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조승우\Downloads\왜가리\"/>
    </mc:Choice>
  </mc:AlternateContent>
  <xr:revisionPtr revIDLastSave="0" documentId="13_ncr:1_{07F54F9F-7A5A-4986-A5CB-3BACC7332DA4}" xr6:coauthVersionLast="36" xr6:coauthVersionMax="36" xr10:uidLastSave="{00000000-0000-0000-0000-000000000000}"/>
  <bookViews>
    <workbookView xWindow="0" yWindow="0" windowWidth="23040" windowHeight="8712" xr2:uid="{00000000-000D-0000-FFFF-FFFF00000000}"/>
  </bookViews>
  <sheets>
    <sheet name="Fig. 1A, 1B" sheetId="1" r:id="rId1"/>
    <sheet name="Fig. 1C, 1D" sheetId="3" r:id="rId2"/>
    <sheet name="Fig. 1E" sheetId="7" r:id="rId3"/>
    <sheet name="Fig. 1F" sheetId="6" r:id="rId4"/>
    <sheet name="Fig. 1G" sheetId="8" r:id="rId5"/>
    <sheet name="Fig. 1H" sheetId="9" r:id="rId6"/>
    <sheet name="Fig. 3" sheetId="10" r:id="rId7"/>
    <sheet name="Fig. 4" sheetId="11" r:id="rId8"/>
    <sheet name="Fig. S2" sheetId="12" r:id="rId9"/>
    <sheet name="Fig. S5, S6" sheetId="13" r:id="rId10"/>
    <sheet name="Fig. S11, S12" sheetId="14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0" i="11" l="1"/>
  <c r="AB40" i="11"/>
  <c r="AA40" i="11"/>
  <c r="Z40" i="11"/>
  <c r="Y40" i="11"/>
  <c r="X40" i="11"/>
  <c r="W40" i="11"/>
  <c r="V40" i="11"/>
  <c r="AM39" i="11"/>
  <c r="AL39" i="11"/>
  <c r="AK39" i="11"/>
  <c r="AJ39" i="11"/>
  <c r="AI39" i="11"/>
  <c r="AH39" i="11"/>
  <c r="AG39" i="11"/>
  <c r="AF39" i="11"/>
  <c r="AM38" i="11"/>
  <c r="AL38" i="11"/>
  <c r="AK38" i="11"/>
  <c r="AJ38" i="11"/>
  <c r="AI38" i="11"/>
  <c r="AH38" i="11"/>
  <c r="AG38" i="11"/>
  <c r="AF38" i="11"/>
  <c r="AM37" i="11"/>
  <c r="AL37" i="11"/>
  <c r="AK37" i="11"/>
  <c r="AJ37" i="11"/>
  <c r="AI37" i="11"/>
  <c r="AH37" i="11"/>
  <c r="AG37" i="11"/>
  <c r="AF37" i="11"/>
  <c r="AM36" i="11"/>
  <c r="AL36" i="11"/>
  <c r="AK36" i="11"/>
  <c r="AJ36" i="11"/>
  <c r="AI36" i="11"/>
  <c r="AH36" i="11"/>
  <c r="AG36" i="11"/>
  <c r="AF36" i="11"/>
  <c r="AM35" i="11"/>
  <c r="AL35" i="11"/>
  <c r="AK35" i="11"/>
  <c r="AJ35" i="11"/>
  <c r="AI35" i="11"/>
  <c r="AH35" i="11"/>
  <c r="AG35" i="11"/>
  <c r="AF35" i="11"/>
  <c r="AM34" i="11"/>
  <c r="AL34" i="11"/>
  <c r="AK34" i="11"/>
  <c r="AJ34" i="11"/>
  <c r="AI34" i="11"/>
  <c r="AH34" i="11"/>
  <c r="AG34" i="11"/>
  <c r="AF34" i="11"/>
  <c r="AM33" i="11"/>
  <c r="AL33" i="11"/>
  <c r="AK33" i="11"/>
  <c r="AJ33" i="11"/>
  <c r="AI33" i="11"/>
  <c r="AH33" i="11"/>
  <c r="AG33" i="11"/>
  <c r="AF33" i="11"/>
  <c r="AM32" i="11"/>
  <c r="AL32" i="11"/>
  <c r="AK32" i="11"/>
  <c r="AJ32" i="11"/>
  <c r="AI32" i="11"/>
  <c r="AH32" i="11"/>
  <c r="AG32" i="11"/>
  <c r="AF32" i="11"/>
  <c r="AM31" i="11"/>
  <c r="AL31" i="11"/>
  <c r="AK31" i="11"/>
  <c r="AJ31" i="11"/>
  <c r="AI31" i="11"/>
  <c r="AH31" i="11"/>
  <c r="AG31" i="11"/>
  <c r="AF31" i="11"/>
  <c r="AM30" i="11"/>
  <c r="AL30" i="11"/>
  <c r="AK30" i="11"/>
  <c r="AJ30" i="11"/>
  <c r="AI30" i="11"/>
  <c r="AH30" i="11"/>
  <c r="AG30" i="11"/>
  <c r="AF30" i="11"/>
  <c r="AM29" i="11"/>
  <c r="AL29" i="11"/>
  <c r="AK29" i="11"/>
  <c r="AJ29" i="11"/>
  <c r="AI29" i="11"/>
  <c r="AH29" i="11"/>
  <c r="AG29" i="11"/>
  <c r="AF29" i="11"/>
  <c r="AM28" i="11"/>
  <c r="AL28" i="11"/>
  <c r="AK28" i="11"/>
  <c r="AJ28" i="11"/>
  <c r="AI28" i="11"/>
  <c r="AH28" i="11"/>
  <c r="AG28" i="11"/>
  <c r="AF28" i="11"/>
  <c r="AM27" i="11"/>
  <c r="AL27" i="11"/>
  <c r="AK27" i="11"/>
  <c r="AJ27" i="11"/>
  <c r="AI27" i="11"/>
  <c r="AH27" i="11"/>
  <c r="AG27" i="11"/>
  <c r="AF27" i="11"/>
  <c r="AM26" i="11"/>
  <c r="AL26" i="11"/>
  <c r="AK26" i="11"/>
  <c r="AJ26" i="11"/>
  <c r="AI26" i="11"/>
  <c r="AH26" i="11"/>
  <c r="AG26" i="11"/>
  <c r="AF26" i="11"/>
  <c r="AM25" i="11"/>
  <c r="AM40" i="11" s="1"/>
  <c r="AL25" i="11"/>
  <c r="AK25" i="11"/>
  <c r="AK40" i="11" s="1"/>
  <c r="AJ25" i="11"/>
  <c r="AI25" i="11"/>
  <c r="AH25" i="11"/>
  <c r="AG25" i="11"/>
  <c r="AF25" i="11"/>
  <c r="AF40" i="11" s="1"/>
  <c r="AM24" i="11"/>
  <c r="AL24" i="11"/>
  <c r="AL40" i="11" s="1"/>
  <c r="AK24" i="11"/>
  <c r="AJ24" i="11"/>
  <c r="AJ40" i="11" s="1"/>
  <c r="AI24" i="11"/>
  <c r="AI40" i="11" s="1"/>
  <c r="AH24" i="11"/>
  <c r="AH40" i="11" s="1"/>
  <c r="AG24" i="11"/>
  <c r="AG40" i="11" s="1"/>
  <c r="AF24" i="11"/>
  <c r="AC20" i="11"/>
  <c r="AB20" i="11"/>
  <c r="AA20" i="11"/>
  <c r="Z20" i="11"/>
  <c r="Y20" i="11"/>
  <c r="X20" i="11"/>
  <c r="W20" i="11"/>
  <c r="V20" i="11"/>
  <c r="AM19" i="11"/>
  <c r="AL19" i="11"/>
  <c r="AK19" i="11"/>
  <c r="AJ19" i="11"/>
  <c r="AI19" i="11"/>
  <c r="AH19" i="11"/>
  <c r="AG19" i="11"/>
  <c r="AF19" i="11"/>
  <c r="AM18" i="11"/>
  <c r="AL18" i="11"/>
  <c r="AK18" i="11"/>
  <c r="AJ18" i="11"/>
  <c r="AI18" i="11"/>
  <c r="AH18" i="11"/>
  <c r="AG18" i="11"/>
  <c r="AF18" i="11"/>
  <c r="AM17" i="11"/>
  <c r="AL17" i="11"/>
  <c r="AK17" i="11"/>
  <c r="AJ17" i="11"/>
  <c r="AI17" i="11"/>
  <c r="AH17" i="11"/>
  <c r="AG17" i="11"/>
  <c r="AF17" i="11"/>
  <c r="AM16" i="11"/>
  <c r="AL16" i="11"/>
  <c r="AK16" i="11"/>
  <c r="AJ16" i="11"/>
  <c r="AI16" i="11"/>
  <c r="AH16" i="11"/>
  <c r="AG16" i="11"/>
  <c r="AF16" i="11"/>
  <c r="AM15" i="11"/>
  <c r="AL15" i="11"/>
  <c r="AK15" i="11"/>
  <c r="AJ15" i="11"/>
  <c r="AI15" i="11"/>
  <c r="AH15" i="11"/>
  <c r="AG15" i="11"/>
  <c r="AF15" i="11"/>
  <c r="AM14" i="11"/>
  <c r="AL14" i="11"/>
  <c r="AK14" i="11"/>
  <c r="AJ14" i="11"/>
  <c r="AI14" i="11"/>
  <c r="AH14" i="11"/>
  <c r="AG14" i="11"/>
  <c r="AF14" i="11"/>
  <c r="AM13" i="11"/>
  <c r="AL13" i="11"/>
  <c r="AK13" i="11"/>
  <c r="AJ13" i="11"/>
  <c r="AI13" i="11"/>
  <c r="AH13" i="11"/>
  <c r="AG13" i="11"/>
  <c r="AF13" i="11"/>
  <c r="AM12" i="11"/>
  <c r="AL12" i="11"/>
  <c r="AK12" i="11"/>
  <c r="AJ12" i="11"/>
  <c r="AI12" i="11"/>
  <c r="AH12" i="11"/>
  <c r="AG12" i="11"/>
  <c r="AF12" i="11"/>
  <c r="AM11" i="11"/>
  <c r="AL11" i="11"/>
  <c r="AK11" i="11"/>
  <c r="AJ11" i="11"/>
  <c r="AI11" i="11"/>
  <c r="AH11" i="11"/>
  <c r="AG11" i="11"/>
  <c r="AF11" i="11"/>
  <c r="AM10" i="11"/>
  <c r="AL10" i="11"/>
  <c r="AK10" i="11"/>
  <c r="AJ10" i="11"/>
  <c r="AI10" i="11"/>
  <c r="AH10" i="11"/>
  <c r="AG10" i="11"/>
  <c r="AF10" i="11"/>
  <c r="AM9" i="11"/>
  <c r="AL9" i="11"/>
  <c r="AK9" i="11"/>
  <c r="AJ9" i="11"/>
  <c r="AI9" i="11"/>
  <c r="AH9" i="11"/>
  <c r="AG9" i="11"/>
  <c r="AF9" i="11"/>
  <c r="AM8" i="11"/>
  <c r="AL8" i="11"/>
  <c r="AK8" i="11"/>
  <c r="AJ8" i="11"/>
  <c r="AI8" i="11"/>
  <c r="AH8" i="11"/>
  <c r="AG8" i="11"/>
  <c r="AF8" i="11"/>
  <c r="AM7" i="11"/>
  <c r="AL7" i="11"/>
  <c r="AK7" i="11"/>
  <c r="AJ7" i="11"/>
  <c r="AI7" i="11"/>
  <c r="AH7" i="11"/>
  <c r="AG7" i="11"/>
  <c r="AF7" i="11"/>
  <c r="AM6" i="11"/>
  <c r="AL6" i="11"/>
  <c r="AK6" i="11"/>
  <c r="AJ6" i="11"/>
  <c r="AI6" i="11"/>
  <c r="AH6" i="11"/>
  <c r="AG6" i="11"/>
  <c r="AF6" i="11"/>
  <c r="AM5" i="11"/>
  <c r="AL5" i="11"/>
  <c r="AK5" i="11"/>
  <c r="AJ5" i="11"/>
  <c r="AI5" i="11"/>
  <c r="AH5" i="11"/>
  <c r="AG5" i="11"/>
  <c r="AF5" i="11"/>
  <c r="AM4" i="11"/>
  <c r="AL4" i="11"/>
  <c r="AK4" i="11"/>
  <c r="AJ4" i="11"/>
  <c r="AI4" i="11"/>
  <c r="AH4" i="11"/>
  <c r="AG4" i="11"/>
  <c r="AF4" i="11"/>
  <c r="AM3" i="11"/>
  <c r="AM20" i="11" s="1"/>
  <c r="AL3" i="11"/>
  <c r="AL20" i="11" s="1"/>
  <c r="AK3" i="11"/>
  <c r="AK20" i="11" s="1"/>
  <c r="AJ3" i="11"/>
  <c r="AJ20" i="11" s="1"/>
  <c r="AI3" i="11"/>
  <c r="AI20" i="11" s="1"/>
  <c r="AH3" i="11"/>
  <c r="AH20" i="11" s="1"/>
  <c r="AG3" i="11"/>
  <c r="AG20" i="11" s="1"/>
  <c r="AF3" i="11"/>
  <c r="AF20" i="11" s="1"/>
  <c r="N279" i="11"/>
  <c r="O268" i="11"/>
  <c r="O259" i="11"/>
  <c r="S256" i="11"/>
  <c r="N240" i="11"/>
  <c r="O231" i="11"/>
  <c r="O222" i="11"/>
  <c r="S220" i="11"/>
  <c r="N204" i="11"/>
  <c r="O195" i="11"/>
  <c r="S185" i="11"/>
  <c r="O185" i="11"/>
  <c r="N167" i="11"/>
  <c r="O159" i="11"/>
  <c r="O149" i="11"/>
  <c r="S144" i="11"/>
  <c r="N130" i="11"/>
  <c r="O124" i="11"/>
  <c r="O114" i="11"/>
  <c r="S113" i="11"/>
  <c r="N97" i="11"/>
  <c r="O91" i="11"/>
  <c r="O81" i="11"/>
  <c r="S78" i="11"/>
  <c r="N65" i="11"/>
  <c r="O57" i="11"/>
  <c r="S51" i="11"/>
  <c r="O51" i="11"/>
  <c r="N37" i="11"/>
  <c r="O27" i="11"/>
  <c r="O20" i="11"/>
  <c r="S13" i="11"/>
  <c r="D288" i="11"/>
  <c r="E279" i="11"/>
  <c r="E275" i="11"/>
  <c r="E267" i="11"/>
  <c r="I260" i="11"/>
  <c r="D243" i="11"/>
  <c r="E233" i="11"/>
  <c r="E222" i="11"/>
  <c r="I218" i="11"/>
  <c r="D201" i="11"/>
  <c r="E199" i="11"/>
  <c r="E192" i="11"/>
  <c r="E183" i="11"/>
  <c r="I181" i="11"/>
  <c r="D165" i="11"/>
  <c r="E160" i="11"/>
  <c r="E149" i="11"/>
  <c r="I147" i="11"/>
  <c r="D130" i="11"/>
  <c r="E125" i="11"/>
  <c r="E115" i="11"/>
  <c r="I112" i="11"/>
  <c r="D96" i="11"/>
  <c r="E91" i="11"/>
  <c r="E82" i="11"/>
  <c r="I80" i="11"/>
  <c r="D65" i="11"/>
  <c r="E60" i="11"/>
  <c r="E51" i="11"/>
  <c r="I49" i="11"/>
  <c r="D34" i="11"/>
  <c r="E28" i="11"/>
  <c r="E17" i="11"/>
  <c r="I15" i="11"/>
  <c r="O33" i="6" l="1"/>
  <c r="N33" i="6"/>
  <c r="M33" i="6"/>
  <c r="L33" i="6"/>
  <c r="K33" i="6"/>
  <c r="O32" i="6"/>
  <c r="N32" i="6"/>
  <c r="M32" i="6"/>
  <c r="L32" i="6"/>
  <c r="K32" i="6"/>
  <c r="Q31" i="6"/>
  <c r="P31" i="6"/>
  <c r="P30" i="6"/>
  <c r="P32" i="6" s="1"/>
  <c r="O29" i="6"/>
  <c r="N29" i="6"/>
  <c r="M29" i="6"/>
  <c r="L29" i="6"/>
  <c r="K29" i="6"/>
  <c r="O28" i="6"/>
  <c r="N28" i="6"/>
  <c r="M28" i="6"/>
  <c r="L28" i="6"/>
  <c r="K28" i="6"/>
  <c r="P27" i="6"/>
  <c r="Q27" i="6" s="1"/>
  <c r="Q26" i="6"/>
  <c r="P26" i="6"/>
  <c r="O25" i="6"/>
  <c r="N25" i="6"/>
  <c r="M25" i="6"/>
  <c r="L25" i="6"/>
  <c r="K25" i="6"/>
  <c r="O24" i="6"/>
  <c r="N24" i="6"/>
  <c r="M24" i="6"/>
  <c r="L24" i="6"/>
  <c r="K24" i="6"/>
  <c r="P23" i="6"/>
  <c r="Q23" i="6" s="1"/>
  <c r="P22" i="6"/>
  <c r="O21" i="6"/>
  <c r="N21" i="6"/>
  <c r="M21" i="6"/>
  <c r="L21" i="6"/>
  <c r="K21" i="6"/>
  <c r="P20" i="6"/>
  <c r="O20" i="6"/>
  <c r="N20" i="6"/>
  <c r="M20" i="6"/>
  <c r="L20" i="6"/>
  <c r="K20" i="6"/>
  <c r="P19" i="6"/>
  <c r="Q19" i="6" s="1"/>
  <c r="Q18" i="6"/>
  <c r="P18" i="6"/>
  <c r="O17" i="6"/>
  <c r="N17" i="6"/>
  <c r="M17" i="6"/>
  <c r="L17" i="6"/>
  <c r="K17" i="6"/>
  <c r="O16" i="6"/>
  <c r="N16" i="6"/>
  <c r="M16" i="6"/>
  <c r="L16" i="6"/>
  <c r="K16" i="6"/>
  <c r="P15" i="6"/>
  <c r="Q15" i="6" s="1"/>
  <c r="P14" i="6"/>
  <c r="P16" i="6" s="1"/>
  <c r="O13" i="6"/>
  <c r="N13" i="6"/>
  <c r="M13" i="6"/>
  <c r="L13" i="6"/>
  <c r="K13" i="6"/>
  <c r="O12" i="6"/>
  <c r="N12" i="6"/>
  <c r="M12" i="6"/>
  <c r="L12" i="6"/>
  <c r="K12" i="6"/>
  <c r="P11" i="6"/>
  <c r="Q11" i="6" s="1"/>
  <c r="P10" i="6"/>
  <c r="P13" i="6" s="1"/>
  <c r="O9" i="6"/>
  <c r="N9" i="6"/>
  <c r="M9" i="6"/>
  <c r="L9" i="6"/>
  <c r="K9" i="6"/>
  <c r="O8" i="6"/>
  <c r="N8" i="6"/>
  <c r="M8" i="6"/>
  <c r="L8" i="6"/>
  <c r="K8" i="6"/>
  <c r="P7" i="6"/>
  <c r="Q7" i="6" s="1"/>
  <c r="P6" i="6"/>
  <c r="P8" i="6" s="1"/>
  <c r="O5" i="6"/>
  <c r="N5" i="6"/>
  <c r="M5" i="6"/>
  <c r="L5" i="6"/>
  <c r="K5" i="6"/>
  <c r="P4" i="6"/>
  <c r="O4" i="6"/>
  <c r="N4" i="6"/>
  <c r="M4" i="6"/>
  <c r="L4" i="6"/>
  <c r="K4" i="6"/>
  <c r="Q3" i="6"/>
  <c r="P3" i="6"/>
  <c r="Q2" i="6"/>
  <c r="P2" i="6"/>
  <c r="P5" i="6" s="1"/>
  <c r="H10" i="6"/>
  <c r="H22" i="6"/>
  <c r="H24" i="6" s="1"/>
  <c r="H30" i="6"/>
  <c r="H33" i="6" s="1"/>
  <c r="F33" i="6"/>
  <c r="E33" i="6"/>
  <c r="D33" i="6"/>
  <c r="C33" i="6"/>
  <c r="B33" i="6"/>
  <c r="F32" i="6"/>
  <c r="E32" i="6"/>
  <c r="D32" i="6"/>
  <c r="C32" i="6"/>
  <c r="B32" i="6"/>
  <c r="G31" i="6"/>
  <c r="H31" i="6" s="1"/>
  <c r="H32" i="6" s="1"/>
  <c r="G30" i="6"/>
  <c r="F29" i="6"/>
  <c r="E29" i="6"/>
  <c r="D29" i="6"/>
  <c r="C29" i="6"/>
  <c r="B29" i="6"/>
  <c r="F28" i="6"/>
  <c r="E28" i="6"/>
  <c r="D28" i="6"/>
  <c r="C28" i="6"/>
  <c r="B28" i="6"/>
  <c r="G27" i="6"/>
  <c r="H27" i="6" s="1"/>
  <c r="G26" i="6"/>
  <c r="F25" i="6"/>
  <c r="E25" i="6"/>
  <c r="D25" i="6"/>
  <c r="C25" i="6"/>
  <c r="B25" i="6"/>
  <c r="F24" i="6"/>
  <c r="E24" i="6"/>
  <c r="D24" i="6"/>
  <c r="C24" i="6"/>
  <c r="B24" i="6"/>
  <c r="G23" i="6"/>
  <c r="H23" i="6" s="1"/>
  <c r="G22" i="6"/>
  <c r="F21" i="6"/>
  <c r="E21" i="6"/>
  <c r="D21" i="6"/>
  <c r="C21" i="6"/>
  <c r="B21" i="6"/>
  <c r="F20" i="6"/>
  <c r="E20" i="6"/>
  <c r="D20" i="6"/>
  <c r="C20" i="6"/>
  <c r="B20" i="6"/>
  <c r="G19" i="6"/>
  <c r="H19" i="6" s="1"/>
  <c r="G18" i="6"/>
  <c r="F17" i="6"/>
  <c r="E17" i="6"/>
  <c r="D17" i="6"/>
  <c r="C17" i="6"/>
  <c r="B17" i="6"/>
  <c r="F16" i="6"/>
  <c r="E16" i="6"/>
  <c r="D16" i="6"/>
  <c r="C16" i="6"/>
  <c r="B16" i="6"/>
  <c r="G15" i="6"/>
  <c r="H15" i="6" s="1"/>
  <c r="G14" i="6"/>
  <c r="F13" i="6"/>
  <c r="E13" i="6"/>
  <c r="D13" i="6"/>
  <c r="C13" i="6"/>
  <c r="B13" i="6"/>
  <c r="F12" i="6"/>
  <c r="E12" i="6"/>
  <c r="D12" i="6"/>
  <c r="C12" i="6"/>
  <c r="B12" i="6"/>
  <c r="G11" i="6"/>
  <c r="H11" i="6" s="1"/>
  <c r="G10" i="6"/>
  <c r="F9" i="6"/>
  <c r="E9" i="6"/>
  <c r="D9" i="6"/>
  <c r="C9" i="6"/>
  <c r="B9" i="6"/>
  <c r="F8" i="6"/>
  <c r="E8" i="6"/>
  <c r="D8" i="6"/>
  <c r="C8" i="6"/>
  <c r="B8" i="6"/>
  <c r="G7" i="6"/>
  <c r="H7" i="6" s="1"/>
  <c r="G6" i="6"/>
  <c r="F5" i="6"/>
  <c r="E5" i="6"/>
  <c r="D5" i="6"/>
  <c r="C5" i="6"/>
  <c r="B5" i="6"/>
  <c r="F4" i="6"/>
  <c r="E4" i="6"/>
  <c r="D4" i="6"/>
  <c r="C4" i="6"/>
  <c r="B4" i="6"/>
  <c r="G3" i="6"/>
  <c r="H3" i="6" s="1"/>
  <c r="G2" i="6"/>
  <c r="V57" i="7"/>
  <c r="W57" i="7" s="1"/>
  <c r="U57" i="7"/>
  <c r="Q57" i="7"/>
  <c r="V56" i="7"/>
  <c r="U56" i="7"/>
  <c r="Q56" i="7"/>
  <c r="U55" i="7"/>
  <c r="Q55" i="7"/>
  <c r="V55" i="7" s="1"/>
  <c r="W55" i="7" s="1"/>
  <c r="U54" i="7"/>
  <c r="Q54" i="7"/>
  <c r="V54" i="7" s="1"/>
  <c r="U53" i="7"/>
  <c r="Q53" i="7"/>
  <c r="V53" i="7" s="1"/>
  <c r="U50" i="7"/>
  <c r="Q50" i="7"/>
  <c r="V50" i="7" s="1"/>
  <c r="U49" i="7"/>
  <c r="Q49" i="7"/>
  <c r="V49" i="7" s="1"/>
  <c r="U48" i="7"/>
  <c r="Q48" i="7"/>
  <c r="V48" i="7" s="1"/>
  <c r="W48" i="7" s="1"/>
  <c r="U47" i="7"/>
  <c r="Q47" i="7"/>
  <c r="V47" i="7" s="1"/>
  <c r="W47" i="7" s="1"/>
  <c r="U46" i="7"/>
  <c r="Q46" i="7"/>
  <c r="V46" i="7" s="1"/>
  <c r="W46" i="7" s="1"/>
  <c r="U43" i="7"/>
  <c r="Q43" i="7"/>
  <c r="V43" i="7" s="1"/>
  <c r="U42" i="7"/>
  <c r="Q42" i="7"/>
  <c r="V42" i="7" s="1"/>
  <c r="V41" i="7"/>
  <c r="U41" i="7"/>
  <c r="Q41" i="7"/>
  <c r="U40" i="7"/>
  <c r="Q40" i="7"/>
  <c r="V40" i="7" s="1"/>
  <c r="U39" i="7"/>
  <c r="Q39" i="7"/>
  <c r="V39" i="7" s="1"/>
  <c r="U35" i="7"/>
  <c r="Q35" i="7"/>
  <c r="V35" i="7" s="1"/>
  <c r="U34" i="7"/>
  <c r="Q34" i="7"/>
  <c r="V34" i="7" s="1"/>
  <c r="W34" i="7" s="1"/>
  <c r="U33" i="7"/>
  <c r="Q33" i="7"/>
  <c r="V33" i="7" s="1"/>
  <c r="U32" i="7"/>
  <c r="Q32" i="7"/>
  <c r="V32" i="7" s="1"/>
  <c r="W32" i="7" s="1"/>
  <c r="U31" i="7"/>
  <c r="Q31" i="7"/>
  <c r="V31" i="7" s="1"/>
  <c r="U27" i="7"/>
  <c r="Q27" i="7"/>
  <c r="V27" i="7" s="1"/>
  <c r="W27" i="7" s="1"/>
  <c r="V26" i="7"/>
  <c r="W26" i="7" s="1"/>
  <c r="U26" i="7"/>
  <c r="Q26" i="7"/>
  <c r="U25" i="7"/>
  <c r="Q25" i="7"/>
  <c r="V25" i="7" s="1"/>
  <c r="W25" i="7" s="1"/>
  <c r="U24" i="7"/>
  <c r="Q24" i="7"/>
  <c r="V24" i="7" s="1"/>
  <c r="W24" i="7" s="1"/>
  <c r="U23" i="7"/>
  <c r="Q23" i="7"/>
  <c r="V23" i="7" s="1"/>
  <c r="W23" i="7" s="1"/>
  <c r="U20" i="7"/>
  <c r="Q20" i="7"/>
  <c r="V20" i="7" s="1"/>
  <c r="U19" i="7"/>
  <c r="Q19" i="7"/>
  <c r="V19" i="7" s="1"/>
  <c r="U18" i="7"/>
  <c r="Q18" i="7"/>
  <c r="V18" i="7" s="1"/>
  <c r="U17" i="7"/>
  <c r="Q17" i="7"/>
  <c r="V17" i="7" s="1"/>
  <c r="W17" i="7" s="1"/>
  <c r="U16" i="7"/>
  <c r="Q16" i="7"/>
  <c r="V16" i="7" s="1"/>
  <c r="W16" i="7" s="1"/>
  <c r="U13" i="7"/>
  <c r="Q13" i="7"/>
  <c r="V13" i="7" s="1"/>
  <c r="W13" i="7" s="1"/>
  <c r="U12" i="7"/>
  <c r="Q12" i="7"/>
  <c r="V12" i="7" s="1"/>
  <c r="W12" i="7" s="1"/>
  <c r="V11" i="7"/>
  <c r="W11" i="7" s="1"/>
  <c r="U11" i="7"/>
  <c r="Q11" i="7"/>
  <c r="U10" i="7"/>
  <c r="Q10" i="7"/>
  <c r="V10" i="7" s="1"/>
  <c r="W10" i="7" s="1"/>
  <c r="U9" i="7"/>
  <c r="Q9" i="7"/>
  <c r="V9" i="7" s="1"/>
  <c r="W9" i="7" s="1"/>
  <c r="U6" i="7"/>
  <c r="Q6" i="7"/>
  <c r="V6" i="7" s="1"/>
  <c r="W6" i="7" s="1"/>
  <c r="U5" i="7"/>
  <c r="Q5" i="7"/>
  <c r="V5" i="7" s="1"/>
  <c r="W5" i="7" s="1"/>
  <c r="U4" i="7"/>
  <c r="Q4" i="7"/>
  <c r="V4" i="7" s="1"/>
  <c r="W4" i="7" s="1"/>
  <c r="U3" i="7"/>
  <c r="Q3" i="7"/>
  <c r="V3" i="7" s="1"/>
  <c r="W3" i="7" s="1"/>
  <c r="U2" i="7"/>
  <c r="Q2" i="7"/>
  <c r="V2" i="7" s="1"/>
  <c r="J57" i="7"/>
  <c r="I57" i="7"/>
  <c r="E57" i="7"/>
  <c r="J56" i="7"/>
  <c r="K56" i="7" s="1"/>
  <c r="I56" i="7"/>
  <c r="E56" i="7"/>
  <c r="I55" i="7"/>
  <c r="E55" i="7"/>
  <c r="J55" i="7" s="1"/>
  <c r="K55" i="7" s="1"/>
  <c r="I54" i="7"/>
  <c r="E54" i="7"/>
  <c r="J54" i="7" s="1"/>
  <c r="K54" i="7" s="1"/>
  <c r="J53" i="7"/>
  <c r="I53" i="7"/>
  <c r="E53" i="7"/>
  <c r="I50" i="7"/>
  <c r="E50" i="7"/>
  <c r="J50" i="7" s="1"/>
  <c r="I49" i="7"/>
  <c r="E49" i="7"/>
  <c r="J49" i="7" s="1"/>
  <c r="I48" i="7"/>
  <c r="E48" i="7"/>
  <c r="J48" i="7" s="1"/>
  <c r="K48" i="7" s="1"/>
  <c r="I47" i="7"/>
  <c r="E47" i="7"/>
  <c r="J47" i="7" s="1"/>
  <c r="K47" i="7" s="1"/>
  <c r="I46" i="7"/>
  <c r="E46" i="7"/>
  <c r="J46" i="7" s="1"/>
  <c r="K46" i="7" s="1"/>
  <c r="J43" i="7"/>
  <c r="K43" i="7" s="1"/>
  <c r="I43" i="7"/>
  <c r="E43" i="7"/>
  <c r="I42" i="7"/>
  <c r="E42" i="7"/>
  <c r="J42" i="7" s="1"/>
  <c r="K42" i="7" s="1"/>
  <c r="I41" i="7"/>
  <c r="E41" i="7"/>
  <c r="J41" i="7" s="1"/>
  <c r="K41" i="7" s="1"/>
  <c r="I40" i="7"/>
  <c r="E40" i="7"/>
  <c r="J40" i="7" s="1"/>
  <c r="K40" i="7" s="1"/>
  <c r="J39" i="7"/>
  <c r="K39" i="7" s="1"/>
  <c r="I39" i="7"/>
  <c r="E39" i="7"/>
  <c r="I35" i="7"/>
  <c r="E35" i="7"/>
  <c r="J35" i="7" s="1"/>
  <c r="K35" i="7" s="1"/>
  <c r="I34" i="7"/>
  <c r="E34" i="7"/>
  <c r="J34" i="7" s="1"/>
  <c r="K34" i="7" s="1"/>
  <c r="I33" i="7"/>
  <c r="E33" i="7"/>
  <c r="J33" i="7" s="1"/>
  <c r="K33" i="7" s="1"/>
  <c r="I32" i="7"/>
  <c r="E32" i="7"/>
  <c r="J32" i="7" s="1"/>
  <c r="I31" i="7"/>
  <c r="E31" i="7"/>
  <c r="J31" i="7" s="1"/>
  <c r="K31" i="7" s="1"/>
  <c r="I27" i="7"/>
  <c r="E27" i="7"/>
  <c r="J27" i="7" s="1"/>
  <c r="K27" i="7" s="1"/>
  <c r="J26" i="7"/>
  <c r="K26" i="7" s="1"/>
  <c r="I26" i="7"/>
  <c r="E26" i="7"/>
  <c r="I25" i="7"/>
  <c r="E25" i="7"/>
  <c r="J25" i="7" s="1"/>
  <c r="K25" i="7" s="1"/>
  <c r="I24" i="7"/>
  <c r="E24" i="7"/>
  <c r="J24" i="7" s="1"/>
  <c r="K24" i="7" s="1"/>
  <c r="I23" i="7"/>
  <c r="E23" i="7"/>
  <c r="J23" i="7" s="1"/>
  <c r="K23" i="7" s="1"/>
  <c r="I20" i="7"/>
  <c r="E20" i="7"/>
  <c r="J20" i="7" s="1"/>
  <c r="I19" i="7"/>
  <c r="E19" i="7"/>
  <c r="J19" i="7" s="1"/>
  <c r="K19" i="7" s="1"/>
  <c r="I18" i="7"/>
  <c r="E18" i="7"/>
  <c r="J18" i="7" s="1"/>
  <c r="K18" i="7" s="1"/>
  <c r="I17" i="7"/>
  <c r="E17" i="7"/>
  <c r="J17" i="7" s="1"/>
  <c r="K17" i="7" s="1"/>
  <c r="I16" i="7"/>
  <c r="E16" i="7"/>
  <c r="J16" i="7" s="1"/>
  <c r="J13" i="7"/>
  <c r="K13" i="7" s="1"/>
  <c r="I13" i="7"/>
  <c r="E13" i="7"/>
  <c r="I12" i="7"/>
  <c r="E12" i="7"/>
  <c r="J12" i="7" s="1"/>
  <c r="K12" i="7" s="1"/>
  <c r="I11" i="7"/>
  <c r="E11" i="7"/>
  <c r="J11" i="7" s="1"/>
  <c r="K11" i="7" s="1"/>
  <c r="J10" i="7"/>
  <c r="I10" i="7"/>
  <c r="E10" i="7"/>
  <c r="J9" i="7"/>
  <c r="K9" i="7" s="1"/>
  <c r="I9" i="7"/>
  <c r="E9" i="7"/>
  <c r="I6" i="7"/>
  <c r="E6" i="7"/>
  <c r="J6" i="7" s="1"/>
  <c r="K6" i="7" s="1"/>
  <c r="I5" i="7"/>
  <c r="E5" i="7"/>
  <c r="J5" i="7" s="1"/>
  <c r="K5" i="7" s="1"/>
  <c r="J4" i="7"/>
  <c r="I4" i="7"/>
  <c r="E4" i="7"/>
  <c r="J3" i="7"/>
  <c r="K3" i="7" s="1"/>
  <c r="I3" i="7"/>
  <c r="E3" i="7"/>
  <c r="I2" i="7"/>
  <c r="E2" i="7"/>
  <c r="J2" i="7" s="1"/>
  <c r="K2" i="7" s="1"/>
  <c r="H12" i="6" l="1"/>
  <c r="K16" i="7"/>
  <c r="W20" i="7"/>
  <c r="W43" i="7"/>
  <c r="W53" i="7"/>
  <c r="G4" i="6"/>
  <c r="G8" i="6"/>
  <c r="G12" i="6"/>
  <c r="G16" i="6"/>
  <c r="G20" i="6"/>
  <c r="G24" i="6"/>
  <c r="G28" i="6"/>
  <c r="G32" i="6"/>
  <c r="Q6" i="6"/>
  <c r="Q9" i="6" s="1"/>
  <c r="K32" i="7"/>
  <c r="L36" i="7" s="1"/>
  <c r="W2" i="7"/>
  <c r="X7" i="7" s="1"/>
  <c r="W39" i="7"/>
  <c r="H18" i="6"/>
  <c r="H6" i="6"/>
  <c r="Q10" i="6"/>
  <c r="Q13" i="6" s="1"/>
  <c r="K53" i="7"/>
  <c r="K58" i="7" s="1"/>
  <c r="W40" i="7"/>
  <c r="X44" i="7" s="1"/>
  <c r="P28" i="6"/>
  <c r="P21" i="6"/>
  <c r="H26" i="6"/>
  <c r="H14" i="6"/>
  <c r="H2" i="6"/>
  <c r="Q20" i="6"/>
  <c r="K10" i="7"/>
  <c r="K20" i="7"/>
  <c r="K49" i="7"/>
  <c r="L51" i="7" s="1"/>
  <c r="W18" i="7"/>
  <c r="W21" i="7" s="1"/>
  <c r="W49" i="7"/>
  <c r="H25" i="6"/>
  <c r="H13" i="6"/>
  <c r="P24" i="6"/>
  <c r="K4" i="7"/>
  <c r="Q5" i="6"/>
  <c r="P29" i="6"/>
  <c r="K57" i="7"/>
  <c r="K50" i="7"/>
  <c r="W19" i="7"/>
  <c r="W42" i="7"/>
  <c r="W50" i="7"/>
  <c r="P9" i="6"/>
  <c r="P12" i="6"/>
  <c r="Q28" i="6"/>
  <c r="Q8" i="6"/>
  <c r="Q21" i="6"/>
  <c r="Q29" i="6"/>
  <c r="Q4" i="6"/>
  <c r="P17" i="6"/>
  <c r="P25" i="6"/>
  <c r="P33" i="6"/>
  <c r="Q14" i="6"/>
  <c r="Q22" i="6"/>
  <c r="Q30" i="6"/>
  <c r="G5" i="6"/>
  <c r="G13" i="6"/>
  <c r="G21" i="6"/>
  <c r="G29" i="6"/>
  <c r="G9" i="6"/>
  <c r="G17" i="6"/>
  <c r="G25" i="6"/>
  <c r="G33" i="6"/>
  <c r="W54" i="7"/>
  <c r="W41" i="7"/>
  <c r="W56" i="7"/>
  <c r="W31" i="7"/>
  <c r="W33" i="7"/>
  <c r="W35" i="7"/>
  <c r="W7" i="7"/>
  <c r="W14" i="7"/>
  <c r="X14" i="7"/>
  <c r="W28" i="7"/>
  <c r="X28" i="7"/>
  <c r="X51" i="7"/>
  <c r="W51" i="7"/>
  <c r="L7" i="7"/>
  <c r="K7" i="7"/>
  <c r="L21" i="7"/>
  <c r="K21" i="7"/>
  <c r="K28" i="7"/>
  <c r="L28" i="7"/>
  <c r="L14" i="7"/>
  <c r="K14" i="7"/>
  <c r="K36" i="7"/>
  <c r="K44" i="7"/>
  <c r="L44" i="7"/>
  <c r="W44" i="7" l="1"/>
  <c r="W58" i="7"/>
  <c r="H8" i="6"/>
  <c r="H9" i="6"/>
  <c r="Q12" i="6"/>
  <c r="K51" i="7"/>
  <c r="H4" i="6"/>
  <c r="H5" i="6"/>
  <c r="W36" i="7"/>
  <c r="X36" i="7"/>
  <c r="X21" i="7"/>
  <c r="H21" i="6"/>
  <c r="H20" i="6"/>
  <c r="L58" i="7"/>
  <c r="H16" i="6"/>
  <c r="H17" i="6"/>
  <c r="H28" i="6"/>
  <c r="H29" i="6"/>
  <c r="Q33" i="6"/>
  <c r="Q32" i="6"/>
  <c r="Q25" i="6"/>
  <c r="Q24" i="6"/>
  <c r="Q17" i="6"/>
  <c r="Q16" i="6"/>
  <c r="X58" i="7"/>
  <c r="X14" i="3" l="1"/>
  <c r="W20" i="3"/>
  <c r="W19" i="3"/>
  <c r="V21" i="3"/>
  <c r="V20" i="3"/>
  <c r="V19" i="3"/>
  <c r="V18" i="3"/>
  <c r="V17" i="3"/>
  <c r="V16" i="3"/>
  <c r="V15" i="3"/>
  <c r="V14" i="3"/>
  <c r="U21" i="3"/>
  <c r="U20" i="3"/>
  <c r="U19" i="3"/>
  <c r="U18" i="3"/>
  <c r="U17" i="3"/>
  <c r="U16" i="3"/>
  <c r="U15" i="3"/>
  <c r="U14" i="3"/>
  <c r="X4" i="3"/>
  <c r="W10" i="3"/>
  <c r="W9" i="3"/>
  <c r="X11" i="3"/>
  <c r="X8" i="3"/>
  <c r="X6" i="3"/>
  <c r="X5" i="3"/>
  <c r="W4" i="3"/>
  <c r="V11" i="3"/>
  <c r="V10" i="3"/>
  <c r="V9" i="3"/>
  <c r="V8" i="3"/>
  <c r="V7" i="3"/>
  <c r="V6" i="3"/>
  <c r="V5" i="3"/>
  <c r="V4" i="3"/>
  <c r="U11" i="3"/>
  <c r="U10" i="3"/>
  <c r="U9" i="3"/>
  <c r="U8" i="3"/>
  <c r="U7" i="3"/>
  <c r="U6" i="3"/>
  <c r="U5" i="3"/>
  <c r="U4" i="3"/>
  <c r="R4" i="3"/>
  <c r="R5" i="3"/>
  <c r="X15" i="3" s="1"/>
  <c r="R6" i="3"/>
  <c r="R8" i="3"/>
  <c r="X16" i="3" s="1"/>
  <c r="R9" i="3"/>
  <c r="R10" i="3"/>
  <c r="R11" i="3"/>
  <c r="X7" i="3" s="1"/>
  <c r="R12" i="3"/>
  <c r="R13" i="3"/>
  <c r="R14" i="3"/>
  <c r="R15" i="3"/>
  <c r="R16" i="3"/>
  <c r="R17" i="3"/>
  <c r="X18" i="3" s="1"/>
  <c r="R18" i="3"/>
  <c r="X19" i="3" s="1"/>
  <c r="R19" i="3"/>
  <c r="X9" i="3" s="1"/>
  <c r="R20" i="3"/>
  <c r="R21" i="3"/>
  <c r="R22" i="3"/>
  <c r="X20" i="3" s="1"/>
  <c r="R23" i="3"/>
  <c r="R24" i="3"/>
  <c r="R25" i="3"/>
  <c r="X21" i="3" s="1"/>
  <c r="R26" i="3"/>
  <c r="R27" i="3"/>
  <c r="R3" i="3"/>
  <c r="Q4" i="3"/>
  <c r="Q5" i="3"/>
  <c r="W15" i="3" s="1"/>
  <c r="Q6" i="3"/>
  <c r="Q7" i="3"/>
  <c r="Q8" i="3"/>
  <c r="W16" i="3" s="1"/>
  <c r="Q9" i="3"/>
  <c r="Q10" i="3"/>
  <c r="Q11" i="3"/>
  <c r="W17" i="3" s="1"/>
  <c r="Q12" i="3"/>
  <c r="Q13" i="3"/>
  <c r="Q14" i="3"/>
  <c r="W18" i="3" s="1"/>
  <c r="Q15" i="3"/>
  <c r="Q16" i="3"/>
  <c r="Q18" i="3"/>
  <c r="Q19" i="3"/>
  <c r="Q20" i="3"/>
  <c r="Q22" i="3"/>
  <c r="Q23" i="3"/>
  <c r="Q25" i="3"/>
  <c r="W11" i="3" s="1"/>
  <c r="Q26" i="3"/>
  <c r="Q3" i="3"/>
  <c r="W14" i="3" s="1"/>
  <c r="X10" i="3" l="1"/>
  <c r="X17" i="3"/>
  <c r="W21" i="3"/>
  <c r="W5" i="3"/>
  <c r="W6" i="3"/>
  <c r="W7" i="3"/>
  <c r="W8" i="3"/>
  <c r="K3" i="1"/>
  <c r="K4" i="1"/>
  <c r="K5" i="1"/>
  <c r="K6" i="1"/>
  <c r="K7" i="1"/>
  <c r="K8" i="1"/>
  <c r="K9" i="1"/>
  <c r="K10" i="1"/>
  <c r="M10" i="1"/>
  <c r="M9" i="1"/>
  <c r="M8" i="1"/>
  <c r="M7" i="1"/>
  <c r="M6" i="1"/>
  <c r="M5" i="1"/>
  <c r="M4" i="1"/>
  <c r="M3" i="1"/>
  <c r="J10" i="1"/>
  <c r="J9" i="1"/>
  <c r="J8" i="1"/>
  <c r="J7" i="1"/>
  <c r="J6" i="1"/>
  <c r="J5" i="1"/>
  <c r="J4" i="1"/>
  <c r="J3" i="1"/>
  <c r="L7" i="1"/>
  <c r="L10" i="1"/>
  <c r="L9" i="1"/>
  <c r="L8" i="1"/>
  <c r="L6" i="1"/>
  <c r="L5" i="1"/>
  <c r="L4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56" authorId="0" shapeId="0" xr:uid="{ED75C2E1-59E1-4732-98D8-5518CD143CB6}">
      <text>
        <r>
          <rPr>
            <b/>
            <sz val="9"/>
            <color indexed="81"/>
            <rFont val="Tahoma"/>
            <family val="2"/>
          </rPr>
          <t>19.296</t>
        </r>
        <r>
          <rPr>
            <b/>
            <sz val="9"/>
            <color indexed="81"/>
            <rFont val="돋움"/>
            <family val="3"/>
            <charset val="129"/>
          </rPr>
          <t>은</t>
        </r>
        <r>
          <rPr>
            <b/>
            <sz val="9"/>
            <color indexed="81"/>
            <rFont val="Tahoma"/>
            <family val="2"/>
          </rPr>
          <t xml:space="preserve"> Methyl 8,11,14-Heptadecatrienoate
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통일</t>
        </r>
      </text>
    </comment>
    <comment ref="E199" authorId="0" shapeId="0" xr:uid="{21A3650C-47C6-4E3D-8A80-57E945143488}">
      <text>
        <r>
          <rPr>
            <b/>
            <sz val="9"/>
            <color indexed="81"/>
            <rFont val="Tahoma"/>
            <family val="2"/>
          </rPr>
          <t>18-Crown-6</t>
        </r>
      </text>
    </comment>
    <comment ref="B274" authorId="0" shapeId="0" xr:uid="{B196FA64-ED66-4BB1-BE7D-9B2CE39AAD95}">
      <text>
        <r>
          <rPr>
            <b/>
            <sz val="9"/>
            <color indexed="81"/>
            <rFont val="Tahoma"/>
            <family val="2"/>
          </rPr>
          <t>19.296</t>
        </r>
        <r>
          <rPr>
            <b/>
            <sz val="9"/>
            <color indexed="81"/>
            <rFont val="돋움"/>
            <family val="3"/>
            <charset val="129"/>
          </rPr>
          <t>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같은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걸로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봤음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합함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<sst xmlns="http://schemas.openxmlformats.org/spreadsheetml/2006/main" count="1540" uniqueCount="385">
  <si>
    <t>Water Temp</t>
    <phoneticPr fontId="1" type="noConversion"/>
  </si>
  <si>
    <t>APR</t>
  </si>
  <si>
    <t>MAY</t>
  </si>
  <si>
    <t>JUN</t>
  </si>
  <si>
    <t>JUL</t>
  </si>
  <si>
    <t>AUG</t>
  </si>
  <si>
    <t>SEP</t>
  </si>
  <si>
    <t>OCT</t>
  </si>
  <si>
    <t>NOV</t>
  </si>
  <si>
    <t>Date</t>
    <phoneticPr fontId="1" type="noConversion"/>
  </si>
  <si>
    <t>OPR #3</t>
  </si>
  <si>
    <t>OPR #3</t>
    <phoneticPr fontId="1" type="noConversion"/>
  </si>
  <si>
    <t>pH</t>
    <phoneticPr fontId="1" type="noConversion"/>
  </si>
  <si>
    <t>OPR #1</t>
    <phoneticPr fontId="1" type="noConversion"/>
  </si>
  <si>
    <t>Water temp.</t>
    <phoneticPr fontId="1" type="noConversion"/>
  </si>
  <si>
    <t>OPR#1</t>
    <phoneticPr fontId="1" type="noConversion"/>
  </si>
  <si>
    <t>OPR#3</t>
    <phoneticPr fontId="1" type="noConversion"/>
  </si>
  <si>
    <t>Avg. OD</t>
    <phoneticPr fontId="1" type="noConversion"/>
  </si>
  <si>
    <t>Avg. DW</t>
    <phoneticPr fontId="1" type="noConversion"/>
  </si>
  <si>
    <t>Day</t>
    <phoneticPr fontId="1" type="noConversion"/>
  </si>
  <si>
    <t>harvested</t>
    <phoneticPr fontId="1" type="noConversion"/>
  </si>
  <si>
    <t>Harvest day_DW</t>
    <phoneticPr fontId="1" type="noConversion"/>
  </si>
  <si>
    <t>AVG</t>
  </si>
  <si>
    <t>AVG</t>
    <phoneticPr fontId="1" type="noConversion"/>
  </si>
  <si>
    <t>Dry weight (g/L)</t>
  </si>
  <si>
    <t>Harvest day</t>
    <phoneticPr fontId="1" type="noConversion"/>
  </si>
  <si>
    <t>g DW/m2/day</t>
    <phoneticPr fontId="1" type="noConversion"/>
  </si>
  <si>
    <t>g DW/m2/day</t>
    <phoneticPr fontId="1" type="noConversion"/>
  </si>
  <si>
    <t>Average</t>
    <phoneticPr fontId="1" type="noConversion"/>
  </si>
  <si>
    <t>Stdev</t>
    <phoneticPr fontId="1" type="noConversion"/>
  </si>
  <si>
    <t>biomass</t>
    <phoneticPr fontId="1" type="noConversion"/>
  </si>
  <si>
    <t>volume</t>
    <phoneticPr fontId="1" type="noConversion"/>
  </si>
  <si>
    <t>OPR #1_Apr</t>
    <phoneticPr fontId="1" type="noConversion"/>
  </si>
  <si>
    <t>biomass</t>
    <phoneticPr fontId="1" type="noConversion"/>
  </si>
  <si>
    <t>volume</t>
    <phoneticPr fontId="1" type="noConversion"/>
  </si>
  <si>
    <t>biomass</t>
    <phoneticPr fontId="1" type="noConversion"/>
  </si>
  <si>
    <t>volume</t>
    <phoneticPr fontId="1" type="noConversion"/>
  </si>
  <si>
    <t>biomass</t>
    <phoneticPr fontId="1" type="noConversion"/>
  </si>
  <si>
    <t>volume</t>
    <phoneticPr fontId="1" type="noConversion"/>
  </si>
  <si>
    <t>biomass</t>
    <phoneticPr fontId="1" type="noConversion"/>
  </si>
  <si>
    <t>volume</t>
    <phoneticPr fontId="1" type="noConversion"/>
  </si>
  <si>
    <t>biomass</t>
    <phoneticPr fontId="1" type="noConversion"/>
  </si>
  <si>
    <t>volume</t>
    <phoneticPr fontId="1" type="noConversion"/>
  </si>
  <si>
    <t>biomass</t>
    <phoneticPr fontId="1" type="noConversion"/>
  </si>
  <si>
    <t>volume</t>
    <phoneticPr fontId="1" type="noConversion"/>
  </si>
  <si>
    <t>OPR #1_May</t>
    <phoneticPr fontId="1" type="noConversion"/>
  </si>
  <si>
    <t>OPR #1_Jun</t>
    <phoneticPr fontId="1" type="noConversion"/>
  </si>
  <si>
    <t>OPR #1_Jul</t>
    <phoneticPr fontId="1" type="noConversion"/>
  </si>
  <si>
    <t>OPR #1_Sep</t>
    <phoneticPr fontId="1" type="noConversion"/>
  </si>
  <si>
    <t>OPR #1_Aug</t>
    <phoneticPr fontId="1" type="noConversion"/>
  </si>
  <si>
    <t>OPR #1_Oct</t>
    <phoneticPr fontId="1" type="noConversion"/>
  </si>
  <si>
    <t>OPR #1_Nov</t>
    <phoneticPr fontId="1" type="noConversion"/>
  </si>
  <si>
    <t>OPR #3_Apr</t>
    <phoneticPr fontId="1" type="noConversion"/>
  </si>
  <si>
    <t>OPR #3_May</t>
    <phoneticPr fontId="1" type="noConversion"/>
  </si>
  <si>
    <t>OPR #3_Jun</t>
    <phoneticPr fontId="1" type="noConversion"/>
  </si>
  <si>
    <t>OPR #3_Jul</t>
    <phoneticPr fontId="1" type="noConversion"/>
  </si>
  <si>
    <t>OPR #3_Aug</t>
    <phoneticPr fontId="1" type="noConversion"/>
  </si>
  <si>
    <t>OPR #3_Sep</t>
    <phoneticPr fontId="1" type="noConversion"/>
  </si>
  <si>
    <t>OPR #3_Oct</t>
    <phoneticPr fontId="1" type="noConversion"/>
  </si>
  <si>
    <t>OPR #3_Nov</t>
    <phoneticPr fontId="1" type="noConversion"/>
  </si>
  <si>
    <t>STV</t>
  </si>
  <si>
    <t>STV</t>
    <phoneticPr fontId="1" type="noConversion"/>
  </si>
  <si>
    <t>APR</t>
    <phoneticPr fontId="1" type="noConversion"/>
  </si>
  <si>
    <t>MAY</t>
    <phoneticPr fontId="1" type="noConversion"/>
  </si>
  <si>
    <t>JUN</t>
    <phoneticPr fontId="1" type="noConversion"/>
  </si>
  <si>
    <t>JUL</t>
    <phoneticPr fontId="1" type="noConversion"/>
  </si>
  <si>
    <t>AUG</t>
    <phoneticPr fontId="1" type="noConversion"/>
  </si>
  <si>
    <t>SEP</t>
    <phoneticPr fontId="1" type="noConversion"/>
  </si>
  <si>
    <t>OCT</t>
    <phoneticPr fontId="1" type="noConversion"/>
  </si>
  <si>
    <t>NOV</t>
    <phoneticPr fontId="1" type="noConversion"/>
  </si>
  <si>
    <t>N</t>
  </si>
  <si>
    <t>C</t>
  </si>
  <si>
    <t>H</t>
  </si>
  <si>
    <t>S</t>
  </si>
  <si>
    <t>Ash</t>
  </si>
  <si>
    <t>O</t>
  </si>
  <si>
    <t>Apr</t>
    <phoneticPr fontId="1" type="noConversion"/>
  </si>
  <si>
    <t>May</t>
    <phoneticPr fontId="1" type="noConversion"/>
  </si>
  <si>
    <t>Jun</t>
    <phoneticPr fontId="1" type="noConversion"/>
  </si>
  <si>
    <t>Jul</t>
    <phoneticPr fontId="1" type="noConversion"/>
  </si>
  <si>
    <t>Aug</t>
    <phoneticPr fontId="1" type="noConversion"/>
  </si>
  <si>
    <t>Sep</t>
    <phoneticPr fontId="1" type="noConversion"/>
  </si>
  <si>
    <t>Nov</t>
    <phoneticPr fontId="1" type="noConversion"/>
  </si>
  <si>
    <t>Oct</t>
    <phoneticPr fontId="1" type="noConversion"/>
  </si>
  <si>
    <t xml:space="preserve">CV </t>
    <phoneticPr fontId="1" type="noConversion"/>
  </si>
  <si>
    <t>TN</t>
  </si>
  <si>
    <t>TP</t>
  </si>
  <si>
    <t>Initially day</t>
    <phoneticPr fontId="1" type="noConversion"/>
  </si>
  <si>
    <t>Consumption</t>
    <phoneticPr fontId="1" type="noConversion"/>
  </si>
  <si>
    <t>Harvest day</t>
    <phoneticPr fontId="1" type="noConversion"/>
  </si>
  <si>
    <r>
      <rPr>
        <i/>
        <sz val="11"/>
        <color theme="1"/>
        <rFont val="맑은 고딕"/>
        <family val="3"/>
        <charset val="129"/>
        <scheme val="minor"/>
      </rPr>
      <t>Desmodesmus</t>
    </r>
    <r>
      <rPr>
        <sz val="11"/>
        <color theme="1"/>
        <rFont val="맑은 고딕"/>
        <family val="2"/>
        <charset val="129"/>
        <scheme val="minor"/>
      </rPr>
      <t xml:space="preserve"> sp.</t>
    </r>
    <phoneticPr fontId="1" type="noConversion"/>
  </si>
  <si>
    <t>Pseudopediastrium integrum</t>
    <phoneticPr fontId="1" type="noConversion"/>
  </si>
  <si>
    <t>Tetradesmus obliqus</t>
    <phoneticPr fontId="1" type="noConversion"/>
  </si>
  <si>
    <r>
      <rPr>
        <i/>
        <sz val="11"/>
        <color theme="1"/>
        <rFont val="맑은 고딕"/>
        <family val="3"/>
        <charset val="129"/>
        <scheme val="minor"/>
      </rPr>
      <t>Chlorella</t>
    </r>
    <r>
      <rPr>
        <sz val="11"/>
        <color theme="1"/>
        <rFont val="맑은 고딕"/>
        <family val="2"/>
        <charset val="129"/>
        <scheme val="minor"/>
      </rPr>
      <t xml:space="preserve"> sp.</t>
    </r>
    <phoneticPr fontId="1" type="noConversion"/>
  </si>
  <si>
    <t>Chlorella miniata</t>
  </si>
  <si>
    <t>Others</t>
  </si>
  <si>
    <t>RT</t>
    <phoneticPr fontId="1" type="noConversion"/>
  </si>
  <si>
    <t>composition</t>
    <phoneticPr fontId="1" type="noConversion"/>
  </si>
  <si>
    <t>quality</t>
    <phoneticPr fontId="1" type="noConversion"/>
  </si>
  <si>
    <t>%</t>
    <phoneticPr fontId="1" type="noConversion"/>
  </si>
  <si>
    <t>heptadecane</t>
    <phoneticPr fontId="1" type="noConversion"/>
  </si>
  <si>
    <t>C14:0</t>
    <phoneticPr fontId="1" type="noConversion"/>
  </si>
  <si>
    <t>4-Pyrimidina</t>
    <phoneticPr fontId="1" type="noConversion"/>
  </si>
  <si>
    <t>C15:0</t>
    <phoneticPr fontId="1" type="noConversion"/>
  </si>
  <si>
    <t>Silne</t>
    <phoneticPr fontId="1" type="noConversion"/>
  </si>
  <si>
    <t>C16:0</t>
    <phoneticPr fontId="1" type="noConversion"/>
  </si>
  <si>
    <t>Myristic acid, methyl ester</t>
    <phoneticPr fontId="1" type="noConversion"/>
  </si>
  <si>
    <t>C16:1</t>
    <phoneticPr fontId="1" type="noConversion"/>
  </si>
  <si>
    <t>2H</t>
    <phoneticPr fontId="1" type="noConversion"/>
  </si>
  <si>
    <t>C16:4</t>
    <phoneticPr fontId="1" type="noConversion"/>
  </si>
  <si>
    <t>Pentadecanoic acid, methyl ester</t>
    <phoneticPr fontId="1" type="noConversion"/>
  </si>
  <si>
    <t>C18:0</t>
    <phoneticPr fontId="1" type="noConversion"/>
  </si>
  <si>
    <t>1,1</t>
    <phoneticPr fontId="1" type="noConversion"/>
  </si>
  <si>
    <t>C18:1</t>
    <phoneticPr fontId="1" type="noConversion"/>
  </si>
  <si>
    <t>C18:2</t>
    <phoneticPr fontId="1" type="noConversion"/>
  </si>
  <si>
    <t>1-Unce</t>
    <phoneticPr fontId="1" type="noConversion"/>
  </si>
  <si>
    <t>C18:3</t>
    <phoneticPr fontId="1" type="noConversion"/>
  </si>
  <si>
    <t>CYCLO</t>
    <phoneticPr fontId="1" type="noConversion"/>
  </si>
  <si>
    <t>C18:4</t>
    <phoneticPr fontId="1" type="noConversion"/>
  </si>
  <si>
    <t>Hexadecanoic acid, methyl ester</t>
    <phoneticPr fontId="1" type="noConversion"/>
  </si>
  <si>
    <t>C20:5</t>
    <phoneticPr fontId="1" type="noConversion"/>
  </si>
  <si>
    <t>Malonic acid, 2-decyl isohexyl ester</t>
    <phoneticPr fontId="1" type="noConversion"/>
  </si>
  <si>
    <t>total</t>
    <phoneticPr fontId="1" type="noConversion"/>
  </si>
  <si>
    <t>9-Hexadecenoic acid, methyl ester, (Z)-</t>
    <phoneticPr fontId="1" type="noConversion"/>
  </si>
  <si>
    <t>1,4-BENZEN</t>
    <phoneticPr fontId="1" type="noConversion"/>
  </si>
  <si>
    <t>`</t>
    <phoneticPr fontId="1" type="noConversion"/>
  </si>
  <si>
    <t>Methyl 5,9,12-octadecatrienoate</t>
    <phoneticPr fontId="1" type="noConversion"/>
  </si>
  <si>
    <t>Cyclohexene</t>
    <phoneticPr fontId="1" type="noConversion"/>
  </si>
  <si>
    <t>Tetratriacontane</t>
    <phoneticPr fontId="1" type="noConversion"/>
  </si>
  <si>
    <t>3-(3-Methoxy-2,3-dihydro</t>
    <phoneticPr fontId="1" type="noConversion"/>
  </si>
  <si>
    <t>Acetic acid</t>
    <phoneticPr fontId="1" type="noConversion"/>
  </si>
  <si>
    <t>Methyl 8,11,14,17-eicosatetraenoate</t>
    <phoneticPr fontId="1" type="noConversion"/>
  </si>
  <si>
    <t>Dimethyl 3,6,9,12</t>
    <phoneticPr fontId="1" type="noConversion"/>
  </si>
  <si>
    <t>Methyl 4,7,10,13-hexadecatetraenoate</t>
    <phoneticPr fontId="1" type="noConversion"/>
  </si>
  <si>
    <t>Octadecanoic acid, methyl ester</t>
    <phoneticPr fontId="1" type="noConversion"/>
  </si>
  <si>
    <t>9-Octadecenoic acid, methyl ester, (Z)-</t>
    <phoneticPr fontId="1" type="noConversion"/>
  </si>
  <si>
    <t>9,12-Octadecadienoic acid (Z,Z)-</t>
    <phoneticPr fontId="1" type="noConversion"/>
  </si>
  <si>
    <t>9,12,15-Octadecatrienoic acid, methyl ester, (Z,Z,Z)-</t>
    <phoneticPr fontId="1" type="noConversion"/>
  </si>
  <si>
    <t>Methyl stearidonate</t>
    <phoneticPr fontId="1" type="noConversion"/>
  </si>
  <si>
    <t>Methyl eicosa-5,8,11,14,17-pentaenoate</t>
    <phoneticPr fontId="1" type="noConversion"/>
  </si>
  <si>
    <t>Hepta</t>
    <phoneticPr fontId="1" type="noConversion"/>
  </si>
  <si>
    <t>2,2,4</t>
    <phoneticPr fontId="1" type="noConversion"/>
  </si>
  <si>
    <t>1-(4</t>
    <phoneticPr fontId="1" type="noConversion"/>
  </si>
  <si>
    <t>3-Flu</t>
    <phoneticPr fontId="1" type="noConversion"/>
  </si>
  <si>
    <t>C16:2</t>
    <phoneticPr fontId="1" type="noConversion"/>
  </si>
  <si>
    <t>2-Methyl</t>
    <phoneticPr fontId="1" type="noConversion"/>
  </si>
  <si>
    <t>Octadecane</t>
    <phoneticPr fontId="1" type="noConversion"/>
  </si>
  <si>
    <t>1,4,10,13-tetrao</t>
    <phoneticPr fontId="1" type="noConversion"/>
  </si>
  <si>
    <t>Octaethylene glycol monododecyl ether</t>
    <phoneticPr fontId="1" type="noConversion"/>
  </si>
  <si>
    <t>15-Crown-5</t>
    <phoneticPr fontId="1" type="noConversion"/>
  </si>
  <si>
    <t>7,10-Hexadecadienoic acid, methyl ester</t>
    <phoneticPr fontId="1" type="noConversion"/>
  </si>
  <si>
    <t>pentadecane</t>
    <phoneticPr fontId="1" type="noConversion"/>
  </si>
  <si>
    <t>3,6,9,12,15-pentaoxanonadecan-1-=ol</t>
    <phoneticPr fontId="1" type="noConversion"/>
  </si>
  <si>
    <t>Methyl 8,11,14-Heptadecatrienoate</t>
  </si>
  <si>
    <t>1,3-OXAZI</t>
    <phoneticPr fontId="1" type="noConversion"/>
  </si>
  <si>
    <t>9-Octadecenoic acid, methyl ester</t>
    <phoneticPr fontId="1" type="noConversion"/>
  </si>
  <si>
    <t>9,12-Octadecadienoic acid, methyl ester</t>
    <phoneticPr fontId="1" type="noConversion"/>
  </si>
  <si>
    <t>9,12,15-Octadecatrienoic acid, methyl ester</t>
    <phoneticPr fontId="1" type="noConversion"/>
  </si>
  <si>
    <t>Heptadecane</t>
    <phoneticPr fontId="1" type="noConversion"/>
  </si>
  <si>
    <t>Cyclopropane</t>
    <phoneticPr fontId="1" type="noConversion"/>
  </si>
  <si>
    <t>4-[2-(3,5</t>
    <phoneticPr fontId="1" type="noConversion"/>
  </si>
  <si>
    <t>7-Oxa-2,2-</t>
    <phoneticPr fontId="1" type="noConversion"/>
  </si>
  <si>
    <t>METHYL</t>
    <phoneticPr fontId="1" type="noConversion"/>
  </si>
  <si>
    <t>Methoxyacetic acid,</t>
    <phoneticPr fontId="1" type="noConversion"/>
  </si>
  <si>
    <t>Methyl 9-methyltetradecanoate</t>
    <phoneticPr fontId="1" type="noConversion"/>
  </si>
  <si>
    <t>ethanol, 2,2'-[1,4</t>
    <phoneticPr fontId="1" type="noConversion"/>
  </si>
  <si>
    <t>Cyclohexene,3-propyl-</t>
    <phoneticPr fontId="1" type="noConversion"/>
  </si>
  <si>
    <t>9-Hexadecenoic acid, methyl ester,</t>
    <phoneticPr fontId="1" type="noConversion"/>
  </si>
  <si>
    <t>2-Naphthalenol,</t>
    <phoneticPr fontId="1" type="noConversion"/>
  </si>
  <si>
    <t>9,12-Hexadecadienoic acid, methyl ester</t>
    <phoneticPr fontId="1" type="noConversion"/>
  </si>
  <si>
    <t>Heneicosane</t>
    <phoneticPr fontId="1" type="noConversion"/>
  </si>
  <si>
    <t>2-(bromomethyl)</t>
    <phoneticPr fontId="1" type="noConversion"/>
  </si>
  <si>
    <t>Methyl 8,11,14-heptadecatrienoate</t>
    <phoneticPr fontId="1" type="noConversion"/>
  </si>
  <si>
    <t>d-Ribose, 2-</t>
    <phoneticPr fontId="1" type="noConversion"/>
  </si>
  <si>
    <t>Octadecenoic acid, methyl ester</t>
    <phoneticPr fontId="1" type="noConversion"/>
  </si>
  <si>
    <t>10,13-Octadecadienoic acid, methyl ester</t>
    <phoneticPr fontId="1" type="noConversion"/>
  </si>
  <si>
    <t>2-Methyl-5-</t>
    <phoneticPr fontId="1" type="noConversion"/>
  </si>
  <si>
    <t>Eicosanal-</t>
    <phoneticPr fontId="1" type="noConversion"/>
  </si>
  <si>
    <t>4-Pyrimidinamine</t>
    <phoneticPr fontId="1" type="noConversion"/>
  </si>
  <si>
    <t>Octadecane, 1,1-dimethoxy-</t>
    <phoneticPr fontId="1" type="noConversion"/>
  </si>
  <si>
    <t>C17:0</t>
    <phoneticPr fontId="1" type="noConversion"/>
  </si>
  <si>
    <t>Methyl 2-</t>
    <phoneticPr fontId="1" type="noConversion"/>
  </si>
  <si>
    <t>Propane, 1,3-</t>
    <phoneticPr fontId="1" type="noConversion"/>
  </si>
  <si>
    <t>methyl</t>
    <phoneticPr fontId="1" type="noConversion"/>
  </si>
  <si>
    <t>Octaethylene glycol</t>
    <phoneticPr fontId="1" type="noConversion"/>
  </si>
  <si>
    <t>Cyclohexene,</t>
    <phoneticPr fontId="1" type="noConversion"/>
  </si>
  <si>
    <t>1,4,10,13-tetraoxa-</t>
    <phoneticPr fontId="1" type="noConversion"/>
  </si>
  <si>
    <t>9-Hexadecenoic acid, methyl ester</t>
    <phoneticPr fontId="1" type="noConversion"/>
  </si>
  <si>
    <t>(S)-2-(4-Methoxyphenyl)</t>
    <phoneticPr fontId="1" type="noConversion"/>
  </si>
  <si>
    <t>TRICOSANE</t>
    <phoneticPr fontId="1" type="noConversion"/>
  </si>
  <si>
    <t>1,4,7,10,13-Penta</t>
    <phoneticPr fontId="1" type="noConversion"/>
  </si>
  <si>
    <t>Heptadecanoic acid, methyl ester</t>
    <phoneticPr fontId="1" type="noConversion"/>
  </si>
  <si>
    <t>Dimethyl 3,6,9,12-tetraoxatetradecane-</t>
    <phoneticPr fontId="1" type="noConversion"/>
  </si>
  <si>
    <t>9-Octadeceonic acid, methyl ester</t>
    <phoneticPr fontId="1" type="noConversion"/>
  </si>
  <si>
    <t>2-Azatricyclo</t>
    <phoneticPr fontId="1" type="noConversion"/>
  </si>
  <si>
    <t>1-propyl</t>
    <phoneticPr fontId="1" type="noConversion"/>
  </si>
  <si>
    <t>4-Pyrimidinamine,</t>
    <phoneticPr fontId="1" type="noConversion"/>
  </si>
  <si>
    <t>Octadecane, 1,1-dimethoxy</t>
    <phoneticPr fontId="1" type="noConversion"/>
  </si>
  <si>
    <t>4-Methylthiazole</t>
    <phoneticPr fontId="1" type="noConversion"/>
  </si>
  <si>
    <t>C16:3</t>
    <phoneticPr fontId="1" type="noConversion"/>
  </si>
  <si>
    <t>Ethane, 1,1-dimethoxy-2-</t>
    <phoneticPr fontId="1" type="noConversion"/>
  </si>
  <si>
    <t>Pentadecanoic acid, metthyl ester</t>
    <phoneticPr fontId="1" type="noConversion"/>
  </si>
  <si>
    <t>3,6,9,12-Tetraoxahexadecan</t>
    <phoneticPr fontId="1" type="noConversion"/>
  </si>
  <si>
    <t>Cyclohexene, 2-propyl</t>
    <phoneticPr fontId="1" type="noConversion"/>
  </si>
  <si>
    <t>3,6,9,12,15-Pentaoxanonadecan-1-ol</t>
    <phoneticPr fontId="1" type="noConversion"/>
  </si>
  <si>
    <t>2-Butanol, 3-methyl-3-nitro</t>
    <phoneticPr fontId="1" type="noConversion"/>
  </si>
  <si>
    <t>Methyl 10-Methylhexadecanoate</t>
    <phoneticPr fontId="1" type="noConversion"/>
  </si>
  <si>
    <t>3,4-O-Isopropylidene-2-O</t>
    <phoneticPr fontId="1" type="noConversion"/>
  </si>
  <si>
    <t>1,3-OXA</t>
    <phoneticPr fontId="1" type="noConversion"/>
  </si>
  <si>
    <t>1-(4-Fluorophe</t>
    <phoneticPr fontId="1" type="noConversion"/>
  </si>
  <si>
    <t>Neophytadiene</t>
    <phoneticPr fontId="1" type="noConversion"/>
  </si>
  <si>
    <t>2-Pyrimidinamine</t>
    <phoneticPr fontId="1" type="noConversion"/>
  </si>
  <si>
    <t>Hexadecane,</t>
    <phoneticPr fontId="1" type="noConversion"/>
  </si>
  <si>
    <t>C17:3</t>
    <phoneticPr fontId="1" type="noConversion"/>
  </si>
  <si>
    <t>methyl 13-methyltetradecanoate</t>
    <phoneticPr fontId="1" type="noConversion"/>
  </si>
  <si>
    <t>9-(3,3-Dimethyloxiran-2-yl)</t>
    <phoneticPr fontId="1" type="noConversion"/>
  </si>
  <si>
    <t>Cyclooctane,</t>
    <phoneticPr fontId="1" type="noConversion"/>
  </si>
  <si>
    <t>C24:0</t>
    <phoneticPr fontId="1" type="noConversion"/>
  </si>
  <si>
    <t>Valeric acid, undec-2-enyl ester</t>
    <phoneticPr fontId="1" type="noConversion"/>
  </si>
  <si>
    <t>Methyl hexadec-9-enoate</t>
    <phoneticPr fontId="1" type="noConversion"/>
  </si>
  <si>
    <t>1,4-BEN</t>
    <phoneticPr fontId="1" type="noConversion"/>
  </si>
  <si>
    <t>7,10Hexadecadienoic acid, methyl ester</t>
    <phoneticPr fontId="1" type="noConversion"/>
  </si>
  <si>
    <t>Ethanol, 2-[2-(2-</t>
    <phoneticPr fontId="1" type="noConversion"/>
  </si>
  <si>
    <t>6,10,14-TRIMETHYL</t>
    <phoneticPr fontId="1" type="noConversion"/>
  </si>
  <si>
    <t>Tetracosanoic acid, methyl ester</t>
    <phoneticPr fontId="1" type="noConversion"/>
  </si>
  <si>
    <t>1,4,7,10,13,16-Hexaoxacyclooctadecane</t>
    <phoneticPr fontId="1" type="noConversion"/>
  </si>
  <si>
    <t>Eicosyl methyl ether</t>
    <phoneticPr fontId="1" type="noConversion"/>
  </si>
  <si>
    <t>4-[2-(3,5-</t>
    <phoneticPr fontId="1" type="noConversion"/>
  </si>
  <si>
    <t>2H-Cyclohepta</t>
    <phoneticPr fontId="1" type="noConversion"/>
  </si>
  <si>
    <t>Dodecane, 1,1-dimethoxy-</t>
    <phoneticPr fontId="1" type="noConversion"/>
  </si>
  <si>
    <t>2H-Pyran</t>
    <phoneticPr fontId="1" type="noConversion"/>
  </si>
  <si>
    <t>methyl 13-</t>
    <phoneticPr fontId="1" type="noConversion"/>
  </si>
  <si>
    <t>Cyclohexane, ethenyl</t>
    <phoneticPr fontId="1" type="noConversion"/>
  </si>
  <si>
    <t>endo, endo-6-</t>
    <phoneticPr fontId="1" type="noConversion"/>
  </si>
  <si>
    <t>4-(2',2',2'-Tri</t>
    <phoneticPr fontId="1" type="noConversion"/>
  </si>
  <si>
    <t>Hexadecanoic acid, 15-methyl-</t>
    <phoneticPr fontId="1" type="noConversion"/>
  </si>
  <si>
    <t>Bicyclo[2.2.1]</t>
    <phoneticPr fontId="1" type="noConversion"/>
  </si>
  <si>
    <t>3-(3-Methoxy-2,3-</t>
    <phoneticPr fontId="1" type="noConversion"/>
  </si>
  <si>
    <t>Methyl 8,11,14-Heptadecatrienoate</t>
    <phoneticPr fontId="1" type="noConversion"/>
  </si>
  <si>
    <t>Dimethyl</t>
    <phoneticPr fontId="1" type="noConversion"/>
  </si>
  <si>
    <t>9,12-Octadecatrienoic acid, methyl ester</t>
    <phoneticPr fontId="1" type="noConversion"/>
  </si>
  <si>
    <t>4-(1'-Hydroxypropyl)</t>
    <phoneticPr fontId="1" type="noConversion"/>
  </si>
  <si>
    <t>1,4,7,10,13,16-HEXAOXACYCLOOCTADECANE</t>
    <phoneticPr fontId="1" type="noConversion"/>
  </si>
  <si>
    <t>3,7,11,15-Tetramethyl-2-</t>
    <phoneticPr fontId="1" type="noConversion"/>
  </si>
  <si>
    <t>1-4(-Fluorophenyl)</t>
    <phoneticPr fontId="1" type="noConversion"/>
  </si>
  <si>
    <t>E-2.,4</t>
    <phoneticPr fontId="1" type="noConversion"/>
  </si>
  <si>
    <t>Hexadecane, 1,1</t>
    <phoneticPr fontId="1" type="noConversion"/>
  </si>
  <si>
    <t>2(3H)</t>
    <phoneticPr fontId="1" type="noConversion"/>
  </si>
  <si>
    <t>1,1,3-Trime</t>
    <phoneticPr fontId="1" type="noConversion"/>
  </si>
  <si>
    <t>C20:4 (AA)</t>
    <phoneticPr fontId="1" type="noConversion"/>
  </si>
  <si>
    <t>Methyl-13</t>
    <phoneticPr fontId="1" type="noConversion"/>
  </si>
  <si>
    <t>C20:5 (EPA)</t>
    <phoneticPr fontId="1" type="noConversion"/>
  </si>
  <si>
    <t>Ethanol,</t>
    <phoneticPr fontId="1" type="noConversion"/>
  </si>
  <si>
    <t>Octanoic acid, 20furanyl</t>
    <phoneticPr fontId="1" type="noConversion"/>
  </si>
  <si>
    <t>3,6,9,12,15-PENTAOXA</t>
    <phoneticPr fontId="1" type="noConversion"/>
  </si>
  <si>
    <t>4-[Tetra</t>
    <phoneticPr fontId="1" type="noConversion"/>
  </si>
  <si>
    <t>cyclopropane,</t>
    <phoneticPr fontId="1" type="noConversion"/>
  </si>
  <si>
    <t>Chclopropane</t>
    <phoneticPr fontId="1" type="noConversion"/>
  </si>
  <si>
    <t>Docosane</t>
    <phoneticPr fontId="1" type="noConversion"/>
  </si>
  <si>
    <t>9,12-Octadecadien-1-</t>
    <phoneticPr fontId="1" type="noConversion"/>
  </si>
  <si>
    <t>PSEUDO-ISOPRENOIC ACID</t>
    <phoneticPr fontId="1" type="noConversion"/>
  </si>
  <si>
    <t>methyl 8,11,14,17-eicosatetraenoate</t>
    <phoneticPr fontId="1" type="noConversion"/>
  </si>
  <si>
    <t>d-Ribose,</t>
    <phoneticPr fontId="1" type="noConversion"/>
  </si>
  <si>
    <t>Methyl stearate</t>
    <phoneticPr fontId="1" type="noConversion"/>
  </si>
  <si>
    <t>Arachidonic acid</t>
    <phoneticPr fontId="1" type="noConversion"/>
  </si>
  <si>
    <t>Ethyl 5,8,11,14,17-icosapentaenoate</t>
    <phoneticPr fontId="1" type="noConversion"/>
  </si>
  <si>
    <t>2-(2-FLUORO</t>
    <phoneticPr fontId="1" type="noConversion"/>
  </si>
  <si>
    <t>Acetic acid,</t>
    <phoneticPr fontId="1" type="noConversion"/>
  </si>
  <si>
    <t>Octadecane, 1,1</t>
    <phoneticPr fontId="1" type="noConversion"/>
  </si>
  <si>
    <t>E-2,4-Phytadiene</t>
    <phoneticPr fontId="1" type="noConversion"/>
  </si>
  <si>
    <t>1-Bromo-2-nitrobenzene</t>
    <phoneticPr fontId="1" type="noConversion"/>
  </si>
  <si>
    <t>Octacosanoic acid, methyl ester</t>
    <phoneticPr fontId="1" type="noConversion"/>
  </si>
  <si>
    <t>Pentaethylene glycol</t>
    <phoneticPr fontId="1" type="noConversion"/>
  </si>
  <si>
    <t>3-Methyl</t>
    <phoneticPr fontId="1" type="noConversion"/>
  </si>
  <si>
    <t>Ethanol, 2</t>
    <phoneticPr fontId="1" type="noConversion"/>
  </si>
  <si>
    <t>methyl 8,11,14-heptadecatrienoate</t>
    <phoneticPr fontId="1" type="noConversion"/>
  </si>
  <si>
    <t>2-Ethylbutyric acid</t>
    <phoneticPr fontId="1" type="noConversion"/>
  </si>
  <si>
    <t>Docosanoic acid, methyl ester</t>
    <phoneticPr fontId="1" type="noConversion"/>
  </si>
  <si>
    <t>Phophonofluoridic acid</t>
    <phoneticPr fontId="1" type="noConversion"/>
  </si>
  <si>
    <t>1-Pyrrolidinecarboxylic acid,</t>
    <phoneticPr fontId="1" type="noConversion"/>
  </si>
  <si>
    <t>Cyclo</t>
    <phoneticPr fontId="1" type="noConversion"/>
  </si>
  <si>
    <t>Hexadecanoic aicd, methyl ester</t>
    <phoneticPr fontId="1" type="noConversion"/>
  </si>
  <si>
    <t>1,4-Benzenedicarboxylic acid,</t>
    <phoneticPr fontId="1" type="noConversion"/>
  </si>
  <si>
    <t>Dimethyl 3,6,9,12-tetraoxatet</t>
    <phoneticPr fontId="1" type="noConversion"/>
  </si>
  <si>
    <t>2,6-Di-O-methyl-d-</t>
    <phoneticPr fontId="1" type="noConversion"/>
  </si>
  <si>
    <t>1-(4-</t>
    <phoneticPr fontId="1" type="noConversion"/>
  </si>
  <si>
    <t>2-Methylthiomethyl</t>
    <phoneticPr fontId="1" type="noConversion"/>
  </si>
  <si>
    <t>Methyl 9-methyltetra</t>
    <phoneticPr fontId="1" type="noConversion"/>
  </si>
  <si>
    <t>1,1,3</t>
    <phoneticPr fontId="1" type="noConversion"/>
  </si>
  <si>
    <t>Octaethylene</t>
    <phoneticPr fontId="1" type="noConversion"/>
  </si>
  <si>
    <t>2-ISOPROPYL</t>
    <phoneticPr fontId="1" type="noConversion"/>
  </si>
  <si>
    <t>methyl 11-hexadecenoate</t>
    <phoneticPr fontId="1" type="noConversion"/>
  </si>
  <si>
    <t>1,4-Benzendicarboxylic acid</t>
    <phoneticPr fontId="1" type="noConversion"/>
  </si>
  <si>
    <t>(1R*,3R*,6S*)</t>
    <phoneticPr fontId="1" type="noConversion"/>
  </si>
  <si>
    <t>12-Crown-4</t>
    <phoneticPr fontId="1" type="noConversion"/>
  </si>
  <si>
    <t>Tetrahydro</t>
    <phoneticPr fontId="1" type="noConversion"/>
  </si>
  <si>
    <t>-</t>
    <phoneticPr fontId="1" type="noConversion"/>
  </si>
  <si>
    <t>1,4,7,10,13,16-Hexaoxanonadecane,</t>
    <phoneticPr fontId="1" type="noConversion"/>
  </si>
  <si>
    <t>Silane</t>
    <phoneticPr fontId="1" type="noConversion"/>
  </si>
  <si>
    <t>Tetradecanoic acid, 12-methyl, methyl ester</t>
    <phoneticPr fontId="1" type="noConversion"/>
  </si>
  <si>
    <t>(Cyclo</t>
    <phoneticPr fontId="1" type="noConversion"/>
  </si>
  <si>
    <t>Ethanol, 2-bromo-</t>
    <phoneticPr fontId="1" type="noConversion"/>
  </si>
  <si>
    <t>1,4-Benzenedicarboxylic acid, dimethyl ester</t>
    <phoneticPr fontId="1" type="noConversion"/>
  </si>
  <si>
    <t>Eicosane</t>
    <phoneticPr fontId="1" type="noConversion"/>
  </si>
  <si>
    <t>1,3-OXAZINANE</t>
    <phoneticPr fontId="1" type="noConversion"/>
  </si>
  <si>
    <t>4-Nonen</t>
    <phoneticPr fontId="1" type="noConversion"/>
  </si>
  <si>
    <t>Tetradecanoic acid, 12-methyl-,methyl ester</t>
    <phoneticPr fontId="1" type="noConversion"/>
  </si>
  <si>
    <t>.alpha.-D-Xyloppyranoside</t>
    <phoneticPr fontId="1" type="noConversion"/>
  </si>
  <si>
    <t>Hexaethylene glycol</t>
    <phoneticPr fontId="1" type="noConversion"/>
  </si>
  <si>
    <t>4-(2',2',2</t>
    <phoneticPr fontId="1" type="noConversion"/>
  </si>
  <si>
    <t>1,3-Genzenedicarboxylic acid, dimethyl ester</t>
    <phoneticPr fontId="1" type="noConversion"/>
  </si>
  <si>
    <t>cyclopentanemethanol</t>
    <phoneticPr fontId="1" type="noConversion"/>
  </si>
  <si>
    <t>Dimethyl 3,6,9,12-tetraoxatetradecane-1,13-dioate</t>
    <phoneticPr fontId="1" type="noConversion"/>
  </si>
  <si>
    <t>4,n-</t>
    <phoneticPr fontId="1" type="noConversion"/>
  </si>
  <si>
    <t>Hexaethioic acid,</t>
    <phoneticPr fontId="1" type="noConversion"/>
  </si>
  <si>
    <t>Methyl 13-methyltetradecanoate</t>
    <phoneticPr fontId="1" type="noConversion"/>
  </si>
  <si>
    <t>2-FURY</t>
    <phoneticPr fontId="1" type="noConversion"/>
  </si>
  <si>
    <t>4-[(Tetrahy</t>
    <phoneticPr fontId="1" type="noConversion"/>
  </si>
  <si>
    <t>8-Cyclohexaecan</t>
    <phoneticPr fontId="1" type="noConversion"/>
  </si>
  <si>
    <t>METHYL 3-</t>
    <phoneticPr fontId="1" type="noConversion"/>
  </si>
  <si>
    <t>D-(+)-Arabitol</t>
    <phoneticPr fontId="1" type="noConversion"/>
  </si>
  <si>
    <t>Heptadecanoic acid</t>
    <phoneticPr fontId="1" type="noConversion"/>
  </si>
  <si>
    <t>d-Ribose, 2</t>
    <phoneticPr fontId="1" type="noConversion"/>
  </si>
  <si>
    <t>(1S,4R)</t>
    <phoneticPr fontId="1" type="noConversion"/>
  </si>
  <si>
    <t>ANHYDROGLUCOPYRANOSE</t>
    <phoneticPr fontId="1" type="noConversion"/>
  </si>
  <si>
    <t>Methyl 19-methyl-5,9</t>
    <phoneticPr fontId="1" type="noConversion"/>
  </si>
  <si>
    <t>2,4-Hexadienal</t>
    <phoneticPr fontId="1" type="noConversion"/>
  </si>
  <si>
    <t>7-Hexadecenoic acid, methyl ester</t>
    <phoneticPr fontId="1" type="noConversion"/>
  </si>
  <si>
    <t>1,4-Methanoazulen</t>
    <phoneticPr fontId="1" type="noConversion"/>
  </si>
  <si>
    <t>7,10,13-Hexadecatrienoic acid, methyl ester</t>
    <phoneticPr fontId="1" type="noConversion"/>
  </si>
  <si>
    <t>Methyl 4,7,10,13-Hexadecatetraenoate</t>
    <phoneticPr fontId="1" type="noConversion"/>
  </si>
  <si>
    <t>Octadecanoic acid ,methyl ester</t>
    <phoneticPr fontId="1" type="noConversion"/>
  </si>
  <si>
    <t>Silane,</t>
    <phoneticPr fontId="1" type="noConversion"/>
  </si>
  <si>
    <t>1-(r-Fluoro</t>
    <phoneticPr fontId="1" type="noConversion"/>
  </si>
  <si>
    <t>2H-1,2,4</t>
    <phoneticPr fontId="1" type="noConversion"/>
  </si>
  <si>
    <t>Pentadecanoic acid, 12-</t>
    <phoneticPr fontId="1" type="noConversion"/>
  </si>
  <si>
    <t>Formamide,</t>
    <phoneticPr fontId="1" type="noConversion"/>
  </si>
  <si>
    <t>1,4,7,10,13,16-</t>
    <phoneticPr fontId="1" type="noConversion"/>
  </si>
  <si>
    <t>Triethylne</t>
    <phoneticPr fontId="1" type="noConversion"/>
  </si>
  <si>
    <t>4-Ethyl</t>
    <phoneticPr fontId="1" type="noConversion"/>
  </si>
  <si>
    <t>C22:0</t>
    <phoneticPr fontId="1" type="noConversion"/>
  </si>
  <si>
    <t>7,10-Hexadecadienoic acid, methyl ester</t>
  </si>
  <si>
    <t>Hentriacontane</t>
    <phoneticPr fontId="1" type="noConversion"/>
  </si>
  <si>
    <t>Methyl 4.7.10.13-hexadecatetraenoate</t>
    <phoneticPr fontId="1" type="noConversion"/>
  </si>
  <si>
    <t>Methyl 9-eicosenoate</t>
    <phoneticPr fontId="1" type="noConversion"/>
  </si>
  <si>
    <t>C20:4</t>
    <phoneticPr fontId="1" type="noConversion"/>
  </si>
  <si>
    <t>Mean temp.</t>
    <phoneticPr fontId="1" type="noConversion"/>
  </si>
  <si>
    <t>Max temp.</t>
    <phoneticPr fontId="1" type="noConversion"/>
  </si>
  <si>
    <t>Min temp.</t>
    <phoneticPr fontId="1" type="noConversion"/>
  </si>
  <si>
    <t>Sunshine hour</t>
    <phoneticPr fontId="1" type="noConversion"/>
  </si>
  <si>
    <t>Precipitation</t>
  </si>
  <si>
    <t>Precipitation</t>
    <phoneticPr fontId="1" type="noConversion"/>
  </si>
  <si>
    <t>1st assay_weather</t>
    <phoneticPr fontId="1" type="noConversion"/>
  </si>
  <si>
    <t>2nd assay_weather</t>
    <phoneticPr fontId="1" type="noConversion"/>
  </si>
  <si>
    <t>Days</t>
  </si>
  <si>
    <t>Mean Temp</t>
  </si>
  <si>
    <t>Max Temp</t>
  </si>
  <si>
    <t>Min Temp</t>
  </si>
  <si>
    <t>Sunshine</t>
  </si>
  <si>
    <t>2018_weather</t>
    <phoneticPr fontId="1" type="noConversion"/>
  </si>
  <si>
    <t>Pod weight</t>
    <phoneticPr fontId="1" type="noConversion"/>
  </si>
  <si>
    <t>Unclassified</t>
  </si>
  <si>
    <t>Acidobacteria</t>
  </si>
  <si>
    <t>Actinobacteria</t>
  </si>
  <si>
    <t>Bacteroidetes</t>
  </si>
  <si>
    <t>Chlamydiae</t>
  </si>
  <si>
    <t>Chloroflexi</t>
  </si>
  <si>
    <t>Cyanobacteria</t>
  </si>
  <si>
    <t>Deinococcus-Thermus</t>
  </si>
  <si>
    <t>Firmicutes</t>
  </si>
  <si>
    <t>Gemmatimonadetes</t>
  </si>
  <si>
    <t>Nitrospirae</t>
  </si>
  <si>
    <t>Planctomycetes</t>
  </si>
  <si>
    <t>Proteobacteria</t>
  </si>
  <si>
    <t>Spirochaetes</t>
  </si>
  <si>
    <t>Verrucomicrobia</t>
  </si>
  <si>
    <t>--</t>
  </si>
  <si>
    <t>Cyanobacterium aponinum</t>
  </si>
  <si>
    <t>Cyanobium bracile</t>
  </si>
  <si>
    <t>Foliisarcina bertiogensis</t>
  </si>
  <si>
    <t>Microcyctis aeruginosa</t>
  </si>
  <si>
    <t>Spirulina major</t>
  </si>
  <si>
    <t>Synechococcus elongatus</t>
  </si>
  <si>
    <t>Loriellopsis cavernicola</t>
  </si>
  <si>
    <t>Calothrix desertica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</si>
</sst>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"/>
    <numFmt numFmtId="177" formatCode="0.0"/>
    <numFmt numFmtId="178" formatCode="0.00_);[Red]\(0.00\)"/>
    <numFmt numFmtId="179" formatCode="0.00_ "/>
    <numFmt numFmtId="180" formatCode="0.000_ "/>
    <numFmt numFmtId="181" formatCode="0.0;[Red]0.0"/>
    <numFmt numFmtId="182" formatCode="#,##0.0;[Red]#,##0.0"/>
    <numFmt numFmtId="183" formatCode="0.000_);[Red]\(0.000\)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2" fontId="0" fillId="0" borderId="0" xfId="0" applyNumberFormat="1" applyBorder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2" borderId="0" xfId="0" applyNumberFormat="1" applyFill="1">
      <alignment vertical="center"/>
    </xf>
    <xf numFmtId="180" fontId="0" fillId="0" borderId="0" xfId="0" applyNumberFormat="1">
      <alignment vertical="center"/>
    </xf>
    <xf numFmtId="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79" fontId="2" fillId="0" borderId="1" xfId="0" applyNumberFormat="1" applyFont="1" applyBorder="1">
      <alignment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183" fontId="0" fillId="0" borderId="0" xfId="0" applyNumberFormat="1">
      <alignment vertical="center"/>
    </xf>
    <xf numFmtId="0" fontId="6" fillId="2" borderId="0" xfId="0" applyFont="1" applyFill="1">
      <alignment vertical="center"/>
    </xf>
    <xf numFmtId="178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35"/>
  <sheetViews>
    <sheetView tabSelected="1" workbookViewId="0">
      <selection sqref="A1:C1"/>
    </sheetView>
  </sheetViews>
  <sheetFormatPr defaultRowHeight="16.5" x14ac:dyDescent="0.7"/>
  <cols>
    <col min="1" max="1" width="11.09765625" bestFit="1" customWidth="1"/>
    <col min="3" max="3" width="11" bestFit="1" customWidth="1"/>
    <col min="5" max="5" width="11.09765625" bestFit="1" customWidth="1"/>
    <col min="7" max="7" width="12.09765625" bestFit="1" customWidth="1"/>
    <col min="10" max="10" width="7.34765625" bestFit="1" customWidth="1"/>
    <col min="11" max="11" width="7.34765625" customWidth="1"/>
    <col min="12" max="12" width="11.09765625" bestFit="1" customWidth="1"/>
  </cols>
  <sheetData>
    <row r="1" spans="1:13" x14ac:dyDescent="0.7">
      <c r="A1" s="31" t="s">
        <v>13</v>
      </c>
      <c r="B1" s="31"/>
      <c r="C1" s="31"/>
      <c r="E1" s="31" t="s">
        <v>10</v>
      </c>
      <c r="F1" s="31"/>
      <c r="G1" s="31"/>
      <c r="I1" s="6"/>
      <c r="J1" s="32" t="s">
        <v>0</v>
      </c>
      <c r="K1" s="32"/>
      <c r="L1" s="32" t="s">
        <v>12</v>
      </c>
      <c r="M1" s="32"/>
    </row>
    <row r="2" spans="1:13" x14ac:dyDescent="0.7">
      <c r="A2" s="2" t="s">
        <v>9</v>
      </c>
      <c r="B2" s="2" t="s">
        <v>12</v>
      </c>
      <c r="C2" s="2" t="s">
        <v>14</v>
      </c>
      <c r="D2" s="2"/>
      <c r="E2" s="2" t="s">
        <v>9</v>
      </c>
      <c r="F2" s="2" t="s">
        <v>12</v>
      </c>
      <c r="G2" s="2" t="s">
        <v>14</v>
      </c>
      <c r="I2" s="6"/>
      <c r="J2" s="7" t="s">
        <v>15</v>
      </c>
      <c r="K2" s="7" t="s">
        <v>16</v>
      </c>
      <c r="L2" s="7" t="s">
        <v>15</v>
      </c>
      <c r="M2" s="7" t="s">
        <v>16</v>
      </c>
    </row>
    <row r="3" spans="1:13" x14ac:dyDescent="0.7">
      <c r="A3" s="1">
        <v>42826</v>
      </c>
      <c r="B3">
        <v>8.06</v>
      </c>
      <c r="C3">
        <v>18.600000000000001</v>
      </c>
      <c r="E3" s="1">
        <v>42826</v>
      </c>
      <c r="F3">
        <v>10.98</v>
      </c>
      <c r="G3">
        <v>12</v>
      </c>
      <c r="I3" s="7" t="s">
        <v>1</v>
      </c>
      <c r="J3" s="8">
        <f>AVERAGE(C3:C219)</f>
        <v>20.735944700460838</v>
      </c>
      <c r="K3" s="8">
        <f>AVERAGE(G3:G241)</f>
        <v>17.012133891213391</v>
      </c>
      <c r="L3" s="9">
        <f>AVERAGE(B3:B219)</f>
        <v>9.5174654377880206</v>
      </c>
      <c r="M3" s="9">
        <f>AVERAGE(F3:F241)</f>
        <v>10.287615062761512</v>
      </c>
    </row>
    <row r="4" spans="1:13" x14ac:dyDescent="0.7">
      <c r="A4" s="1">
        <v>42826</v>
      </c>
      <c r="B4">
        <v>7.96</v>
      </c>
      <c r="C4">
        <v>17.8</v>
      </c>
      <c r="E4" s="1">
        <v>42826</v>
      </c>
      <c r="F4">
        <v>10.82</v>
      </c>
      <c r="G4">
        <v>11.3</v>
      </c>
      <c r="I4" s="7" t="s">
        <v>2</v>
      </c>
      <c r="J4" s="8">
        <f>AVERAGE(C220:C442)</f>
        <v>24.444394618834085</v>
      </c>
      <c r="K4" s="8">
        <f>AVERAGE(G242:G464)</f>
        <v>22.500448430493254</v>
      </c>
      <c r="L4" s="9">
        <f>AVERAGE(B220:B442)</f>
        <v>9.8078026905829656</v>
      </c>
      <c r="M4" s="9">
        <f>AVERAGE(F242:F464)</f>
        <v>9.9026008968609815</v>
      </c>
    </row>
    <row r="5" spans="1:13" x14ac:dyDescent="0.7">
      <c r="A5" s="1">
        <v>42826</v>
      </c>
      <c r="B5">
        <v>7.9</v>
      </c>
      <c r="C5">
        <v>17.3</v>
      </c>
      <c r="E5" s="1">
        <v>42826</v>
      </c>
      <c r="F5">
        <v>10.73</v>
      </c>
      <c r="G5">
        <v>10.9</v>
      </c>
      <c r="I5" s="7" t="s">
        <v>3</v>
      </c>
      <c r="J5" s="8">
        <f>AVERAGE(C443:C669)</f>
        <v>26.729515418502189</v>
      </c>
      <c r="K5" s="8">
        <f>AVERAGE(G465:G684)</f>
        <v>25.811818181818186</v>
      </c>
      <c r="L5" s="9">
        <f>AVERAGE(B443:B669)</f>
        <v>10.013700440528632</v>
      </c>
      <c r="M5" s="9">
        <f>AVERAGE(F465:F684)</f>
        <v>9.7205454545454533</v>
      </c>
    </row>
    <row r="6" spans="1:13" x14ac:dyDescent="0.7">
      <c r="A6" s="1">
        <v>42826</v>
      </c>
      <c r="B6">
        <v>8.31</v>
      </c>
      <c r="C6">
        <v>18.3</v>
      </c>
      <c r="E6" s="1">
        <v>42826</v>
      </c>
      <c r="F6">
        <v>11.1</v>
      </c>
      <c r="G6">
        <v>11.9</v>
      </c>
      <c r="I6" s="7" t="s">
        <v>4</v>
      </c>
      <c r="J6" s="8">
        <f>AVERAGE(C670:C913)</f>
        <v>28.845491803278684</v>
      </c>
      <c r="K6" s="8">
        <f>AVERAGE(G685:G927)</f>
        <v>29.247325102880666</v>
      </c>
      <c r="L6" s="9">
        <f>AVERAGE(B670:B913)</f>
        <v>9.3361475409836032</v>
      </c>
      <c r="M6" s="9">
        <f>AVERAGE(F685:F927)</f>
        <v>8.9832098765432136</v>
      </c>
    </row>
    <row r="7" spans="1:13" x14ac:dyDescent="0.7">
      <c r="A7" s="1">
        <v>42826</v>
      </c>
      <c r="B7">
        <v>9.32</v>
      </c>
      <c r="C7">
        <v>22.2</v>
      </c>
      <c r="E7" s="1">
        <v>42826</v>
      </c>
      <c r="F7">
        <v>11.33</v>
      </c>
      <c r="G7">
        <v>15.8</v>
      </c>
      <c r="I7" s="7" t="s">
        <v>5</v>
      </c>
      <c r="J7" s="8">
        <f>AVERAGE(C914:C1161)</f>
        <v>29.683870967741942</v>
      </c>
      <c r="K7" s="8">
        <f>AVERAGE(G928:G1150)</f>
        <v>28.891479820627787</v>
      </c>
      <c r="L7" s="9">
        <f>AVERAGE(B914:B1161)</f>
        <v>7.4205645161290263</v>
      </c>
      <c r="M7" s="9">
        <f>AVERAGE(F928:F1150)</f>
        <v>7.5952466367713027</v>
      </c>
    </row>
    <row r="8" spans="1:13" x14ac:dyDescent="0.7">
      <c r="A8" s="1">
        <v>42826</v>
      </c>
      <c r="B8">
        <v>9.2200000000000006</v>
      </c>
      <c r="C8">
        <v>22.5</v>
      </c>
      <c r="E8" s="1">
        <v>42826</v>
      </c>
      <c r="F8">
        <v>11.32</v>
      </c>
      <c r="G8">
        <v>16</v>
      </c>
      <c r="I8" s="7" t="s">
        <v>6</v>
      </c>
      <c r="J8" s="8">
        <f>AVERAGE(C1162:C1381)</f>
        <v>26.257272727272728</v>
      </c>
      <c r="K8" s="8">
        <f>AVERAGE(G1151:G1388)</f>
        <v>23.649579831932765</v>
      </c>
      <c r="L8" s="9">
        <f>AVERAGE(B1162:B1381)</f>
        <v>7.9624999999999986</v>
      </c>
      <c r="M8" s="9">
        <f>AVERAGE(F1151:F1388)</f>
        <v>8.292100840336138</v>
      </c>
    </row>
    <row r="9" spans="1:13" x14ac:dyDescent="0.7">
      <c r="A9" s="1">
        <v>42826</v>
      </c>
      <c r="B9">
        <v>8.35</v>
      </c>
      <c r="C9">
        <v>21.3</v>
      </c>
      <c r="E9" s="1">
        <v>42826</v>
      </c>
      <c r="F9">
        <v>11.3</v>
      </c>
      <c r="G9">
        <v>14.4</v>
      </c>
      <c r="I9" s="7" t="s">
        <v>7</v>
      </c>
      <c r="J9" s="8">
        <f>AVERAGE(C1382:C1599)</f>
        <v>20.883027522935787</v>
      </c>
      <c r="K9" s="8">
        <f>AVERAGE(G1389:G1561)</f>
        <v>17.058381502890175</v>
      </c>
      <c r="L9" s="9">
        <f>AVERAGE(B1382:B1599)</f>
        <v>7.8271100917431182</v>
      </c>
      <c r="M9" s="9">
        <f>AVERAGE(F1389:F1561)</f>
        <v>7.3848554913294819</v>
      </c>
    </row>
    <row r="10" spans="1:13" x14ac:dyDescent="0.7">
      <c r="A10" s="1">
        <v>42826</v>
      </c>
      <c r="B10">
        <v>7.89</v>
      </c>
      <c r="C10">
        <v>19.899999999999999</v>
      </c>
      <c r="E10" s="1">
        <v>42826</v>
      </c>
      <c r="F10">
        <v>11.23</v>
      </c>
      <c r="G10">
        <v>12.9</v>
      </c>
      <c r="I10" s="7" t="s">
        <v>8</v>
      </c>
      <c r="J10" s="8">
        <f>AVERAGE(C1600:C1835)</f>
        <v>14.906355932203397</v>
      </c>
      <c r="K10" s="8">
        <f>AVERAGE(G1562:G1798)</f>
        <v>9.0556962025316512</v>
      </c>
      <c r="L10" s="9">
        <f>AVERAGE(B1600:B1835)</f>
        <v>8.5455508474576209</v>
      </c>
      <c r="M10" s="9">
        <f>AVERAGE(F1562:F1798)</f>
        <v>8.5150210970464091</v>
      </c>
    </row>
    <row r="11" spans="1:13" x14ac:dyDescent="0.7">
      <c r="A11" s="1">
        <v>42827</v>
      </c>
      <c r="B11">
        <v>7.82</v>
      </c>
      <c r="C11">
        <v>18.899999999999999</v>
      </c>
      <c r="E11" s="1">
        <v>42827</v>
      </c>
      <c r="F11">
        <v>11.13</v>
      </c>
      <c r="G11">
        <v>11.9</v>
      </c>
    </row>
    <row r="12" spans="1:13" x14ac:dyDescent="0.7">
      <c r="A12" s="1">
        <v>42827</v>
      </c>
      <c r="B12">
        <v>7.81</v>
      </c>
      <c r="C12">
        <v>17.8</v>
      </c>
      <c r="E12" s="1">
        <v>42827</v>
      </c>
      <c r="F12">
        <v>11.03</v>
      </c>
      <c r="G12">
        <v>10.8</v>
      </c>
    </row>
    <row r="13" spans="1:13" x14ac:dyDescent="0.7">
      <c r="A13" s="1">
        <v>42827</v>
      </c>
      <c r="B13">
        <v>8.1</v>
      </c>
      <c r="C13">
        <v>17.3</v>
      </c>
      <c r="E13" s="1">
        <v>42827</v>
      </c>
      <c r="F13">
        <v>11.06</v>
      </c>
      <c r="G13">
        <v>10.1</v>
      </c>
    </row>
    <row r="14" spans="1:13" x14ac:dyDescent="0.7">
      <c r="A14" s="1">
        <v>42827</v>
      </c>
      <c r="B14">
        <v>9.39</v>
      </c>
      <c r="C14">
        <v>20.2</v>
      </c>
      <c r="E14" s="1">
        <v>42827</v>
      </c>
      <c r="F14">
        <v>11.33</v>
      </c>
      <c r="G14">
        <v>13.4</v>
      </c>
    </row>
    <row r="15" spans="1:13" x14ac:dyDescent="0.7">
      <c r="A15" s="1">
        <v>42827</v>
      </c>
      <c r="B15">
        <v>10.06</v>
      </c>
      <c r="C15">
        <v>24.6</v>
      </c>
      <c r="E15" s="1">
        <v>42827</v>
      </c>
      <c r="F15">
        <v>11.26</v>
      </c>
      <c r="G15">
        <v>17.399999999999999</v>
      </c>
    </row>
    <row r="16" spans="1:13" x14ac:dyDescent="0.7">
      <c r="A16" s="1">
        <v>42827</v>
      </c>
      <c r="B16">
        <v>10.32</v>
      </c>
      <c r="C16">
        <v>25.6</v>
      </c>
      <c r="E16" s="1">
        <v>42827</v>
      </c>
      <c r="F16">
        <v>11.23</v>
      </c>
      <c r="G16">
        <v>17.899999999999999</v>
      </c>
    </row>
    <row r="17" spans="1:7" x14ac:dyDescent="0.7">
      <c r="A17" s="1">
        <v>42827</v>
      </c>
      <c r="B17">
        <v>9.98</v>
      </c>
      <c r="C17">
        <v>24.1</v>
      </c>
      <c r="E17" s="1">
        <v>42827</v>
      </c>
      <c r="F17">
        <v>11.2</v>
      </c>
      <c r="G17">
        <v>16</v>
      </c>
    </row>
    <row r="18" spans="1:7" x14ac:dyDescent="0.7">
      <c r="A18" s="1">
        <v>42827</v>
      </c>
      <c r="B18">
        <v>9.6199999999999992</v>
      </c>
      <c r="C18">
        <v>22.2</v>
      </c>
      <c r="E18" s="1">
        <v>42827</v>
      </c>
      <c r="F18">
        <v>11.15</v>
      </c>
      <c r="G18">
        <v>14</v>
      </c>
    </row>
    <row r="19" spans="1:7" x14ac:dyDescent="0.7">
      <c r="A19" s="1">
        <v>42828</v>
      </c>
      <c r="B19">
        <v>9.26</v>
      </c>
      <c r="C19">
        <v>20.6</v>
      </c>
      <c r="E19" s="1">
        <v>42828</v>
      </c>
      <c r="F19">
        <v>11.06</v>
      </c>
      <c r="G19">
        <v>12.3</v>
      </c>
    </row>
    <row r="20" spans="1:7" x14ac:dyDescent="0.7">
      <c r="A20" s="1">
        <v>42828</v>
      </c>
      <c r="B20">
        <v>8.7799999999999994</v>
      </c>
      <c r="C20">
        <v>19.100000000000001</v>
      </c>
      <c r="E20" s="1">
        <v>42828</v>
      </c>
      <c r="F20">
        <v>10.95</v>
      </c>
      <c r="G20">
        <v>10.8</v>
      </c>
    </row>
    <row r="21" spans="1:7" x14ac:dyDescent="0.7">
      <c r="A21" s="1">
        <v>42828</v>
      </c>
      <c r="B21">
        <v>8.61</v>
      </c>
      <c r="C21">
        <v>18.600000000000001</v>
      </c>
      <c r="E21" s="1">
        <v>42828</v>
      </c>
      <c r="F21">
        <v>11.01</v>
      </c>
      <c r="G21">
        <v>10.199999999999999</v>
      </c>
    </row>
    <row r="22" spans="1:7" x14ac:dyDescent="0.7">
      <c r="A22" s="1">
        <v>42828</v>
      </c>
      <c r="B22">
        <v>9.4700000000000006</v>
      </c>
      <c r="C22">
        <v>21.6</v>
      </c>
      <c r="E22" s="1">
        <v>42828</v>
      </c>
      <c r="F22">
        <v>11.31</v>
      </c>
      <c r="G22">
        <v>13.8</v>
      </c>
    </row>
    <row r="23" spans="1:7" x14ac:dyDescent="0.7">
      <c r="A23" s="1">
        <v>42828</v>
      </c>
      <c r="B23">
        <v>9.77</v>
      </c>
      <c r="C23">
        <v>24.5</v>
      </c>
      <c r="E23" s="1">
        <v>42828</v>
      </c>
      <c r="F23">
        <v>11.2</v>
      </c>
      <c r="G23">
        <v>18.399999999999999</v>
      </c>
    </row>
    <row r="24" spans="1:7" x14ac:dyDescent="0.7">
      <c r="A24" s="1">
        <v>42828</v>
      </c>
      <c r="B24">
        <v>9.59</v>
      </c>
      <c r="C24">
        <v>24.2</v>
      </c>
      <c r="E24" s="1">
        <v>42828</v>
      </c>
      <c r="F24">
        <v>11.14</v>
      </c>
      <c r="G24">
        <v>19.399999999999999</v>
      </c>
    </row>
    <row r="25" spans="1:7" x14ac:dyDescent="0.7">
      <c r="A25" s="1">
        <v>42828</v>
      </c>
      <c r="B25">
        <v>8.89</v>
      </c>
      <c r="C25">
        <v>23.1</v>
      </c>
      <c r="E25" s="1">
        <v>42828</v>
      </c>
      <c r="F25">
        <v>10.93</v>
      </c>
      <c r="G25">
        <v>17.399999999999999</v>
      </c>
    </row>
    <row r="26" spans="1:7" x14ac:dyDescent="0.7">
      <c r="A26" s="1">
        <v>42828</v>
      </c>
      <c r="B26">
        <v>8.0399999999999991</v>
      </c>
      <c r="C26">
        <v>21.8</v>
      </c>
      <c r="E26" s="1">
        <v>42828</v>
      </c>
      <c r="F26">
        <v>10.8</v>
      </c>
      <c r="G26">
        <v>15.6</v>
      </c>
    </row>
    <row r="27" spans="1:7" x14ac:dyDescent="0.7">
      <c r="A27" s="1">
        <v>42829</v>
      </c>
      <c r="B27">
        <v>7.81</v>
      </c>
      <c r="C27">
        <v>20.399999999999999</v>
      </c>
      <c r="E27" s="1">
        <v>42829</v>
      </c>
      <c r="F27">
        <v>10.66</v>
      </c>
      <c r="G27">
        <v>13.8</v>
      </c>
    </row>
    <row r="28" spans="1:7" x14ac:dyDescent="0.7">
      <c r="A28" s="1">
        <v>42829</v>
      </c>
      <c r="B28">
        <v>7.77</v>
      </c>
      <c r="C28">
        <v>19.100000000000001</v>
      </c>
      <c r="E28" s="1">
        <v>42829</v>
      </c>
      <c r="F28">
        <v>10.5</v>
      </c>
      <c r="G28">
        <v>12.3</v>
      </c>
    </row>
    <row r="29" spans="1:7" x14ac:dyDescent="0.7">
      <c r="A29" s="1">
        <v>42829</v>
      </c>
      <c r="B29">
        <v>8.0299999999999994</v>
      </c>
      <c r="C29">
        <v>18.600000000000001</v>
      </c>
      <c r="E29" s="1">
        <v>42829</v>
      </c>
      <c r="F29">
        <v>10.58</v>
      </c>
      <c r="G29">
        <v>11.6</v>
      </c>
    </row>
    <row r="30" spans="1:7" x14ac:dyDescent="0.7">
      <c r="A30" s="1">
        <v>42829</v>
      </c>
      <c r="B30">
        <v>8.82</v>
      </c>
      <c r="C30">
        <v>20.8</v>
      </c>
      <c r="E30" s="1">
        <v>42829</v>
      </c>
      <c r="F30">
        <v>11.18</v>
      </c>
      <c r="G30">
        <v>14.9</v>
      </c>
    </row>
    <row r="31" spans="1:7" x14ac:dyDescent="0.7">
      <c r="A31" s="1">
        <v>42829</v>
      </c>
      <c r="B31">
        <v>9.2100000000000009</v>
      </c>
      <c r="C31">
        <v>23.8</v>
      </c>
      <c r="E31" s="1">
        <v>42829</v>
      </c>
      <c r="F31">
        <v>11.18</v>
      </c>
      <c r="G31">
        <v>19.3</v>
      </c>
    </row>
    <row r="32" spans="1:7" x14ac:dyDescent="0.7">
      <c r="A32" s="1">
        <v>42829</v>
      </c>
      <c r="B32">
        <v>8.92</v>
      </c>
      <c r="C32">
        <v>24.1</v>
      </c>
      <c r="E32" s="1">
        <v>42829</v>
      </c>
      <c r="F32">
        <v>11.1</v>
      </c>
      <c r="G32">
        <v>20</v>
      </c>
    </row>
    <row r="33" spans="1:7" x14ac:dyDescent="0.7">
      <c r="A33" s="1">
        <v>42829</v>
      </c>
      <c r="B33">
        <v>7.82</v>
      </c>
      <c r="C33">
        <v>22.6</v>
      </c>
      <c r="E33" s="1">
        <v>42829</v>
      </c>
      <c r="F33">
        <v>11.06</v>
      </c>
      <c r="G33">
        <v>18.600000000000001</v>
      </c>
    </row>
    <row r="34" spans="1:7" x14ac:dyDescent="0.7">
      <c r="A34" s="1">
        <v>42829</v>
      </c>
      <c r="B34">
        <v>7.71</v>
      </c>
      <c r="C34">
        <v>21.1</v>
      </c>
      <c r="E34" s="1">
        <v>42829</v>
      </c>
      <c r="F34">
        <v>10.93</v>
      </c>
      <c r="G34">
        <v>17.2</v>
      </c>
    </row>
    <row r="35" spans="1:7" x14ac:dyDescent="0.7">
      <c r="A35" s="1">
        <v>42830</v>
      </c>
      <c r="B35">
        <v>7.7</v>
      </c>
      <c r="C35">
        <v>19.899999999999999</v>
      </c>
      <c r="E35" s="1">
        <v>42830</v>
      </c>
      <c r="F35">
        <v>10.8</v>
      </c>
      <c r="G35">
        <v>16</v>
      </c>
    </row>
    <row r="36" spans="1:7" x14ac:dyDescent="0.7">
      <c r="A36" s="1">
        <v>42830</v>
      </c>
      <c r="B36">
        <v>7.72</v>
      </c>
      <c r="C36">
        <v>18.899999999999999</v>
      </c>
      <c r="E36" s="1">
        <v>42830</v>
      </c>
      <c r="F36">
        <v>10.61</v>
      </c>
      <c r="G36">
        <v>15.1</v>
      </c>
    </row>
    <row r="37" spans="1:7" x14ac:dyDescent="0.7">
      <c r="A37" s="1">
        <v>42830</v>
      </c>
      <c r="B37">
        <v>7.83</v>
      </c>
      <c r="C37">
        <v>18.100000000000001</v>
      </c>
      <c r="E37" s="1">
        <v>42830</v>
      </c>
      <c r="F37">
        <v>10.56</v>
      </c>
      <c r="G37">
        <v>14.3</v>
      </c>
    </row>
    <row r="38" spans="1:7" x14ac:dyDescent="0.7">
      <c r="A38" s="1">
        <v>42830</v>
      </c>
      <c r="B38">
        <v>8.35</v>
      </c>
      <c r="C38">
        <v>18.8</v>
      </c>
      <c r="E38" s="1">
        <v>42830</v>
      </c>
      <c r="F38">
        <v>11.02</v>
      </c>
      <c r="G38">
        <v>15.3</v>
      </c>
    </row>
    <row r="39" spans="1:7" x14ac:dyDescent="0.7">
      <c r="A39" s="1">
        <v>42830</v>
      </c>
      <c r="B39">
        <v>8.07</v>
      </c>
      <c r="C39">
        <v>19.399999999999999</v>
      </c>
      <c r="E39" s="1">
        <v>42830</v>
      </c>
      <c r="F39">
        <v>11.17</v>
      </c>
      <c r="G39">
        <v>15.7</v>
      </c>
    </row>
    <row r="40" spans="1:7" x14ac:dyDescent="0.7">
      <c r="A40" s="1">
        <v>42830</v>
      </c>
      <c r="B40">
        <v>7.87</v>
      </c>
      <c r="C40">
        <v>19.7</v>
      </c>
      <c r="E40" s="1">
        <v>42830</v>
      </c>
      <c r="F40">
        <v>11.19</v>
      </c>
      <c r="G40">
        <v>15.7</v>
      </c>
    </row>
    <row r="41" spans="1:7" x14ac:dyDescent="0.7">
      <c r="A41" s="1">
        <v>42830</v>
      </c>
      <c r="B41">
        <v>7.74</v>
      </c>
      <c r="C41">
        <v>19.3</v>
      </c>
      <c r="E41" s="1">
        <v>42830</v>
      </c>
      <c r="F41">
        <v>11.09</v>
      </c>
      <c r="G41">
        <v>15.2</v>
      </c>
    </row>
    <row r="42" spans="1:7" x14ac:dyDescent="0.7">
      <c r="A42" s="1">
        <v>42830</v>
      </c>
      <c r="B42">
        <v>7.76</v>
      </c>
      <c r="C42">
        <v>18.899999999999999</v>
      </c>
      <c r="E42" s="1">
        <v>42830</v>
      </c>
      <c r="F42">
        <v>10.94</v>
      </c>
      <c r="G42">
        <v>14.9</v>
      </c>
    </row>
    <row r="43" spans="1:7" x14ac:dyDescent="0.7">
      <c r="A43" s="1">
        <v>42831</v>
      </c>
      <c r="B43">
        <v>7.79</v>
      </c>
      <c r="C43">
        <v>18.7</v>
      </c>
      <c r="E43" s="1">
        <v>42831</v>
      </c>
      <c r="F43">
        <v>10.77</v>
      </c>
      <c r="G43">
        <v>14.8</v>
      </c>
    </row>
    <row r="44" spans="1:7" x14ac:dyDescent="0.7">
      <c r="A44" s="1">
        <v>42831</v>
      </c>
      <c r="B44">
        <v>7.81</v>
      </c>
      <c r="C44">
        <v>18.5</v>
      </c>
      <c r="E44" s="1">
        <v>42831</v>
      </c>
      <c r="F44">
        <v>10.55</v>
      </c>
      <c r="G44">
        <v>14.9</v>
      </c>
    </row>
    <row r="45" spans="1:7" x14ac:dyDescent="0.7">
      <c r="A45" s="1">
        <v>42831</v>
      </c>
      <c r="B45">
        <v>7.81</v>
      </c>
      <c r="C45">
        <v>18.5</v>
      </c>
      <c r="E45" s="1">
        <v>42831</v>
      </c>
      <c r="F45">
        <v>10.44</v>
      </c>
      <c r="G45">
        <v>15</v>
      </c>
    </row>
    <row r="46" spans="1:7" x14ac:dyDescent="0.7">
      <c r="A46" s="1">
        <v>42831</v>
      </c>
      <c r="B46">
        <v>7.82</v>
      </c>
      <c r="C46">
        <v>18.7</v>
      </c>
      <c r="E46" s="1">
        <v>42831</v>
      </c>
      <c r="F46">
        <v>10.52</v>
      </c>
      <c r="G46">
        <v>15.3</v>
      </c>
    </row>
    <row r="47" spans="1:7" x14ac:dyDescent="0.7">
      <c r="A47" s="1">
        <v>42834</v>
      </c>
      <c r="B47">
        <v>7.2</v>
      </c>
      <c r="C47">
        <v>18.7</v>
      </c>
      <c r="E47" s="1">
        <v>42831</v>
      </c>
      <c r="F47">
        <v>10.85</v>
      </c>
      <c r="G47">
        <v>17.5</v>
      </c>
    </row>
    <row r="48" spans="1:7" x14ac:dyDescent="0.7">
      <c r="A48" s="1">
        <v>42834</v>
      </c>
      <c r="B48">
        <v>8.2100000000000009</v>
      </c>
      <c r="C48">
        <v>19.2</v>
      </c>
      <c r="E48" s="1">
        <v>42831</v>
      </c>
      <c r="F48">
        <v>10.85</v>
      </c>
      <c r="G48">
        <v>18.100000000000001</v>
      </c>
    </row>
    <row r="49" spans="1:7" x14ac:dyDescent="0.7">
      <c r="A49" s="1">
        <v>42834</v>
      </c>
      <c r="B49">
        <v>7.94</v>
      </c>
      <c r="C49">
        <v>19.600000000000001</v>
      </c>
      <c r="E49" s="1">
        <v>42831</v>
      </c>
      <c r="F49">
        <v>10.71</v>
      </c>
      <c r="G49">
        <v>17.399999999999999</v>
      </c>
    </row>
    <row r="50" spans="1:7" x14ac:dyDescent="0.7">
      <c r="A50" s="1">
        <v>42834</v>
      </c>
      <c r="B50">
        <v>7.77</v>
      </c>
      <c r="C50">
        <v>19.2</v>
      </c>
      <c r="E50" s="1">
        <v>42831</v>
      </c>
      <c r="F50">
        <v>10.44</v>
      </c>
      <c r="G50">
        <v>16.3</v>
      </c>
    </row>
    <row r="51" spans="1:7" x14ac:dyDescent="0.7">
      <c r="A51" s="1">
        <v>42834</v>
      </c>
      <c r="B51">
        <v>7.85</v>
      </c>
      <c r="C51">
        <v>18.5</v>
      </c>
      <c r="E51" s="1">
        <v>42832</v>
      </c>
      <c r="F51">
        <v>10.23</v>
      </c>
      <c r="G51">
        <v>15.2</v>
      </c>
    </row>
    <row r="52" spans="1:7" x14ac:dyDescent="0.7">
      <c r="A52" s="1">
        <v>42835</v>
      </c>
      <c r="B52">
        <v>7.89</v>
      </c>
      <c r="C52">
        <v>17.8</v>
      </c>
      <c r="E52" s="1">
        <v>42832</v>
      </c>
      <c r="F52">
        <v>10.039999999999999</v>
      </c>
      <c r="G52">
        <v>14.2</v>
      </c>
    </row>
    <row r="53" spans="1:7" x14ac:dyDescent="0.7">
      <c r="A53" s="1">
        <v>42835</v>
      </c>
      <c r="B53">
        <v>7.93</v>
      </c>
      <c r="C53">
        <v>17</v>
      </c>
      <c r="E53" s="1">
        <v>42832</v>
      </c>
      <c r="F53">
        <v>10.5</v>
      </c>
      <c r="G53">
        <v>13.7</v>
      </c>
    </row>
    <row r="54" spans="1:7" x14ac:dyDescent="0.7">
      <c r="A54" s="1">
        <v>42835</v>
      </c>
      <c r="B54">
        <v>8.17</v>
      </c>
      <c r="C54">
        <v>16.899999999999999</v>
      </c>
      <c r="E54" s="1">
        <v>42832</v>
      </c>
      <c r="F54">
        <v>10.81</v>
      </c>
      <c r="G54">
        <v>16.8</v>
      </c>
    </row>
    <row r="55" spans="1:7" x14ac:dyDescent="0.7">
      <c r="A55" s="1">
        <v>42835</v>
      </c>
      <c r="B55">
        <v>8.99</v>
      </c>
      <c r="C55">
        <v>20.2</v>
      </c>
      <c r="E55" s="1">
        <v>42832</v>
      </c>
      <c r="F55">
        <v>10.67</v>
      </c>
      <c r="G55">
        <v>21.4</v>
      </c>
    </row>
    <row r="56" spans="1:7" x14ac:dyDescent="0.7">
      <c r="A56" s="1">
        <v>42835</v>
      </c>
      <c r="B56">
        <v>9.5299999999999994</v>
      </c>
      <c r="C56">
        <v>22.7</v>
      </c>
      <c r="E56" s="1">
        <v>42832</v>
      </c>
      <c r="F56">
        <v>10.62</v>
      </c>
      <c r="G56">
        <v>23.1</v>
      </c>
    </row>
    <row r="57" spans="1:7" x14ac:dyDescent="0.7">
      <c r="A57" s="1">
        <v>42835</v>
      </c>
      <c r="B57">
        <v>9.5299999999999994</v>
      </c>
      <c r="C57">
        <v>23.6</v>
      </c>
      <c r="E57" s="1">
        <v>42832</v>
      </c>
      <c r="F57">
        <v>10.55</v>
      </c>
      <c r="G57">
        <v>21.2</v>
      </c>
    </row>
    <row r="58" spans="1:7" x14ac:dyDescent="0.7">
      <c r="A58" s="1">
        <v>42835</v>
      </c>
      <c r="B58">
        <v>8.5399999999999991</v>
      </c>
      <c r="C58">
        <v>21.9</v>
      </c>
      <c r="E58" s="1">
        <v>42832</v>
      </c>
      <c r="F58">
        <v>10.34</v>
      </c>
      <c r="G58">
        <v>19.2</v>
      </c>
    </row>
    <row r="59" spans="1:7" x14ac:dyDescent="0.7">
      <c r="A59" s="1">
        <v>42835</v>
      </c>
      <c r="B59">
        <v>7.92</v>
      </c>
      <c r="C59">
        <v>20.5</v>
      </c>
      <c r="E59" s="1">
        <v>42833</v>
      </c>
      <c r="F59">
        <v>10.119999999999999</v>
      </c>
      <c r="G59">
        <v>17.7</v>
      </c>
    </row>
    <row r="60" spans="1:7" x14ac:dyDescent="0.7">
      <c r="A60" s="1">
        <v>42836</v>
      </c>
      <c r="B60">
        <v>7.82</v>
      </c>
      <c r="C60">
        <v>19.399999999999999</v>
      </c>
      <c r="E60" s="1">
        <v>42833</v>
      </c>
      <c r="F60">
        <v>9.9499999999999993</v>
      </c>
      <c r="G60">
        <v>16.5</v>
      </c>
    </row>
    <row r="61" spans="1:7" x14ac:dyDescent="0.7">
      <c r="A61" s="1">
        <v>42836</v>
      </c>
      <c r="B61">
        <v>7.81</v>
      </c>
      <c r="C61">
        <v>18.3</v>
      </c>
      <c r="E61" s="1">
        <v>42833</v>
      </c>
      <c r="F61">
        <v>9.94</v>
      </c>
      <c r="G61">
        <v>15.8</v>
      </c>
    </row>
    <row r="62" spans="1:7" x14ac:dyDescent="0.7">
      <c r="A62" s="1">
        <v>42836</v>
      </c>
      <c r="B62">
        <v>7.99</v>
      </c>
      <c r="C62">
        <v>17.3</v>
      </c>
      <c r="E62" s="1">
        <v>42833</v>
      </c>
      <c r="F62">
        <v>10.49</v>
      </c>
      <c r="G62">
        <v>18.7</v>
      </c>
    </row>
    <row r="63" spans="1:7" x14ac:dyDescent="0.7">
      <c r="A63" s="1">
        <v>42836</v>
      </c>
      <c r="B63">
        <v>9.14</v>
      </c>
      <c r="C63">
        <v>17.600000000000001</v>
      </c>
      <c r="E63" s="1">
        <v>42833</v>
      </c>
      <c r="F63">
        <v>10.3</v>
      </c>
      <c r="G63">
        <v>22.9</v>
      </c>
    </row>
    <row r="64" spans="1:7" x14ac:dyDescent="0.7">
      <c r="A64" s="1">
        <v>42836</v>
      </c>
      <c r="B64">
        <v>10.02</v>
      </c>
      <c r="C64">
        <v>20.8</v>
      </c>
      <c r="E64" s="1">
        <v>42833</v>
      </c>
      <c r="F64">
        <v>10.45</v>
      </c>
      <c r="G64">
        <v>24</v>
      </c>
    </row>
    <row r="65" spans="1:7" x14ac:dyDescent="0.7">
      <c r="A65" s="1">
        <v>42836</v>
      </c>
      <c r="B65">
        <v>10.51</v>
      </c>
      <c r="C65">
        <v>22.1</v>
      </c>
      <c r="E65" s="1">
        <v>42833</v>
      </c>
      <c r="F65">
        <v>10.56</v>
      </c>
      <c r="G65">
        <v>21.8</v>
      </c>
    </row>
    <row r="66" spans="1:7" x14ac:dyDescent="0.7">
      <c r="A66" s="1">
        <v>42836</v>
      </c>
      <c r="B66">
        <v>10.27</v>
      </c>
      <c r="C66">
        <v>20.7</v>
      </c>
      <c r="E66" s="1">
        <v>42833</v>
      </c>
      <c r="F66">
        <v>10.18</v>
      </c>
      <c r="G66">
        <v>19.899999999999999</v>
      </c>
    </row>
    <row r="67" spans="1:7" x14ac:dyDescent="0.7">
      <c r="A67" s="1">
        <v>42836</v>
      </c>
      <c r="B67">
        <v>9.98</v>
      </c>
      <c r="C67">
        <v>19.3</v>
      </c>
      <c r="E67" s="1">
        <v>42834</v>
      </c>
      <c r="F67">
        <v>9.9499999999999993</v>
      </c>
      <c r="G67">
        <v>18.7</v>
      </c>
    </row>
    <row r="68" spans="1:7" x14ac:dyDescent="0.7">
      <c r="A68" s="1">
        <v>42837</v>
      </c>
      <c r="B68">
        <v>9.73</v>
      </c>
      <c r="C68">
        <v>17.7</v>
      </c>
      <c r="E68" s="1">
        <v>42834</v>
      </c>
      <c r="F68">
        <v>9.75</v>
      </c>
      <c r="G68">
        <v>17.600000000000001</v>
      </c>
    </row>
    <row r="69" spans="1:7" x14ac:dyDescent="0.7">
      <c r="A69" s="1">
        <v>42837</v>
      </c>
      <c r="B69">
        <v>9.48</v>
      </c>
      <c r="C69">
        <v>16.5</v>
      </c>
      <c r="E69" s="1">
        <v>42834</v>
      </c>
      <c r="F69">
        <v>9.7799999999999994</v>
      </c>
      <c r="G69">
        <v>17</v>
      </c>
    </row>
    <row r="70" spans="1:7" x14ac:dyDescent="0.7">
      <c r="A70" s="1">
        <v>42837</v>
      </c>
      <c r="B70">
        <v>9.39</v>
      </c>
      <c r="C70">
        <v>15.8</v>
      </c>
      <c r="E70" s="1">
        <v>42834</v>
      </c>
      <c r="F70">
        <v>10.220000000000001</v>
      </c>
      <c r="G70">
        <v>17.399999999999999</v>
      </c>
    </row>
    <row r="71" spans="1:7" x14ac:dyDescent="0.7">
      <c r="A71" s="1">
        <v>42837</v>
      </c>
      <c r="B71">
        <v>9.85</v>
      </c>
      <c r="C71">
        <v>17.3</v>
      </c>
      <c r="E71" s="1">
        <v>42834</v>
      </c>
      <c r="F71">
        <v>10.28</v>
      </c>
      <c r="G71">
        <v>16.8</v>
      </c>
    </row>
    <row r="72" spans="1:7" x14ac:dyDescent="0.7">
      <c r="A72" s="1">
        <v>42837</v>
      </c>
      <c r="B72">
        <v>10.51</v>
      </c>
      <c r="C72">
        <v>20.6</v>
      </c>
      <c r="E72" s="1">
        <v>42834</v>
      </c>
      <c r="F72">
        <v>10.52</v>
      </c>
      <c r="G72">
        <v>16.5</v>
      </c>
    </row>
    <row r="73" spans="1:7" x14ac:dyDescent="0.7">
      <c r="A73" s="1">
        <v>42837</v>
      </c>
      <c r="B73">
        <v>10.94</v>
      </c>
      <c r="C73">
        <v>22.3</v>
      </c>
      <c r="E73" s="1">
        <v>42834</v>
      </c>
      <c r="F73">
        <v>10.49</v>
      </c>
      <c r="G73">
        <v>15.4</v>
      </c>
    </row>
    <row r="74" spans="1:7" x14ac:dyDescent="0.7">
      <c r="A74" s="1">
        <v>42837</v>
      </c>
      <c r="B74">
        <v>10.79</v>
      </c>
      <c r="C74">
        <v>20.9</v>
      </c>
      <c r="E74" s="1">
        <v>42834</v>
      </c>
      <c r="F74">
        <v>10.29</v>
      </c>
      <c r="G74">
        <v>14.4</v>
      </c>
    </row>
    <row r="75" spans="1:7" x14ac:dyDescent="0.7">
      <c r="A75" s="1">
        <v>42837</v>
      </c>
      <c r="B75">
        <v>10.51</v>
      </c>
      <c r="C75">
        <v>19.2</v>
      </c>
      <c r="E75" s="1">
        <v>42835</v>
      </c>
      <c r="F75">
        <v>10.17</v>
      </c>
      <c r="G75">
        <v>13.3</v>
      </c>
    </row>
    <row r="76" spans="1:7" x14ac:dyDescent="0.7">
      <c r="A76" s="1">
        <v>42838</v>
      </c>
      <c r="B76">
        <v>10.220000000000001</v>
      </c>
      <c r="C76">
        <v>17.7</v>
      </c>
      <c r="E76" s="1">
        <v>42835</v>
      </c>
      <c r="F76">
        <v>10.029999999999999</v>
      </c>
      <c r="G76">
        <v>12.3</v>
      </c>
    </row>
    <row r="77" spans="1:7" x14ac:dyDescent="0.7">
      <c r="A77" s="1">
        <v>42838</v>
      </c>
      <c r="B77">
        <v>9.9700000000000006</v>
      </c>
      <c r="C77">
        <v>16.399999999999999</v>
      </c>
      <c r="E77" s="1">
        <v>42835</v>
      </c>
      <c r="F77">
        <v>10.09</v>
      </c>
      <c r="G77">
        <v>11.9</v>
      </c>
    </row>
    <row r="78" spans="1:7" x14ac:dyDescent="0.7">
      <c r="A78" s="1">
        <v>42838</v>
      </c>
      <c r="B78">
        <v>9.9600000000000009</v>
      </c>
      <c r="C78">
        <v>16.100000000000001</v>
      </c>
      <c r="E78" s="1">
        <v>42835</v>
      </c>
      <c r="F78">
        <v>10.39</v>
      </c>
      <c r="G78">
        <v>15.8</v>
      </c>
    </row>
    <row r="79" spans="1:7" x14ac:dyDescent="0.7">
      <c r="A79" s="1">
        <v>42838</v>
      </c>
      <c r="B79">
        <v>10.54</v>
      </c>
      <c r="C79">
        <v>18.8</v>
      </c>
      <c r="E79" s="1">
        <v>42835</v>
      </c>
      <c r="F79">
        <v>10.78</v>
      </c>
      <c r="G79">
        <v>21.2</v>
      </c>
    </row>
    <row r="80" spans="1:7" x14ac:dyDescent="0.7">
      <c r="A80" s="1">
        <v>42838</v>
      </c>
      <c r="B80">
        <v>11.01</v>
      </c>
      <c r="C80">
        <v>22.3</v>
      </c>
      <c r="E80" s="1">
        <v>42835</v>
      </c>
      <c r="F80">
        <v>9.43</v>
      </c>
      <c r="G80">
        <v>14.4</v>
      </c>
    </row>
    <row r="81" spans="1:7" x14ac:dyDescent="0.7">
      <c r="A81" s="1">
        <v>42838</v>
      </c>
      <c r="B81">
        <v>11.03</v>
      </c>
      <c r="C81">
        <v>23.2</v>
      </c>
      <c r="E81" s="1">
        <v>42835</v>
      </c>
      <c r="F81">
        <v>8.3000000000000007</v>
      </c>
      <c r="G81">
        <v>13.8</v>
      </c>
    </row>
    <row r="82" spans="1:7" x14ac:dyDescent="0.7">
      <c r="A82" s="1">
        <v>42838</v>
      </c>
      <c r="B82">
        <v>10.87</v>
      </c>
      <c r="C82">
        <v>21.7</v>
      </c>
      <c r="E82" s="1">
        <v>42836</v>
      </c>
      <c r="F82">
        <v>8.1</v>
      </c>
      <c r="G82">
        <v>12.2</v>
      </c>
    </row>
    <row r="83" spans="1:7" x14ac:dyDescent="0.7">
      <c r="A83" s="1">
        <v>42838</v>
      </c>
      <c r="B83">
        <v>10.62</v>
      </c>
      <c r="C83">
        <v>20.2</v>
      </c>
      <c r="E83" s="1">
        <v>42836</v>
      </c>
      <c r="F83">
        <v>8.0500000000000007</v>
      </c>
      <c r="G83">
        <v>13.5</v>
      </c>
    </row>
    <row r="84" spans="1:7" x14ac:dyDescent="0.7">
      <c r="A84" s="1">
        <v>42839</v>
      </c>
      <c r="B84">
        <v>10.32</v>
      </c>
      <c r="C84">
        <v>18.8</v>
      </c>
      <c r="E84" s="1">
        <v>42836</v>
      </c>
      <c r="F84">
        <v>8.11</v>
      </c>
      <c r="G84">
        <v>13.1</v>
      </c>
    </row>
    <row r="85" spans="1:7" x14ac:dyDescent="0.7">
      <c r="A85" s="1">
        <v>42839</v>
      </c>
      <c r="B85">
        <v>10.039999999999999</v>
      </c>
      <c r="C85">
        <v>17.7</v>
      </c>
      <c r="E85" s="1">
        <v>42836</v>
      </c>
      <c r="F85">
        <v>8.59</v>
      </c>
      <c r="G85">
        <v>14.1</v>
      </c>
    </row>
    <row r="86" spans="1:7" x14ac:dyDescent="0.7">
      <c r="A86" s="1">
        <v>42839</v>
      </c>
      <c r="B86">
        <v>10.02</v>
      </c>
      <c r="C86">
        <v>17.399999999999999</v>
      </c>
      <c r="E86" s="1">
        <v>42836</v>
      </c>
      <c r="F86">
        <v>9.32</v>
      </c>
      <c r="G86">
        <v>17.899999999999999</v>
      </c>
    </row>
    <row r="87" spans="1:7" x14ac:dyDescent="0.7">
      <c r="A87" s="1">
        <v>42839</v>
      </c>
      <c r="B87">
        <v>10.58</v>
      </c>
      <c r="C87">
        <v>19.399999999999999</v>
      </c>
      <c r="E87" s="1">
        <v>42836</v>
      </c>
      <c r="F87">
        <v>9.66</v>
      </c>
      <c r="G87">
        <v>19.399999999999999</v>
      </c>
    </row>
    <row r="88" spans="1:7" x14ac:dyDescent="0.7">
      <c r="A88" s="1">
        <v>42839</v>
      </c>
      <c r="B88">
        <v>10.98</v>
      </c>
      <c r="C88">
        <v>21.4</v>
      </c>
      <c r="E88" s="1">
        <v>42836</v>
      </c>
      <c r="F88">
        <v>9.59</v>
      </c>
      <c r="G88">
        <v>17.7</v>
      </c>
    </row>
    <row r="89" spans="1:7" x14ac:dyDescent="0.7">
      <c r="A89" s="1">
        <v>42839</v>
      </c>
      <c r="B89">
        <v>10.96</v>
      </c>
      <c r="C89">
        <v>21.8</v>
      </c>
      <c r="E89" s="1">
        <v>42836</v>
      </c>
      <c r="F89">
        <v>9.3800000000000008</v>
      </c>
      <c r="G89">
        <v>16.100000000000001</v>
      </c>
    </row>
    <row r="90" spans="1:7" x14ac:dyDescent="0.7">
      <c r="A90" s="1">
        <v>42839</v>
      </c>
      <c r="B90">
        <v>10.81</v>
      </c>
      <c r="C90">
        <v>20.7</v>
      </c>
      <c r="E90" s="1">
        <v>42837</v>
      </c>
      <c r="F90">
        <v>9.23</v>
      </c>
      <c r="G90">
        <v>14</v>
      </c>
    </row>
    <row r="91" spans="1:7" x14ac:dyDescent="0.7">
      <c r="A91" s="1">
        <v>42839</v>
      </c>
      <c r="B91">
        <v>10.53</v>
      </c>
      <c r="C91">
        <v>19.600000000000001</v>
      </c>
      <c r="E91" s="1">
        <v>42837</v>
      </c>
      <c r="F91">
        <v>9.06</v>
      </c>
      <c r="G91">
        <v>12.7</v>
      </c>
    </row>
    <row r="92" spans="1:7" x14ac:dyDescent="0.7">
      <c r="A92" s="1">
        <v>42840</v>
      </c>
      <c r="B92">
        <v>10.23</v>
      </c>
      <c r="C92">
        <v>18.8</v>
      </c>
      <c r="E92" s="1">
        <v>42837</v>
      </c>
      <c r="F92">
        <v>9.19</v>
      </c>
      <c r="G92">
        <v>12.1</v>
      </c>
    </row>
    <row r="93" spans="1:7" x14ac:dyDescent="0.7">
      <c r="A93" s="1">
        <v>42840</v>
      </c>
      <c r="B93">
        <v>9.93</v>
      </c>
      <c r="C93">
        <v>18</v>
      </c>
      <c r="E93" s="1">
        <v>42837</v>
      </c>
      <c r="F93">
        <v>9.7799999999999994</v>
      </c>
      <c r="G93">
        <v>14.1</v>
      </c>
    </row>
    <row r="94" spans="1:7" x14ac:dyDescent="0.7">
      <c r="A94" s="1">
        <v>42840</v>
      </c>
      <c r="B94">
        <v>10.02</v>
      </c>
      <c r="C94">
        <v>18</v>
      </c>
      <c r="E94" s="1">
        <v>42837</v>
      </c>
      <c r="F94">
        <v>9.9700000000000006</v>
      </c>
      <c r="G94">
        <v>18.100000000000001</v>
      </c>
    </row>
    <row r="95" spans="1:7" x14ac:dyDescent="0.7">
      <c r="A95" s="1">
        <v>42840</v>
      </c>
      <c r="B95">
        <v>10.91</v>
      </c>
      <c r="C95">
        <v>21</v>
      </c>
      <c r="E95" s="1">
        <v>42837</v>
      </c>
      <c r="F95">
        <v>10.01</v>
      </c>
      <c r="G95">
        <v>18.100000000000001</v>
      </c>
    </row>
    <row r="96" spans="1:7" x14ac:dyDescent="0.7">
      <c r="A96" s="1">
        <v>42840</v>
      </c>
      <c r="B96">
        <v>11.11</v>
      </c>
      <c r="C96">
        <v>23.8</v>
      </c>
      <c r="E96" s="1">
        <v>42837</v>
      </c>
      <c r="F96">
        <v>9.92</v>
      </c>
      <c r="G96">
        <v>16.100000000000001</v>
      </c>
    </row>
    <row r="97" spans="1:7" x14ac:dyDescent="0.7">
      <c r="A97" s="1">
        <v>42840</v>
      </c>
      <c r="B97">
        <v>11.05</v>
      </c>
      <c r="C97">
        <v>24.3</v>
      </c>
      <c r="E97" s="1">
        <v>42837</v>
      </c>
      <c r="F97">
        <v>9.7799999999999994</v>
      </c>
      <c r="G97">
        <v>14.6</v>
      </c>
    </row>
    <row r="98" spans="1:7" x14ac:dyDescent="0.7">
      <c r="A98" s="1">
        <v>42840</v>
      </c>
      <c r="B98">
        <v>10.88</v>
      </c>
      <c r="C98">
        <v>22.9</v>
      </c>
      <c r="E98" s="1">
        <v>42838</v>
      </c>
      <c r="F98">
        <v>9.65</v>
      </c>
      <c r="G98">
        <v>13.3</v>
      </c>
    </row>
    <row r="99" spans="1:7" x14ac:dyDescent="0.7">
      <c r="A99" s="1">
        <v>42840</v>
      </c>
      <c r="B99">
        <v>10.62</v>
      </c>
      <c r="C99">
        <v>21.3</v>
      </c>
      <c r="E99" s="1">
        <v>42838</v>
      </c>
      <c r="F99">
        <v>9.5299999999999994</v>
      </c>
      <c r="G99">
        <v>12</v>
      </c>
    </row>
    <row r="100" spans="1:7" x14ac:dyDescent="0.7">
      <c r="A100" s="1">
        <v>42841</v>
      </c>
      <c r="B100">
        <v>10.31</v>
      </c>
      <c r="C100">
        <v>19.899999999999999</v>
      </c>
      <c r="E100" s="1">
        <v>42838</v>
      </c>
      <c r="F100">
        <v>9.6</v>
      </c>
      <c r="G100">
        <v>11.6</v>
      </c>
    </row>
    <row r="101" spans="1:7" x14ac:dyDescent="0.7">
      <c r="A101" s="1">
        <v>42841</v>
      </c>
      <c r="B101">
        <v>10.01</v>
      </c>
      <c r="C101">
        <v>18.8</v>
      </c>
      <c r="E101" s="1">
        <v>42838</v>
      </c>
      <c r="F101">
        <v>10.18</v>
      </c>
      <c r="G101">
        <v>14.6</v>
      </c>
    </row>
    <row r="102" spans="1:7" x14ac:dyDescent="0.7">
      <c r="A102" s="1">
        <v>42841</v>
      </c>
      <c r="B102">
        <v>9.99</v>
      </c>
      <c r="C102">
        <v>18.5</v>
      </c>
      <c r="E102" s="1">
        <v>42838</v>
      </c>
      <c r="F102">
        <v>10.97</v>
      </c>
      <c r="G102">
        <v>18.5</v>
      </c>
    </row>
    <row r="103" spans="1:7" x14ac:dyDescent="0.7">
      <c r="A103" s="1">
        <v>42841</v>
      </c>
      <c r="B103">
        <v>10.6</v>
      </c>
      <c r="C103">
        <v>20.8</v>
      </c>
      <c r="E103" s="1">
        <v>42838</v>
      </c>
      <c r="F103">
        <v>11.13</v>
      </c>
      <c r="G103">
        <v>19.600000000000001</v>
      </c>
    </row>
    <row r="104" spans="1:7" x14ac:dyDescent="0.7">
      <c r="A104" s="1">
        <v>42841</v>
      </c>
      <c r="B104">
        <v>11.08</v>
      </c>
      <c r="C104">
        <v>24.3</v>
      </c>
      <c r="E104" s="1">
        <v>42838</v>
      </c>
      <c r="F104">
        <v>11.17</v>
      </c>
      <c r="G104">
        <v>17.600000000000001</v>
      </c>
    </row>
    <row r="105" spans="1:7" x14ac:dyDescent="0.7">
      <c r="A105" s="1">
        <v>42841</v>
      </c>
      <c r="B105">
        <v>11.07</v>
      </c>
      <c r="C105">
        <v>25.8</v>
      </c>
      <c r="E105" s="1">
        <v>42838</v>
      </c>
      <c r="F105">
        <v>11.02</v>
      </c>
      <c r="G105">
        <v>16</v>
      </c>
    </row>
    <row r="106" spans="1:7" x14ac:dyDescent="0.7">
      <c r="A106" s="1">
        <v>42841</v>
      </c>
      <c r="B106">
        <v>10.97</v>
      </c>
      <c r="C106">
        <v>24.4</v>
      </c>
      <c r="E106" s="1">
        <v>42839</v>
      </c>
      <c r="F106">
        <v>10.83</v>
      </c>
      <c r="G106">
        <v>14.7</v>
      </c>
    </row>
    <row r="107" spans="1:7" x14ac:dyDescent="0.7">
      <c r="A107" s="1">
        <v>42841</v>
      </c>
      <c r="B107">
        <v>10.74</v>
      </c>
      <c r="C107">
        <v>22.7</v>
      </c>
      <c r="E107" s="1">
        <v>42839</v>
      </c>
      <c r="F107">
        <v>10.56</v>
      </c>
      <c r="G107">
        <v>13.6</v>
      </c>
    </row>
    <row r="108" spans="1:7" x14ac:dyDescent="0.7">
      <c r="A108" s="1">
        <v>42842</v>
      </c>
      <c r="B108">
        <v>10.44</v>
      </c>
      <c r="C108">
        <v>21.4</v>
      </c>
      <c r="E108" s="1">
        <v>42839</v>
      </c>
      <c r="F108">
        <v>10.66</v>
      </c>
      <c r="G108">
        <v>13.2</v>
      </c>
    </row>
    <row r="109" spans="1:7" x14ac:dyDescent="0.7">
      <c r="A109" s="1">
        <v>42842</v>
      </c>
      <c r="B109">
        <v>10.119999999999999</v>
      </c>
      <c r="C109">
        <v>20.3</v>
      </c>
      <c r="E109" s="1">
        <v>42839</v>
      </c>
      <c r="F109">
        <v>11.21</v>
      </c>
      <c r="G109">
        <v>15.3</v>
      </c>
    </row>
    <row r="110" spans="1:7" x14ac:dyDescent="0.7">
      <c r="A110" s="1">
        <v>42842</v>
      </c>
      <c r="B110">
        <v>9.9</v>
      </c>
      <c r="C110">
        <v>19.8</v>
      </c>
      <c r="E110" s="1">
        <v>42839</v>
      </c>
      <c r="F110">
        <v>11.28</v>
      </c>
      <c r="G110">
        <v>17.600000000000001</v>
      </c>
    </row>
    <row r="111" spans="1:7" x14ac:dyDescent="0.7">
      <c r="A111" s="1">
        <v>42842</v>
      </c>
      <c r="B111">
        <v>9.8699999999999992</v>
      </c>
      <c r="C111">
        <v>19.5</v>
      </c>
      <c r="E111" s="1">
        <v>42839</v>
      </c>
      <c r="F111">
        <v>11.27</v>
      </c>
      <c r="G111">
        <v>17.899999999999999</v>
      </c>
    </row>
    <row r="112" spans="1:7" x14ac:dyDescent="0.7">
      <c r="A112" s="1">
        <v>42842</v>
      </c>
      <c r="B112">
        <v>9.84</v>
      </c>
      <c r="C112">
        <v>19</v>
      </c>
      <c r="E112" s="1">
        <v>42839</v>
      </c>
      <c r="F112">
        <v>11.22</v>
      </c>
      <c r="G112">
        <v>16.5</v>
      </c>
    </row>
    <row r="113" spans="1:7" x14ac:dyDescent="0.7">
      <c r="A113" s="1">
        <v>42842</v>
      </c>
      <c r="B113">
        <v>9.7100000000000009</v>
      </c>
      <c r="C113">
        <v>18.399999999999999</v>
      </c>
      <c r="E113" s="1">
        <v>42839</v>
      </c>
      <c r="F113">
        <v>11.12</v>
      </c>
      <c r="G113">
        <v>15.4</v>
      </c>
    </row>
    <row r="114" spans="1:7" x14ac:dyDescent="0.7">
      <c r="A114" s="1">
        <v>42842</v>
      </c>
      <c r="B114">
        <v>9.52</v>
      </c>
      <c r="C114">
        <v>18</v>
      </c>
      <c r="E114" s="1">
        <v>42840</v>
      </c>
      <c r="F114">
        <v>10.98</v>
      </c>
      <c r="G114">
        <v>14.8</v>
      </c>
    </row>
    <row r="115" spans="1:7" x14ac:dyDescent="0.7">
      <c r="A115" s="1">
        <v>42842</v>
      </c>
      <c r="B115">
        <v>9.2100000000000009</v>
      </c>
      <c r="C115">
        <v>17.5</v>
      </c>
      <c r="E115" s="1">
        <v>42840</v>
      </c>
      <c r="F115">
        <v>10.81</v>
      </c>
      <c r="G115">
        <v>14.2</v>
      </c>
    </row>
    <row r="116" spans="1:7" x14ac:dyDescent="0.7">
      <c r="A116" s="1">
        <v>42843</v>
      </c>
      <c r="B116">
        <v>8.7799999999999994</v>
      </c>
      <c r="C116">
        <v>16.899999999999999</v>
      </c>
      <c r="E116" s="1">
        <v>42840</v>
      </c>
      <c r="F116">
        <v>10.92</v>
      </c>
      <c r="G116">
        <v>14.1</v>
      </c>
    </row>
    <row r="117" spans="1:7" x14ac:dyDescent="0.7">
      <c r="A117" s="1">
        <v>42843</v>
      </c>
      <c r="B117">
        <v>8.32</v>
      </c>
      <c r="C117">
        <v>16.3</v>
      </c>
      <c r="E117" s="1">
        <v>42840</v>
      </c>
      <c r="F117">
        <v>11.22</v>
      </c>
      <c r="G117">
        <v>17.7</v>
      </c>
    </row>
    <row r="118" spans="1:7" x14ac:dyDescent="0.7">
      <c r="A118" s="1">
        <v>42843</v>
      </c>
      <c r="B118">
        <v>8.82</v>
      </c>
      <c r="C118">
        <v>16.3</v>
      </c>
      <c r="E118" s="1">
        <v>42840</v>
      </c>
      <c r="F118">
        <v>11.1</v>
      </c>
      <c r="G118">
        <v>21.3</v>
      </c>
    </row>
    <row r="119" spans="1:7" x14ac:dyDescent="0.7">
      <c r="A119" s="1">
        <v>42843</v>
      </c>
      <c r="B119">
        <v>9.92</v>
      </c>
      <c r="C119">
        <v>19.399999999999999</v>
      </c>
      <c r="E119" s="1">
        <v>42840</v>
      </c>
      <c r="F119">
        <v>11.04</v>
      </c>
      <c r="G119">
        <v>21.7</v>
      </c>
    </row>
    <row r="120" spans="1:7" x14ac:dyDescent="0.7">
      <c r="A120" s="1">
        <v>42843</v>
      </c>
      <c r="B120">
        <v>10.47</v>
      </c>
      <c r="C120">
        <v>22.8</v>
      </c>
      <c r="E120" s="1">
        <v>42840</v>
      </c>
      <c r="F120">
        <v>11.05</v>
      </c>
      <c r="G120">
        <v>20.2</v>
      </c>
    </row>
    <row r="121" spans="1:7" x14ac:dyDescent="0.7">
      <c r="A121" s="1">
        <v>42843</v>
      </c>
      <c r="B121">
        <v>10.31</v>
      </c>
      <c r="C121">
        <v>22.8</v>
      </c>
      <c r="E121" s="1">
        <v>42840</v>
      </c>
      <c r="F121">
        <v>10.96</v>
      </c>
      <c r="G121">
        <v>18.5</v>
      </c>
    </row>
    <row r="122" spans="1:7" x14ac:dyDescent="0.7">
      <c r="A122" s="1">
        <v>42843</v>
      </c>
      <c r="B122">
        <v>10.050000000000001</v>
      </c>
      <c r="C122">
        <v>21.9</v>
      </c>
      <c r="E122" s="1">
        <v>42841</v>
      </c>
      <c r="F122">
        <v>10.81</v>
      </c>
      <c r="G122">
        <v>17.100000000000001</v>
      </c>
    </row>
    <row r="123" spans="1:7" x14ac:dyDescent="0.7">
      <c r="A123" s="1">
        <v>42843</v>
      </c>
      <c r="B123">
        <v>9.69</v>
      </c>
      <c r="C123">
        <v>20.7</v>
      </c>
      <c r="E123" s="1">
        <v>42841</v>
      </c>
      <c r="F123">
        <v>10.71</v>
      </c>
      <c r="G123">
        <v>15.9</v>
      </c>
    </row>
    <row r="124" spans="1:7" x14ac:dyDescent="0.7">
      <c r="A124" s="1">
        <v>42844</v>
      </c>
      <c r="B124">
        <v>9.2899999999999991</v>
      </c>
      <c r="C124">
        <v>19.600000000000001</v>
      </c>
      <c r="E124" s="1">
        <v>42841</v>
      </c>
      <c r="F124">
        <v>10.84</v>
      </c>
      <c r="G124">
        <v>15.4</v>
      </c>
    </row>
    <row r="125" spans="1:7" x14ac:dyDescent="0.7">
      <c r="A125" s="1">
        <v>42844</v>
      </c>
      <c r="B125">
        <v>8.64</v>
      </c>
      <c r="C125">
        <v>18.7</v>
      </c>
      <c r="E125" s="1">
        <v>42841</v>
      </c>
      <c r="F125">
        <v>11.13</v>
      </c>
      <c r="G125">
        <v>18.2</v>
      </c>
    </row>
    <row r="126" spans="1:7" x14ac:dyDescent="0.7">
      <c r="A126" s="1">
        <v>42844</v>
      </c>
      <c r="B126">
        <v>9.1300000000000008</v>
      </c>
      <c r="C126">
        <v>18.8</v>
      </c>
      <c r="E126" s="1">
        <v>42841</v>
      </c>
      <c r="F126">
        <v>11.01</v>
      </c>
      <c r="G126">
        <v>22.2</v>
      </c>
    </row>
    <row r="127" spans="1:7" x14ac:dyDescent="0.7">
      <c r="A127" s="1">
        <v>42844</v>
      </c>
      <c r="B127">
        <v>10.23</v>
      </c>
      <c r="C127">
        <v>22</v>
      </c>
      <c r="E127" s="1">
        <v>42841</v>
      </c>
      <c r="F127">
        <v>10.95</v>
      </c>
      <c r="G127">
        <v>23.8</v>
      </c>
    </row>
    <row r="128" spans="1:7" x14ac:dyDescent="0.7">
      <c r="A128" s="1">
        <v>42844</v>
      </c>
      <c r="B128">
        <v>10.85</v>
      </c>
      <c r="C128">
        <v>26.4</v>
      </c>
      <c r="E128" s="1">
        <v>42841</v>
      </c>
      <c r="F128">
        <v>10.92</v>
      </c>
      <c r="G128">
        <v>22.1</v>
      </c>
    </row>
    <row r="129" spans="1:7" x14ac:dyDescent="0.7">
      <c r="A129" s="1">
        <v>42844</v>
      </c>
      <c r="B129">
        <v>10.97</v>
      </c>
      <c r="C129">
        <v>28.1</v>
      </c>
      <c r="E129" s="1">
        <v>42841</v>
      </c>
      <c r="F129">
        <v>10.83</v>
      </c>
      <c r="G129">
        <v>20.399999999999999</v>
      </c>
    </row>
    <row r="130" spans="1:7" x14ac:dyDescent="0.7">
      <c r="A130" s="1">
        <v>42844</v>
      </c>
      <c r="B130">
        <v>10.7</v>
      </c>
      <c r="C130">
        <v>26</v>
      </c>
      <c r="E130" s="1">
        <v>42842</v>
      </c>
      <c r="F130">
        <v>10.7</v>
      </c>
      <c r="G130">
        <v>19.100000000000001</v>
      </c>
    </row>
    <row r="131" spans="1:7" x14ac:dyDescent="0.7">
      <c r="A131" s="1">
        <v>42844</v>
      </c>
      <c r="B131">
        <v>10.36</v>
      </c>
      <c r="C131">
        <v>23.7</v>
      </c>
      <c r="E131" s="1">
        <v>42842</v>
      </c>
      <c r="F131">
        <v>10.52</v>
      </c>
      <c r="G131">
        <v>18</v>
      </c>
    </row>
    <row r="132" spans="1:7" x14ac:dyDescent="0.7">
      <c r="A132" s="1">
        <v>42845</v>
      </c>
      <c r="B132">
        <v>10.02</v>
      </c>
      <c r="C132">
        <v>21.9</v>
      </c>
      <c r="E132" s="1">
        <v>42842</v>
      </c>
      <c r="F132">
        <v>10.3</v>
      </c>
      <c r="G132">
        <v>17.5</v>
      </c>
    </row>
    <row r="133" spans="1:7" x14ac:dyDescent="0.7">
      <c r="A133" s="1">
        <v>42845</v>
      </c>
      <c r="B133">
        <v>9.69</v>
      </c>
      <c r="C133">
        <v>20.5</v>
      </c>
      <c r="E133" s="1">
        <v>42842</v>
      </c>
      <c r="F133">
        <v>10.42</v>
      </c>
      <c r="G133">
        <v>17.3</v>
      </c>
    </row>
    <row r="134" spans="1:7" x14ac:dyDescent="0.7">
      <c r="A134" s="1">
        <v>42845</v>
      </c>
      <c r="B134">
        <v>9.6199999999999992</v>
      </c>
      <c r="C134">
        <v>19.7</v>
      </c>
      <c r="E134" s="1">
        <v>42842</v>
      </c>
      <c r="F134">
        <v>10.51</v>
      </c>
      <c r="G134">
        <v>16.899999999999999</v>
      </c>
    </row>
    <row r="135" spans="1:7" x14ac:dyDescent="0.7">
      <c r="A135" s="1">
        <v>42845</v>
      </c>
      <c r="B135">
        <v>10.37</v>
      </c>
      <c r="C135">
        <v>21.1</v>
      </c>
      <c r="E135" s="1">
        <v>42842</v>
      </c>
      <c r="F135">
        <v>10.69</v>
      </c>
      <c r="G135">
        <v>16.3</v>
      </c>
    </row>
    <row r="136" spans="1:7" x14ac:dyDescent="0.7">
      <c r="A136" s="1">
        <v>42845</v>
      </c>
      <c r="B136">
        <v>10.56</v>
      </c>
      <c r="C136">
        <v>21.2</v>
      </c>
      <c r="E136" s="1">
        <v>42842</v>
      </c>
      <c r="F136">
        <v>10.68</v>
      </c>
      <c r="G136">
        <v>15.9</v>
      </c>
    </row>
    <row r="137" spans="1:7" x14ac:dyDescent="0.7">
      <c r="A137" s="1">
        <v>42845</v>
      </c>
      <c r="B137">
        <v>10.029999999999999</v>
      </c>
      <c r="C137">
        <v>20.6</v>
      </c>
      <c r="E137" s="1">
        <v>42842</v>
      </c>
      <c r="F137">
        <v>10.55</v>
      </c>
      <c r="G137">
        <v>15.4</v>
      </c>
    </row>
    <row r="138" spans="1:7" x14ac:dyDescent="0.7">
      <c r="A138" s="1">
        <v>42845</v>
      </c>
      <c r="B138">
        <v>9.48</v>
      </c>
      <c r="C138">
        <v>20.100000000000001</v>
      </c>
      <c r="E138" s="1">
        <v>42843</v>
      </c>
      <c r="F138">
        <v>10.45</v>
      </c>
      <c r="G138">
        <v>14.8</v>
      </c>
    </row>
    <row r="139" spans="1:7" x14ac:dyDescent="0.7">
      <c r="A139" s="1">
        <v>42845</v>
      </c>
      <c r="B139">
        <v>9.11</v>
      </c>
      <c r="C139">
        <v>19.3</v>
      </c>
      <c r="E139" s="1">
        <v>42843</v>
      </c>
      <c r="F139">
        <v>10.32</v>
      </c>
      <c r="G139">
        <v>14</v>
      </c>
    </row>
    <row r="140" spans="1:7" x14ac:dyDescent="0.7">
      <c r="A140" s="1">
        <v>42846</v>
      </c>
      <c r="B140">
        <v>8.56</v>
      </c>
      <c r="C140">
        <v>18.600000000000001</v>
      </c>
      <c r="E140" s="1">
        <v>42843</v>
      </c>
      <c r="F140">
        <v>10.51</v>
      </c>
      <c r="G140">
        <v>13.8</v>
      </c>
    </row>
    <row r="141" spans="1:7" x14ac:dyDescent="0.7">
      <c r="A141" s="1">
        <v>42846</v>
      </c>
      <c r="B141">
        <v>8.15</v>
      </c>
      <c r="C141">
        <v>17.899999999999999</v>
      </c>
      <c r="E141" s="1">
        <v>42843</v>
      </c>
      <c r="F141">
        <v>10.85</v>
      </c>
      <c r="G141">
        <v>17.2</v>
      </c>
    </row>
    <row r="142" spans="1:7" x14ac:dyDescent="0.7">
      <c r="A142" s="1">
        <v>42846</v>
      </c>
      <c r="B142">
        <v>8.7899999999999991</v>
      </c>
      <c r="C142">
        <v>17.899999999999999</v>
      </c>
      <c r="E142" s="1">
        <v>42843</v>
      </c>
      <c r="F142">
        <v>10.85</v>
      </c>
      <c r="G142">
        <v>20.9</v>
      </c>
    </row>
    <row r="143" spans="1:7" x14ac:dyDescent="0.7">
      <c r="A143" s="1">
        <v>42846</v>
      </c>
      <c r="B143">
        <v>9.93</v>
      </c>
      <c r="C143">
        <v>20.8</v>
      </c>
      <c r="E143" s="1">
        <v>42843</v>
      </c>
      <c r="F143">
        <v>10.85</v>
      </c>
      <c r="G143">
        <v>20.7</v>
      </c>
    </row>
    <row r="144" spans="1:7" x14ac:dyDescent="0.7">
      <c r="A144" s="1">
        <v>42846</v>
      </c>
      <c r="B144">
        <v>10.52</v>
      </c>
      <c r="C144">
        <v>23.5</v>
      </c>
      <c r="E144" s="1">
        <v>42843</v>
      </c>
      <c r="F144">
        <v>10.8</v>
      </c>
      <c r="G144">
        <v>18.5</v>
      </c>
    </row>
    <row r="145" spans="1:7" x14ac:dyDescent="0.7">
      <c r="A145" s="1">
        <v>42846</v>
      </c>
      <c r="B145">
        <v>10.65</v>
      </c>
      <c r="C145">
        <v>24</v>
      </c>
      <c r="E145" s="1">
        <v>42843</v>
      </c>
      <c r="F145">
        <v>10.7</v>
      </c>
      <c r="G145">
        <v>16.2</v>
      </c>
    </row>
    <row r="146" spans="1:7" x14ac:dyDescent="0.7">
      <c r="A146" s="1">
        <v>42846</v>
      </c>
      <c r="B146">
        <v>10.34</v>
      </c>
      <c r="C146">
        <v>22.3</v>
      </c>
      <c r="E146" s="1">
        <v>42844</v>
      </c>
      <c r="F146">
        <v>10.6</v>
      </c>
      <c r="G146">
        <v>14</v>
      </c>
    </row>
    <row r="147" spans="1:7" x14ac:dyDescent="0.7">
      <c r="A147" s="1">
        <v>42846</v>
      </c>
      <c r="B147">
        <v>10.029999999999999</v>
      </c>
      <c r="C147">
        <v>20.7</v>
      </c>
      <c r="E147" s="1">
        <v>42844</v>
      </c>
      <c r="F147">
        <v>10.42</v>
      </c>
      <c r="G147">
        <v>12.7</v>
      </c>
    </row>
    <row r="148" spans="1:7" x14ac:dyDescent="0.7">
      <c r="A148" s="1">
        <v>42847</v>
      </c>
      <c r="B148">
        <v>9.76</v>
      </c>
      <c r="C148">
        <v>19.399999999999999</v>
      </c>
      <c r="E148" s="1">
        <v>42844</v>
      </c>
      <c r="F148">
        <v>10.71</v>
      </c>
      <c r="G148">
        <v>12.4</v>
      </c>
    </row>
    <row r="149" spans="1:7" x14ac:dyDescent="0.7">
      <c r="A149" s="1">
        <v>42847</v>
      </c>
      <c r="B149">
        <v>9.4700000000000006</v>
      </c>
      <c r="C149">
        <v>18.399999999999999</v>
      </c>
      <c r="E149" s="1">
        <v>42844</v>
      </c>
      <c r="F149">
        <v>11</v>
      </c>
      <c r="G149">
        <v>15.4</v>
      </c>
    </row>
    <row r="150" spans="1:7" x14ac:dyDescent="0.7">
      <c r="A150" s="1">
        <v>42847</v>
      </c>
      <c r="B150">
        <v>9.4499999999999993</v>
      </c>
      <c r="C150">
        <v>18.2</v>
      </c>
      <c r="E150" s="1">
        <v>42844</v>
      </c>
      <c r="F150">
        <v>10.91</v>
      </c>
      <c r="G150">
        <v>19.100000000000001</v>
      </c>
    </row>
    <row r="151" spans="1:7" x14ac:dyDescent="0.7">
      <c r="A151" s="1">
        <v>42847</v>
      </c>
      <c r="B151">
        <v>9.89</v>
      </c>
      <c r="C151">
        <v>21.2</v>
      </c>
      <c r="E151" s="1">
        <v>42844</v>
      </c>
      <c r="F151">
        <v>10.85</v>
      </c>
      <c r="G151">
        <v>20.3</v>
      </c>
    </row>
    <row r="152" spans="1:7" x14ac:dyDescent="0.7">
      <c r="A152" s="1">
        <v>42847</v>
      </c>
      <c r="B152">
        <v>10.51</v>
      </c>
      <c r="C152">
        <v>24.7</v>
      </c>
      <c r="E152" s="1">
        <v>42844</v>
      </c>
      <c r="F152">
        <v>10.83</v>
      </c>
      <c r="G152">
        <v>18.399999999999999</v>
      </c>
    </row>
    <row r="153" spans="1:7" x14ac:dyDescent="0.7">
      <c r="A153" s="1">
        <v>42847</v>
      </c>
      <c r="B153">
        <v>10.62</v>
      </c>
      <c r="C153">
        <v>24.9</v>
      </c>
      <c r="E153" s="1">
        <v>42844</v>
      </c>
      <c r="F153">
        <v>10.69</v>
      </c>
      <c r="G153">
        <v>17</v>
      </c>
    </row>
    <row r="154" spans="1:7" x14ac:dyDescent="0.7">
      <c r="A154" s="1">
        <v>42847</v>
      </c>
      <c r="B154">
        <v>10.29</v>
      </c>
      <c r="C154">
        <v>23.1</v>
      </c>
      <c r="E154" s="1">
        <v>42845</v>
      </c>
      <c r="F154">
        <v>10.54</v>
      </c>
      <c r="G154">
        <v>15.8</v>
      </c>
    </row>
    <row r="155" spans="1:7" x14ac:dyDescent="0.7">
      <c r="A155" s="1">
        <v>42847</v>
      </c>
      <c r="B155">
        <v>9.98</v>
      </c>
      <c r="C155">
        <v>21.3</v>
      </c>
      <c r="E155" s="1">
        <v>42845</v>
      </c>
      <c r="F155">
        <v>10.35</v>
      </c>
      <c r="G155">
        <v>14.9</v>
      </c>
    </row>
    <row r="156" spans="1:7" x14ac:dyDescent="0.7">
      <c r="A156" s="1">
        <v>42848</v>
      </c>
      <c r="B156">
        <v>9.68</v>
      </c>
      <c r="C156">
        <v>20</v>
      </c>
      <c r="E156" s="1">
        <v>42845</v>
      </c>
      <c r="F156">
        <v>10.48</v>
      </c>
      <c r="G156">
        <v>14.5</v>
      </c>
    </row>
    <row r="157" spans="1:7" x14ac:dyDescent="0.7">
      <c r="A157" s="1">
        <v>42848</v>
      </c>
      <c r="B157">
        <v>9.3699999999999992</v>
      </c>
      <c r="C157">
        <v>18.7</v>
      </c>
      <c r="E157" s="1">
        <v>42845</v>
      </c>
      <c r="F157">
        <v>10.96</v>
      </c>
      <c r="G157">
        <v>16.3</v>
      </c>
    </row>
    <row r="158" spans="1:7" x14ac:dyDescent="0.7">
      <c r="A158" s="1">
        <v>42848</v>
      </c>
      <c r="B158">
        <v>9.49</v>
      </c>
      <c r="C158">
        <v>18.600000000000001</v>
      </c>
      <c r="E158" s="1">
        <v>42845</v>
      </c>
      <c r="F158">
        <v>10.95</v>
      </c>
      <c r="G158">
        <v>17.2</v>
      </c>
    </row>
    <row r="159" spans="1:7" x14ac:dyDescent="0.7">
      <c r="A159" s="1">
        <v>42848</v>
      </c>
      <c r="B159">
        <v>10.29</v>
      </c>
      <c r="C159">
        <v>21.9</v>
      </c>
      <c r="E159" s="1">
        <v>42845</v>
      </c>
      <c r="F159">
        <v>10.94</v>
      </c>
      <c r="G159">
        <v>16.399999999999999</v>
      </c>
    </row>
    <row r="160" spans="1:7" x14ac:dyDescent="0.7">
      <c r="A160" s="1">
        <v>42848</v>
      </c>
      <c r="B160">
        <v>10.97</v>
      </c>
      <c r="C160">
        <v>25.8</v>
      </c>
      <c r="E160" s="1">
        <v>42845</v>
      </c>
      <c r="F160">
        <v>10.77</v>
      </c>
      <c r="G160">
        <v>15.8</v>
      </c>
    </row>
    <row r="161" spans="1:7" x14ac:dyDescent="0.7">
      <c r="A161" s="1">
        <v>42848</v>
      </c>
      <c r="B161">
        <v>11.08</v>
      </c>
      <c r="C161">
        <v>26.6</v>
      </c>
      <c r="E161" s="1">
        <v>42845</v>
      </c>
      <c r="F161">
        <v>10.63</v>
      </c>
      <c r="G161">
        <v>15</v>
      </c>
    </row>
    <row r="162" spans="1:7" x14ac:dyDescent="0.7">
      <c r="A162" s="1">
        <v>42848</v>
      </c>
      <c r="B162">
        <v>10.96</v>
      </c>
      <c r="C162">
        <v>24.5</v>
      </c>
      <c r="E162" s="1">
        <v>42846</v>
      </c>
      <c r="F162">
        <v>10.44</v>
      </c>
      <c r="G162">
        <v>14.2</v>
      </c>
    </row>
    <row r="163" spans="1:7" x14ac:dyDescent="0.7">
      <c r="A163" s="1">
        <v>42848</v>
      </c>
      <c r="B163">
        <v>10.72</v>
      </c>
      <c r="C163">
        <v>22.6</v>
      </c>
      <c r="E163" s="1">
        <v>42846</v>
      </c>
      <c r="F163">
        <v>10.25</v>
      </c>
      <c r="G163">
        <v>13.4</v>
      </c>
    </row>
    <row r="164" spans="1:7" x14ac:dyDescent="0.7">
      <c r="A164" s="1">
        <v>42849</v>
      </c>
      <c r="B164">
        <v>10.42</v>
      </c>
      <c r="C164">
        <v>21.1</v>
      </c>
      <c r="E164" s="1">
        <v>42846</v>
      </c>
      <c r="F164">
        <v>10.53</v>
      </c>
      <c r="G164">
        <v>13.1</v>
      </c>
    </row>
    <row r="165" spans="1:7" x14ac:dyDescent="0.7">
      <c r="A165" s="1">
        <v>42849</v>
      </c>
      <c r="B165">
        <v>10.15</v>
      </c>
      <c r="C165">
        <v>19.8</v>
      </c>
      <c r="E165" s="1">
        <v>42846</v>
      </c>
      <c r="F165">
        <v>10.93</v>
      </c>
      <c r="G165">
        <v>16.100000000000001</v>
      </c>
    </row>
    <row r="166" spans="1:7" x14ac:dyDescent="0.7">
      <c r="A166" s="1">
        <v>42849</v>
      </c>
      <c r="B166">
        <v>10.199999999999999</v>
      </c>
      <c r="C166">
        <v>19.7</v>
      </c>
      <c r="E166" s="1">
        <v>42846</v>
      </c>
      <c r="F166">
        <v>10.83</v>
      </c>
      <c r="G166">
        <v>19.7</v>
      </c>
    </row>
    <row r="167" spans="1:7" x14ac:dyDescent="0.7">
      <c r="A167" s="1">
        <v>42849</v>
      </c>
      <c r="B167">
        <v>10.59</v>
      </c>
      <c r="C167">
        <v>22.4</v>
      </c>
      <c r="E167" s="1">
        <v>42846</v>
      </c>
      <c r="F167">
        <v>10.74</v>
      </c>
      <c r="G167">
        <v>20.7</v>
      </c>
    </row>
    <row r="168" spans="1:7" x14ac:dyDescent="0.7">
      <c r="A168" s="1">
        <v>42849</v>
      </c>
      <c r="B168">
        <v>7.08</v>
      </c>
      <c r="C168">
        <v>30.6</v>
      </c>
      <c r="E168" s="1">
        <v>42846</v>
      </c>
      <c r="F168">
        <v>10.8</v>
      </c>
      <c r="G168">
        <v>18.899999999999999</v>
      </c>
    </row>
    <row r="169" spans="1:7" x14ac:dyDescent="0.7">
      <c r="A169" s="1">
        <v>42849</v>
      </c>
      <c r="B169">
        <v>7.2</v>
      </c>
      <c r="C169">
        <v>30</v>
      </c>
      <c r="E169" s="1">
        <v>42846</v>
      </c>
      <c r="F169">
        <v>10.63</v>
      </c>
      <c r="G169">
        <v>17.5</v>
      </c>
    </row>
    <row r="170" spans="1:7" x14ac:dyDescent="0.7">
      <c r="A170" s="1">
        <v>42849</v>
      </c>
      <c r="B170">
        <v>7.39</v>
      </c>
      <c r="C170">
        <v>19.600000000000001</v>
      </c>
      <c r="E170" s="1">
        <v>42847</v>
      </c>
      <c r="F170">
        <v>10.47</v>
      </c>
      <c r="G170">
        <v>16.100000000000001</v>
      </c>
    </row>
    <row r="171" spans="1:7" x14ac:dyDescent="0.7">
      <c r="A171" s="1">
        <v>42849</v>
      </c>
      <c r="B171">
        <v>7.52</v>
      </c>
      <c r="C171">
        <v>15.7</v>
      </c>
      <c r="E171" s="1">
        <v>42847</v>
      </c>
      <c r="F171">
        <v>10.28</v>
      </c>
      <c r="G171">
        <v>15</v>
      </c>
    </row>
    <row r="172" spans="1:7" x14ac:dyDescent="0.7">
      <c r="A172" s="1">
        <v>42850</v>
      </c>
      <c r="B172">
        <v>7.59</v>
      </c>
      <c r="C172">
        <v>13.4</v>
      </c>
      <c r="E172" s="1">
        <v>42847</v>
      </c>
      <c r="F172">
        <v>10.57</v>
      </c>
      <c r="G172">
        <v>14.6</v>
      </c>
    </row>
    <row r="173" spans="1:7" x14ac:dyDescent="0.7">
      <c r="A173" s="1">
        <v>42850</v>
      </c>
      <c r="B173">
        <v>7.64</v>
      </c>
      <c r="C173">
        <v>12.4</v>
      </c>
      <c r="E173" s="1">
        <v>42847</v>
      </c>
      <c r="F173">
        <v>10.91</v>
      </c>
      <c r="G173">
        <v>17.899999999999999</v>
      </c>
    </row>
    <row r="174" spans="1:7" x14ac:dyDescent="0.7">
      <c r="A174" s="1">
        <v>42850</v>
      </c>
      <c r="B174">
        <v>7.71</v>
      </c>
      <c r="C174">
        <v>14.7</v>
      </c>
      <c r="E174" s="1">
        <v>42847</v>
      </c>
      <c r="F174">
        <v>10.7</v>
      </c>
      <c r="G174">
        <v>22.1</v>
      </c>
    </row>
    <row r="175" spans="1:7" x14ac:dyDescent="0.7">
      <c r="A175" s="1">
        <v>42850</v>
      </c>
      <c r="B175">
        <v>9.0500000000000007</v>
      </c>
      <c r="C175">
        <v>19.7</v>
      </c>
      <c r="E175" s="1">
        <v>42847</v>
      </c>
      <c r="F175">
        <v>10.59</v>
      </c>
      <c r="G175">
        <v>22.5</v>
      </c>
    </row>
    <row r="176" spans="1:7" x14ac:dyDescent="0.7">
      <c r="A176" s="1">
        <v>42850</v>
      </c>
      <c r="B176">
        <v>9.77</v>
      </c>
      <c r="C176">
        <v>22.4</v>
      </c>
      <c r="E176" s="1">
        <v>42847</v>
      </c>
      <c r="F176">
        <v>10.58</v>
      </c>
      <c r="G176">
        <v>20.6</v>
      </c>
    </row>
    <row r="177" spans="1:7" x14ac:dyDescent="0.7">
      <c r="A177" s="1">
        <v>42850</v>
      </c>
      <c r="B177">
        <v>10.01</v>
      </c>
      <c r="C177">
        <v>23</v>
      </c>
      <c r="E177" s="1">
        <v>42847</v>
      </c>
      <c r="F177">
        <v>10.35</v>
      </c>
      <c r="G177">
        <v>18.600000000000001</v>
      </c>
    </row>
    <row r="178" spans="1:7" x14ac:dyDescent="0.7">
      <c r="A178" s="1">
        <v>42850</v>
      </c>
      <c r="B178">
        <v>9.66</v>
      </c>
      <c r="C178">
        <v>22.3</v>
      </c>
      <c r="E178" s="1">
        <v>42848</v>
      </c>
      <c r="F178">
        <v>10.130000000000001</v>
      </c>
      <c r="G178">
        <v>17.100000000000001</v>
      </c>
    </row>
    <row r="179" spans="1:7" x14ac:dyDescent="0.7">
      <c r="A179" s="1">
        <v>42850</v>
      </c>
      <c r="B179">
        <v>9.2799999999999994</v>
      </c>
      <c r="C179">
        <v>21.6</v>
      </c>
      <c r="E179" s="1">
        <v>42848</v>
      </c>
      <c r="F179">
        <v>9.91</v>
      </c>
      <c r="G179">
        <v>15.7</v>
      </c>
    </row>
    <row r="180" spans="1:7" x14ac:dyDescent="0.7">
      <c r="A180" s="1">
        <v>42851</v>
      </c>
      <c r="B180">
        <v>8.82</v>
      </c>
      <c r="C180">
        <v>20.7</v>
      </c>
      <c r="E180" s="1">
        <v>42848</v>
      </c>
      <c r="F180">
        <v>10.23</v>
      </c>
      <c r="G180">
        <v>15.3</v>
      </c>
    </row>
    <row r="181" spans="1:7" x14ac:dyDescent="0.7">
      <c r="A181" s="1">
        <v>42851</v>
      </c>
      <c r="B181">
        <v>8.1999999999999993</v>
      </c>
      <c r="C181">
        <v>20</v>
      </c>
      <c r="E181" s="1">
        <v>42848</v>
      </c>
      <c r="F181">
        <v>10.78</v>
      </c>
      <c r="G181">
        <v>18.7</v>
      </c>
    </row>
    <row r="182" spans="1:7" x14ac:dyDescent="0.7">
      <c r="A182" s="1">
        <v>42851</v>
      </c>
      <c r="B182">
        <v>8.5</v>
      </c>
      <c r="C182">
        <v>19.7</v>
      </c>
      <c r="E182" s="1">
        <v>42848</v>
      </c>
      <c r="F182">
        <v>10.58</v>
      </c>
      <c r="G182">
        <v>22.9</v>
      </c>
    </row>
    <row r="183" spans="1:7" x14ac:dyDescent="0.7">
      <c r="A183" s="1">
        <v>42851</v>
      </c>
      <c r="B183">
        <v>9.5299999999999994</v>
      </c>
      <c r="C183">
        <v>20.9</v>
      </c>
      <c r="E183" s="1">
        <v>42848</v>
      </c>
      <c r="F183">
        <v>10.55</v>
      </c>
      <c r="G183">
        <v>23.7</v>
      </c>
    </row>
    <row r="184" spans="1:7" x14ac:dyDescent="0.7">
      <c r="A184" s="1">
        <v>42851</v>
      </c>
      <c r="B184">
        <v>10.36</v>
      </c>
      <c r="C184">
        <v>24.1</v>
      </c>
      <c r="E184" s="1">
        <v>42848</v>
      </c>
      <c r="F184">
        <v>10.49</v>
      </c>
      <c r="G184">
        <v>21.2</v>
      </c>
    </row>
    <row r="185" spans="1:7" x14ac:dyDescent="0.7">
      <c r="A185" s="1">
        <v>42851</v>
      </c>
      <c r="B185">
        <v>10.76</v>
      </c>
      <c r="C185">
        <v>25.1</v>
      </c>
      <c r="E185" s="1">
        <v>42848</v>
      </c>
      <c r="F185">
        <v>10.26</v>
      </c>
      <c r="G185">
        <v>19.399999999999999</v>
      </c>
    </row>
    <row r="186" spans="1:7" x14ac:dyDescent="0.7">
      <c r="A186" s="1">
        <v>42851</v>
      </c>
      <c r="B186">
        <v>10.65</v>
      </c>
      <c r="C186">
        <v>23.1</v>
      </c>
      <c r="E186" s="1">
        <v>42849</v>
      </c>
      <c r="F186">
        <v>9.9600000000000009</v>
      </c>
      <c r="G186">
        <v>17.8</v>
      </c>
    </row>
    <row r="187" spans="1:7" x14ac:dyDescent="0.7">
      <c r="A187" s="1">
        <v>42851</v>
      </c>
      <c r="B187">
        <v>10.38</v>
      </c>
      <c r="C187">
        <v>21.3</v>
      </c>
      <c r="E187" s="1">
        <v>42849</v>
      </c>
      <c r="F187">
        <v>9.68</v>
      </c>
      <c r="G187">
        <v>16.399999999999999</v>
      </c>
    </row>
    <row r="188" spans="1:7" x14ac:dyDescent="0.7">
      <c r="A188" s="1">
        <v>42852</v>
      </c>
      <c r="B188">
        <v>10.119999999999999</v>
      </c>
      <c r="C188">
        <v>19.7</v>
      </c>
      <c r="E188" s="1">
        <v>42849</v>
      </c>
      <c r="F188">
        <v>9.93</v>
      </c>
      <c r="G188">
        <v>16</v>
      </c>
    </row>
    <row r="189" spans="1:7" x14ac:dyDescent="0.7">
      <c r="A189" s="1">
        <v>42852</v>
      </c>
      <c r="B189">
        <v>9.8699999999999992</v>
      </c>
      <c r="C189">
        <v>18.399999999999999</v>
      </c>
      <c r="E189" s="1">
        <v>42849</v>
      </c>
      <c r="F189">
        <v>10.76</v>
      </c>
      <c r="G189">
        <v>19.3</v>
      </c>
    </row>
    <row r="190" spans="1:7" x14ac:dyDescent="0.7">
      <c r="A190" s="1">
        <v>42852</v>
      </c>
      <c r="B190">
        <v>9.8699999999999992</v>
      </c>
      <c r="C190">
        <v>17.8</v>
      </c>
      <c r="E190" s="1">
        <v>42849</v>
      </c>
      <c r="F190">
        <v>10.73</v>
      </c>
      <c r="G190">
        <v>23.2</v>
      </c>
    </row>
    <row r="191" spans="1:7" x14ac:dyDescent="0.7">
      <c r="A191" s="1">
        <v>42852</v>
      </c>
      <c r="B191">
        <v>9.65</v>
      </c>
      <c r="C191">
        <v>20.399999999999999</v>
      </c>
      <c r="E191" s="1">
        <v>42849</v>
      </c>
      <c r="F191">
        <v>10.74</v>
      </c>
      <c r="G191">
        <v>23.5</v>
      </c>
    </row>
    <row r="192" spans="1:7" x14ac:dyDescent="0.7">
      <c r="A192" s="1">
        <v>42852</v>
      </c>
      <c r="B192">
        <v>10.02</v>
      </c>
      <c r="C192">
        <v>23.7</v>
      </c>
      <c r="E192" s="1">
        <v>42849</v>
      </c>
      <c r="F192">
        <v>10.63</v>
      </c>
      <c r="G192">
        <v>20</v>
      </c>
    </row>
    <row r="193" spans="1:7" x14ac:dyDescent="0.7">
      <c r="A193" s="1">
        <v>42852</v>
      </c>
      <c r="B193">
        <v>10.32</v>
      </c>
      <c r="C193">
        <v>24.3</v>
      </c>
      <c r="E193" s="1">
        <v>42849</v>
      </c>
      <c r="F193">
        <v>10.25</v>
      </c>
      <c r="G193">
        <v>18.100000000000001</v>
      </c>
    </row>
    <row r="194" spans="1:7" x14ac:dyDescent="0.7">
      <c r="A194" s="1">
        <v>42852</v>
      </c>
      <c r="B194">
        <v>10</v>
      </c>
      <c r="C194">
        <v>22.7</v>
      </c>
      <c r="E194" s="1">
        <v>42850</v>
      </c>
      <c r="F194">
        <v>9.8699999999999992</v>
      </c>
      <c r="G194">
        <v>17</v>
      </c>
    </row>
    <row r="195" spans="1:7" x14ac:dyDescent="0.7">
      <c r="A195" s="1">
        <v>42852</v>
      </c>
      <c r="B195">
        <v>9.59</v>
      </c>
      <c r="C195">
        <v>20.8</v>
      </c>
      <c r="E195" s="1">
        <v>42850</v>
      </c>
      <c r="F195">
        <v>9.48</v>
      </c>
      <c r="G195">
        <v>16.2</v>
      </c>
    </row>
    <row r="196" spans="1:7" x14ac:dyDescent="0.7">
      <c r="A196" s="1">
        <v>42853</v>
      </c>
      <c r="B196">
        <v>9.15</v>
      </c>
      <c r="C196">
        <v>19.3</v>
      </c>
      <c r="E196" s="1">
        <v>42850</v>
      </c>
      <c r="F196">
        <v>9.6300000000000008</v>
      </c>
      <c r="G196">
        <v>16.100000000000001</v>
      </c>
    </row>
    <row r="197" spans="1:7" x14ac:dyDescent="0.7">
      <c r="A197" s="1">
        <v>42853</v>
      </c>
      <c r="B197">
        <v>8.43</v>
      </c>
      <c r="C197">
        <v>18</v>
      </c>
      <c r="E197" s="1">
        <v>42850</v>
      </c>
      <c r="F197">
        <v>10.27</v>
      </c>
      <c r="G197">
        <v>18.399999999999999</v>
      </c>
    </row>
    <row r="198" spans="1:7" x14ac:dyDescent="0.7">
      <c r="A198" s="1">
        <v>42853</v>
      </c>
      <c r="B198">
        <v>8.75</v>
      </c>
      <c r="C198">
        <v>17.8</v>
      </c>
      <c r="E198" s="1">
        <v>42850</v>
      </c>
      <c r="F198">
        <v>9.93</v>
      </c>
      <c r="G198">
        <v>21.8</v>
      </c>
    </row>
    <row r="199" spans="1:7" x14ac:dyDescent="0.7">
      <c r="A199" s="1">
        <v>42853</v>
      </c>
      <c r="B199">
        <v>9.92</v>
      </c>
      <c r="C199">
        <v>20.5</v>
      </c>
      <c r="E199" s="1">
        <v>42850</v>
      </c>
      <c r="F199">
        <v>9.9</v>
      </c>
      <c r="G199">
        <v>21.9</v>
      </c>
    </row>
    <row r="200" spans="1:7" x14ac:dyDescent="0.7">
      <c r="A200" s="1">
        <v>42853</v>
      </c>
      <c r="B200">
        <v>10.61</v>
      </c>
      <c r="C200">
        <v>24.1</v>
      </c>
      <c r="E200" s="1">
        <v>42850</v>
      </c>
      <c r="F200">
        <v>9.23</v>
      </c>
      <c r="G200">
        <v>20.8</v>
      </c>
    </row>
    <row r="201" spans="1:7" x14ac:dyDescent="0.7">
      <c r="A201" s="1">
        <v>42853</v>
      </c>
      <c r="B201">
        <v>10.7</v>
      </c>
      <c r="C201">
        <v>24.8</v>
      </c>
      <c r="E201" s="1">
        <v>42850</v>
      </c>
      <c r="F201">
        <v>8.5500000000000007</v>
      </c>
      <c r="G201">
        <v>19.899999999999999</v>
      </c>
    </row>
    <row r="202" spans="1:7" x14ac:dyDescent="0.7">
      <c r="A202" s="1">
        <v>42853</v>
      </c>
      <c r="B202">
        <v>10.47</v>
      </c>
      <c r="C202">
        <v>23.2</v>
      </c>
      <c r="E202" s="1">
        <v>42851</v>
      </c>
      <c r="F202">
        <v>8.4</v>
      </c>
      <c r="G202">
        <v>18.8</v>
      </c>
    </row>
    <row r="203" spans="1:7" x14ac:dyDescent="0.7">
      <c r="A203" s="1">
        <v>42853</v>
      </c>
      <c r="B203">
        <v>10.17</v>
      </c>
      <c r="C203">
        <v>21.6</v>
      </c>
      <c r="E203" s="1">
        <v>42851</v>
      </c>
      <c r="F203">
        <v>8.3000000000000007</v>
      </c>
      <c r="G203">
        <v>18</v>
      </c>
    </row>
    <row r="204" spans="1:7" x14ac:dyDescent="0.7">
      <c r="A204" s="1">
        <v>42854</v>
      </c>
      <c r="B204">
        <v>9.9</v>
      </c>
      <c r="C204">
        <v>20.100000000000001</v>
      </c>
      <c r="E204" s="1">
        <v>42851</v>
      </c>
      <c r="F204">
        <v>8.52</v>
      </c>
      <c r="G204">
        <v>17.5</v>
      </c>
    </row>
    <row r="205" spans="1:7" x14ac:dyDescent="0.7">
      <c r="A205" s="1">
        <v>42854</v>
      </c>
      <c r="B205">
        <v>9.6300000000000008</v>
      </c>
      <c r="C205">
        <v>18.8</v>
      </c>
      <c r="E205" s="1">
        <v>42851</v>
      </c>
      <c r="F205">
        <v>9.34</v>
      </c>
      <c r="G205">
        <v>18.899999999999999</v>
      </c>
    </row>
    <row r="206" spans="1:7" x14ac:dyDescent="0.7">
      <c r="A206" s="1">
        <v>42854</v>
      </c>
      <c r="B206">
        <v>9.6300000000000008</v>
      </c>
      <c r="C206">
        <v>18.8</v>
      </c>
      <c r="E206" s="1">
        <v>42851</v>
      </c>
      <c r="F206">
        <v>9.92</v>
      </c>
      <c r="G206">
        <v>22.9</v>
      </c>
    </row>
    <row r="207" spans="1:7" x14ac:dyDescent="0.7">
      <c r="A207" s="1">
        <v>42854</v>
      </c>
      <c r="B207">
        <v>10.07</v>
      </c>
      <c r="C207">
        <v>21.7</v>
      </c>
      <c r="E207" s="1">
        <v>42851</v>
      </c>
      <c r="F207">
        <v>10.11</v>
      </c>
      <c r="G207">
        <v>23.6</v>
      </c>
    </row>
    <row r="208" spans="1:7" x14ac:dyDescent="0.7">
      <c r="A208" s="1">
        <v>42854</v>
      </c>
      <c r="B208">
        <v>10.66</v>
      </c>
      <c r="C208">
        <v>25.2</v>
      </c>
      <c r="E208" s="1">
        <v>42851</v>
      </c>
      <c r="F208">
        <v>9.92</v>
      </c>
      <c r="G208">
        <v>20.3</v>
      </c>
    </row>
    <row r="209" spans="1:7" x14ac:dyDescent="0.7">
      <c r="A209" s="1">
        <v>42854</v>
      </c>
      <c r="B209">
        <v>10.77</v>
      </c>
      <c r="C209">
        <v>26.1</v>
      </c>
      <c r="E209" s="1">
        <v>42851</v>
      </c>
      <c r="F209">
        <v>9.48</v>
      </c>
      <c r="G209">
        <v>18.2</v>
      </c>
    </row>
    <row r="210" spans="1:7" x14ac:dyDescent="0.7">
      <c r="A210" s="1">
        <v>42854</v>
      </c>
      <c r="B210">
        <v>10.54</v>
      </c>
      <c r="C210">
        <v>24.6</v>
      </c>
      <c r="E210" s="1">
        <v>42852</v>
      </c>
      <c r="F210">
        <v>9.0399999999999991</v>
      </c>
      <c r="G210">
        <v>16.3</v>
      </c>
    </row>
    <row r="211" spans="1:7" x14ac:dyDescent="0.7">
      <c r="A211" s="1">
        <v>42854</v>
      </c>
      <c r="B211">
        <v>10.24</v>
      </c>
      <c r="C211">
        <v>22.9</v>
      </c>
      <c r="E211" s="1">
        <v>42852</v>
      </c>
      <c r="F211">
        <v>8.6199999999999992</v>
      </c>
      <c r="G211">
        <v>14.8</v>
      </c>
    </row>
    <row r="212" spans="1:7" x14ac:dyDescent="0.7">
      <c r="A212" s="1">
        <v>42855</v>
      </c>
      <c r="B212">
        <v>9.9700000000000006</v>
      </c>
      <c r="C212">
        <v>21.5</v>
      </c>
      <c r="E212" s="1">
        <v>42852</v>
      </c>
      <c r="F212">
        <v>8.6999999999999993</v>
      </c>
      <c r="G212">
        <v>14.3</v>
      </c>
    </row>
    <row r="213" spans="1:7" x14ac:dyDescent="0.7">
      <c r="A213" s="1">
        <v>42855</v>
      </c>
      <c r="B213">
        <v>9.7100000000000009</v>
      </c>
      <c r="C213">
        <v>20.2</v>
      </c>
      <c r="E213" s="1">
        <v>42852</v>
      </c>
      <c r="F213">
        <v>8.15</v>
      </c>
      <c r="G213">
        <v>17.7</v>
      </c>
    </row>
    <row r="214" spans="1:7" x14ac:dyDescent="0.7">
      <c r="A214" s="1">
        <v>42855</v>
      </c>
      <c r="B214">
        <v>9.73</v>
      </c>
      <c r="C214">
        <v>20</v>
      </c>
      <c r="E214" s="1">
        <v>42852</v>
      </c>
      <c r="F214">
        <v>9.35</v>
      </c>
      <c r="G214">
        <v>21.8</v>
      </c>
    </row>
    <row r="215" spans="1:7" x14ac:dyDescent="0.7">
      <c r="A215" s="1">
        <v>42855</v>
      </c>
      <c r="B215">
        <v>10.220000000000001</v>
      </c>
      <c r="C215">
        <v>22.7</v>
      </c>
      <c r="E215" s="1">
        <v>42852</v>
      </c>
      <c r="F215">
        <v>9.2200000000000006</v>
      </c>
      <c r="G215">
        <v>21</v>
      </c>
    </row>
    <row r="216" spans="1:7" x14ac:dyDescent="0.7">
      <c r="A216" s="1">
        <v>42855</v>
      </c>
      <c r="B216">
        <v>10.61</v>
      </c>
      <c r="C216">
        <v>26.3</v>
      </c>
      <c r="E216" s="1">
        <v>42852</v>
      </c>
      <c r="F216">
        <v>8.08</v>
      </c>
      <c r="G216">
        <v>17.8</v>
      </c>
    </row>
    <row r="217" spans="1:7" x14ac:dyDescent="0.7">
      <c r="A217" s="1">
        <v>42855</v>
      </c>
      <c r="B217">
        <v>10.67</v>
      </c>
      <c r="C217">
        <v>27.4</v>
      </c>
      <c r="E217" s="1">
        <v>42852</v>
      </c>
      <c r="F217">
        <v>7.98</v>
      </c>
      <c r="G217">
        <v>15.6</v>
      </c>
    </row>
    <row r="218" spans="1:7" x14ac:dyDescent="0.7">
      <c r="A218" s="1">
        <v>42855</v>
      </c>
      <c r="B218">
        <v>10.31</v>
      </c>
      <c r="C218">
        <v>26</v>
      </c>
      <c r="E218" s="1">
        <v>42853</v>
      </c>
      <c r="F218">
        <v>8.02</v>
      </c>
      <c r="G218">
        <v>14.3</v>
      </c>
    </row>
    <row r="219" spans="1:7" x14ac:dyDescent="0.7">
      <c r="A219" s="1">
        <v>42855</v>
      </c>
      <c r="B219">
        <v>9.94</v>
      </c>
      <c r="C219">
        <v>24.6</v>
      </c>
      <c r="E219" s="1">
        <v>42853</v>
      </c>
      <c r="F219">
        <v>8.07</v>
      </c>
      <c r="G219">
        <v>13.3</v>
      </c>
    </row>
    <row r="220" spans="1:7" x14ac:dyDescent="0.7">
      <c r="A220" s="1">
        <v>42856</v>
      </c>
      <c r="B220">
        <v>9.59</v>
      </c>
      <c r="C220">
        <v>23.3</v>
      </c>
      <c r="E220" s="1">
        <v>42853</v>
      </c>
      <c r="F220">
        <v>8.15</v>
      </c>
      <c r="G220">
        <v>13.3</v>
      </c>
    </row>
    <row r="221" spans="1:7" x14ac:dyDescent="0.7">
      <c r="A221" s="1">
        <v>42856</v>
      </c>
      <c r="B221">
        <v>9.2200000000000006</v>
      </c>
      <c r="C221">
        <v>22.1</v>
      </c>
      <c r="E221" s="1">
        <v>42853</v>
      </c>
      <c r="F221">
        <v>8.59</v>
      </c>
      <c r="G221">
        <v>16.600000000000001</v>
      </c>
    </row>
    <row r="222" spans="1:7" x14ac:dyDescent="0.7">
      <c r="A222" s="1">
        <v>42856</v>
      </c>
      <c r="B222">
        <v>9.2200000000000006</v>
      </c>
      <c r="C222">
        <v>21.6</v>
      </c>
      <c r="E222" s="1">
        <v>42853</v>
      </c>
      <c r="F222">
        <v>9.42</v>
      </c>
      <c r="G222">
        <v>21.1</v>
      </c>
    </row>
    <row r="223" spans="1:7" x14ac:dyDescent="0.7">
      <c r="A223" s="1">
        <v>42856</v>
      </c>
      <c r="B223">
        <v>10.119999999999999</v>
      </c>
      <c r="C223">
        <v>24</v>
      </c>
      <c r="E223" s="1">
        <v>42853</v>
      </c>
      <c r="F223">
        <v>9.67</v>
      </c>
      <c r="G223">
        <v>21.4</v>
      </c>
    </row>
    <row r="224" spans="1:7" x14ac:dyDescent="0.7">
      <c r="A224" s="1">
        <v>42856</v>
      </c>
      <c r="B224">
        <v>10.81</v>
      </c>
      <c r="C224">
        <v>27.3</v>
      </c>
      <c r="E224" s="1">
        <v>42853</v>
      </c>
      <c r="F224">
        <v>9.51</v>
      </c>
      <c r="G224">
        <v>19.2</v>
      </c>
    </row>
    <row r="225" spans="1:7" x14ac:dyDescent="0.7">
      <c r="A225" s="1">
        <v>42856</v>
      </c>
      <c r="B225">
        <v>10.81</v>
      </c>
      <c r="C225">
        <v>28</v>
      </c>
      <c r="E225" s="1">
        <v>42853</v>
      </c>
      <c r="F225">
        <v>9.24</v>
      </c>
      <c r="G225">
        <v>17.600000000000001</v>
      </c>
    </row>
    <row r="226" spans="1:7" x14ac:dyDescent="0.7">
      <c r="A226" s="1">
        <v>42856</v>
      </c>
      <c r="B226">
        <v>10.66</v>
      </c>
      <c r="C226">
        <v>25.9</v>
      </c>
      <c r="E226" s="1">
        <v>42854</v>
      </c>
      <c r="F226">
        <v>9.01</v>
      </c>
      <c r="G226">
        <v>16.100000000000001</v>
      </c>
    </row>
    <row r="227" spans="1:7" x14ac:dyDescent="0.7">
      <c r="A227" s="1">
        <v>42856</v>
      </c>
      <c r="B227">
        <v>10.34</v>
      </c>
      <c r="C227">
        <v>23.7</v>
      </c>
      <c r="E227" s="1">
        <v>42854</v>
      </c>
      <c r="F227">
        <v>8.7100000000000009</v>
      </c>
      <c r="G227">
        <v>14.8</v>
      </c>
    </row>
    <row r="228" spans="1:7" x14ac:dyDescent="0.7">
      <c r="A228" s="1">
        <v>42857</v>
      </c>
      <c r="B228">
        <v>10.029999999999999</v>
      </c>
      <c r="C228">
        <v>22</v>
      </c>
      <c r="E228" s="1">
        <v>42854</v>
      </c>
      <c r="F228">
        <v>8.91</v>
      </c>
      <c r="G228">
        <v>14.6</v>
      </c>
    </row>
    <row r="229" spans="1:7" x14ac:dyDescent="0.7">
      <c r="A229" s="1">
        <v>42857</v>
      </c>
      <c r="B229">
        <v>9.75</v>
      </c>
      <c r="C229">
        <v>20.6</v>
      </c>
      <c r="E229" s="1">
        <v>42854</v>
      </c>
      <c r="F229">
        <v>9.51</v>
      </c>
      <c r="G229">
        <v>18.600000000000001</v>
      </c>
    </row>
    <row r="230" spans="1:7" x14ac:dyDescent="0.7">
      <c r="A230" s="1">
        <v>42857</v>
      </c>
      <c r="B230">
        <v>9.89</v>
      </c>
      <c r="C230">
        <v>20.399999999999999</v>
      </c>
      <c r="E230" s="1">
        <v>42854</v>
      </c>
      <c r="F230">
        <v>9.91</v>
      </c>
      <c r="G230">
        <v>22.9</v>
      </c>
    </row>
    <row r="231" spans="1:7" x14ac:dyDescent="0.7">
      <c r="A231" s="1">
        <v>42857</v>
      </c>
      <c r="B231">
        <v>10.56</v>
      </c>
      <c r="C231">
        <v>22.5</v>
      </c>
      <c r="E231" s="1">
        <v>42854</v>
      </c>
      <c r="F231">
        <v>10.4</v>
      </c>
      <c r="G231">
        <v>23.8</v>
      </c>
    </row>
    <row r="232" spans="1:7" x14ac:dyDescent="0.7">
      <c r="A232" s="1">
        <v>42857</v>
      </c>
      <c r="B232">
        <v>10.8</v>
      </c>
      <c r="C232">
        <v>25.5</v>
      </c>
      <c r="E232" s="1">
        <v>42854</v>
      </c>
      <c r="F232">
        <v>10.23</v>
      </c>
      <c r="G232">
        <v>22</v>
      </c>
    </row>
    <row r="233" spans="1:7" x14ac:dyDescent="0.7">
      <c r="A233" s="1">
        <v>42857</v>
      </c>
      <c r="B233">
        <v>10.77</v>
      </c>
      <c r="C233">
        <v>26.6</v>
      </c>
      <c r="E233" s="1">
        <v>42854</v>
      </c>
      <c r="F233">
        <v>9.98</v>
      </c>
      <c r="G233">
        <v>20.2</v>
      </c>
    </row>
    <row r="234" spans="1:7" x14ac:dyDescent="0.7">
      <c r="A234" s="1">
        <v>42857</v>
      </c>
      <c r="B234">
        <v>10.5</v>
      </c>
      <c r="C234">
        <v>25.1</v>
      </c>
      <c r="E234" s="1">
        <v>42855</v>
      </c>
      <c r="F234">
        <v>9.67</v>
      </c>
      <c r="G234">
        <v>18.5</v>
      </c>
    </row>
    <row r="235" spans="1:7" x14ac:dyDescent="0.7">
      <c r="A235" s="1">
        <v>42857</v>
      </c>
      <c r="B235">
        <v>10.16</v>
      </c>
      <c r="C235">
        <v>23.3</v>
      </c>
      <c r="E235" s="1">
        <v>42855</v>
      </c>
      <c r="F235">
        <v>9.44</v>
      </c>
      <c r="G235">
        <v>16.899999999999999</v>
      </c>
    </row>
    <row r="236" spans="1:7" x14ac:dyDescent="0.7">
      <c r="A236" s="1">
        <v>42858</v>
      </c>
      <c r="B236">
        <v>9.86</v>
      </c>
      <c r="C236">
        <v>21.7</v>
      </c>
      <c r="E236" s="1">
        <v>42855</v>
      </c>
      <c r="F236">
        <v>9.39</v>
      </c>
      <c r="G236">
        <v>16.7</v>
      </c>
    </row>
    <row r="237" spans="1:7" x14ac:dyDescent="0.7">
      <c r="A237" s="1">
        <v>42858</v>
      </c>
      <c r="B237">
        <v>9.58</v>
      </c>
      <c r="C237">
        <v>20.3</v>
      </c>
      <c r="E237" s="1">
        <v>42855</v>
      </c>
      <c r="F237">
        <v>9.7899999999999991</v>
      </c>
      <c r="G237">
        <v>20.100000000000001</v>
      </c>
    </row>
    <row r="238" spans="1:7" x14ac:dyDescent="0.7">
      <c r="A238" s="1">
        <v>42858</v>
      </c>
      <c r="B238">
        <v>9.74</v>
      </c>
      <c r="C238">
        <v>20.2</v>
      </c>
      <c r="E238" s="1">
        <v>42855</v>
      </c>
      <c r="F238">
        <v>9.69</v>
      </c>
      <c r="G238">
        <v>24.7</v>
      </c>
    </row>
    <row r="239" spans="1:7" x14ac:dyDescent="0.7">
      <c r="A239" s="1">
        <v>42858</v>
      </c>
      <c r="B239">
        <v>10.56</v>
      </c>
      <c r="C239">
        <v>23.3</v>
      </c>
      <c r="E239" s="1">
        <v>42855</v>
      </c>
      <c r="F239">
        <v>10.01</v>
      </c>
      <c r="G239">
        <v>25.6</v>
      </c>
    </row>
    <row r="240" spans="1:7" x14ac:dyDescent="0.7">
      <c r="A240" s="1">
        <v>42858</v>
      </c>
      <c r="B240">
        <v>10.73</v>
      </c>
      <c r="C240">
        <v>27.2</v>
      </c>
      <c r="E240" s="1">
        <v>42855</v>
      </c>
      <c r="F240">
        <v>10.11</v>
      </c>
      <c r="G240">
        <v>23.7</v>
      </c>
    </row>
    <row r="241" spans="1:7" x14ac:dyDescent="0.7">
      <c r="A241" s="1">
        <v>42858</v>
      </c>
      <c r="B241">
        <v>10.67</v>
      </c>
      <c r="C241">
        <v>28.3</v>
      </c>
      <c r="E241" s="1">
        <v>42855</v>
      </c>
      <c r="F241">
        <v>9.84</v>
      </c>
      <c r="G241">
        <v>22.1</v>
      </c>
    </row>
    <row r="242" spans="1:7" x14ac:dyDescent="0.7">
      <c r="A242" s="1">
        <v>42858</v>
      </c>
      <c r="B242">
        <v>10.39</v>
      </c>
      <c r="C242">
        <v>26.6</v>
      </c>
      <c r="E242" s="1">
        <v>42856</v>
      </c>
      <c r="F242">
        <v>9.52</v>
      </c>
      <c r="G242">
        <v>20.8</v>
      </c>
    </row>
    <row r="243" spans="1:7" x14ac:dyDescent="0.7">
      <c r="A243" s="1">
        <v>42858</v>
      </c>
      <c r="B243">
        <v>10.01</v>
      </c>
      <c r="C243">
        <v>24.5</v>
      </c>
      <c r="E243" s="1">
        <v>42856</v>
      </c>
      <c r="F243">
        <v>9.26</v>
      </c>
      <c r="G243">
        <v>19.399999999999999</v>
      </c>
    </row>
    <row r="244" spans="1:7" x14ac:dyDescent="0.7">
      <c r="A244" s="1">
        <v>42859</v>
      </c>
      <c r="B244">
        <v>9.67</v>
      </c>
      <c r="C244">
        <v>22.9</v>
      </c>
      <c r="E244" s="1">
        <v>42856</v>
      </c>
      <c r="F244">
        <v>9.31</v>
      </c>
      <c r="G244">
        <v>18.8</v>
      </c>
    </row>
    <row r="245" spans="1:7" x14ac:dyDescent="0.7">
      <c r="A245" s="1">
        <v>42859</v>
      </c>
      <c r="B245">
        <v>9.35</v>
      </c>
      <c r="C245">
        <v>21.6</v>
      </c>
      <c r="E245" s="1">
        <v>42856</v>
      </c>
      <c r="F245">
        <v>10.06</v>
      </c>
      <c r="G245">
        <v>22</v>
      </c>
    </row>
    <row r="246" spans="1:7" x14ac:dyDescent="0.7">
      <c r="A246" s="1">
        <v>42859</v>
      </c>
      <c r="B246">
        <v>9.39</v>
      </c>
      <c r="C246">
        <v>21.4</v>
      </c>
      <c r="E246" s="1">
        <v>42856</v>
      </c>
      <c r="F246">
        <v>10.63</v>
      </c>
      <c r="G246">
        <v>25.8</v>
      </c>
    </row>
    <row r="247" spans="1:7" x14ac:dyDescent="0.7">
      <c r="A247" s="1">
        <v>42859</v>
      </c>
      <c r="B247">
        <v>9.84</v>
      </c>
      <c r="C247">
        <v>24.2</v>
      </c>
      <c r="E247" s="1">
        <v>42856</v>
      </c>
      <c r="F247">
        <v>10.6</v>
      </c>
      <c r="G247">
        <v>26.6</v>
      </c>
    </row>
    <row r="248" spans="1:7" x14ac:dyDescent="0.7">
      <c r="A248" s="1">
        <v>42859</v>
      </c>
      <c r="B248">
        <v>10.36</v>
      </c>
      <c r="C248">
        <v>27</v>
      </c>
      <c r="E248" s="1">
        <v>42856</v>
      </c>
      <c r="F248">
        <v>10.41</v>
      </c>
      <c r="G248">
        <v>23.5</v>
      </c>
    </row>
    <row r="249" spans="1:7" x14ac:dyDescent="0.7">
      <c r="A249" s="1">
        <v>42859</v>
      </c>
      <c r="B249">
        <v>10.35</v>
      </c>
      <c r="C249">
        <v>27.2</v>
      </c>
      <c r="E249" s="1">
        <v>42856</v>
      </c>
      <c r="F249">
        <v>10.050000000000001</v>
      </c>
      <c r="G249">
        <v>20.7</v>
      </c>
    </row>
    <row r="250" spans="1:7" x14ac:dyDescent="0.7">
      <c r="A250" s="1">
        <v>42859</v>
      </c>
      <c r="B250">
        <v>9.92</v>
      </c>
      <c r="C250">
        <v>25.9</v>
      </c>
      <c r="E250" s="1">
        <v>42857</v>
      </c>
      <c r="F250">
        <v>9.77</v>
      </c>
      <c r="G250">
        <v>18.899999999999999</v>
      </c>
    </row>
    <row r="251" spans="1:7" x14ac:dyDescent="0.7">
      <c r="A251" s="1">
        <v>42859</v>
      </c>
      <c r="B251">
        <v>9.5399999999999991</v>
      </c>
      <c r="C251">
        <v>24.7</v>
      </c>
      <c r="E251" s="1">
        <v>42857</v>
      </c>
      <c r="F251">
        <v>9.5399999999999991</v>
      </c>
      <c r="G251">
        <v>17.399999999999999</v>
      </c>
    </row>
    <row r="252" spans="1:7" x14ac:dyDescent="0.7">
      <c r="A252" s="1">
        <v>42860</v>
      </c>
      <c r="B252">
        <v>9.11</v>
      </c>
      <c r="C252">
        <v>23.7</v>
      </c>
      <c r="E252" s="1">
        <v>42857</v>
      </c>
      <c r="F252">
        <v>9.6</v>
      </c>
      <c r="G252">
        <v>17</v>
      </c>
    </row>
    <row r="253" spans="1:7" x14ac:dyDescent="0.7">
      <c r="A253" s="1">
        <v>42860</v>
      </c>
      <c r="B253">
        <v>8.4499999999999993</v>
      </c>
      <c r="C253">
        <v>22.6</v>
      </c>
      <c r="E253" s="1">
        <v>42857</v>
      </c>
      <c r="F253">
        <v>10.11</v>
      </c>
      <c r="G253">
        <v>20.100000000000001</v>
      </c>
    </row>
    <row r="254" spans="1:7" x14ac:dyDescent="0.7">
      <c r="A254" s="1">
        <v>42860</v>
      </c>
      <c r="B254">
        <v>8.89</v>
      </c>
      <c r="C254">
        <v>22.6</v>
      </c>
      <c r="E254" s="1">
        <v>42857</v>
      </c>
      <c r="F254">
        <v>10.44</v>
      </c>
      <c r="G254">
        <v>24</v>
      </c>
    </row>
    <row r="255" spans="1:7" x14ac:dyDescent="0.7">
      <c r="A255" s="1">
        <v>42860</v>
      </c>
      <c r="B255">
        <v>9.65</v>
      </c>
      <c r="C255">
        <v>25.1</v>
      </c>
      <c r="E255" s="1">
        <v>42857</v>
      </c>
      <c r="F255">
        <v>10.4</v>
      </c>
      <c r="G255">
        <v>25.3</v>
      </c>
    </row>
    <row r="256" spans="1:7" x14ac:dyDescent="0.7">
      <c r="A256" s="1">
        <v>42860</v>
      </c>
      <c r="B256">
        <v>10.34</v>
      </c>
      <c r="C256">
        <v>27.3</v>
      </c>
      <c r="E256" s="1">
        <v>42857</v>
      </c>
      <c r="F256">
        <v>10.08</v>
      </c>
      <c r="G256">
        <v>23.3</v>
      </c>
    </row>
    <row r="257" spans="1:7" x14ac:dyDescent="0.7">
      <c r="A257" s="1">
        <v>42860</v>
      </c>
      <c r="B257">
        <v>10.48</v>
      </c>
      <c r="C257">
        <v>26.4</v>
      </c>
      <c r="E257" s="1">
        <v>42857</v>
      </c>
      <c r="F257">
        <v>9.76</v>
      </c>
      <c r="G257">
        <v>20.9</v>
      </c>
    </row>
    <row r="258" spans="1:7" x14ac:dyDescent="0.7">
      <c r="A258" s="1">
        <v>42860</v>
      </c>
      <c r="B258">
        <v>10.19</v>
      </c>
      <c r="C258">
        <v>25.3</v>
      </c>
      <c r="E258" s="1">
        <v>42858</v>
      </c>
      <c r="F258">
        <v>9.51</v>
      </c>
      <c r="G258">
        <v>19</v>
      </c>
    </row>
    <row r="259" spans="1:7" x14ac:dyDescent="0.7">
      <c r="A259" s="1">
        <v>42860</v>
      </c>
      <c r="B259">
        <v>9.84</v>
      </c>
      <c r="C259">
        <v>24.4</v>
      </c>
      <c r="E259" s="1">
        <v>42858</v>
      </c>
      <c r="F259">
        <v>9.33</v>
      </c>
      <c r="G259">
        <v>17.5</v>
      </c>
    </row>
    <row r="260" spans="1:7" x14ac:dyDescent="0.7">
      <c r="A260" s="1">
        <v>42861</v>
      </c>
      <c r="B260">
        <v>9.52</v>
      </c>
      <c r="C260">
        <v>23.3</v>
      </c>
      <c r="E260" s="1">
        <v>42858</v>
      </c>
      <c r="F260">
        <v>9.3800000000000008</v>
      </c>
      <c r="G260">
        <v>17.2</v>
      </c>
    </row>
    <row r="261" spans="1:7" x14ac:dyDescent="0.7">
      <c r="A261" s="1">
        <v>42861</v>
      </c>
      <c r="B261">
        <v>9.15</v>
      </c>
      <c r="C261">
        <v>21.6</v>
      </c>
      <c r="E261" s="1">
        <v>42858</v>
      </c>
      <c r="F261">
        <v>9.93</v>
      </c>
      <c r="G261">
        <v>21.4</v>
      </c>
    </row>
    <row r="262" spans="1:7" x14ac:dyDescent="0.7">
      <c r="A262" s="1">
        <v>42861</v>
      </c>
      <c r="B262">
        <v>9.31</v>
      </c>
      <c r="C262">
        <v>21.2</v>
      </c>
      <c r="E262" s="1">
        <v>42858</v>
      </c>
      <c r="F262">
        <v>10.050000000000001</v>
      </c>
      <c r="G262">
        <v>26.3</v>
      </c>
    </row>
    <row r="263" spans="1:7" x14ac:dyDescent="0.7">
      <c r="A263" s="1">
        <v>42864</v>
      </c>
      <c r="B263">
        <v>9.41</v>
      </c>
      <c r="C263">
        <v>20.5</v>
      </c>
      <c r="E263" s="1">
        <v>42858</v>
      </c>
      <c r="F263">
        <v>10.35</v>
      </c>
      <c r="G263">
        <v>27.6</v>
      </c>
    </row>
    <row r="264" spans="1:7" x14ac:dyDescent="0.7">
      <c r="A264" s="1">
        <v>42864</v>
      </c>
      <c r="B264">
        <v>8.8699999999999992</v>
      </c>
      <c r="C264">
        <v>20.100000000000001</v>
      </c>
      <c r="E264" s="1">
        <v>42858</v>
      </c>
      <c r="F264">
        <v>10.119999999999999</v>
      </c>
      <c r="G264">
        <v>25.1</v>
      </c>
    </row>
    <row r="265" spans="1:7" x14ac:dyDescent="0.7">
      <c r="A265" s="1">
        <v>42864</v>
      </c>
      <c r="B265">
        <v>8.36</v>
      </c>
      <c r="C265">
        <v>19.600000000000001</v>
      </c>
      <c r="E265" s="1">
        <v>42858</v>
      </c>
      <c r="F265">
        <v>9.7200000000000006</v>
      </c>
      <c r="G265">
        <v>22.5</v>
      </c>
    </row>
    <row r="266" spans="1:7" x14ac:dyDescent="0.7">
      <c r="A266" s="1">
        <v>42864</v>
      </c>
      <c r="B266">
        <v>8.2799999999999994</v>
      </c>
      <c r="C266">
        <v>19.2</v>
      </c>
      <c r="E266" s="1">
        <v>42859</v>
      </c>
      <c r="F266">
        <v>9.4499999999999993</v>
      </c>
      <c r="G266">
        <v>20.7</v>
      </c>
    </row>
    <row r="267" spans="1:7" x14ac:dyDescent="0.7">
      <c r="A267" s="1">
        <v>42865</v>
      </c>
      <c r="B267">
        <v>8.26</v>
      </c>
      <c r="C267">
        <v>18.8</v>
      </c>
      <c r="E267" s="1">
        <v>42859</v>
      </c>
      <c r="F267">
        <v>9.24</v>
      </c>
      <c r="G267">
        <v>19.100000000000001</v>
      </c>
    </row>
    <row r="268" spans="1:7" x14ac:dyDescent="0.7">
      <c r="A268" s="1">
        <v>42865</v>
      </c>
      <c r="B268">
        <v>8.23</v>
      </c>
      <c r="C268">
        <v>18.5</v>
      </c>
      <c r="E268" s="1">
        <v>42859</v>
      </c>
      <c r="F268">
        <v>9.32</v>
      </c>
      <c r="G268">
        <v>18.8</v>
      </c>
    </row>
    <row r="269" spans="1:7" x14ac:dyDescent="0.7">
      <c r="A269" s="1">
        <v>42865</v>
      </c>
      <c r="B269">
        <v>8.31</v>
      </c>
      <c r="C269">
        <v>18.3</v>
      </c>
      <c r="E269" s="1">
        <v>42859</v>
      </c>
      <c r="F269">
        <v>9.75</v>
      </c>
      <c r="G269">
        <v>22.5</v>
      </c>
    </row>
    <row r="270" spans="1:7" x14ac:dyDescent="0.7">
      <c r="A270" s="1">
        <v>42865</v>
      </c>
      <c r="B270">
        <v>8.9700000000000006</v>
      </c>
      <c r="C270">
        <v>18.899999999999999</v>
      </c>
      <c r="E270" s="1">
        <v>42859</v>
      </c>
      <c r="F270">
        <v>10.199999999999999</v>
      </c>
      <c r="G270">
        <v>25.7</v>
      </c>
    </row>
    <row r="271" spans="1:7" x14ac:dyDescent="0.7">
      <c r="A271" s="1">
        <v>42865</v>
      </c>
      <c r="B271">
        <v>9.67</v>
      </c>
      <c r="C271">
        <v>20.3</v>
      </c>
      <c r="E271" s="1">
        <v>42859</v>
      </c>
      <c r="F271">
        <v>10.36</v>
      </c>
      <c r="G271">
        <v>25.7</v>
      </c>
    </row>
    <row r="272" spans="1:7" x14ac:dyDescent="0.7">
      <c r="A272" s="1">
        <v>42865</v>
      </c>
      <c r="B272">
        <v>9.89</v>
      </c>
      <c r="C272">
        <v>21.4</v>
      </c>
      <c r="E272" s="1">
        <v>42859</v>
      </c>
      <c r="F272">
        <v>10.07</v>
      </c>
      <c r="G272">
        <v>23.8</v>
      </c>
    </row>
    <row r="273" spans="1:7" x14ac:dyDescent="0.7">
      <c r="A273" s="1">
        <v>42865</v>
      </c>
      <c r="B273">
        <v>9.76</v>
      </c>
      <c r="C273">
        <v>20.9</v>
      </c>
      <c r="E273" s="1">
        <v>42859</v>
      </c>
      <c r="F273">
        <v>9.69</v>
      </c>
      <c r="G273">
        <v>22.4</v>
      </c>
    </row>
    <row r="274" spans="1:7" x14ac:dyDescent="0.7">
      <c r="A274" s="1">
        <v>42865</v>
      </c>
      <c r="B274">
        <v>9.5299999999999994</v>
      </c>
      <c r="C274">
        <v>19.899999999999999</v>
      </c>
      <c r="E274" s="1">
        <v>42860</v>
      </c>
      <c r="F274">
        <v>9.4499999999999993</v>
      </c>
      <c r="G274">
        <v>21.4</v>
      </c>
    </row>
    <row r="275" spans="1:7" x14ac:dyDescent="0.7">
      <c r="A275" s="1">
        <v>42866</v>
      </c>
      <c r="B275">
        <v>9.2899999999999991</v>
      </c>
      <c r="C275">
        <v>19.2</v>
      </c>
      <c r="E275" s="1">
        <v>42860</v>
      </c>
      <c r="F275">
        <v>9.2200000000000006</v>
      </c>
      <c r="G275">
        <v>20.2</v>
      </c>
    </row>
    <row r="276" spans="1:7" x14ac:dyDescent="0.7">
      <c r="A276" s="1">
        <v>42866</v>
      </c>
      <c r="B276">
        <v>8.85</v>
      </c>
      <c r="C276">
        <v>18.5</v>
      </c>
      <c r="E276" s="1">
        <v>42860</v>
      </c>
      <c r="F276">
        <v>9.31</v>
      </c>
      <c r="G276">
        <v>20.100000000000001</v>
      </c>
    </row>
    <row r="277" spans="1:7" x14ac:dyDescent="0.7">
      <c r="A277" s="1">
        <v>42866</v>
      </c>
      <c r="B277">
        <v>9.06</v>
      </c>
      <c r="C277">
        <v>18.5</v>
      </c>
      <c r="E277" s="1">
        <v>42860</v>
      </c>
      <c r="F277">
        <v>9.8699999999999992</v>
      </c>
      <c r="G277">
        <v>23.6</v>
      </c>
    </row>
    <row r="278" spans="1:7" x14ac:dyDescent="0.7">
      <c r="A278" s="1">
        <v>42866</v>
      </c>
      <c r="B278">
        <v>10.09</v>
      </c>
      <c r="C278">
        <v>21.1</v>
      </c>
      <c r="E278" s="1">
        <v>42860</v>
      </c>
      <c r="F278">
        <v>10.43</v>
      </c>
      <c r="G278">
        <v>26.4</v>
      </c>
    </row>
    <row r="279" spans="1:7" x14ac:dyDescent="0.7">
      <c r="A279" s="1">
        <v>42866</v>
      </c>
      <c r="B279">
        <v>10.72</v>
      </c>
      <c r="C279">
        <v>24.4</v>
      </c>
      <c r="E279" s="1">
        <v>42860</v>
      </c>
      <c r="F279">
        <v>10.6</v>
      </c>
      <c r="G279">
        <v>24.8</v>
      </c>
    </row>
    <row r="280" spans="1:7" x14ac:dyDescent="0.7">
      <c r="A280" s="1">
        <v>42866</v>
      </c>
      <c r="B280">
        <v>11.02</v>
      </c>
      <c r="C280">
        <v>26.1</v>
      </c>
      <c r="E280" s="1">
        <v>42860</v>
      </c>
      <c r="F280">
        <v>10.23</v>
      </c>
      <c r="G280">
        <v>23.6</v>
      </c>
    </row>
    <row r="281" spans="1:7" x14ac:dyDescent="0.7">
      <c r="A281" s="1">
        <v>42866</v>
      </c>
      <c r="B281">
        <v>10.62</v>
      </c>
      <c r="C281">
        <v>25.2</v>
      </c>
      <c r="E281" s="1">
        <v>42860</v>
      </c>
      <c r="F281">
        <v>9.82</v>
      </c>
      <c r="G281">
        <v>22.5</v>
      </c>
    </row>
    <row r="282" spans="1:7" x14ac:dyDescent="0.7">
      <c r="A282" s="1">
        <v>42866</v>
      </c>
      <c r="B282">
        <v>10.3</v>
      </c>
      <c r="C282">
        <v>23.9</v>
      </c>
      <c r="E282" s="1">
        <v>42861</v>
      </c>
      <c r="F282">
        <v>9.5399999999999991</v>
      </c>
      <c r="G282">
        <v>21.3</v>
      </c>
    </row>
    <row r="283" spans="1:7" x14ac:dyDescent="0.7">
      <c r="A283" s="1">
        <v>42867</v>
      </c>
      <c r="B283">
        <v>10.09</v>
      </c>
      <c r="C283">
        <v>22.8</v>
      </c>
      <c r="E283" s="1">
        <v>42861</v>
      </c>
      <c r="F283">
        <v>9.34</v>
      </c>
      <c r="G283">
        <v>19</v>
      </c>
    </row>
    <row r="284" spans="1:7" x14ac:dyDescent="0.7">
      <c r="A284" s="1">
        <v>42867</v>
      </c>
      <c r="B284">
        <v>9.8800000000000008</v>
      </c>
      <c r="C284">
        <v>22</v>
      </c>
      <c r="E284" s="1">
        <v>42861</v>
      </c>
      <c r="F284">
        <v>9.4600000000000009</v>
      </c>
      <c r="G284">
        <v>18.399999999999999</v>
      </c>
    </row>
    <row r="285" spans="1:7" x14ac:dyDescent="0.7">
      <c r="A285" s="1">
        <v>42867</v>
      </c>
      <c r="B285">
        <v>9.7899999999999991</v>
      </c>
      <c r="C285">
        <v>21.5</v>
      </c>
      <c r="E285" s="1">
        <v>42861</v>
      </c>
      <c r="F285">
        <v>10.11</v>
      </c>
      <c r="G285">
        <v>21.5</v>
      </c>
    </row>
    <row r="286" spans="1:7" x14ac:dyDescent="0.7">
      <c r="A286" s="1">
        <v>42867</v>
      </c>
      <c r="B286">
        <v>9.91</v>
      </c>
      <c r="C286">
        <v>21.4</v>
      </c>
      <c r="E286" s="1">
        <v>42861</v>
      </c>
      <c r="F286">
        <v>10.55</v>
      </c>
      <c r="G286">
        <v>24.6</v>
      </c>
    </row>
    <row r="287" spans="1:7" x14ac:dyDescent="0.7">
      <c r="A287" s="1">
        <v>42867</v>
      </c>
      <c r="B287">
        <v>10.039999999999999</v>
      </c>
      <c r="C287">
        <v>21.7</v>
      </c>
      <c r="E287" s="1">
        <v>42861</v>
      </c>
      <c r="F287">
        <v>10.65</v>
      </c>
      <c r="G287">
        <v>24.6</v>
      </c>
    </row>
    <row r="288" spans="1:7" x14ac:dyDescent="0.7">
      <c r="A288" s="1">
        <v>42867</v>
      </c>
      <c r="B288">
        <v>10.1</v>
      </c>
      <c r="C288">
        <v>22</v>
      </c>
      <c r="E288" s="1">
        <v>42861</v>
      </c>
      <c r="F288">
        <v>10.49</v>
      </c>
      <c r="G288">
        <v>21.3</v>
      </c>
    </row>
    <row r="289" spans="1:7" x14ac:dyDescent="0.7">
      <c r="A289" s="1">
        <v>42867</v>
      </c>
      <c r="B289">
        <v>9.83</v>
      </c>
      <c r="C289">
        <v>21.6</v>
      </c>
      <c r="E289" s="1">
        <v>42861</v>
      </c>
      <c r="F289">
        <v>10.07</v>
      </c>
      <c r="G289">
        <v>19.3</v>
      </c>
    </row>
    <row r="290" spans="1:7" x14ac:dyDescent="0.7">
      <c r="A290" s="1">
        <v>42867</v>
      </c>
      <c r="B290">
        <v>9.6999999999999993</v>
      </c>
      <c r="C290">
        <v>20.9</v>
      </c>
      <c r="E290" s="1">
        <v>42862</v>
      </c>
      <c r="F290">
        <v>9.7799999999999994</v>
      </c>
      <c r="G290">
        <v>17.7</v>
      </c>
    </row>
    <row r="291" spans="1:7" x14ac:dyDescent="0.7">
      <c r="A291" s="1">
        <v>42868</v>
      </c>
      <c r="B291">
        <v>9.52</v>
      </c>
      <c r="C291">
        <v>20.2</v>
      </c>
      <c r="E291" s="1">
        <v>42862</v>
      </c>
      <c r="F291">
        <v>9.5500000000000007</v>
      </c>
      <c r="G291">
        <v>16.2</v>
      </c>
    </row>
    <row r="292" spans="1:7" x14ac:dyDescent="0.7">
      <c r="A292" s="1">
        <v>42868</v>
      </c>
      <c r="B292">
        <v>9.33</v>
      </c>
      <c r="C292">
        <v>19.5</v>
      </c>
      <c r="E292" s="1">
        <v>42862</v>
      </c>
      <c r="F292">
        <v>9.6199999999999992</v>
      </c>
      <c r="G292">
        <v>16.100000000000001</v>
      </c>
    </row>
    <row r="293" spans="1:7" x14ac:dyDescent="0.7">
      <c r="A293" s="1">
        <v>42868</v>
      </c>
      <c r="B293">
        <v>9.6199999999999992</v>
      </c>
      <c r="C293">
        <v>19.7</v>
      </c>
      <c r="E293" s="1">
        <v>42862</v>
      </c>
      <c r="F293">
        <v>10.050000000000001</v>
      </c>
      <c r="G293">
        <v>20</v>
      </c>
    </row>
    <row r="294" spans="1:7" x14ac:dyDescent="0.7">
      <c r="A294" s="1">
        <v>42868</v>
      </c>
      <c r="B294">
        <v>10.32</v>
      </c>
      <c r="C294">
        <v>22.8</v>
      </c>
      <c r="E294" s="1">
        <v>42862</v>
      </c>
      <c r="F294">
        <v>10.47</v>
      </c>
      <c r="G294">
        <v>23.9</v>
      </c>
    </row>
    <row r="295" spans="1:7" x14ac:dyDescent="0.7">
      <c r="A295" s="1">
        <v>42868</v>
      </c>
      <c r="B295">
        <v>10.92</v>
      </c>
      <c r="C295">
        <v>26.3</v>
      </c>
      <c r="E295" s="1">
        <v>42862</v>
      </c>
      <c r="F295">
        <v>10.7</v>
      </c>
      <c r="G295">
        <v>24.1</v>
      </c>
    </row>
    <row r="296" spans="1:7" x14ac:dyDescent="0.7">
      <c r="A296" s="1">
        <v>42868</v>
      </c>
      <c r="B296">
        <v>11.09</v>
      </c>
      <c r="C296">
        <v>27.1</v>
      </c>
      <c r="E296" s="1">
        <v>42862</v>
      </c>
      <c r="F296">
        <v>10.42</v>
      </c>
      <c r="G296">
        <v>21.5</v>
      </c>
    </row>
    <row r="297" spans="1:7" x14ac:dyDescent="0.7">
      <c r="A297" s="1">
        <v>42868</v>
      </c>
      <c r="B297">
        <v>10.59</v>
      </c>
      <c r="C297">
        <v>25.4</v>
      </c>
      <c r="E297" s="1">
        <v>42862</v>
      </c>
      <c r="F297">
        <v>10</v>
      </c>
      <c r="G297">
        <v>19.100000000000001</v>
      </c>
    </row>
    <row r="298" spans="1:7" x14ac:dyDescent="0.7">
      <c r="A298" s="1">
        <v>42868</v>
      </c>
      <c r="B298">
        <v>10.33</v>
      </c>
      <c r="C298">
        <v>23.6</v>
      </c>
      <c r="E298" s="1">
        <v>42863</v>
      </c>
      <c r="F298">
        <v>9.7100000000000009</v>
      </c>
      <c r="G298">
        <v>17.399999999999999</v>
      </c>
    </row>
    <row r="299" spans="1:7" x14ac:dyDescent="0.7">
      <c r="A299" s="1">
        <v>42869</v>
      </c>
      <c r="B299">
        <v>10.15</v>
      </c>
      <c r="C299">
        <v>22</v>
      </c>
      <c r="E299" s="1">
        <v>42863</v>
      </c>
      <c r="F299">
        <v>9.4499999999999993</v>
      </c>
      <c r="G299">
        <v>15.9</v>
      </c>
    </row>
    <row r="300" spans="1:7" x14ac:dyDescent="0.7">
      <c r="A300" s="1">
        <v>42869</v>
      </c>
      <c r="B300">
        <v>9.9700000000000006</v>
      </c>
      <c r="C300">
        <v>20.6</v>
      </c>
      <c r="E300" s="1">
        <v>42863</v>
      </c>
      <c r="F300">
        <v>9.6199999999999992</v>
      </c>
      <c r="G300">
        <v>16</v>
      </c>
    </row>
    <row r="301" spans="1:7" x14ac:dyDescent="0.7">
      <c r="A301" s="1">
        <v>42869</v>
      </c>
      <c r="B301">
        <v>10.210000000000001</v>
      </c>
      <c r="C301">
        <v>20.6</v>
      </c>
      <c r="E301" s="1">
        <v>42863</v>
      </c>
      <c r="F301">
        <v>10.14</v>
      </c>
      <c r="G301">
        <v>19.7</v>
      </c>
    </row>
    <row r="302" spans="1:7" x14ac:dyDescent="0.7">
      <c r="A302" s="1">
        <v>42869</v>
      </c>
      <c r="B302">
        <v>10.97</v>
      </c>
      <c r="C302">
        <v>23.5</v>
      </c>
      <c r="E302" s="1">
        <v>42863</v>
      </c>
      <c r="F302">
        <v>10.53</v>
      </c>
      <c r="G302">
        <v>23.5</v>
      </c>
    </row>
    <row r="303" spans="1:7" x14ac:dyDescent="0.7">
      <c r="A303" s="1">
        <v>42869</v>
      </c>
      <c r="B303">
        <v>11.51</v>
      </c>
      <c r="C303">
        <v>26.6</v>
      </c>
      <c r="E303" s="1">
        <v>42863</v>
      </c>
      <c r="F303">
        <v>10.45</v>
      </c>
      <c r="G303">
        <v>23.9</v>
      </c>
    </row>
    <row r="304" spans="1:7" x14ac:dyDescent="0.7">
      <c r="A304" s="1">
        <v>42869</v>
      </c>
      <c r="B304">
        <v>11.28</v>
      </c>
      <c r="C304">
        <v>27.1</v>
      </c>
      <c r="E304" s="1">
        <v>42863</v>
      </c>
      <c r="F304">
        <v>9.91</v>
      </c>
      <c r="G304">
        <v>22.2</v>
      </c>
    </row>
    <row r="305" spans="1:7" x14ac:dyDescent="0.7">
      <c r="A305" s="1">
        <v>42869</v>
      </c>
      <c r="B305">
        <v>11.08</v>
      </c>
      <c r="C305">
        <v>24.7</v>
      </c>
      <c r="E305" s="1">
        <v>42863</v>
      </c>
      <c r="F305">
        <v>9.51</v>
      </c>
      <c r="G305">
        <v>20.9</v>
      </c>
    </row>
    <row r="306" spans="1:7" x14ac:dyDescent="0.7">
      <c r="A306" s="1">
        <v>42869</v>
      </c>
      <c r="B306">
        <v>10.9</v>
      </c>
      <c r="C306">
        <v>22.6</v>
      </c>
      <c r="E306" s="1">
        <v>42864</v>
      </c>
      <c r="F306">
        <v>9.1300000000000008</v>
      </c>
      <c r="G306">
        <v>19.7</v>
      </c>
    </row>
    <row r="307" spans="1:7" x14ac:dyDescent="0.7">
      <c r="A307" s="1">
        <v>42870</v>
      </c>
      <c r="B307">
        <v>10.65</v>
      </c>
      <c r="C307">
        <v>20.9</v>
      </c>
      <c r="E307" s="1">
        <v>42864</v>
      </c>
      <c r="F307">
        <v>8.65</v>
      </c>
      <c r="G307">
        <v>18.7</v>
      </c>
    </row>
    <row r="308" spans="1:7" x14ac:dyDescent="0.7">
      <c r="A308" s="1">
        <v>42870</v>
      </c>
      <c r="B308">
        <v>10.42</v>
      </c>
      <c r="C308">
        <v>19.5</v>
      </c>
      <c r="E308" s="1">
        <v>42864</v>
      </c>
      <c r="F308">
        <v>8.52</v>
      </c>
      <c r="G308">
        <v>18</v>
      </c>
    </row>
    <row r="309" spans="1:7" x14ac:dyDescent="0.7">
      <c r="A309" s="1">
        <v>42870</v>
      </c>
      <c r="B309">
        <v>10.58</v>
      </c>
      <c r="C309">
        <v>19.5</v>
      </c>
      <c r="E309" s="1">
        <v>42864</v>
      </c>
      <c r="F309">
        <v>9.14</v>
      </c>
      <c r="G309">
        <v>18.100000000000001</v>
      </c>
    </row>
    <row r="310" spans="1:7" x14ac:dyDescent="0.7">
      <c r="A310" s="1">
        <v>42870</v>
      </c>
      <c r="B310">
        <v>11.29</v>
      </c>
      <c r="C310">
        <v>21.8</v>
      </c>
      <c r="E310" s="1">
        <v>42864</v>
      </c>
      <c r="F310">
        <v>9.6300000000000008</v>
      </c>
      <c r="G310">
        <v>19.5</v>
      </c>
    </row>
    <row r="311" spans="1:7" x14ac:dyDescent="0.7">
      <c r="A311" s="1">
        <v>42870</v>
      </c>
      <c r="B311">
        <v>11.51</v>
      </c>
      <c r="C311">
        <v>25.3</v>
      </c>
      <c r="E311" s="1">
        <v>42864</v>
      </c>
      <c r="F311">
        <v>9.48</v>
      </c>
      <c r="G311">
        <v>18.8</v>
      </c>
    </row>
    <row r="312" spans="1:7" x14ac:dyDescent="0.7">
      <c r="A312" s="1">
        <v>42870</v>
      </c>
      <c r="B312">
        <v>11.34</v>
      </c>
      <c r="C312">
        <v>26.4</v>
      </c>
      <c r="E312" s="1">
        <v>42864</v>
      </c>
      <c r="F312">
        <v>9.0500000000000007</v>
      </c>
      <c r="G312">
        <v>18.100000000000001</v>
      </c>
    </row>
    <row r="313" spans="1:7" x14ac:dyDescent="0.7">
      <c r="A313" s="1">
        <v>42870</v>
      </c>
      <c r="B313">
        <v>11.02</v>
      </c>
      <c r="C313">
        <v>24.5</v>
      </c>
      <c r="E313" s="1">
        <v>42864</v>
      </c>
      <c r="F313">
        <v>8.4700000000000006</v>
      </c>
      <c r="G313">
        <v>17.600000000000001</v>
      </c>
    </row>
    <row r="314" spans="1:7" x14ac:dyDescent="0.7">
      <c r="A314" s="1">
        <v>42870</v>
      </c>
      <c r="B314">
        <v>10.75</v>
      </c>
      <c r="C314">
        <v>22.8</v>
      </c>
      <c r="E314" s="1">
        <v>42865</v>
      </c>
      <c r="F314">
        <v>8.17</v>
      </c>
      <c r="G314">
        <v>17.2</v>
      </c>
    </row>
    <row r="315" spans="1:7" x14ac:dyDescent="0.7">
      <c r="A315" s="1">
        <v>42871</v>
      </c>
      <c r="B315">
        <v>10.5</v>
      </c>
      <c r="C315">
        <v>21.4</v>
      </c>
      <c r="E315" s="1">
        <v>42865</v>
      </c>
      <c r="F315">
        <v>8.09</v>
      </c>
      <c r="G315">
        <v>16.899999999999999</v>
      </c>
    </row>
    <row r="316" spans="1:7" x14ac:dyDescent="0.7">
      <c r="A316" s="1">
        <v>42871</v>
      </c>
      <c r="B316">
        <v>10.27</v>
      </c>
      <c r="C316">
        <v>20.2</v>
      </c>
      <c r="E316" s="1">
        <v>42865</v>
      </c>
      <c r="F316">
        <v>8.11</v>
      </c>
      <c r="G316">
        <v>16.7</v>
      </c>
    </row>
    <row r="317" spans="1:7" x14ac:dyDescent="0.7">
      <c r="A317" s="1">
        <v>42871</v>
      </c>
      <c r="B317">
        <v>10.45</v>
      </c>
      <c r="C317">
        <v>20</v>
      </c>
      <c r="E317" s="1">
        <v>42865</v>
      </c>
      <c r="F317">
        <v>8.4700000000000006</v>
      </c>
      <c r="G317">
        <v>17.600000000000001</v>
      </c>
    </row>
    <row r="318" spans="1:7" x14ac:dyDescent="0.7">
      <c r="A318" s="1">
        <v>42871</v>
      </c>
      <c r="B318">
        <v>11.16</v>
      </c>
      <c r="C318">
        <v>22.4</v>
      </c>
      <c r="E318" s="1">
        <v>42865</v>
      </c>
      <c r="F318">
        <v>9.0299999999999994</v>
      </c>
      <c r="G318">
        <v>19.8</v>
      </c>
    </row>
    <row r="319" spans="1:7" x14ac:dyDescent="0.7">
      <c r="A319" s="1">
        <v>42871</v>
      </c>
      <c r="B319">
        <v>11.34</v>
      </c>
      <c r="C319">
        <v>24.5</v>
      </c>
      <c r="E319" s="1">
        <v>42865</v>
      </c>
      <c r="F319">
        <v>9.35</v>
      </c>
      <c r="G319">
        <v>21.3</v>
      </c>
    </row>
    <row r="320" spans="1:7" x14ac:dyDescent="0.7">
      <c r="A320" s="1">
        <v>42871</v>
      </c>
      <c r="B320">
        <v>11.28</v>
      </c>
      <c r="C320">
        <v>24.5</v>
      </c>
      <c r="E320" s="1">
        <v>42865</v>
      </c>
      <c r="F320">
        <v>9.25</v>
      </c>
      <c r="G320">
        <v>19.899999999999999</v>
      </c>
    </row>
    <row r="321" spans="1:7" x14ac:dyDescent="0.7">
      <c r="A321" s="1">
        <v>42871</v>
      </c>
      <c r="B321">
        <v>10.91</v>
      </c>
      <c r="C321">
        <v>23.5</v>
      </c>
      <c r="E321" s="1">
        <v>42865</v>
      </c>
      <c r="F321">
        <v>8.7200000000000006</v>
      </c>
      <c r="G321">
        <v>18.5</v>
      </c>
    </row>
    <row r="322" spans="1:7" x14ac:dyDescent="0.7">
      <c r="A322" s="1">
        <v>42871</v>
      </c>
      <c r="B322">
        <v>10.66</v>
      </c>
      <c r="C322">
        <v>22.2</v>
      </c>
      <c r="E322" s="1">
        <v>42866</v>
      </c>
      <c r="F322">
        <v>8.35</v>
      </c>
      <c r="G322">
        <v>17.600000000000001</v>
      </c>
    </row>
    <row r="323" spans="1:7" x14ac:dyDescent="0.7">
      <c r="A323" s="1">
        <v>42872</v>
      </c>
      <c r="B323">
        <v>10.4</v>
      </c>
      <c r="C323">
        <v>21.1</v>
      </c>
      <c r="E323" s="1">
        <v>42866</v>
      </c>
      <c r="F323">
        <v>8.16</v>
      </c>
      <c r="G323">
        <v>16.7</v>
      </c>
    </row>
    <row r="324" spans="1:7" x14ac:dyDescent="0.7">
      <c r="A324" s="1">
        <v>42872</v>
      </c>
      <c r="B324">
        <v>10.130000000000001</v>
      </c>
      <c r="C324">
        <v>20.100000000000001</v>
      </c>
      <c r="E324" s="1">
        <v>42866</v>
      </c>
      <c r="F324">
        <v>8.43</v>
      </c>
      <c r="G324">
        <v>16.7</v>
      </c>
    </row>
    <row r="325" spans="1:7" x14ac:dyDescent="0.7">
      <c r="A325" s="1">
        <v>42872</v>
      </c>
      <c r="B325">
        <v>10.31</v>
      </c>
      <c r="C325">
        <v>20.2</v>
      </c>
      <c r="E325" s="1">
        <v>42866</v>
      </c>
      <c r="F325">
        <v>9.24</v>
      </c>
      <c r="G325">
        <v>20.6</v>
      </c>
    </row>
    <row r="326" spans="1:7" x14ac:dyDescent="0.7">
      <c r="A326" s="1">
        <v>42872</v>
      </c>
      <c r="B326">
        <v>11.12</v>
      </c>
      <c r="C326">
        <v>23.1</v>
      </c>
      <c r="E326" s="1">
        <v>42866</v>
      </c>
      <c r="F326">
        <v>10.15</v>
      </c>
      <c r="G326">
        <v>24.9</v>
      </c>
    </row>
    <row r="327" spans="1:7" x14ac:dyDescent="0.7">
      <c r="A327" s="1">
        <v>42872</v>
      </c>
      <c r="B327">
        <v>11.21</v>
      </c>
      <c r="C327">
        <v>26.8</v>
      </c>
      <c r="E327" s="1">
        <v>42866</v>
      </c>
      <c r="F327">
        <v>10.54</v>
      </c>
      <c r="G327">
        <v>26.6</v>
      </c>
    </row>
    <row r="328" spans="1:7" x14ac:dyDescent="0.7">
      <c r="A328" s="1">
        <v>42872</v>
      </c>
      <c r="B328">
        <v>11.13</v>
      </c>
      <c r="C328">
        <v>28.2</v>
      </c>
      <c r="E328" s="1">
        <v>42866</v>
      </c>
      <c r="F328">
        <v>10.3</v>
      </c>
      <c r="G328">
        <v>24.9</v>
      </c>
    </row>
    <row r="329" spans="1:7" x14ac:dyDescent="0.7">
      <c r="A329" s="1">
        <v>42872</v>
      </c>
      <c r="B329">
        <v>10.84</v>
      </c>
      <c r="C329">
        <v>26.8</v>
      </c>
      <c r="E329" s="1">
        <v>42866</v>
      </c>
      <c r="F329">
        <v>9.8800000000000008</v>
      </c>
      <c r="G329">
        <v>23.2</v>
      </c>
    </row>
    <row r="330" spans="1:7" x14ac:dyDescent="0.7">
      <c r="A330" s="1">
        <v>42872</v>
      </c>
      <c r="B330">
        <v>10.46</v>
      </c>
      <c r="C330">
        <v>25</v>
      </c>
      <c r="E330" s="1">
        <v>42867</v>
      </c>
      <c r="F330">
        <v>9.5</v>
      </c>
      <c r="G330">
        <v>21.7</v>
      </c>
    </row>
    <row r="331" spans="1:7" x14ac:dyDescent="0.7">
      <c r="A331" s="1">
        <v>42873</v>
      </c>
      <c r="B331">
        <v>10.1</v>
      </c>
      <c r="C331">
        <v>23.5</v>
      </c>
      <c r="E331" s="1">
        <v>42867</v>
      </c>
      <c r="F331">
        <v>9.14</v>
      </c>
      <c r="G331">
        <v>20.7</v>
      </c>
    </row>
    <row r="332" spans="1:7" x14ac:dyDescent="0.7">
      <c r="A332" s="1">
        <v>42873</v>
      </c>
      <c r="B332">
        <v>9.7899999999999991</v>
      </c>
      <c r="C332">
        <v>22.3</v>
      </c>
      <c r="E332" s="1">
        <v>42867</v>
      </c>
      <c r="F332">
        <v>8.75</v>
      </c>
      <c r="G332">
        <v>20.2</v>
      </c>
    </row>
    <row r="333" spans="1:7" x14ac:dyDescent="0.7">
      <c r="A333" s="1">
        <v>42873</v>
      </c>
      <c r="B333">
        <v>10.01</v>
      </c>
      <c r="C333">
        <v>22.3</v>
      </c>
      <c r="E333" s="1">
        <v>42867</v>
      </c>
      <c r="F333">
        <v>9.23</v>
      </c>
      <c r="G333">
        <v>20.100000000000001</v>
      </c>
    </row>
    <row r="334" spans="1:7" x14ac:dyDescent="0.7">
      <c r="A334" s="1">
        <v>42873</v>
      </c>
      <c r="B334">
        <v>10.87</v>
      </c>
      <c r="C334">
        <v>25.1</v>
      </c>
      <c r="E334" s="1">
        <v>42867</v>
      </c>
      <c r="F334">
        <v>9.8800000000000008</v>
      </c>
      <c r="G334">
        <v>20</v>
      </c>
    </row>
    <row r="335" spans="1:7" x14ac:dyDescent="0.7">
      <c r="A335" s="1">
        <v>42873</v>
      </c>
      <c r="B335">
        <v>11.17</v>
      </c>
      <c r="C335">
        <v>30.5</v>
      </c>
      <c r="E335" s="1">
        <v>42870</v>
      </c>
      <c r="F335">
        <v>10.119999999999999</v>
      </c>
      <c r="G335">
        <v>22.6</v>
      </c>
    </row>
    <row r="336" spans="1:7" x14ac:dyDescent="0.7">
      <c r="A336" s="1">
        <v>42873</v>
      </c>
      <c r="B336">
        <v>10.89</v>
      </c>
      <c r="C336">
        <v>36.9</v>
      </c>
      <c r="E336" s="1">
        <v>42870</v>
      </c>
      <c r="F336">
        <v>9.8699999999999992</v>
      </c>
      <c r="G336">
        <v>20.7</v>
      </c>
    </row>
    <row r="337" spans="1:7" x14ac:dyDescent="0.7">
      <c r="A337" s="1">
        <v>42873</v>
      </c>
      <c r="B337">
        <v>10.7</v>
      </c>
      <c r="C337">
        <v>28.5</v>
      </c>
      <c r="E337" s="1">
        <v>42871</v>
      </c>
      <c r="F337">
        <v>9.65</v>
      </c>
      <c r="G337">
        <v>19.2</v>
      </c>
    </row>
    <row r="338" spans="1:7" x14ac:dyDescent="0.7">
      <c r="A338" s="1">
        <v>42873</v>
      </c>
      <c r="B338">
        <v>10.68</v>
      </c>
      <c r="C338">
        <v>22</v>
      </c>
      <c r="E338" s="1">
        <v>42871</v>
      </c>
      <c r="F338">
        <v>9.4600000000000009</v>
      </c>
      <c r="G338">
        <v>17.899999999999999</v>
      </c>
    </row>
    <row r="339" spans="1:7" x14ac:dyDescent="0.7">
      <c r="A339" s="1">
        <v>42874</v>
      </c>
      <c r="B339">
        <v>10.56</v>
      </c>
      <c r="C339">
        <v>18.2</v>
      </c>
      <c r="E339" s="1">
        <v>42871</v>
      </c>
      <c r="F339">
        <v>9.44</v>
      </c>
      <c r="G339">
        <v>17.2</v>
      </c>
    </row>
    <row r="340" spans="1:7" x14ac:dyDescent="0.7">
      <c r="A340" s="1">
        <v>42874</v>
      </c>
      <c r="B340">
        <v>10.42</v>
      </c>
      <c r="C340">
        <v>15.8</v>
      </c>
      <c r="E340" s="1">
        <v>42871</v>
      </c>
      <c r="F340">
        <v>10.1</v>
      </c>
      <c r="G340">
        <v>19.3</v>
      </c>
    </row>
    <row r="341" spans="1:7" x14ac:dyDescent="0.7">
      <c r="A341" s="1">
        <v>42874</v>
      </c>
      <c r="B341">
        <v>10.65</v>
      </c>
      <c r="C341">
        <v>19.5</v>
      </c>
      <c r="E341" s="1">
        <v>42871</v>
      </c>
      <c r="F341">
        <v>10.91</v>
      </c>
      <c r="G341">
        <v>23.1</v>
      </c>
    </row>
    <row r="342" spans="1:7" x14ac:dyDescent="0.7">
      <c r="A342" s="1">
        <v>42874</v>
      </c>
      <c r="B342">
        <v>10.59</v>
      </c>
      <c r="C342">
        <v>33.5</v>
      </c>
      <c r="E342" s="1">
        <v>42871</v>
      </c>
      <c r="F342">
        <v>11.05</v>
      </c>
      <c r="G342">
        <v>23.4</v>
      </c>
    </row>
    <row r="343" spans="1:7" x14ac:dyDescent="0.7">
      <c r="A343" s="1">
        <v>42874</v>
      </c>
      <c r="B343">
        <v>9.1</v>
      </c>
      <c r="C343">
        <v>22.9</v>
      </c>
      <c r="E343" s="1">
        <v>42871</v>
      </c>
      <c r="F343">
        <v>11.03</v>
      </c>
      <c r="G343">
        <v>22.5</v>
      </c>
    </row>
    <row r="344" spans="1:7" x14ac:dyDescent="0.7">
      <c r="A344" s="1">
        <v>42874</v>
      </c>
      <c r="B344">
        <v>9.8000000000000007</v>
      </c>
      <c r="C344">
        <v>24.9</v>
      </c>
      <c r="E344" s="1">
        <v>42871</v>
      </c>
      <c r="F344">
        <v>10.8</v>
      </c>
      <c r="G344">
        <v>21</v>
      </c>
    </row>
    <row r="345" spans="1:7" x14ac:dyDescent="0.7">
      <c r="A345" s="1">
        <v>42874</v>
      </c>
      <c r="B345">
        <v>9.8000000000000007</v>
      </c>
      <c r="C345">
        <v>24.1</v>
      </c>
      <c r="E345" s="1">
        <v>42872</v>
      </c>
      <c r="F345">
        <v>10.53</v>
      </c>
      <c r="G345">
        <v>19.899999999999999</v>
      </c>
    </row>
    <row r="346" spans="1:7" x14ac:dyDescent="0.7">
      <c r="A346" s="1">
        <v>42874</v>
      </c>
      <c r="B346">
        <v>9.67</v>
      </c>
      <c r="C346">
        <v>23</v>
      </c>
      <c r="E346" s="1">
        <v>42872</v>
      </c>
      <c r="F346">
        <v>10.25</v>
      </c>
      <c r="G346">
        <v>18.600000000000001</v>
      </c>
    </row>
    <row r="347" spans="1:7" x14ac:dyDescent="0.7">
      <c r="A347" s="1">
        <v>42875</v>
      </c>
      <c r="B347">
        <v>9.5299999999999994</v>
      </c>
      <c r="C347">
        <v>21.9</v>
      </c>
      <c r="E347" s="1">
        <v>42872</v>
      </c>
      <c r="F347">
        <v>10.17</v>
      </c>
      <c r="G347">
        <v>17.7</v>
      </c>
    </row>
    <row r="348" spans="1:7" x14ac:dyDescent="0.7">
      <c r="A348" s="1">
        <v>42875</v>
      </c>
      <c r="B348">
        <v>9.42</v>
      </c>
      <c r="C348">
        <v>20.9</v>
      </c>
      <c r="E348" s="1">
        <v>42872</v>
      </c>
      <c r="F348">
        <v>10.96</v>
      </c>
      <c r="G348">
        <v>20.2</v>
      </c>
    </row>
    <row r="349" spans="1:7" x14ac:dyDescent="0.7">
      <c r="A349" s="1">
        <v>42875</v>
      </c>
      <c r="B349">
        <v>9.51</v>
      </c>
      <c r="C349">
        <v>21</v>
      </c>
      <c r="E349" s="1">
        <v>42872</v>
      </c>
      <c r="F349">
        <v>11</v>
      </c>
      <c r="G349">
        <v>25.1</v>
      </c>
    </row>
    <row r="350" spans="1:7" x14ac:dyDescent="0.7">
      <c r="A350" s="1">
        <v>42875</v>
      </c>
      <c r="B350">
        <v>10.029999999999999</v>
      </c>
      <c r="C350">
        <v>23.6</v>
      </c>
      <c r="E350" s="1">
        <v>42872</v>
      </c>
      <c r="F350">
        <v>10.86</v>
      </c>
      <c r="G350">
        <v>27.6</v>
      </c>
    </row>
    <row r="351" spans="1:7" x14ac:dyDescent="0.7">
      <c r="A351" s="1">
        <v>42875</v>
      </c>
      <c r="B351">
        <v>10.67</v>
      </c>
      <c r="C351">
        <v>26.6</v>
      </c>
      <c r="E351" s="1">
        <v>42872</v>
      </c>
      <c r="F351">
        <v>10.83</v>
      </c>
      <c r="G351">
        <v>26.5</v>
      </c>
    </row>
    <row r="352" spans="1:7" x14ac:dyDescent="0.7">
      <c r="A352" s="1">
        <v>42875</v>
      </c>
      <c r="B352">
        <v>10.9</v>
      </c>
      <c r="C352">
        <v>28.1</v>
      </c>
      <c r="E352" s="1">
        <v>42872</v>
      </c>
      <c r="F352">
        <v>10.56</v>
      </c>
      <c r="G352">
        <v>24.2</v>
      </c>
    </row>
    <row r="353" spans="1:7" x14ac:dyDescent="0.7">
      <c r="A353" s="1">
        <v>42875</v>
      </c>
      <c r="B353">
        <v>10.8</v>
      </c>
      <c r="C353">
        <v>26.7</v>
      </c>
      <c r="E353" s="1">
        <v>42873</v>
      </c>
      <c r="F353">
        <v>10.25</v>
      </c>
      <c r="G353">
        <v>22.4</v>
      </c>
    </row>
    <row r="354" spans="1:7" x14ac:dyDescent="0.7">
      <c r="A354" s="1">
        <v>42875</v>
      </c>
      <c r="B354">
        <v>10.59</v>
      </c>
      <c r="C354">
        <v>25.2</v>
      </c>
      <c r="E354" s="1">
        <v>42873</v>
      </c>
      <c r="F354">
        <v>10.01</v>
      </c>
      <c r="G354">
        <v>20.9</v>
      </c>
    </row>
    <row r="355" spans="1:7" x14ac:dyDescent="0.7">
      <c r="A355" s="1">
        <v>42876</v>
      </c>
      <c r="B355">
        <v>10.31</v>
      </c>
      <c r="C355">
        <v>24.1</v>
      </c>
      <c r="E355" s="1">
        <v>42873</v>
      </c>
      <c r="F355">
        <v>10.01</v>
      </c>
      <c r="G355">
        <v>19.8</v>
      </c>
    </row>
    <row r="356" spans="1:7" x14ac:dyDescent="0.7">
      <c r="A356" s="1">
        <v>42876</v>
      </c>
      <c r="B356">
        <v>10.16</v>
      </c>
      <c r="C356">
        <v>23</v>
      </c>
      <c r="E356" s="1">
        <v>42873</v>
      </c>
      <c r="F356">
        <v>10.91</v>
      </c>
      <c r="G356">
        <v>22.4</v>
      </c>
    </row>
    <row r="357" spans="1:7" x14ac:dyDescent="0.7">
      <c r="A357" s="1">
        <v>42876</v>
      </c>
      <c r="B357">
        <v>10.09</v>
      </c>
      <c r="C357">
        <v>22.9</v>
      </c>
      <c r="E357" s="1">
        <v>42873</v>
      </c>
      <c r="F357">
        <v>10.84</v>
      </c>
      <c r="G357">
        <v>26.7</v>
      </c>
    </row>
    <row r="358" spans="1:7" x14ac:dyDescent="0.7">
      <c r="A358" s="1">
        <v>42876</v>
      </c>
      <c r="B358">
        <v>10.47</v>
      </c>
      <c r="C358">
        <v>25.4</v>
      </c>
      <c r="E358" s="1">
        <v>42873</v>
      </c>
      <c r="F358">
        <v>10.75</v>
      </c>
      <c r="G358">
        <v>28.6</v>
      </c>
    </row>
    <row r="359" spans="1:7" x14ac:dyDescent="0.7">
      <c r="A359" s="1">
        <v>42876</v>
      </c>
      <c r="B359">
        <v>10.37</v>
      </c>
      <c r="C359">
        <v>27.7</v>
      </c>
      <c r="E359" s="1">
        <v>42873</v>
      </c>
      <c r="F359">
        <v>10.75</v>
      </c>
      <c r="G359">
        <v>27</v>
      </c>
    </row>
    <row r="360" spans="1:7" x14ac:dyDescent="0.7">
      <c r="A360" s="1">
        <v>42876</v>
      </c>
      <c r="B360">
        <v>10.65</v>
      </c>
      <c r="C360">
        <v>28.6</v>
      </c>
      <c r="E360" s="1">
        <v>42873</v>
      </c>
      <c r="F360">
        <v>10.51</v>
      </c>
      <c r="G360">
        <v>24.6</v>
      </c>
    </row>
    <row r="361" spans="1:7" x14ac:dyDescent="0.7">
      <c r="A361" s="1">
        <v>42876</v>
      </c>
      <c r="B361">
        <v>10.43</v>
      </c>
      <c r="C361">
        <v>27.3</v>
      </c>
      <c r="E361" s="1">
        <v>42874</v>
      </c>
      <c r="F361">
        <v>10.199999999999999</v>
      </c>
      <c r="G361">
        <v>22.9</v>
      </c>
    </row>
    <row r="362" spans="1:7" x14ac:dyDescent="0.7">
      <c r="A362" s="1">
        <v>42876</v>
      </c>
      <c r="B362">
        <v>10.130000000000001</v>
      </c>
      <c r="C362">
        <v>25.8</v>
      </c>
      <c r="E362" s="1">
        <v>42874</v>
      </c>
      <c r="F362">
        <v>9.91</v>
      </c>
      <c r="G362">
        <v>21.1</v>
      </c>
    </row>
    <row r="363" spans="1:7" x14ac:dyDescent="0.7">
      <c r="A363" s="1">
        <v>42877</v>
      </c>
      <c r="B363">
        <v>9.89</v>
      </c>
      <c r="C363">
        <v>24.5</v>
      </c>
      <c r="E363" s="1">
        <v>42874</v>
      </c>
      <c r="F363">
        <v>9.92</v>
      </c>
      <c r="G363">
        <v>20</v>
      </c>
    </row>
    <row r="364" spans="1:7" x14ac:dyDescent="0.7">
      <c r="A364" s="1">
        <v>42877</v>
      </c>
      <c r="B364">
        <v>9.6999999999999993</v>
      </c>
      <c r="C364">
        <v>23.3</v>
      </c>
      <c r="E364" s="1">
        <v>42874</v>
      </c>
      <c r="F364">
        <v>10.88</v>
      </c>
      <c r="G364">
        <v>22.6</v>
      </c>
    </row>
    <row r="365" spans="1:7" x14ac:dyDescent="0.7">
      <c r="A365" s="1">
        <v>42877</v>
      </c>
      <c r="B365">
        <v>9.77</v>
      </c>
      <c r="C365">
        <v>23.3</v>
      </c>
      <c r="E365" s="1">
        <v>42874</v>
      </c>
      <c r="F365">
        <v>10.84</v>
      </c>
      <c r="G365">
        <v>27.1</v>
      </c>
    </row>
    <row r="366" spans="1:7" x14ac:dyDescent="0.7">
      <c r="A366" s="1">
        <v>42877</v>
      </c>
      <c r="B366">
        <v>10.119999999999999</v>
      </c>
      <c r="C366">
        <v>26</v>
      </c>
      <c r="E366" s="1">
        <v>42874</v>
      </c>
      <c r="F366">
        <v>10.75</v>
      </c>
      <c r="G366">
        <v>28.6</v>
      </c>
    </row>
    <row r="367" spans="1:7" x14ac:dyDescent="0.7">
      <c r="A367" s="1">
        <v>42877</v>
      </c>
      <c r="B367">
        <v>10.35</v>
      </c>
      <c r="C367">
        <v>29.3</v>
      </c>
      <c r="E367" s="1">
        <v>42874</v>
      </c>
      <c r="F367">
        <v>10.78</v>
      </c>
      <c r="G367">
        <v>26.7</v>
      </c>
    </row>
    <row r="368" spans="1:7" x14ac:dyDescent="0.7">
      <c r="A368" s="1">
        <v>42877</v>
      </c>
      <c r="B368">
        <v>10.48</v>
      </c>
      <c r="C368">
        <v>30.2</v>
      </c>
      <c r="E368" s="1">
        <v>42874</v>
      </c>
      <c r="F368">
        <v>10.55</v>
      </c>
      <c r="G368">
        <v>24</v>
      </c>
    </row>
    <row r="369" spans="1:7" x14ac:dyDescent="0.7">
      <c r="A369" s="1">
        <v>42877</v>
      </c>
      <c r="B369">
        <v>10.199999999999999</v>
      </c>
      <c r="C369">
        <v>28.8</v>
      </c>
      <c r="E369" s="1">
        <v>42875</v>
      </c>
      <c r="F369">
        <v>10.25</v>
      </c>
      <c r="G369">
        <v>22.2</v>
      </c>
    </row>
    <row r="370" spans="1:7" x14ac:dyDescent="0.7">
      <c r="A370" s="1">
        <v>42877</v>
      </c>
      <c r="B370">
        <v>9.8800000000000008</v>
      </c>
      <c r="C370">
        <v>27</v>
      </c>
      <c r="E370" s="1">
        <v>42875</v>
      </c>
      <c r="F370">
        <v>9.99</v>
      </c>
      <c r="G370">
        <v>20.7</v>
      </c>
    </row>
    <row r="371" spans="1:7" x14ac:dyDescent="0.7">
      <c r="A371" s="1">
        <v>42878</v>
      </c>
      <c r="B371">
        <v>9.66</v>
      </c>
      <c r="C371">
        <v>25.5</v>
      </c>
      <c r="E371" s="1">
        <v>42875</v>
      </c>
      <c r="F371">
        <v>9.9700000000000006</v>
      </c>
      <c r="G371">
        <v>19.7</v>
      </c>
    </row>
    <row r="372" spans="1:7" x14ac:dyDescent="0.7">
      <c r="A372" s="1">
        <v>42878</v>
      </c>
      <c r="B372">
        <v>9.5</v>
      </c>
      <c r="C372">
        <v>24.3</v>
      </c>
      <c r="E372" s="1">
        <v>42875</v>
      </c>
      <c r="F372">
        <v>10.84</v>
      </c>
      <c r="G372">
        <v>22.4</v>
      </c>
    </row>
    <row r="373" spans="1:7" x14ac:dyDescent="0.7">
      <c r="A373" s="1">
        <v>42878</v>
      </c>
      <c r="B373">
        <v>9.5399999999999991</v>
      </c>
      <c r="C373">
        <v>23.9</v>
      </c>
      <c r="E373" s="1">
        <v>42875</v>
      </c>
      <c r="F373">
        <v>10.86</v>
      </c>
      <c r="G373">
        <v>26.9</v>
      </c>
    </row>
    <row r="374" spans="1:7" x14ac:dyDescent="0.7">
      <c r="A374" s="1">
        <v>42878</v>
      </c>
      <c r="B374">
        <v>9.8000000000000007</v>
      </c>
      <c r="C374">
        <v>25.8</v>
      </c>
      <c r="E374" s="1">
        <v>42875</v>
      </c>
      <c r="F374">
        <v>10.77</v>
      </c>
      <c r="G374">
        <v>29.6</v>
      </c>
    </row>
    <row r="375" spans="1:7" x14ac:dyDescent="0.7">
      <c r="A375" s="1">
        <v>42878</v>
      </c>
      <c r="B375">
        <v>10.16</v>
      </c>
      <c r="C375">
        <v>27.9</v>
      </c>
      <c r="E375" s="1">
        <v>42875</v>
      </c>
      <c r="F375">
        <v>10.78</v>
      </c>
      <c r="G375">
        <v>27.1</v>
      </c>
    </row>
    <row r="376" spans="1:7" x14ac:dyDescent="0.7">
      <c r="A376" s="1">
        <v>42878</v>
      </c>
      <c r="B376">
        <v>10.16</v>
      </c>
      <c r="C376">
        <v>28.2</v>
      </c>
      <c r="E376" s="1">
        <v>42875</v>
      </c>
      <c r="F376">
        <v>10.58</v>
      </c>
      <c r="G376">
        <v>24.3</v>
      </c>
    </row>
    <row r="377" spans="1:7" x14ac:dyDescent="0.7">
      <c r="A377" s="1">
        <v>42878</v>
      </c>
      <c r="B377">
        <v>9.92</v>
      </c>
      <c r="C377">
        <v>27.1</v>
      </c>
      <c r="E377" s="1">
        <v>42876</v>
      </c>
      <c r="F377">
        <v>10.28</v>
      </c>
      <c r="G377">
        <v>22.9</v>
      </c>
    </row>
    <row r="378" spans="1:7" x14ac:dyDescent="0.7">
      <c r="A378" s="1">
        <v>42878</v>
      </c>
      <c r="B378">
        <v>9.73</v>
      </c>
      <c r="C378">
        <v>26</v>
      </c>
      <c r="E378" s="1">
        <v>42876</v>
      </c>
      <c r="F378">
        <v>10.01</v>
      </c>
      <c r="G378">
        <v>21.5</v>
      </c>
    </row>
    <row r="379" spans="1:7" x14ac:dyDescent="0.7">
      <c r="A379" s="1">
        <v>42879</v>
      </c>
      <c r="B379">
        <v>9.57</v>
      </c>
      <c r="C379">
        <v>24.9</v>
      </c>
      <c r="E379" s="1">
        <v>42876</v>
      </c>
      <c r="F379">
        <v>10.02</v>
      </c>
      <c r="G379">
        <v>20.6</v>
      </c>
    </row>
    <row r="380" spans="1:7" x14ac:dyDescent="0.7">
      <c r="A380" s="1">
        <v>42879</v>
      </c>
      <c r="B380">
        <v>9.4499999999999993</v>
      </c>
      <c r="C380">
        <v>24.1</v>
      </c>
      <c r="E380" s="1">
        <v>42876</v>
      </c>
      <c r="F380">
        <v>10.91</v>
      </c>
      <c r="G380">
        <v>23.3</v>
      </c>
    </row>
    <row r="381" spans="1:7" x14ac:dyDescent="0.7">
      <c r="A381" s="1">
        <v>42879</v>
      </c>
      <c r="B381">
        <v>9.4</v>
      </c>
      <c r="C381">
        <v>23.6</v>
      </c>
      <c r="E381" s="1">
        <v>42876</v>
      </c>
      <c r="F381">
        <v>10.84</v>
      </c>
      <c r="G381">
        <v>27.1</v>
      </c>
    </row>
    <row r="382" spans="1:7" x14ac:dyDescent="0.7">
      <c r="A382" s="1">
        <v>42879</v>
      </c>
      <c r="B382">
        <v>9.65</v>
      </c>
      <c r="C382">
        <v>24.6</v>
      </c>
      <c r="E382" s="1">
        <v>42876</v>
      </c>
      <c r="F382">
        <v>10.74</v>
      </c>
      <c r="G382">
        <v>29.1</v>
      </c>
    </row>
    <row r="383" spans="1:7" x14ac:dyDescent="0.7">
      <c r="A383" s="1">
        <v>42879</v>
      </c>
      <c r="B383">
        <v>9.89</v>
      </c>
      <c r="C383">
        <v>26.5</v>
      </c>
      <c r="E383" s="1">
        <v>42876</v>
      </c>
      <c r="F383">
        <v>10.66</v>
      </c>
      <c r="G383">
        <v>27.6</v>
      </c>
    </row>
    <row r="384" spans="1:7" x14ac:dyDescent="0.7">
      <c r="A384" s="1">
        <v>42879</v>
      </c>
      <c r="B384">
        <v>9.73</v>
      </c>
      <c r="C384">
        <v>27.8</v>
      </c>
      <c r="E384" s="1">
        <v>42876</v>
      </c>
      <c r="F384">
        <v>10.42</v>
      </c>
      <c r="G384">
        <v>25.5</v>
      </c>
    </row>
    <row r="385" spans="1:7" x14ac:dyDescent="0.7">
      <c r="A385" s="1">
        <v>42879</v>
      </c>
      <c r="B385">
        <v>9.41</v>
      </c>
      <c r="C385">
        <v>26.8</v>
      </c>
      <c r="E385" s="1">
        <v>42877</v>
      </c>
      <c r="F385">
        <v>10.09</v>
      </c>
      <c r="G385">
        <v>23.7</v>
      </c>
    </row>
    <row r="386" spans="1:7" x14ac:dyDescent="0.7">
      <c r="A386" s="1">
        <v>42879</v>
      </c>
      <c r="B386">
        <v>9.25</v>
      </c>
      <c r="C386">
        <v>25.5</v>
      </c>
      <c r="E386" s="1">
        <v>42877</v>
      </c>
      <c r="F386">
        <v>9.7899999999999991</v>
      </c>
      <c r="G386">
        <v>22.1</v>
      </c>
    </row>
    <row r="387" spans="1:7" x14ac:dyDescent="0.7">
      <c r="A387" s="1">
        <v>42880</v>
      </c>
      <c r="B387">
        <v>9.11</v>
      </c>
      <c r="C387">
        <v>24.5</v>
      </c>
      <c r="E387" s="1">
        <v>42877</v>
      </c>
      <c r="F387">
        <v>9.7899999999999991</v>
      </c>
      <c r="G387">
        <v>20.9</v>
      </c>
    </row>
    <row r="388" spans="1:7" x14ac:dyDescent="0.7">
      <c r="A388" s="1">
        <v>42880</v>
      </c>
      <c r="B388">
        <v>8.9700000000000006</v>
      </c>
      <c r="C388">
        <v>23.6</v>
      </c>
      <c r="E388" s="1">
        <v>42877</v>
      </c>
      <c r="F388">
        <v>10.76</v>
      </c>
      <c r="G388">
        <v>23.7</v>
      </c>
    </row>
    <row r="389" spans="1:7" x14ac:dyDescent="0.7">
      <c r="A389" s="1">
        <v>42880</v>
      </c>
      <c r="B389">
        <v>9.07</v>
      </c>
      <c r="C389">
        <v>23.2</v>
      </c>
      <c r="E389" s="1">
        <v>42877</v>
      </c>
      <c r="F389">
        <v>10.63</v>
      </c>
      <c r="G389">
        <v>28.4</v>
      </c>
    </row>
    <row r="390" spans="1:7" x14ac:dyDescent="0.7">
      <c r="A390" s="1">
        <v>42880</v>
      </c>
      <c r="B390">
        <v>9.68</v>
      </c>
      <c r="C390">
        <v>26.1</v>
      </c>
      <c r="E390" s="1">
        <v>42877</v>
      </c>
      <c r="F390">
        <v>10.45</v>
      </c>
      <c r="G390">
        <v>30.2</v>
      </c>
    </row>
    <row r="391" spans="1:7" x14ac:dyDescent="0.7">
      <c r="A391" s="1">
        <v>42880</v>
      </c>
      <c r="B391">
        <v>10.34</v>
      </c>
      <c r="C391">
        <v>29.6</v>
      </c>
      <c r="E391" s="1">
        <v>42877</v>
      </c>
      <c r="F391">
        <v>10.51</v>
      </c>
      <c r="G391">
        <v>28.2</v>
      </c>
    </row>
    <row r="392" spans="1:7" x14ac:dyDescent="0.7">
      <c r="A392" s="1">
        <v>42880</v>
      </c>
      <c r="B392">
        <v>10.46</v>
      </c>
      <c r="C392">
        <v>30.2</v>
      </c>
      <c r="E392" s="1">
        <v>42877</v>
      </c>
      <c r="F392">
        <v>9.98</v>
      </c>
      <c r="G392">
        <v>25.2</v>
      </c>
    </row>
    <row r="393" spans="1:7" x14ac:dyDescent="0.7">
      <c r="A393" s="1">
        <v>42880</v>
      </c>
      <c r="B393">
        <v>10.19</v>
      </c>
      <c r="C393">
        <v>28</v>
      </c>
      <c r="E393" s="1">
        <v>42878</v>
      </c>
      <c r="F393">
        <v>9.5</v>
      </c>
      <c r="G393">
        <v>23.6</v>
      </c>
    </row>
    <row r="394" spans="1:7" x14ac:dyDescent="0.7">
      <c r="A394" s="1">
        <v>42880</v>
      </c>
      <c r="B394">
        <v>9.94</v>
      </c>
      <c r="C394">
        <v>25.3</v>
      </c>
      <c r="E394" s="1">
        <v>42878</v>
      </c>
      <c r="F394">
        <v>9.0500000000000007</v>
      </c>
      <c r="G394">
        <v>22.1</v>
      </c>
    </row>
    <row r="395" spans="1:7" x14ac:dyDescent="0.7">
      <c r="A395" s="1">
        <v>42881</v>
      </c>
      <c r="B395">
        <v>9.7799999999999994</v>
      </c>
      <c r="C395">
        <v>23.2</v>
      </c>
      <c r="E395" s="1">
        <v>42878</v>
      </c>
      <c r="F395">
        <v>9.07</v>
      </c>
      <c r="G395">
        <v>21.1</v>
      </c>
    </row>
    <row r="396" spans="1:7" x14ac:dyDescent="0.7">
      <c r="A396" s="1">
        <v>42881</v>
      </c>
      <c r="B396">
        <v>9.64</v>
      </c>
      <c r="C396">
        <v>21.6</v>
      </c>
      <c r="E396" s="1">
        <v>42878</v>
      </c>
      <c r="F396">
        <v>10.24</v>
      </c>
      <c r="G396">
        <v>22.9</v>
      </c>
    </row>
    <row r="397" spans="1:7" x14ac:dyDescent="0.7">
      <c r="A397" s="1">
        <v>42881</v>
      </c>
      <c r="B397">
        <v>9.65</v>
      </c>
      <c r="C397">
        <v>21.1</v>
      </c>
      <c r="E397" s="1">
        <v>42878</v>
      </c>
      <c r="F397">
        <v>10.51</v>
      </c>
      <c r="G397">
        <v>26.1</v>
      </c>
    </row>
    <row r="398" spans="1:7" x14ac:dyDescent="0.7">
      <c r="A398" s="1">
        <v>42881</v>
      </c>
      <c r="B398">
        <v>9.77</v>
      </c>
      <c r="C398">
        <v>23.4</v>
      </c>
      <c r="E398" s="1">
        <v>42878</v>
      </c>
      <c r="F398">
        <v>10.130000000000001</v>
      </c>
      <c r="G398">
        <v>27.3</v>
      </c>
    </row>
    <row r="399" spans="1:7" x14ac:dyDescent="0.7">
      <c r="A399" s="1">
        <v>42881</v>
      </c>
      <c r="B399">
        <v>10.050000000000001</v>
      </c>
      <c r="C399">
        <v>26.5</v>
      </c>
      <c r="E399" s="1">
        <v>42878</v>
      </c>
      <c r="F399">
        <v>9.7100000000000009</v>
      </c>
      <c r="G399">
        <v>26.2</v>
      </c>
    </row>
    <row r="400" spans="1:7" x14ac:dyDescent="0.7">
      <c r="A400" s="1">
        <v>42881</v>
      </c>
      <c r="B400">
        <v>10.050000000000001</v>
      </c>
      <c r="C400">
        <v>27.5</v>
      </c>
      <c r="E400" s="1">
        <v>42878</v>
      </c>
      <c r="F400">
        <v>9.2200000000000006</v>
      </c>
      <c r="G400">
        <v>24.9</v>
      </c>
    </row>
    <row r="401" spans="1:7" x14ac:dyDescent="0.7">
      <c r="A401" s="1">
        <v>42881</v>
      </c>
      <c r="B401">
        <v>9.7200000000000006</v>
      </c>
      <c r="C401">
        <v>25.8</v>
      </c>
      <c r="E401" s="1">
        <v>42879</v>
      </c>
      <c r="F401">
        <v>8.6</v>
      </c>
      <c r="G401">
        <v>23.6</v>
      </c>
    </row>
    <row r="402" spans="1:7" x14ac:dyDescent="0.7">
      <c r="A402" s="1">
        <v>42881</v>
      </c>
      <c r="B402">
        <v>9.4600000000000009</v>
      </c>
      <c r="C402">
        <v>24.1</v>
      </c>
      <c r="E402" s="1">
        <v>42879</v>
      </c>
      <c r="F402">
        <v>8.2200000000000006</v>
      </c>
      <c r="G402">
        <v>22.6</v>
      </c>
    </row>
    <row r="403" spans="1:7" x14ac:dyDescent="0.7">
      <c r="A403" s="1">
        <v>42882</v>
      </c>
      <c r="B403">
        <v>9.19</v>
      </c>
      <c r="C403">
        <v>22.6</v>
      </c>
      <c r="E403" s="1">
        <v>42879</v>
      </c>
      <c r="F403">
        <v>8.25</v>
      </c>
      <c r="G403">
        <v>22</v>
      </c>
    </row>
    <row r="404" spans="1:7" x14ac:dyDescent="0.7">
      <c r="A404" s="1">
        <v>42882</v>
      </c>
      <c r="B404">
        <v>8.91</v>
      </c>
      <c r="C404">
        <v>21.5</v>
      </c>
      <c r="E404" s="1">
        <v>42879</v>
      </c>
      <c r="F404">
        <v>9.09</v>
      </c>
      <c r="G404">
        <v>22.2</v>
      </c>
    </row>
    <row r="405" spans="1:7" x14ac:dyDescent="0.7">
      <c r="A405" s="1">
        <v>42882</v>
      </c>
      <c r="B405">
        <v>9.07</v>
      </c>
      <c r="C405">
        <v>21.5</v>
      </c>
      <c r="E405" s="1">
        <v>42879</v>
      </c>
      <c r="F405">
        <v>10.3</v>
      </c>
      <c r="G405">
        <v>25.9</v>
      </c>
    </row>
    <row r="406" spans="1:7" x14ac:dyDescent="0.7">
      <c r="A406" s="1">
        <v>42882</v>
      </c>
      <c r="B406">
        <v>9.57</v>
      </c>
      <c r="C406">
        <v>24.4</v>
      </c>
      <c r="E406" s="1">
        <v>42879</v>
      </c>
      <c r="F406">
        <v>9.66</v>
      </c>
      <c r="G406">
        <v>29.7</v>
      </c>
    </row>
    <row r="407" spans="1:7" x14ac:dyDescent="0.7">
      <c r="A407" s="1">
        <v>42882</v>
      </c>
      <c r="B407">
        <v>10.02</v>
      </c>
      <c r="C407">
        <v>35.9</v>
      </c>
      <c r="E407" s="1">
        <v>42879</v>
      </c>
      <c r="F407">
        <v>8.44</v>
      </c>
      <c r="G407">
        <v>27.3</v>
      </c>
    </row>
    <row r="408" spans="1:7" x14ac:dyDescent="0.7">
      <c r="A408" s="1">
        <v>42882</v>
      </c>
      <c r="B408">
        <v>6.87</v>
      </c>
      <c r="C408">
        <v>39.5</v>
      </c>
      <c r="E408" s="1">
        <v>42879</v>
      </c>
      <c r="F408">
        <v>7.6</v>
      </c>
      <c r="G408">
        <v>20.2</v>
      </c>
    </row>
    <row r="409" spans="1:7" x14ac:dyDescent="0.7">
      <c r="A409" s="1">
        <v>42882</v>
      </c>
      <c r="B409">
        <v>7.71</v>
      </c>
      <c r="C409">
        <v>26.1</v>
      </c>
      <c r="E409" s="1">
        <v>42880</v>
      </c>
      <c r="F409">
        <v>7.6</v>
      </c>
      <c r="G409">
        <v>18.2</v>
      </c>
    </row>
    <row r="410" spans="1:7" x14ac:dyDescent="0.7">
      <c r="A410" s="1">
        <v>42882</v>
      </c>
      <c r="B410">
        <v>8.25</v>
      </c>
      <c r="C410">
        <v>20.5</v>
      </c>
      <c r="E410" s="1">
        <v>42880</v>
      </c>
      <c r="F410">
        <v>7.82</v>
      </c>
      <c r="G410">
        <v>17.100000000000001</v>
      </c>
    </row>
    <row r="411" spans="1:7" x14ac:dyDescent="0.7">
      <c r="A411" s="1">
        <v>42883</v>
      </c>
      <c r="B411">
        <v>7.68</v>
      </c>
      <c r="C411">
        <v>17.8</v>
      </c>
      <c r="E411" s="1">
        <v>42880</v>
      </c>
      <c r="F411">
        <v>7.83</v>
      </c>
      <c r="G411">
        <v>17.2</v>
      </c>
    </row>
    <row r="412" spans="1:7" x14ac:dyDescent="0.7">
      <c r="A412" s="1">
        <v>42883</v>
      </c>
      <c r="B412">
        <v>7.98</v>
      </c>
      <c r="C412">
        <v>16.399999999999999</v>
      </c>
      <c r="E412" s="1">
        <v>42880</v>
      </c>
      <c r="F412">
        <v>8.57</v>
      </c>
      <c r="G412">
        <v>20</v>
      </c>
    </row>
    <row r="413" spans="1:7" x14ac:dyDescent="0.7">
      <c r="A413" s="1">
        <v>42883</v>
      </c>
      <c r="B413">
        <v>7.97</v>
      </c>
      <c r="C413">
        <v>24</v>
      </c>
      <c r="E413" s="1">
        <v>42880</v>
      </c>
      <c r="F413">
        <v>9.5399999999999991</v>
      </c>
      <c r="G413">
        <v>24.4</v>
      </c>
    </row>
    <row r="414" spans="1:7" x14ac:dyDescent="0.7">
      <c r="A414" s="1">
        <v>42883</v>
      </c>
      <c r="B414">
        <v>7.32</v>
      </c>
      <c r="C414">
        <v>35.700000000000003</v>
      </c>
      <c r="E414" s="1">
        <v>42880</v>
      </c>
      <c r="F414">
        <v>10.4</v>
      </c>
      <c r="G414">
        <v>26.3</v>
      </c>
    </row>
    <row r="415" spans="1:7" x14ac:dyDescent="0.7">
      <c r="A415" s="1">
        <v>42883</v>
      </c>
      <c r="B415">
        <v>6.06</v>
      </c>
      <c r="C415">
        <v>43.3</v>
      </c>
      <c r="E415" s="1">
        <v>42880</v>
      </c>
      <c r="F415">
        <v>10.76</v>
      </c>
      <c r="G415">
        <v>24.7</v>
      </c>
    </row>
    <row r="416" spans="1:7" x14ac:dyDescent="0.7">
      <c r="A416" s="1">
        <v>42883</v>
      </c>
      <c r="B416">
        <v>6.71</v>
      </c>
      <c r="C416">
        <v>38.9</v>
      </c>
      <c r="E416" s="1">
        <v>42880</v>
      </c>
      <c r="F416">
        <v>10.52</v>
      </c>
      <c r="G416">
        <v>21.5</v>
      </c>
    </row>
    <row r="417" spans="1:7" x14ac:dyDescent="0.7">
      <c r="A417" s="1">
        <v>42883</v>
      </c>
      <c r="B417">
        <v>6.83</v>
      </c>
      <c r="C417">
        <v>28.1</v>
      </c>
      <c r="E417" s="1">
        <v>42881</v>
      </c>
      <c r="F417">
        <v>10.29</v>
      </c>
      <c r="G417">
        <v>19</v>
      </c>
    </row>
    <row r="418" spans="1:7" x14ac:dyDescent="0.7">
      <c r="A418" s="1">
        <v>42883</v>
      </c>
      <c r="B418">
        <v>6.89</v>
      </c>
      <c r="C418">
        <v>22.8</v>
      </c>
      <c r="E418" s="1">
        <v>42881</v>
      </c>
      <c r="F418">
        <v>10.06</v>
      </c>
      <c r="G418">
        <v>17.5</v>
      </c>
    </row>
    <row r="419" spans="1:7" x14ac:dyDescent="0.7">
      <c r="A419" s="1">
        <v>42884</v>
      </c>
      <c r="B419">
        <v>7.69</v>
      </c>
      <c r="C419">
        <v>20.399999999999999</v>
      </c>
      <c r="E419" s="1">
        <v>42881</v>
      </c>
      <c r="F419">
        <v>10.02</v>
      </c>
      <c r="G419">
        <v>16.399999999999999</v>
      </c>
    </row>
    <row r="420" spans="1:7" x14ac:dyDescent="0.7">
      <c r="A420" s="1">
        <v>42884</v>
      </c>
      <c r="B420">
        <v>7.94</v>
      </c>
      <c r="C420">
        <v>19.3</v>
      </c>
      <c r="E420" s="1">
        <v>42881</v>
      </c>
      <c r="F420">
        <v>10.55</v>
      </c>
      <c r="G420">
        <v>19.100000000000001</v>
      </c>
    </row>
    <row r="421" spans="1:7" x14ac:dyDescent="0.7">
      <c r="A421" s="1">
        <v>42884</v>
      </c>
      <c r="B421">
        <v>7.44</v>
      </c>
      <c r="C421">
        <v>27.1</v>
      </c>
      <c r="E421" s="1">
        <v>42881</v>
      </c>
      <c r="F421">
        <v>10.81</v>
      </c>
      <c r="G421">
        <v>22.6</v>
      </c>
    </row>
    <row r="422" spans="1:7" x14ac:dyDescent="0.7">
      <c r="A422" s="1">
        <v>42884</v>
      </c>
      <c r="B422">
        <v>6.71</v>
      </c>
      <c r="C422">
        <v>40.6</v>
      </c>
      <c r="E422" s="1">
        <v>42881</v>
      </c>
      <c r="F422">
        <v>10.78</v>
      </c>
      <c r="G422">
        <v>25.4</v>
      </c>
    </row>
    <row r="423" spans="1:7" x14ac:dyDescent="0.7">
      <c r="A423" s="1">
        <v>42884</v>
      </c>
      <c r="B423">
        <v>6.21</v>
      </c>
      <c r="C423">
        <v>40.9</v>
      </c>
      <c r="E423" s="1">
        <v>42881</v>
      </c>
      <c r="F423">
        <v>10.75</v>
      </c>
      <c r="G423">
        <v>23.9</v>
      </c>
    </row>
    <row r="424" spans="1:7" x14ac:dyDescent="0.7">
      <c r="A424" s="1">
        <v>42884</v>
      </c>
      <c r="B424">
        <v>9.92</v>
      </c>
      <c r="C424">
        <v>27.7</v>
      </c>
      <c r="E424" s="1">
        <v>42881</v>
      </c>
      <c r="F424">
        <v>10.54</v>
      </c>
      <c r="G424">
        <v>21.9</v>
      </c>
    </row>
    <row r="425" spans="1:7" x14ac:dyDescent="0.7">
      <c r="A425" s="1">
        <v>42884</v>
      </c>
      <c r="B425">
        <v>9.9499999999999993</v>
      </c>
      <c r="C425">
        <v>27.2</v>
      </c>
      <c r="E425" s="1">
        <v>42882</v>
      </c>
      <c r="F425">
        <v>10.35</v>
      </c>
      <c r="G425">
        <v>20</v>
      </c>
    </row>
    <row r="426" spans="1:7" x14ac:dyDescent="0.7">
      <c r="A426" s="1">
        <v>42884</v>
      </c>
      <c r="B426">
        <v>9.67</v>
      </c>
      <c r="C426">
        <v>26.1</v>
      </c>
      <c r="E426" s="1">
        <v>42882</v>
      </c>
      <c r="F426">
        <v>10.16</v>
      </c>
      <c r="G426">
        <v>18.7</v>
      </c>
    </row>
    <row r="427" spans="1:7" x14ac:dyDescent="0.7">
      <c r="A427" s="1">
        <v>42885</v>
      </c>
      <c r="B427">
        <v>9.44</v>
      </c>
      <c r="C427">
        <v>25</v>
      </c>
      <c r="E427" s="1">
        <v>42882</v>
      </c>
      <c r="F427">
        <v>10.119999999999999</v>
      </c>
      <c r="G427">
        <v>17.8</v>
      </c>
    </row>
    <row r="428" spans="1:7" x14ac:dyDescent="0.7">
      <c r="A428" s="1">
        <v>42885</v>
      </c>
      <c r="B428">
        <v>9.18</v>
      </c>
      <c r="C428">
        <v>24</v>
      </c>
      <c r="E428" s="1">
        <v>42882</v>
      </c>
      <c r="F428">
        <v>9.9499999999999993</v>
      </c>
      <c r="G428">
        <v>20.7</v>
      </c>
    </row>
    <row r="429" spans="1:7" x14ac:dyDescent="0.7">
      <c r="A429" s="1">
        <v>42885</v>
      </c>
      <c r="B429">
        <v>9.49</v>
      </c>
      <c r="C429">
        <v>24.1</v>
      </c>
      <c r="E429" s="1">
        <v>42882</v>
      </c>
      <c r="F429">
        <v>10.09</v>
      </c>
      <c r="G429">
        <v>25.4</v>
      </c>
    </row>
    <row r="430" spans="1:7" x14ac:dyDescent="0.7">
      <c r="A430" s="1">
        <v>42885</v>
      </c>
      <c r="B430">
        <v>9.2899999999999991</v>
      </c>
      <c r="C430">
        <v>26</v>
      </c>
      <c r="E430" s="1">
        <v>42882</v>
      </c>
      <c r="F430">
        <v>10.31</v>
      </c>
      <c r="G430">
        <v>28</v>
      </c>
    </row>
    <row r="431" spans="1:7" x14ac:dyDescent="0.7">
      <c r="A431" s="1">
        <v>42885</v>
      </c>
      <c r="B431">
        <v>9.5399999999999991</v>
      </c>
      <c r="C431">
        <v>28</v>
      </c>
      <c r="E431" s="1">
        <v>42882</v>
      </c>
      <c r="F431">
        <v>10.3</v>
      </c>
      <c r="G431">
        <v>26.8</v>
      </c>
    </row>
    <row r="432" spans="1:7" x14ac:dyDescent="0.7">
      <c r="A432" s="1">
        <v>42885</v>
      </c>
      <c r="B432">
        <v>9.6999999999999993</v>
      </c>
      <c r="C432">
        <v>28.4</v>
      </c>
      <c r="E432" s="1">
        <v>42882</v>
      </c>
      <c r="F432">
        <v>9.92</v>
      </c>
      <c r="G432">
        <v>24.4</v>
      </c>
    </row>
    <row r="433" spans="1:7" x14ac:dyDescent="0.7">
      <c r="A433" s="1">
        <v>42885</v>
      </c>
      <c r="B433">
        <v>9.6</v>
      </c>
      <c r="C433">
        <v>27.6</v>
      </c>
      <c r="E433" s="1">
        <v>42883</v>
      </c>
      <c r="F433">
        <v>9.56</v>
      </c>
      <c r="G433">
        <v>22.4</v>
      </c>
    </row>
    <row r="434" spans="1:7" x14ac:dyDescent="0.7">
      <c r="A434" s="1">
        <v>42885</v>
      </c>
      <c r="B434">
        <v>9.39</v>
      </c>
      <c r="C434">
        <v>26.4</v>
      </c>
      <c r="E434" s="1">
        <v>42883</v>
      </c>
      <c r="F434">
        <v>9.32</v>
      </c>
      <c r="G434">
        <v>20.9</v>
      </c>
    </row>
    <row r="435" spans="1:7" x14ac:dyDescent="0.7">
      <c r="A435" s="1">
        <v>42886</v>
      </c>
      <c r="B435">
        <v>9.2799999999999994</v>
      </c>
      <c r="C435">
        <v>25.3</v>
      </c>
      <c r="E435" s="1">
        <v>42883</v>
      </c>
      <c r="F435">
        <v>9.31</v>
      </c>
      <c r="G435">
        <v>19.899999999999999</v>
      </c>
    </row>
    <row r="436" spans="1:7" x14ac:dyDescent="0.7">
      <c r="A436" s="1">
        <v>42886</v>
      </c>
      <c r="B436">
        <v>9.15</v>
      </c>
      <c r="C436">
        <v>24.4</v>
      </c>
      <c r="E436" s="1">
        <v>42883</v>
      </c>
      <c r="F436">
        <v>10.19</v>
      </c>
      <c r="G436">
        <v>21.9</v>
      </c>
    </row>
    <row r="437" spans="1:7" x14ac:dyDescent="0.7">
      <c r="A437" s="1">
        <v>42886</v>
      </c>
      <c r="B437">
        <v>9.17</v>
      </c>
      <c r="C437">
        <v>24.2</v>
      </c>
      <c r="E437" s="1">
        <v>42883</v>
      </c>
      <c r="F437">
        <v>10.58</v>
      </c>
      <c r="G437">
        <v>26.3</v>
      </c>
    </row>
    <row r="438" spans="1:7" x14ac:dyDescent="0.7">
      <c r="A438" s="1">
        <v>42886</v>
      </c>
      <c r="B438">
        <v>9.48</v>
      </c>
      <c r="C438">
        <v>25.7</v>
      </c>
      <c r="E438" s="1">
        <v>42883</v>
      </c>
      <c r="F438">
        <v>10.47</v>
      </c>
      <c r="G438">
        <v>28.9</v>
      </c>
    </row>
    <row r="439" spans="1:7" x14ac:dyDescent="0.7">
      <c r="A439" s="1">
        <v>42886</v>
      </c>
      <c r="B439">
        <v>9.91</v>
      </c>
      <c r="C439">
        <v>28.2</v>
      </c>
      <c r="E439" s="1">
        <v>42883</v>
      </c>
      <c r="F439">
        <v>10.39</v>
      </c>
      <c r="G439">
        <v>27.6</v>
      </c>
    </row>
    <row r="440" spans="1:7" x14ac:dyDescent="0.7">
      <c r="A440" s="1">
        <v>42886</v>
      </c>
      <c r="B440">
        <v>9.99</v>
      </c>
      <c r="C440">
        <v>28.6</v>
      </c>
      <c r="E440" s="1">
        <v>42883</v>
      </c>
      <c r="F440">
        <v>9.92</v>
      </c>
      <c r="G440">
        <v>25.2</v>
      </c>
    </row>
    <row r="441" spans="1:7" x14ac:dyDescent="0.7">
      <c r="A441" s="1">
        <v>42886</v>
      </c>
      <c r="B441">
        <v>9.84</v>
      </c>
      <c r="C441">
        <v>27.5</v>
      </c>
      <c r="E441" s="1">
        <v>42884</v>
      </c>
      <c r="F441">
        <v>9.6199999999999992</v>
      </c>
      <c r="G441">
        <v>23.6</v>
      </c>
    </row>
    <row r="442" spans="1:7" x14ac:dyDescent="0.7">
      <c r="A442" s="1">
        <v>42886</v>
      </c>
      <c r="B442">
        <v>9.7100000000000009</v>
      </c>
      <c r="C442">
        <v>26.4</v>
      </c>
      <c r="E442" s="1">
        <v>42884</v>
      </c>
      <c r="F442">
        <v>9.41</v>
      </c>
      <c r="G442">
        <v>22.3</v>
      </c>
    </row>
    <row r="443" spans="1:7" x14ac:dyDescent="0.7">
      <c r="A443" s="1">
        <v>42887</v>
      </c>
      <c r="B443">
        <v>9.61</v>
      </c>
      <c r="C443">
        <v>25.5</v>
      </c>
      <c r="E443" s="1">
        <v>42884</v>
      </c>
      <c r="F443">
        <v>9.39</v>
      </c>
      <c r="G443">
        <v>21.5</v>
      </c>
    </row>
    <row r="444" spans="1:7" x14ac:dyDescent="0.7">
      <c r="A444" s="1">
        <v>42887</v>
      </c>
      <c r="B444">
        <v>9.5</v>
      </c>
      <c r="C444">
        <v>24.8</v>
      </c>
      <c r="E444" s="1">
        <v>42884</v>
      </c>
      <c r="F444">
        <v>10.32</v>
      </c>
      <c r="G444">
        <v>24.1</v>
      </c>
    </row>
    <row r="445" spans="1:7" x14ac:dyDescent="0.7">
      <c r="A445" s="1">
        <v>42887</v>
      </c>
      <c r="B445">
        <v>9.51</v>
      </c>
      <c r="C445">
        <v>24.7</v>
      </c>
      <c r="E445" s="1">
        <v>42884</v>
      </c>
      <c r="F445">
        <v>10.52</v>
      </c>
      <c r="G445">
        <v>28.9</v>
      </c>
    </row>
    <row r="446" spans="1:7" x14ac:dyDescent="0.7">
      <c r="A446" s="1">
        <v>42887</v>
      </c>
      <c r="B446">
        <v>9.7799999999999994</v>
      </c>
      <c r="C446">
        <v>27.1</v>
      </c>
      <c r="E446" s="1">
        <v>42884</v>
      </c>
      <c r="F446">
        <v>10.48</v>
      </c>
      <c r="G446">
        <v>30.8</v>
      </c>
    </row>
    <row r="447" spans="1:7" x14ac:dyDescent="0.7">
      <c r="A447" s="1">
        <v>42887</v>
      </c>
      <c r="B447">
        <v>10.119999999999999</v>
      </c>
      <c r="C447">
        <v>29.7</v>
      </c>
      <c r="E447" s="1">
        <v>42884</v>
      </c>
      <c r="F447">
        <v>10.33</v>
      </c>
      <c r="G447">
        <v>29.2</v>
      </c>
    </row>
    <row r="448" spans="1:7" x14ac:dyDescent="0.7">
      <c r="A448" s="1">
        <v>42887</v>
      </c>
      <c r="B448">
        <v>10.44</v>
      </c>
      <c r="C448">
        <v>30.7</v>
      </c>
      <c r="E448" s="1">
        <v>42884</v>
      </c>
      <c r="F448">
        <v>9.92</v>
      </c>
      <c r="G448">
        <v>27.1</v>
      </c>
    </row>
    <row r="449" spans="1:7" x14ac:dyDescent="0.7">
      <c r="A449" s="1">
        <v>42887</v>
      </c>
      <c r="B449">
        <v>10.33</v>
      </c>
      <c r="C449">
        <v>28.9</v>
      </c>
      <c r="E449" s="1">
        <v>42885</v>
      </c>
      <c r="F449">
        <v>9.64</v>
      </c>
      <c r="G449">
        <v>25.4</v>
      </c>
    </row>
    <row r="450" spans="1:7" x14ac:dyDescent="0.7">
      <c r="A450" s="1">
        <v>42887</v>
      </c>
      <c r="B450">
        <v>10.14</v>
      </c>
      <c r="C450">
        <v>27</v>
      </c>
      <c r="E450" s="1">
        <v>42885</v>
      </c>
      <c r="F450">
        <v>9.4499999999999993</v>
      </c>
      <c r="G450">
        <v>23.7</v>
      </c>
    </row>
    <row r="451" spans="1:7" x14ac:dyDescent="0.7">
      <c r="A451" s="1">
        <v>42888</v>
      </c>
      <c r="B451">
        <v>9.98</v>
      </c>
      <c r="C451">
        <v>25.2</v>
      </c>
      <c r="E451" s="1">
        <v>42885</v>
      </c>
      <c r="F451">
        <v>9.6199999999999992</v>
      </c>
      <c r="G451">
        <v>22.7</v>
      </c>
    </row>
    <row r="452" spans="1:7" x14ac:dyDescent="0.7">
      <c r="A452" s="1">
        <v>42888</v>
      </c>
      <c r="B452">
        <v>9.85</v>
      </c>
      <c r="C452">
        <v>23.8</v>
      </c>
      <c r="E452" s="1">
        <v>42885</v>
      </c>
      <c r="F452">
        <v>10.47</v>
      </c>
      <c r="G452">
        <v>25.3</v>
      </c>
    </row>
    <row r="453" spans="1:7" x14ac:dyDescent="0.7">
      <c r="A453" s="1">
        <v>42888</v>
      </c>
      <c r="B453">
        <v>9.94</v>
      </c>
      <c r="C453">
        <v>23.8</v>
      </c>
      <c r="E453" s="1">
        <v>42885</v>
      </c>
      <c r="F453">
        <v>10.4</v>
      </c>
      <c r="G453">
        <v>26.6</v>
      </c>
    </row>
    <row r="454" spans="1:7" x14ac:dyDescent="0.7">
      <c r="A454" s="1">
        <v>42888</v>
      </c>
      <c r="B454">
        <v>10.5</v>
      </c>
      <c r="C454">
        <v>26.3</v>
      </c>
      <c r="E454" s="1">
        <v>42885</v>
      </c>
      <c r="F454">
        <v>10.53</v>
      </c>
      <c r="G454">
        <v>28.5</v>
      </c>
    </row>
    <row r="455" spans="1:7" x14ac:dyDescent="0.7">
      <c r="A455" s="1">
        <v>42888</v>
      </c>
      <c r="B455">
        <v>11.01</v>
      </c>
      <c r="C455">
        <v>29.2</v>
      </c>
      <c r="E455" s="1">
        <v>42885</v>
      </c>
      <c r="F455">
        <v>10.51</v>
      </c>
      <c r="G455">
        <v>27.5</v>
      </c>
    </row>
    <row r="456" spans="1:7" x14ac:dyDescent="0.7">
      <c r="A456" s="1">
        <v>42888</v>
      </c>
      <c r="B456">
        <v>10.87</v>
      </c>
      <c r="C456">
        <v>29.9</v>
      </c>
      <c r="E456" s="1">
        <v>42885</v>
      </c>
      <c r="F456">
        <v>10.15</v>
      </c>
      <c r="G456">
        <v>25.8</v>
      </c>
    </row>
    <row r="457" spans="1:7" x14ac:dyDescent="0.7">
      <c r="A457" s="1">
        <v>42888</v>
      </c>
      <c r="B457">
        <v>10.64</v>
      </c>
      <c r="C457">
        <v>28.1</v>
      </c>
      <c r="E457" s="1">
        <v>42886</v>
      </c>
      <c r="F457">
        <v>9.8000000000000007</v>
      </c>
      <c r="G457">
        <v>24.4</v>
      </c>
    </row>
    <row r="458" spans="1:7" x14ac:dyDescent="0.7">
      <c r="A458" s="1">
        <v>42888</v>
      </c>
      <c r="B458">
        <v>10.44</v>
      </c>
      <c r="C458">
        <v>26.1</v>
      </c>
      <c r="E458" s="1">
        <v>42886</v>
      </c>
      <c r="F458">
        <v>9.5</v>
      </c>
      <c r="G458">
        <v>23.2</v>
      </c>
    </row>
    <row r="459" spans="1:7" x14ac:dyDescent="0.7">
      <c r="A459" s="1">
        <v>42889</v>
      </c>
      <c r="B459">
        <v>10.23</v>
      </c>
      <c r="C459">
        <v>24.7</v>
      </c>
      <c r="E459" s="1">
        <v>42886</v>
      </c>
      <c r="F459">
        <v>9.39</v>
      </c>
      <c r="G459">
        <v>22.4</v>
      </c>
    </row>
    <row r="460" spans="1:7" x14ac:dyDescent="0.7">
      <c r="A460" s="1">
        <v>42889</v>
      </c>
      <c r="B460">
        <v>10.01</v>
      </c>
      <c r="C460">
        <v>23.7</v>
      </c>
      <c r="E460" s="1">
        <v>42886</v>
      </c>
      <c r="F460">
        <v>10.11</v>
      </c>
      <c r="G460">
        <v>23.7</v>
      </c>
    </row>
    <row r="461" spans="1:7" x14ac:dyDescent="0.7">
      <c r="A461" s="1">
        <v>42889</v>
      </c>
      <c r="B461">
        <v>10.06</v>
      </c>
      <c r="C461">
        <v>23.6</v>
      </c>
      <c r="E461" s="1">
        <v>42886</v>
      </c>
      <c r="F461">
        <v>10.42</v>
      </c>
      <c r="G461">
        <v>26.6</v>
      </c>
    </row>
    <row r="462" spans="1:7" x14ac:dyDescent="0.7">
      <c r="A462" s="1">
        <v>42889</v>
      </c>
      <c r="B462">
        <v>10.119999999999999</v>
      </c>
      <c r="C462">
        <v>25.7</v>
      </c>
      <c r="E462" s="1">
        <v>42886</v>
      </c>
      <c r="F462">
        <v>10.5</v>
      </c>
      <c r="G462">
        <v>28.5</v>
      </c>
    </row>
    <row r="463" spans="1:7" x14ac:dyDescent="0.7">
      <c r="A463" s="1">
        <v>42889</v>
      </c>
      <c r="B463">
        <v>10.92</v>
      </c>
      <c r="C463">
        <v>28.5</v>
      </c>
      <c r="E463" s="1">
        <v>42886</v>
      </c>
      <c r="F463">
        <v>9.75</v>
      </c>
      <c r="G463">
        <v>26.8</v>
      </c>
    </row>
    <row r="464" spans="1:7" x14ac:dyDescent="0.7">
      <c r="A464" s="1">
        <v>42889</v>
      </c>
      <c r="B464">
        <v>11.04</v>
      </c>
      <c r="C464">
        <v>29.2</v>
      </c>
      <c r="E464" s="1">
        <v>42886</v>
      </c>
      <c r="F464">
        <v>9.44</v>
      </c>
      <c r="G464">
        <v>25.4</v>
      </c>
    </row>
    <row r="465" spans="1:7" x14ac:dyDescent="0.7">
      <c r="A465" s="1">
        <v>42889</v>
      </c>
      <c r="B465">
        <v>10.97</v>
      </c>
      <c r="C465">
        <v>27.7</v>
      </c>
      <c r="E465" s="1">
        <v>42887</v>
      </c>
      <c r="F465">
        <v>9.09</v>
      </c>
      <c r="G465">
        <v>24.2</v>
      </c>
    </row>
    <row r="466" spans="1:7" x14ac:dyDescent="0.7">
      <c r="A466" s="1">
        <v>42889</v>
      </c>
      <c r="B466">
        <v>10.79</v>
      </c>
      <c r="C466">
        <v>25.8</v>
      </c>
      <c r="E466" s="1">
        <v>42887</v>
      </c>
      <c r="F466">
        <v>8.66</v>
      </c>
      <c r="G466">
        <v>23.5</v>
      </c>
    </row>
    <row r="467" spans="1:7" x14ac:dyDescent="0.7">
      <c r="A467" s="1">
        <v>42890</v>
      </c>
      <c r="B467">
        <v>10.55</v>
      </c>
      <c r="C467">
        <v>24.3</v>
      </c>
      <c r="E467" s="1">
        <v>42887</v>
      </c>
      <c r="F467">
        <v>8.6199999999999992</v>
      </c>
      <c r="G467">
        <v>22.9</v>
      </c>
    </row>
    <row r="468" spans="1:7" x14ac:dyDescent="0.7">
      <c r="A468" s="1">
        <v>42890</v>
      </c>
      <c r="B468">
        <v>10.31</v>
      </c>
      <c r="C468">
        <v>23.1</v>
      </c>
      <c r="E468" s="1">
        <v>42887</v>
      </c>
      <c r="F468">
        <v>10.09</v>
      </c>
      <c r="G468">
        <v>25.2</v>
      </c>
    </row>
    <row r="469" spans="1:7" x14ac:dyDescent="0.7">
      <c r="A469" s="1">
        <v>42890</v>
      </c>
      <c r="B469">
        <v>10.4</v>
      </c>
      <c r="C469">
        <v>23.1</v>
      </c>
      <c r="E469" s="1">
        <v>42887</v>
      </c>
      <c r="F469">
        <v>10.48</v>
      </c>
      <c r="G469">
        <v>29.5</v>
      </c>
    </row>
    <row r="470" spans="1:7" x14ac:dyDescent="0.7">
      <c r="A470" s="1">
        <v>42890</v>
      </c>
      <c r="B470">
        <v>10.91</v>
      </c>
      <c r="C470">
        <v>25.5</v>
      </c>
      <c r="E470" s="1">
        <v>42887</v>
      </c>
      <c r="F470">
        <v>10.23</v>
      </c>
      <c r="G470">
        <v>30.7</v>
      </c>
    </row>
    <row r="471" spans="1:7" x14ac:dyDescent="0.7">
      <c r="A471" s="1">
        <v>42890</v>
      </c>
      <c r="B471">
        <v>10.97</v>
      </c>
      <c r="C471">
        <v>28.5</v>
      </c>
      <c r="E471" s="1">
        <v>42887</v>
      </c>
      <c r="F471">
        <v>9.98</v>
      </c>
      <c r="G471">
        <v>28.6</v>
      </c>
    </row>
    <row r="472" spans="1:7" x14ac:dyDescent="0.7">
      <c r="A472" s="1">
        <v>42890</v>
      </c>
      <c r="B472">
        <v>10.96</v>
      </c>
      <c r="C472">
        <v>29.3</v>
      </c>
      <c r="E472" s="1">
        <v>42887</v>
      </c>
      <c r="F472">
        <v>9.89</v>
      </c>
      <c r="G472">
        <v>25.6</v>
      </c>
    </row>
    <row r="473" spans="1:7" x14ac:dyDescent="0.7">
      <c r="A473" s="1">
        <v>42890</v>
      </c>
      <c r="B473">
        <v>10.99</v>
      </c>
      <c r="C473">
        <v>27.7</v>
      </c>
      <c r="E473" s="1">
        <v>42888</v>
      </c>
      <c r="F473">
        <v>9.59</v>
      </c>
      <c r="G473">
        <v>23.2</v>
      </c>
    </row>
    <row r="474" spans="1:7" x14ac:dyDescent="0.7">
      <c r="A474" s="1">
        <v>42890</v>
      </c>
      <c r="B474">
        <v>10.8</v>
      </c>
      <c r="C474">
        <v>25.9</v>
      </c>
      <c r="E474" s="1">
        <v>42888</v>
      </c>
      <c r="F474">
        <v>9.3699999999999992</v>
      </c>
      <c r="G474">
        <v>21.3</v>
      </c>
    </row>
    <row r="475" spans="1:7" x14ac:dyDescent="0.7">
      <c r="A475" s="1">
        <v>42891</v>
      </c>
      <c r="B475">
        <v>10.55</v>
      </c>
      <c r="C475">
        <v>24.4</v>
      </c>
      <c r="E475" s="1">
        <v>42888</v>
      </c>
      <c r="F475">
        <v>9.42</v>
      </c>
      <c r="G475">
        <v>20.3</v>
      </c>
    </row>
    <row r="476" spans="1:7" x14ac:dyDescent="0.7">
      <c r="A476" s="1">
        <v>42891</v>
      </c>
      <c r="B476">
        <v>10.27</v>
      </c>
      <c r="C476">
        <v>23</v>
      </c>
      <c r="E476" s="1">
        <v>42888</v>
      </c>
      <c r="F476">
        <v>10.53</v>
      </c>
      <c r="G476">
        <v>23.4</v>
      </c>
    </row>
    <row r="477" spans="1:7" x14ac:dyDescent="0.7">
      <c r="A477" s="1">
        <v>42891</v>
      </c>
      <c r="B477">
        <v>10.39</v>
      </c>
      <c r="C477">
        <v>23</v>
      </c>
      <c r="E477" s="1">
        <v>42888</v>
      </c>
      <c r="F477">
        <v>10.28</v>
      </c>
      <c r="G477">
        <v>27.7</v>
      </c>
    </row>
    <row r="478" spans="1:7" x14ac:dyDescent="0.7">
      <c r="A478" s="1">
        <v>42891</v>
      </c>
      <c r="B478">
        <v>10.87</v>
      </c>
      <c r="C478">
        <v>25.4</v>
      </c>
      <c r="E478" s="1">
        <v>42888</v>
      </c>
      <c r="F478">
        <v>10.42</v>
      </c>
      <c r="G478">
        <v>29.8</v>
      </c>
    </row>
    <row r="479" spans="1:7" x14ac:dyDescent="0.7">
      <c r="A479" s="1">
        <v>42891</v>
      </c>
      <c r="B479">
        <v>10.77</v>
      </c>
      <c r="C479">
        <v>28.9</v>
      </c>
      <c r="E479" s="1">
        <v>42888</v>
      </c>
      <c r="F479">
        <v>10.43</v>
      </c>
      <c r="G479">
        <v>27.5</v>
      </c>
    </row>
    <row r="480" spans="1:7" x14ac:dyDescent="0.7">
      <c r="A480" s="1">
        <v>42891</v>
      </c>
      <c r="B480">
        <v>10.76</v>
      </c>
      <c r="C480">
        <v>29.2</v>
      </c>
      <c r="E480" s="1">
        <v>42888</v>
      </c>
      <c r="F480">
        <v>10.02</v>
      </c>
      <c r="G480">
        <v>24.3</v>
      </c>
    </row>
    <row r="481" spans="1:7" x14ac:dyDescent="0.7">
      <c r="A481" s="1">
        <v>42891</v>
      </c>
      <c r="B481">
        <v>10.47</v>
      </c>
      <c r="C481">
        <v>27.3</v>
      </c>
      <c r="E481" s="1">
        <v>42889</v>
      </c>
      <c r="F481">
        <v>9.6300000000000008</v>
      </c>
      <c r="G481">
        <v>22.3</v>
      </c>
    </row>
    <row r="482" spans="1:7" x14ac:dyDescent="0.7">
      <c r="A482" s="1">
        <v>42891</v>
      </c>
      <c r="B482">
        <v>10.15</v>
      </c>
      <c r="C482">
        <v>25.5</v>
      </c>
      <c r="E482" s="1">
        <v>42889</v>
      </c>
      <c r="F482">
        <v>9.24</v>
      </c>
      <c r="G482">
        <v>21.2</v>
      </c>
    </row>
    <row r="483" spans="1:7" x14ac:dyDescent="0.7">
      <c r="A483" s="1">
        <v>42892</v>
      </c>
      <c r="B483">
        <v>9.92</v>
      </c>
      <c r="C483">
        <v>24</v>
      </c>
      <c r="E483" s="1">
        <v>42889</v>
      </c>
      <c r="F483">
        <v>9.32</v>
      </c>
      <c r="G483">
        <v>20.5</v>
      </c>
    </row>
    <row r="484" spans="1:7" x14ac:dyDescent="0.7">
      <c r="A484" s="1">
        <v>42892</v>
      </c>
      <c r="B484">
        <v>9.7200000000000006</v>
      </c>
      <c r="C484">
        <v>22.9</v>
      </c>
      <c r="E484" s="1">
        <v>42889</v>
      </c>
      <c r="F484">
        <v>10.32</v>
      </c>
      <c r="G484">
        <v>23.1</v>
      </c>
    </row>
    <row r="485" spans="1:7" x14ac:dyDescent="0.7">
      <c r="A485" s="1">
        <v>42892</v>
      </c>
      <c r="B485">
        <v>9.7200000000000006</v>
      </c>
      <c r="C485">
        <v>22.7</v>
      </c>
      <c r="E485" s="1">
        <v>42889</v>
      </c>
      <c r="F485">
        <v>10.6</v>
      </c>
      <c r="G485">
        <v>27.1</v>
      </c>
    </row>
    <row r="486" spans="1:7" x14ac:dyDescent="0.7">
      <c r="A486" s="1">
        <v>42892</v>
      </c>
      <c r="B486">
        <v>9.75</v>
      </c>
      <c r="C486">
        <v>23.4</v>
      </c>
      <c r="E486" s="1">
        <v>42889</v>
      </c>
      <c r="F486">
        <v>10.53</v>
      </c>
      <c r="G486">
        <v>28.1</v>
      </c>
    </row>
    <row r="487" spans="1:7" x14ac:dyDescent="0.7">
      <c r="A487" s="1">
        <v>42892</v>
      </c>
      <c r="B487">
        <v>9.76</v>
      </c>
      <c r="C487">
        <v>23.8</v>
      </c>
      <c r="E487" s="1">
        <v>42889</v>
      </c>
      <c r="F487">
        <v>10.5</v>
      </c>
      <c r="G487">
        <v>25.8</v>
      </c>
    </row>
    <row r="488" spans="1:7" x14ac:dyDescent="0.7">
      <c r="A488" s="1">
        <v>42892</v>
      </c>
      <c r="B488">
        <v>9.5399999999999991</v>
      </c>
      <c r="C488">
        <v>23.6</v>
      </c>
      <c r="E488" s="1">
        <v>42889</v>
      </c>
      <c r="F488">
        <v>10.1</v>
      </c>
      <c r="G488">
        <v>22.7</v>
      </c>
    </row>
    <row r="489" spans="1:7" x14ac:dyDescent="0.7">
      <c r="A489" s="1">
        <v>42892</v>
      </c>
      <c r="B489">
        <v>9.16</v>
      </c>
      <c r="C489">
        <v>22.8</v>
      </c>
      <c r="E489" s="1">
        <v>42890</v>
      </c>
      <c r="F489">
        <v>9.66</v>
      </c>
      <c r="G489">
        <v>21.4</v>
      </c>
    </row>
    <row r="490" spans="1:7" x14ac:dyDescent="0.7">
      <c r="A490" s="1">
        <v>42892</v>
      </c>
      <c r="B490">
        <v>9.07</v>
      </c>
      <c r="C490">
        <v>22</v>
      </c>
      <c r="E490" s="1">
        <v>42890</v>
      </c>
      <c r="F490">
        <v>9.25</v>
      </c>
      <c r="G490">
        <v>19.899999999999999</v>
      </c>
    </row>
    <row r="491" spans="1:7" x14ac:dyDescent="0.7">
      <c r="A491" s="1">
        <v>42893</v>
      </c>
      <c r="B491">
        <v>8.98</v>
      </c>
      <c r="C491">
        <v>21.3</v>
      </c>
      <c r="E491" s="1">
        <v>42890</v>
      </c>
      <c r="F491">
        <v>9.33</v>
      </c>
      <c r="G491">
        <v>19</v>
      </c>
    </row>
    <row r="492" spans="1:7" x14ac:dyDescent="0.7">
      <c r="A492" s="1">
        <v>42893</v>
      </c>
      <c r="B492">
        <v>8.89</v>
      </c>
      <c r="C492">
        <v>20.8</v>
      </c>
      <c r="E492" s="1">
        <v>42890</v>
      </c>
      <c r="F492">
        <v>10.53</v>
      </c>
      <c r="G492">
        <v>23.3</v>
      </c>
    </row>
    <row r="493" spans="1:7" x14ac:dyDescent="0.7">
      <c r="A493" s="1">
        <v>42893</v>
      </c>
      <c r="B493">
        <v>8.8000000000000007</v>
      </c>
      <c r="C493">
        <v>20.7</v>
      </c>
      <c r="E493" s="1">
        <v>42890</v>
      </c>
      <c r="F493">
        <v>10.53</v>
      </c>
      <c r="G493">
        <v>27.5</v>
      </c>
    </row>
    <row r="494" spans="1:7" x14ac:dyDescent="0.7">
      <c r="A494" s="1">
        <v>42893</v>
      </c>
      <c r="B494">
        <v>9.1199999999999992</v>
      </c>
      <c r="C494">
        <v>21.7</v>
      </c>
      <c r="E494" s="1">
        <v>42890</v>
      </c>
      <c r="F494">
        <v>10.5</v>
      </c>
      <c r="G494">
        <v>29.9</v>
      </c>
    </row>
    <row r="495" spans="1:7" x14ac:dyDescent="0.7">
      <c r="A495" s="1">
        <v>42893</v>
      </c>
      <c r="B495">
        <v>9.2799999999999994</v>
      </c>
      <c r="C495">
        <v>23</v>
      </c>
      <c r="E495" s="1">
        <v>42890</v>
      </c>
      <c r="F495">
        <v>10.45</v>
      </c>
      <c r="G495">
        <v>25.6</v>
      </c>
    </row>
    <row r="496" spans="1:7" x14ac:dyDescent="0.7">
      <c r="A496" s="1">
        <v>42893</v>
      </c>
      <c r="B496">
        <v>9.16</v>
      </c>
      <c r="C496">
        <v>23.7</v>
      </c>
      <c r="E496" s="1">
        <v>42890</v>
      </c>
      <c r="F496">
        <v>9.99</v>
      </c>
      <c r="G496">
        <v>21.8</v>
      </c>
    </row>
    <row r="497" spans="1:7" x14ac:dyDescent="0.7">
      <c r="A497" s="1">
        <v>42893</v>
      </c>
      <c r="B497">
        <v>8.6999999999999993</v>
      </c>
      <c r="C497">
        <v>23.2</v>
      </c>
      <c r="E497" s="1">
        <v>42891</v>
      </c>
      <c r="F497">
        <v>9.56</v>
      </c>
      <c r="G497">
        <v>20.5</v>
      </c>
    </row>
    <row r="498" spans="1:7" x14ac:dyDescent="0.7">
      <c r="A498" s="1">
        <v>42893</v>
      </c>
      <c r="B498">
        <v>8.5399999999999991</v>
      </c>
      <c r="C498">
        <v>22.3</v>
      </c>
      <c r="E498" s="1">
        <v>42891</v>
      </c>
      <c r="F498">
        <v>9.14</v>
      </c>
      <c r="G498">
        <v>18.7</v>
      </c>
    </row>
    <row r="499" spans="1:7" x14ac:dyDescent="0.7">
      <c r="A499" s="1">
        <v>42894</v>
      </c>
      <c r="B499">
        <v>8.44</v>
      </c>
      <c r="C499">
        <v>21.5</v>
      </c>
      <c r="E499" s="1">
        <v>42891</v>
      </c>
      <c r="F499">
        <v>9.15</v>
      </c>
      <c r="G499">
        <v>18.5</v>
      </c>
    </row>
    <row r="500" spans="1:7" x14ac:dyDescent="0.7">
      <c r="A500" s="1">
        <v>42894</v>
      </c>
      <c r="B500">
        <v>8.35</v>
      </c>
      <c r="C500">
        <v>20.6</v>
      </c>
      <c r="E500" s="1">
        <v>42891</v>
      </c>
      <c r="F500">
        <v>10.57</v>
      </c>
      <c r="G500">
        <v>24.7</v>
      </c>
    </row>
    <row r="501" spans="1:7" x14ac:dyDescent="0.7">
      <c r="A501" s="1">
        <v>42894</v>
      </c>
      <c r="B501">
        <v>8.86</v>
      </c>
      <c r="C501">
        <v>20.8</v>
      </c>
      <c r="E501" s="1">
        <v>42891</v>
      </c>
      <c r="F501">
        <v>10.5</v>
      </c>
      <c r="G501">
        <v>25.9</v>
      </c>
    </row>
    <row r="502" spans="1:7" x14ac:dyDescent="0.7">
      <c r="A502" s="1">
        <v>42894</v>
      </c>
      <c r="B502">
        <v>9.65</v>
      </c>
      <c r="C502">
        <v>22.9</v>
      </c>
      <c r="E502" s="1">
        <v>42893</v>
      </c>
      <c r="F502">
        <v>9.27</v>
      </c>
      <c r="G502">
        <v>21.9</v>
      </c>
    </row>
    <row r="503" spans="1:7" x14ac:dyDescent="0.7">
      <c r="A503" s="1">
        <v>42894</v>
      </c>
      <c r="B503">
        <v>7.79</v>
      </c>
      <c r="C503">
        <v>36.6</v>
      </c>
      <c r="E503" s="1">
        <v>42893</v>
      </c>
      <c r="F503">
        <v>8.92</v>
      </c>
      <c r="G503">
        <v>21</v>
      </c>
    </row>
    <row r="504" spans="1:7" x14ac:dyDescent="0.7">
      <c r="A504" s="1">
        <v>42894</v>
      </c>
      <c r="B504">
        <v>8.83</v>
      </c>
      <c r="C504">
        <v>25.9</v>
      </c>
      <c r="E504" s="1">
        <v>42893</v>
      </c>
      <c r="F504">
        <v>8.4</v>
      </c>
      <c r="G504">
        <v>20</v>
      </c>
    </row>
    <row r="505" spans="1:7" x14ac:dyDescent="0.7">
      <c r="A505" s="1">
        <v>42894</v>
      </c>
      <c r="B505">
        <v>7.21</v>
      </c>
      <c r="C505">
        <v>21.1</v>
      </c>
      <c r="E505" s="1">
        <v>42894</v>
      </c>
      <c r="F505">
        <v>8.08</v>
      </c>
      <c r="G505">
        <v>19</v>
      </c>
    </row>
    <row r="506" spans="1:7" x14ac:dyDescent="0.7">
      <c r="A506" s="1">
        <v>42895</v>
      </c>
      <c r="B506">
        <v>6.77</v>
      </c>
      <c r="C506">
        <v>19.100000000000001</v>
      </c>
      <c r="E506" s="1">
        <v>42894</v>
      </c>
      <c r="F506">
        <v>7.98</v>
      </c>
      <c r="G506">
        <v>18.3</v>
      </c>
    </row>
    <row r="507" spans="1:7" x14ac:dyDescent="0.7">
      <c r="A507" s="1">
        <v>42895</v>
      </c>
      <c r="B507">
        <v>6.1</v>
      </c>
      <c r="C507">
        <v>18.3</v>
      </c>
      <c r="E507" s="1">
        <v>42894</v>
      </c>
      <c r="F507">
        <v>9.27</v>
      </c>
      <c r="G507">
        <v>19.3</v>
      </c>
    </row>
    <row r="508" spans="1:7" x14ac:dyDescent="0.7">
      <c r="A508" s="1">
        <v>42895</v>
      </c>
      <c r="B508">
        <v>8.7200000000000006</v>
      </c>
      <c r="C508">
        <v>25.1</v>
      </c>
      <c r="E508" s="1">
        <v>42894</v>
      </c>
      <c r="F508">
        <v>9.9600000000000009</v>
      </c>
      <c r="G508">
        <v>22.8</v>
      </c>
    </row>
    <row r="509" spans="1:7" x14ac:dyDescent="0.7">
      <c r="A509" s="1">
        <v>42895</v>
      </c>
      <c r="B509">
        <v>7.84</v>
      </c>
      <c r="C509">
        <v>33.6</v>
      </c>
      <c r="E509" s="1">
        <v>42894</v>
      </c>
      <c r="F509">
        <v>10.76</v>
      </c>
      <c r="G509">
        <v>27.2</v>
      </c>
    </row>
    <row r="510" spans="1:7" x14ac:dyDescent="0.7">
      <c r="A510" s="1">
        <v>42895</v>
      </c>
      <c r="B510">
        <v>9.65</v>
      </c>
      <c r="C510">
        <v>25</v>
      </c>
      <c r="E510" s="1">
        <v>42894</v>
      </c>
      <c r="F510">
        <v>10.86</v>
      </c>
      <c r="G510">
        <v>27.6</v>
      </c>
    </row>
    <row r="511" spans="1:7" x14ac:dyDescent="0.7">
      <c r="A511" s="1">
        <v>42895</v>
      </c>
      <c r="B511">
        <v>10.24</v>
      </c>
      <c r="C511">
        <v>26.8</v>
      </c>
      <c r="E511" s="1">
        <v>42894</v>
      </c>
      <c r="F511">
        <v>10.66</v>
      </c>
      <c r="G511">
        <v>25.6</v>
      </c>
    </row>
    <row r="512" spans="1:7" x14ac:dyDescent="0.7">
      <c r="A512" s="1">
        <v>42895</v>
      </c>
      <c r="B512">
        <v>10.35</v>
      </c>
      <c r="C512">
        <v>26.1</v>
      </c>
      <c r="E512" s="1">
        <v>42894</v>
      </c>
      <c r="F512">
        <v>10.31</v>
      </c>
      <c r="G512">
        <v>24</v>
      </c>
    </row>
    <row r="513" spans="1:7" x14ac:dyDescent="0.7">
      <c r="A513" s="1">
        <v>42895</v>
      </c>
      <c r="B513">
        <v>10.14</v>
      </c>
      <c r="C513">
        <v>24.8</v>
      </c>
      <c r="E513" s="1">
        <v>42895</v>
      </c>
      <c r="F513">
        <v>9.9700000000000006</v>
      </c>
      <c r="G513">
        <v>22.7</v>
      </c>
    </row>
    <row r="514" spans="1:7" x14ac:dyDescent="0.7">
      <c r="A514" s="1">
        <v>42896</v>
      </c>
      <c r="B514">
        <v>9.9700000000000006</v>
      </c>
      <c r="C514">
        <v>23.6</v>
      </c>
      <c r="E514" s="1">
        <v>42895</v>
      </c>
      <c r="F514">
        <v>9.7200000000000006</v>
      </c>
      <c r="G514">
        <v>21.6</v>
      </c>
    </row>
    <row r="515" spans="1:7" x14ac:dyDescent="0.7">
      <c r="A515" s="1">
        <v>42896</v>
      </c>
      <c r="B515">
        <v>9.82</v>
      </c>
      <c r="C515">
        <v>22.7</v>
      </c>
      <c r="E515" s="1">
        <v>42895</v>
      </c>
      <c r="F515">
        <v>10.31</v>
      </c>
      <c r="G515">
        <v>22.4</v>
      </c>
    </row>
    <row r="516" spans="1:7" x14ac:dyDescent="0.7">
      <c r="A516" s="1">
        <v>42896</v>
      </c>
      <c r="B516">
        <v>9.8699999999999992</v>
      </c>
      <c r="C516">
        <v>22.6</v>
      </c>
      <c r="E516" s="1">
        <v>42895</v>
      </c>
      <c r="F516">
        <v>10.94</v>
      </c>
      <c r="G516">
        <v>26.2</v>
      </c>
    </row>
    <row r="517" spans="1:7" x14ac:dyDescent="0.7">
      <c r="A517" s="1">
        <v>42896</v>
      </c>
      <c r="B517">
        <v>9.68</v>
      </c>
      <c r="C517">
        <v>23.3</v>
      </c>
      <c r="E517" s="1">
        <v>42895</v>
      </c>
      <c r="F517">
        <v>10.8</v>
      </c>
      <c r="G517">
        <v>30.1</v>
      </c>
    </row>
    <row r="518" spans="1:7" x14ac:dyDescent="0.7">
      <c r="A518" s="1">
        <v>42896</v>
      </c>
      <c r="B518">
        <v>9.8000000000000007</v>
      </c>
      <c r="C518">
        <v>25.7</v>
      </c>
      <c r="E518" s="1">
        <v>42895</v>
      </c>
      <c r="F518">
        <v>10.68</v>
      </c>
      <c r="G518">
        <v>29.1</v>
      </c>
    </row>
    <row r="519" spans="1:7" x14ac:dyDescent="0.7">
      <c r="A519" s="1">
        <v>42896</v>
      </c>
      <c r="B519">
        <v>9.85</v>
      </c>
      <c r="C519">
        <v>26.6</v>
      </c>
      <c r="E519" s="1">
        <v>42895</v>
      </c>
      <c r="F519">
        <v>10.6</v>
      </c>
      <c r="G519">
        <v>26.1</v>
      </c>
    </row>
    <row r="520" spans="1:7" x14ac:dyDescent="0.7">
      <c r="A520" s="1">
        <v>42896</v>
      </c>
      <c r="B520">
        <v>9.66</v>
      </c>
      <c r="C520">
        <v>25.8</v>
      </c>
      <c r="E520" s="1">
        <v>42895</v>
      </c>
      <c r="F520">
        <v>10.210000000000001</v>
      </c>
      <c r="G520">
        <v>24.3</v>
      </c>
    </row>
    <row r="521" spans="1:7" x14ac:dyDescent="0.7">
      <c r="A521" s="1">
        <v>42896</v>
      </c>
      <c r="B521">
        <v>9.52</v>
      </c>
      <c r="C521">
        <v>24.3</v>
      </c>
      <c r="E521" s="1">
        <v>42896</v>
      </c>
      <c r="F521">
        <v>9.86</v>
      </c>
      <c r="G521">
        <v>22.7</v>
      </c>
    </row>
    <row r="522" spans="1:7" x14ac:dyDescent="0.7">
      <c r="A522" s="1">
        <v>42897</v>
      </c>
      <c r="B522">
        <v>9.41</v>
      </c>
      <c r="C522">
        <v>23.1</v>
      </c>
      <c r="E522" s="1">
        <v>42896</v>
      </c>
      <c r="F522">
        <v>9.5399999999999991</v>
      </c>
      <c r="G522">
        <v>21.7</v>
      </c>
    </row>
    <row r="523" spans="1:7" x14ac:dyDescent="0.7">
      <c r="A523" s="1">
        <v>42897</v>
      </c>
      <c r="B523">
        <v>9.33</v>
      </c>
      <c r="C523">
        <v>22.1</v>
      </c>
      <c r="E523" s="1">
        <v>42896</v>
      </c>
      <c r="F523">
        <v>10.029999999999999</v>
      </c>
      <c r="G523">
        <v>22.1</v>
      </c>
    </row>
    <row r="524" spans="1:7" x14ac:dyDescent="0.7">
      <c r="A524" s="1">
        <v>42897</v>
      </c>
      <c r="B524">
        <v>9.4</v>
      </c>
      <c r="C524">
        <v>21.9</v>
      </c>
      <c r="E524" s="1">
        <v>42896</v>
      </c>
      <c r="F524">
        <v>10.27</v>
      </c>
      <c r="G524">
        <v>23.4</v>
      </c>
    </row>
    <row r="525" spans="1:7" x14ac:dyDescent="0.7">
      <c r="A525" s="1">
        <v>42897</v>
      </c>
      <c r="B525">
        <v>9.6999999999999993</v>
      </c>
      <c r="C525">
        <v>24.3</v>
      </c>
      <c r="E525" s="1">
        <v>42896</v>
      </c>
      <c r="F525">
        <v>10.78</v>
      </c>
      <c r="G525">
        <v>26.7</v>
      </c>
    </row>
    <row r="526" spans="1:7" x14ac:dyDescent="0.7">
      <c r="A526" s="1">
        <v>42897</v>
      </c>
      <c r="B526">
        <v>10.16</v>
      </c>
      <c r="C526">
        <v>28.3</v>
      </c>
      <c r="E526" s="1">
        <v>42896</v>
      </c>
      <c r="F526">
        <v>10.71</v>
      </c>
      <c r="G526">
        <v>26.8</v>
      </c>
    </row>
    <row r="527" spans="1:7" x14ac:dyDescent="0.7">
      <c r="A527" s="1">
        <v>42897</v>
      </c>
      <c r="B527">
        <v>10.55</v>
      </c>
      <c r="C527">
        <v>29.6</v>
      </c>
      <c r="E527" s="1">
        <v>42896</v>
      </c>
      <c r="F527">
        <v>10.42</v>
      </c>
      <c r="G527">
        <v>24.5</v>
      </c>
    </row>
    <row r="528" spans="1:7" x14ac:dyDescent="0.7">
      <c r="A528" s="1">
        <v>42897</v>
      </c>
      <c r="B528">
        <v>10.45</v>
      </c>
      <c r="C528">
        <v>27.7</v>
      </c>
      <c r="E528" s="1">
        <v>42896</v>
      </c>
      <c r="F528">
        <v>9.98</v>
      </c>
      <c r="G528">
        <v>22.5</v>
      </c>
    </row>
    <row r="529" spans="1:7" x14ac:dyDescent="0.7">
      <c r="A529" s="1">
        <v>42897</v>
      </c>
      <c r="B529">
        <v>10.26</v>
      </c>
      <c r="C529">
        <v>25.8</v>
      </c>
      <c r="E529" s="1">
        <v>42897</v>
      </c>
      <c r="F529">
        <v>9.6300000000000008</v>
      </c>
      <c r="G529">
        <v>21.1</v>
      </c>
    </row>
    <row r="530" spans="1:7" x14ac:dyDescent="0.7">
      <c r="A530" s="1">
        <v>42898</v>
      </c>
      <c r="B530">
        <v>10.1</v>
      </c>
      <c r="C530">
        <v>24.5</v>
      </c>
      <c r="E530" s="1">
        <v>42897</v>
      </c>
      <c r="F530">
        <v>9.25</v>
      </c>
      <c r="G530">
        <v>20</v>
      </c>
    </row>
    <row r="531" spans="1:7" x14ac:dyDescent="0.7">
      <c r="A531" s="1">
        <v>42898</v>
      </c>
      <c r="B531">
        <v>9.9700000000000006</v>
      </c>
      <c r="C531">
        <v>23.4</v>
      </c>
      <c r="E531" s="1">
        <v>42897</v>
      </c>
      <c r="F531">
        <v>9.9600000000000009</v>
      </c>
      <c r="G531">
        <v>20.6</v>
      </c>
    </row>
    <row r="532" spans="1:7" x14ac:dyDescent="0.7">
      <c r="A532" s="1">
        <v>42898</v>
      </c>
      <c r="B532">
        <v>10.01</v>
      </c>
      <c r="C532">
        <v>23.4</v>
      </c>
      <c r="E532" s="1">
        <v>42897</v>
      </c>
      <c r="F532">
        <v>10.76</v>
      </c>
      <c r="G532">
        <v>25.3</v>
      </c>
    </row>
    <row r="533" spans="1:7" x14ac:dyDescent="0.7">
      <c r="A533" s="1">
        <v>42898</v>
      </c>
      <c r="B533">
        <v>10.32</v>
      </c>
      <c r="C533">
        <v>25.2</v>
      </c>
      <c r="E533" s="1">
        <v>42897</v>
      </c>
      <c r="F533">
        <v>10.75</v>
      </c>
      <c r="G533">
        <v>29.8</v>
      </c>
    </row>
    <row r="534" spans="1:7" x14ac:dyDescent="0.7">
      <c r="A534" s="1">
        <v>42898</v>
      </c>
      <c r="B534">
        <v>10.79</v>
      </c>
      <c r="C534">
        <v>27.7</v>
      </c>
      <c r="E534" s="1">
        <v>42897</v>
      </c>
      <c r="F534">
        <v>10.72</v>
      </c>
      <c r="G534">
        <v>29.8</v>
      </c>
    </row>
    <row r="535" spans="1:7" x14ac:dyDescent="0.7">
      <c r="A535" s="1">
        <v>42898</v>
      </c>
      <c r="B535">
        <v>10.99</v>
      </c>
      <c r="C535">
        <v>28.1</v>
      </c>
      <c r="E535" s="1">
        <v>42897</v>
      </c>
      <c r="F535">
        <v>10.5</v>
      </c>
      <c r="G535">
        <v>25.8</v>
      </c>
    </row>
    <row r="536" spans="1:7" x14ac:dyDescent="0.7">
      <c r="A536" s="1">
        <v>42898</v>
      </c>
      <c r="B536">
        <v>10.95</v>
      </c>
      <c r="C536">
        <v>26.7</v>
      </c>
      <c r="E536" s="1">
        <v>42897</v>
      </c>
      <c r="F536">
        <v>10.07</v>
      </c>
      <c r="G536">
        <v>23.7</v>
      </c>
    </row>
    <row r="537" spans="1:7" x14ac:dyDescent="0.7">
      <c r="A537" s="1">
        <v>42898</v>
      </c>
      <c r="B537">
        <v>10.75</v>
      </c>
      <c r="C537">
        <v>25</v>
      </c>
      <c r="E537" s="1">
        <v>42898</v>
      </c>
      <c r="F537">
        <v>9.68</v>
      </c>
      <c r="G537">
        <v>22.2</v>
      </c>
    </row>
    <row r="538" spans="1:7" x14ac:dyDescent="0.7">
      <c r="A538" s="1">
        <v>42899</v>
      </c>
      <c r="B538">
        <v>10.54</v>
      </c>
      <c r="C538">
        <v>23.8</v>
      </c>
      <c r="E538" s="1">
        <v>42898</v>
      </c>
      <c r="F538">
        <v>9.3800000000000008</v>
      </c>
      <c r="G538">
        <v>21</v>
      </c>
    </row>
    <row r="539" spans="1:7" x14ac:dyDescent="0.7">
      <c r="A539" s="1">
        <v>42899</v>
      </c>
      <c r="B539">
        <v>10.35</v>
      </c>
      <c r="C539">
        <v>22.9</v>
      </c>
      <c r="E539" s="1">
        <v>42898</v>
      </c>
      <c r="F539">
        <v>10.25</v>
      </c>
      <c r="G539">
        <v>22.1</v>
      </c>
    </row>
    <row r="540" spans="1:7" x14ac:dyDescent="0.7">
      <c r="A540" s="1">
        <v>42899</v>
      </c>
      <c r="B540">
        <v>10.34</v>
      </c>
      <c r="C540">
        <v>22.9</v>
      </c>
      <c r="E540" s="1">
        <v>42898</v>
      </c>
      <c r="F540">
        <v>10.79</v>
      </c>
      <c r="G540">
        <v>25.2</v>
      </c>
    </row>
    <row r="541" spans="1:7" x14ac:dyDescent="0.7">
      <c r="A541" s="1">
        <v>42899</v>
      </c>
      <c r="B541">
        <v>10.68</v>
      </c>
      <c r="C541">
        <v>25.4</v>
      </c>
      <c r="E541" s="1">
        <v>42898</v>
      </c>
      <c r="F541">
        <v>10.79</v>
      </c>
      <c r="G541">
        <v>27.9</v>
      </c>
    </row>
    <row r="542" spans="1:7" x14ac:dyDescent="0.7">
      <c r="A542" s="1">
        <v>42899</v>
      </c>
      <c r="B542">
        <v>10.96</v>
      </c>
      <c r="C542">
        <v>28</v>
      </c>
      <c r="E542" s="1">
        <v>42898</v>
      </c>
      <c r="F542">
        <v>10.8</v>
      </c>
      <c r="G542">
        <v>26.8</v>
      </c>
    </row>
    <row r="543" spans="1:7" x14ac:dyDescent="0.7">
      <c r="A543" s="1">
        <v>42899</v>
      </c>
      <c r="B543">
        <v>10.98</v>
      </c>
      <c r="C543">
        <v>27.8</v>
      </c>
      <c r="E543" s="1">
        <v>42898</v>
      </c>
      <c r="F543">
        <v>10.66</v>
      </c>
      <c r="G543">
        <v>24.3</v>
      </c>
    </row>
    <row r="544" spans="1:7" x14ac:dyDescent="0.7">
      <c r="A544" s="1">
        <v>42899</v>
      </c>
      <c r="B544">
        <v>10.72</v>
      </c>
      <c r="C544">
        <v>26.4</v>
      </c>
      <c r="E544" s="1">
        <v>42898</v>
      </c>
      <c r="F544">
        <v>10.3</v>
      </c>
      <c r="G544">
        <v>22</v>
      </c>
    </row>
    <row r="545" spans="1:7" x14ac:dyDescent="0.7">
      <c r="A545" s="1">
        <v>42899</v>
      </c>
      <c r="B545">
        <v>10.47</v>
      </c>
      <c r="C545">
        <v>25.1</v>
      </c>
      <c r="E545" s="1">
        <v>42899</v>
      </c>
      <c r="F545">
        <v>9.8699999999999992</v>
      </c>
      <c r="G545">
        <v>21</v>
      </c>
    </row>
    <row r="546" spans="1:7" x14ac:dyDescent="0.7">
      <c r="A546" s="1">
        <v>42900</v>
      </c>
      <c r="B546">
        <v>10.26</v>
      </c>
      <c r="C546">
        <v>24.1</v>
      </c>
      <c r="E546" s="1">
        <v>42899</v>
      </c>
      <c r="F546">
        <v>9.56</v>
      </c>
      <c r="G546">
        <v>20.100000000000001</v>
      </c>
    </row>
    <row r="547" spans="1:7" x14ac:dyDescent="0.7">
      <c r="A547" s="1">
        <v>42900</v>
      </c>
      <c r="B547">
        <v>10.08</v>
      </c>
      <c r="C547">
        <v>23.2</v>
      </c>
      <c r="E547" s="1">
        <v>42899</v>
      </c>
      <c r="F547">
        <v>10.36</v>
      </c>
      <c r="G547">
        <v>21.4</v>
      </c>
    </row>
    <row r="548" spans="1:7" x14ac:dyDescent="0.7">
      <c r="A548" s="1">
        <v>42900</v>
      </c>
      <c r="B548">
        <v>10.119999999999999</v>
      </c>
      <c r="C548">
        <v>23.1</v>
      </c>
      <c r="E548" s="1">
        <v>42899</v>
      </c>
      <c r="F548">
        <v>10.65</v>
      </c>
      <c r="G548">
        <v>26.2</v>
      </c>
    </row>
    <row r="549" spans="1:7" x14ac:dyDescent="0.7">
      <c r="A549" s="1">
        <v>42900</v>
      </c>
      <c r="B549">
        <v>10.37</v>
      </c>
      <c r="C549">
        <v>25.7</v>
      </c>
      <c r="E549" s="1">
        <v>42899</v>
      </c>
      <c r="F549">
        <v>10.6</v>
      </c>
      <c r="G549">
        <v>27.2</v>
      </c>
    </row>
    <row r="550" spans="1:7" x14ac:dyDescent="0.7">
      <c r="A550" s="1">
        <v>42900</v>
      </c>
      <c r="B550">
        <v>11.03</v>
      </c>
      <c r="C550">
        <v>28.8</v>
      </c>
      <c r="E550" s="1">
        <v>42899</v>
      </c>
      <c r="F550">
        <v>12.05</v>
      </c>
      <c r="G550">
        <v>24.8</v>
      </c>
    </row>
    <row r="551" spans="1:7" x14ac:dyDescent="0.7">
      <c r="A551" s="1">
        <v>42900</v>
      </c>
      <c r="B551">
        <v>11.08</v>
      </c>
      <c r="C551">
        <v>29.6</v>
      </c>
      <c r="E551" s="1">
        <v>42899</v>
      </c>
      <c r="F551">
        <v>5.92</v>
      </c>
      <c r="G551">
        <v>19.8</v>
      </c>
    </row>
    <row r="552" spans="1:7" x14ac:dyDescent="0.7">
      <c r="A552" s="1">
        <v>42900</v>
      </c>
      <c r="B552">
        <v>10.97</v>
      </c>
      <c r="C552">
        <v>28.3</v>
      </c>
      <c r="E552" s="1">
        <v>42899</v>
      </c>
      <c r="F552">
        <v>9.3000000000000007</v>
      </c>
      <c r="G552">
        <v>17.8</v>
      </c>
    </row>
    <row r="553" spans="1:7" x14ac:dyDescent="0.7">
      <c r="A553" s="1">
        <v>42900</v>
      </c>
      <c r="B553">
        <v>10.74</v>
      </c>
      <c r="C553">
        <v>26.5</v>
      </c>
      <c r="E553" s="1">
        <v>42900</v>
      </c>
      <c r="F553">
        <v>9.4</v>
      </c>
      <c r="G553">
        <v>16.100000000000001</v>
      </c>
    </row>
    <row r="554" spans="1:7" x14ac:dyDescent="0.7">
      <c r="A554" s="1">
        <v>42901</v>
      </c>
      <c r="B554">
        <v>10.5</v>
      </c>
      <c r="C554">
        <v>25.1</v>
      </c>
      <c r="E554" s="1">
        <v>42900</v>
      </c>
      <c r="F554">
        <v>9.49</v>
      </c>
      <c r="G554">
        <v>16.5</v>
      </c>
    </row>
    <row r="555" spans="1:7" x14ac:dyDescent="0.7">
      <c r="A555" s="1">
        <v>42901</v>
      </c>
      <c r="B555">
        <v>10.28</v>
      </c>
      <c r="C555">
        <v>23.8</v>
      </c>
      <c r="E555" s="1">
        <v>42900</v>
      </c>
      <c r="F555">
        <v>10.72</v>
      </c>
      <c r="G555">
        <v>33</v>
      </c>
    </row>
    <row r="556" spans="1:7" x14ac:dyDescent="0.7">
      <c r="A556" s="1">
        <v>42901</v>
      </c>
      <c r="B556">
        <v>10.34</v>
      </c>
      <c r="C556">
        <v>23.7</v>
      </c>
      <c r="E556" s="1">
        <v>42900</v>
      </c>
      <c r="F556">
        <v>10.83</v>
      </c>
      <c r="G556">
        <v>24.2</v>
      </c>
    </row>
    <row r="557" spans="1:7" x14ac:dyDescent="0.7">
      <c r="A557" s="1">
        <v>42901</v>
      </c>
      <c r="B557">
        <v>10.78</v>
      </c>
      <c r="C557">
        <v>26.1</v>
      </c>
      <c r="E557" s="1">
        <v>42900</v>
      </c>
      <c r="F557">
        <v>10.61</v>
      </c>
      <c r="G557">
        <v>21.7</v>
      </c>
    </row>
    <row r="558" spans="1:7" x14ac:dyDescent="0.7">
      <c r="A558" s="1">
        <v>42901</v>
      </c>
      <c r="B558">
        <v>11.26</v>
      </c>
      <c r="C558">
        <v>29.8</v>
      </c>
      <c r="E558" s="1">
        <v>42901</v>
      </c>
      <c r="F558">
        <v>10.37</v>
      </c>
      <c r="G558">
        <v>20</v>
      </c>
    </row>
    <row r="559" spans="1:7" x14ac:dyDescent="0.7">
      <c r="A559" s="1">
        <v>42901</v>
      </c>
      <c r="B559">
        <v>11.18</v>
      </c>
      <c r="C559">
        <v>31.1</v>
      </c>
      <c r="E559" s="1">
        <v>42901</v>
      </c>
      <c r="F559">
        <v>10.18</v>
      </c>
      <c r="G559">
        <v>19.2</v>
      </c>
    </row>
    <row r="560" spans="1:7" x14ac:dyDescent="0.7">
      <c r="A560" s="1">
        <v>42901</v>
      </c>
      <c r="B560">
        <v>11.03</v>
      </c>
      <c r="C560">
        <v>29.7</v>
      </c>
      <c r="E560" s="1">
        <v>42901</v>
      </c>
      <c r="F560">
        <v>10.87</v>
      </c>
      <c r="G560">
        <v>25.7</v>
      </c>
    </row>
    <row r="561" spans="1:7" x14ac:dyDescent="0.7">
      <c r="A561" s="1">
        <v>42901</v>
      </c>
      <c r="B561">
        <v>10.79</v>
      </c>
      <c r="C561">
        <v>28.1</v>
      </c>
      <c r="E561" s="1">
        <v>42901</v>
      </c>
      <c r="F561">
        <v>10.94</v>
      </c>
      <c r="G561">
        <v>34.200000000000003</v>
      </c>
    </row>
    <row r="562" spans="1:7" x14ac:dyDescent="0.7">
      <c r="A562" s="1">
        <v>42902</v>
      </c>
      <c r="B562">
        <v>10.53</v>
      </c>
      <c r="C562">
        <v>26.7</v>
      </c>
      <c r="E562" s="1">
        <v>42901</v>
      </c>
      <c r="F562">
        <v>10.74</v>
      </c>
      <c r="G562">
        <v>35.799999999999997</v>
      </c>
    </row>
    <row r="563" spans="1:7" x14ac:dyDescent="0.7">
      <c r="A563" s="1">
        <v>42902</v>
      </c>
      <c r="B563">
        <v>10.27</v>
      </c>
      <c r="C563">
        <v>25.5</v>
      </c>
      <c r="E563" s="1">
        <v>42901</v>
      </c>
      <c r="F563">
        <v>10.6</v>
      </c>
      <c r="G563">
        <v>26.1</v>
      </c>
    </row>
    <row r="564" spans="1:7" x14ac:dyDescent="0.7">
      <c r="A564" s="1">
        <v>42902</v>
      </c>
      <c r="B564">
        <v>10.35</v>
      </c>
      <c r="C564">
        <v>25.5</v>
      </c>
      <c r="E564" s="1">
        <v>42901</v>
      </c>
      <c r="F564">
        <v>10.86</v>
      </c>
      <c r="G564">
        <v>22.7</v>
      </c>
    </row>
    <row r="565" spans="1:7" x14ac:dyDescent="0.7">
      <c r="A565" s="1">
        <v>42902</v>
      </c>
      <c r="B565">
        <v>10.82</v>
      </c>
      <c r="C565">
        <v>28</v>
      </c>
      <c r="E565" s="1">
        <v>42902</v>
      </c>
      <c r="F565">
        <v>10.75</v>
      </c>
      <c r="G565">
        <v>20.2</v>
      </c>
    </row>
    <row r="566" spans="1:7" x14ac:dyDescent="0.7">
      <c r="A566" s="1">
        <v>42902</v>
      </c>
      <c r="B566">
        <v>11.2</v>
      </c>
      <c r="C566">
        <v>31.4</v>
      </c>
      <c r="E566" s="1">
        <v>42902</v>
      </c>
      <c r="F566">
        <v>10.51</v>
      </c>
      <c r="G566">
        <v>18.8</v>
      </c>
    </row>
    <row r="567" spans="1:7" x14ac:dyDescent="0.7">
      <c r="A567" s="1">
        <v>42902</v>
      </c>
      <c r="B567">
        <v>11.01</v>
      </c>
      <c r="C567">
        <v>32.5</v>
      </c>
      <c r="E567" s="1">
        <v>42902</v>
      </c>
      <c r="F567">
        <v>10.69</v>
      </c>
      <c r="G567">
        <v>25.4</v>
      </c>
    </row>
    <row r="568" spans="1:7" x14ac:dyDescent="0.7">
      <c r="A568" s="1">
        <v>42902</v>
      </c>
      <c r="B568">
        <v>10.78</v>
      </c>
      <c r="C568">
        <v>30.6</v>
      </c>
      <c r="E568" s="1">
        <v>42902</v>
      </c>
      <c r="F568">
        <v>7.13</v>
      </c>
      <c r="G568">
        <v>31.9</v>
      </c>
    </row>
    <row r="569" spans="1:7" x14ac:dyDescent="0.7">
      <c r="A569" s="1">
        <v>42902</v>
      </c>
      <c r="B569">
        <v>10.43</v>
      </c>
      <c r="C569">
        <v>28.4</v>
      </c>
      <c r="E569" s="1">
        <v>42902</v>
      </c>
      <c r="F569">
        <v>10.74</v>
      </c>
      <c r="G569">
        <v>33</v>
      </c>
    </row>
    <row r="570" spans="1:7" x14ac:dyDescent="0.7">
      <c r="A570" s="1">
        <v>42903</v>
      </c>
      <c r="B570">
        <v>10.119999999999999</v>
      </c>
      <c r="C570">
        <v>26.7</v>
      </c>
      <c r="E570" s="1">
        <v>42902</v>
      </c>
      <c r="F570">
        <v>10.09</v>
      </c>
      <c r="G570">
        <v>28.1</v>
      </c>
    </row>
    <row r="571" spans="1:7" x14ac:dyDescent="0.7">
      <c r="A571" s="1">
        <v>42903</v>
      </c>
      <c r="B571">
        <v>9.86</v>
      </c>
      <c r="C571">
        <v>25.3</v>
      </c>
      <c r="E571" s="1">
        <v>42902</v>
      </c>
      <c r="F571">
        <v>9.66</v>
      </c>
      <c r="G571">
        <v>26</v>
      </c>
    </row>
    <row r="572" spans="1:7" x14ac:dyDescent="0.7">
      <c r="A572" s="1">
        <v>42903</v>
      </c>
      <c r="B572">
        <v>9.8800000000000008</v>
      </c>
      <c r="C572">
        <v>25.3</v>
      </c>
      <c r="E572" s="1">
        <v>42902</v>
      </c>
      <c r="F572">
        <v>9.36</v>
      </c>
      <c r="G572">
        <v>24.2</v>
      </c>
    </row>
    <row r="573" spans="1:7" x14ac:dyDescent="0.7">
      <c r="A573" s="1">
        <v>42903</v>
      </c>
      <c r="B573">
        <v>10.35</v>
      </c>
      <c r="C573">
        <v>28</v>
      </c>
      <c r="E573" s="1">
        <v>42903</v>
      </c>
      <c r="F573">
        <v>9.1300000000000008</v>
      </c>
      <c r="G573">
        <v>22.8</v>
      </c>
    </row>
    <row r="574" spans="1:7" x14ac:dyDescent="0.7">
      <c r="A574" s="1">
        <v>42903</v>
      </c>
      <c r="B574">
        <v>11.02</v>
      </c>
      <c r="C574">
        <v>31.5</v>
      </c>
      <c r="E574" s="1">
        <v>42903</v>
      </c>
      <c r="F574">
        <v>8.9499999999999993</v>
      </c>
      <c r="G574">
        <v>21.7</v>
      </c>
    </row>
    <row r="575" spans="1:7" x14ac:dyDescent="0.7">
      <c r="A575" s="1">
        <v>42903</v>
      </c>
      <c r="B575">
        <v>10.99</v>
      </c>
      <c r="C575">
        <v>32.700000000000003</v>
      </c>
      <c r="E575" s="1">
        <v>42903</v>
      </c>
      <c r="F575">
        <v>9.44</v>
      </c>
      <c r="G575">
        <v>22.8</v>
      </c>
    </row>
    <row r="576" spans="1:7" x14ac:dyDescent="0.7">
      <c r="A576" s="1">
        <v>42903</v>
      </c>
      <c r="B576">
        <v>10.83</v>
      </c>
      <c r="C576">
        <v>31.2</v>
      </c>
      <c r="E576" s="1">
        <v>42903</v>
      </c>
      <c r="F576">
        <v>10.119999999999999</v>
      </c>
      <c r="G576">
        <v>27.2</v>
      </c>
    </row>
    <row r="577" spans="1:7" x14ac:dyDescent="0.7">
      <c r="A577" s="1">
        <v>42903</v>
      </c>
      <c r="B577">
        <v>10.56</v>
      </c>
      <c r="C577">
        <v>29.2</v>
      </c>
      <c r="E577" s="1">
        <v>42903</v>
      </c>
      <c r="F577">
        <v>10.86</v>
      </c>
      <c r="G577">
        <v>31.1</v>
      </c>
    </row>
    <row r="578" spans="1:7" x14ac:dyDescent="0.7">
      <c r="A578" s="1">
        <v>42904</v>
      </c>
      <c r="B578">
        <v>10.28</v>
      </c>
      <c r="C578">
        <v>27.6</v>
      </c>
      <c r="E578" s="1">
        <v>42903</v>
      </c>
      <c r="F578">
        <v>10.89</v>
      </c>
      <c r="G578">
        <v>31.6</v>
      </c>
    </row>
    <row r="579" spans="1:7" x14ac:dyDescent="0.7">
      <c r="A579" s="1">
        <v>42904</v>
      </c>
      <c r="B579">
        <v>10.02</v>
      </c>
      <c r="C579">
        <v>26.3</v>
      </c>
      <c r="E579" s="1">
        <v>42903</v>
      </c>
      <c r="F579">
        <v>10.73</v>
      </c>
      <c r="G579">
        <v>29.1</v>
      </c>
    </row>
    <row r="580" spans="1:7" x14ac:dyDescent="0.7">
      <c r="A580" s="1">
        <v>42904</v>
      </c>
      <c r="B580">
        <v>10.09</v>
      </c>
      <c r="C580">
        <v>26.2</v>
      </c>
      <c r="E580" s="1">
        <v>42903</v>
      </c>
      <c r="F580">
        <v>10.45</v>
      </c>
      <c r="G580">
        <v>26.6</v>
      </c>
    </row>
    <row r="581" spans="1:7" x14ac:dyDescent="0.7">
      <c r="A581" s="1">
        <v>42904</v>
      </c>
      <c r="B581">
        <v>10.8</v>
      </c>
      <c r="C581">
        <v>28.7</v>
      </c>
      <c r="E581" s="1">
        <v>42904</v>
      </c>
      <c r="F581">
        <v>10.17</v>
      </c>
      <c r="G581">
        <v>25.1</v>
      </c>
    </row>
    <row r="582" spans="1:7" x14ac:dyDescent="0.7">
      <c r="A582" s="1">
        <v>42904</v>
      </c>
      <c r="B582">
        <v>11.24</v>
      </c>
      <c r="C582">
        <v>32</v>
      </c>
      <c r="E582" s="1">
        <v>42904</v>
      </c>
      <c r="F582">
        <v>9.94</v>
      </c>
      <c r="G582">
        <v>23.7</v>
      </c>
    </row>
    <row r="583" spans="1:7" x14ac:dyDescent="0.7">
      <c r="A583" s="1">
        <v>42904</v>
      </c>
      <c r="B583">
        <v>11.07</v>
      </c>
      <c r="C583">
        <v>33.200000000000003</v>
      </c>
      <c r="E583" s="1">
        <v>42904</v>
      </c>
      <c r="F583">
        <v>10.33</v>
      </c>
      <c r="G583">
        <v>24.6</v>
      </c>
    </row>
    <row r="584" spans="1:7" x14ac:dyDescent="0.7">
      <c r="A584" s="1">
        <v>42904</v>
      </c>
      <c r="B584">
        <v>11.02</v>
      </c>
      <c r="C584">
        <v>31.6</v>
      </c>
      <c r="E584" s="1">
        <v>42904</v>
      </c>
      <c r="F584">
        <v>10.94</v>
      </c>
      <c r="G584">
        <v>28.2</v>
      </c>
    </row>
    <row r="585" spans="1:7" x14ac:dyDescent="0.7">
      <c r="A585" s="1">
        <v>42904</v>
      </c>
      <c r="B585">
        <v>10.7</v>
      </c>
      <c r="C585">
        <v>29.6</v>
      </c>
      <c r="E585" s="1">
        <v>42904</v>
      </c>
      <c r="F585">
        <v>10.87</v>
      </c>
      <c r="G585">
        <v>32</v>
      </c>
    </row>
    <row r="586" spans="1:7" x14ac:dyDescent="0.7">
      <c r="A586" s="1">
        <v>42905</v>
      </c>
      <c r="B586">
        <v>10.43</v>
      </c>
      <c r="C586">
        <v>28.1</v>
      </c>
      <c r="E586" s="1">
        <v>42904</v>
      </c>
      <c r="F586">
        <v>10.83</v>
      </c>
      <c r="G586">
        <v>32.5</v>
      </c>
    </row>
    <row r="587" spans="1:7" x14ac:dyDescent="0.7">
      <c r="A587" s="1">
        <v>42905</v>
      </c>
      <c r="B587">
        <v>10.24</v>
      </c>
      <c r="C587">
        <v>26.8</v>
      </c>
      <c r="E587" s="1">
        <v>42904</v>
      </c>
      <c r="F587">
        <v>10.73</v>
      </c>
      <c r="G587">
        <v>29.7</v>
      </c>
    </row>
    <row r="588" spans="1:7" x14ac:dyDescent="0.7">
      <c r="A588" s="1">
        <v>42905</v>
      </c>
      <c r="B588">
        <v>10.24</v>
      </c>
      <c r="C588">
        <v>26.9</v>
      </c>
      <c r="E588" s="1">
        <v>42904</v>
      </c>
      <c r="F588">
        <v>10.46</v>
      </c>
      <c r="G588">
        <v>27.3</v>
      </c>
    </row>
    <row r="589" spans="1:7" x14ac:dyDescent="0.7">
      <c r="A589" s="1">
        <v>42905</v>
      </c>
      <c r="B589">
        <v>10.88</v>
      </c>
      <c r="C589">
        <v>29.8</v>
      </c>
      <c r="E589" s="1">
        <v>42905</v>
      </c>
      <c r="F589">
        <v>10.17</v>
      </c>
      <c r="G589">
        <v>25.8</v>
      </c>
    </row>
    <row r="590" spans="1:7" x14ac:dyDescent="0.7">
      <c r="A590" s="1">
        <v>42905</v>
      </c>
      <c r="B590">
        <v>11.26</v>
      </c>
      <c r="C590">
        <v>30.4</v>
      </c>
      <c r="E590" s="1">
        <v>42905</v>
      </c>
      <c r="F590">
        <v>9.92</v>
      </c>
      <c r="G590">
        <v>24.6</v>
      </c>
    </row>
    <row r="591" spans="1:7" x14ac:dyDescent="0.7">
      <c r="A591" s="1">
        <v>42905</v>
      </c>
      <c r="B591">
        <v>16.03</v>
      </c>
      <c r="C591">
        <v>39.9</v>
      </c>
      <c r="E591" s="1">
        <v>42905</v>
      </c>
      <c r="F591">
        <v>10.39</v>
      </c>
      <c r="G591">
        <v>25.5</v>
      </c>
    </row>
    <row r="592" spans="1:7" x14ac:dyDescent="0.7">
      <c r="A592" s="1">
        <v>42905</v>
      </c>
      <c r="B592">
        <v>9.69</v>
      </c>
      <c r="C592">
        <v>31.5</v>
      </c>
      <c r="E592" s="1">
        <v>42905</v>
      </c>
      <c r="F592">
        <v>10.84</v>
      </c>
      <c r="G592">
        <v>29.7</v>
      </c>
    </row>
    <row r="593" spans="1:7" x14ac:dyDescent="0.7">
      <c r="A593" s="1">
        <v>42905</v>
      </c>
      <c r="B593">
        <v>9.4</v>
      </c>
      <c r="C593">
        <v>26.6</v>
      </c>
      <c r="E593" s="1">
        <v>42905</v>
      </c>
      <c r="F593">
        <v>10.78</v>
      </c>
      <c r="G593">
        <v>32.5</v>
      </c>
    </row>
    <row r="594" spans="1:7" x14ac:dyDescent="0.7">
      <c r="A594" s="1">
        <v>42906</v>
      </c>
      <c r="B594">
        <v>9.19</v>
      </c>
      <c r="C594">
        <v>24</v>
      </c>
      <c r="E594" s="1">
        <v>42905</v>
      </c>
      <c r="F594">
        <v>10.59</v>
      </c>
      <c r="G594">
        <v>32.299999999999997</v>
      </c>
    </row>
    <row r="595" spans="1:7" x14ac:dyDescent="0.7">
      <c r="A595" s="1">
        <v>42906</v>
      </c>
      <c r="B595">
        <v>9.17</v>
      </c>
      <c r="C595">
        <v>22.2</v>
      </c>
      <c r="E595" s="1">
        <v>42905</v>
      </c>
      <c r="F595">
        <v>10.47</v>
      </c>
      <c r="G595">
        <v>30.2</v>
      </c>
    </row>
    <row r="596" spans="1:7" x14ac:dyDescent="0.7">
      <c r="A596" s="1">
        <v>42906</v>
      </c>
      <c r="B596">
        <v>9.01</v>
      </c>
      <c r="C596">
        <v>27.3</v>
      </c>
      <c r="E596" s="1">
        <v>42905</v>
      </c>
      <c r="F596">
        <v>10.11</v>
      </c>
      <c r="G596">
        <v>28.4</v>
      </c>
    </row>
    <row r="597" spans="1:7" x14ac:dyDescent="0.7">
      <c r="A597" s="1">
        <v>42906</v>
      </c>
      <c r="B597">
        <v>8.58</v>
      </c>
      <c r="C597">
        <v>35.9</v>
      </c>
      <c r="E597" s="1">
        <v>42906</v>
      </c>
      <c r="F597">
        <v>9.7899999999999991</v>
      </c>
      <c r="G597">
        <v>26.8</v>
      </c>
    </row>
    <row r="598" spans="1:7" x14ac:dyDescent="0.7">
      <c r="A598" s="1">
        <v>42906</v>
      </c>
      <c r="B598">
        <v>7.29</v>
      </c>
      <c r="C598">
        <v>34</v>
      </c>
      <c r="E598" s="1">
        <v>42906</v>
      </c>
      <c r="F598">
        <v>9.5299999999999994</v>
      </c>
      <c r="G598">
        <v>25.5</v>
      </c>
    </row>
    <row r="599" spans="1:7" x14ac:dyDescent="0.7">
      <c r="A599" s="1">
        <v>42906</v>
      </c>
      <c r="B599">
        <v>9.23</v>
      </c>
      <c r="C599">
        <v>24.8</v>
      </c>
      <c r="E599" s="1">
        <v>42906</v>
      </c>
      <c r="F599">
        <v>10.029999999999999</v>
      </c>
      <c r="G599">
        <v>25.5</v>
      </c>
    </row>
    <row r="600" spans="1:7" x14ac:dyDescent="0.7">
      <c r="A600" s="1">
        <v>42906</v>
      </c>
      <c r="B600">
        <v>9.08</v>
      </c>
      <c r="C600">
        <v>24.4</v>
      </c>
      <c r="E600" s="1">
        <v>42906</v>
      </c>
      <c r="F600">
        <v>10.67</v>
      </c>
      <c r="G600">
        <v>27.1</v>
      </c>
    </row>
    <row r="601" spans="1:7" x14ac:dyDescent="0.7">
      <c r="A601" s="1">
        <v>42906</v>
      </c>
      <c r="B601">
        <v>8.75</v>
      </c>
      <c r="C601">
        <v>24</v>
      </c>
      <c r="E601" s="1">
        <v>42906</v>
      </c>
      <c r="F601">
        <v>10.85</v>
      </c>
      <c r="G601">
        <v>28.5</v>
      </c>
    </row>
    <row r="602" spans="1:7" x14ac:dyDescent="0.7">
      <c r="A602" s="1">
        <v>42907</v>
      </c>
      <c r="B602">
        <v>8.4499999999999993</v>
      </c>
      <c r="C602">
        <v>23.6</v>
      </c>
      <c r="E602" s="1">
        <v>42906</v>
      </c>
      <c r="F602">
        <v>10.77</v>
      </c>
      <c r="G602">
        <v>27.3</v>
      </c>
    </row>
    <row r="603" spans="1:7" x14ac:dyDescent="0.7">
      <c r="A603" s="1">
        <v>42907</v>
      </c>
      <c r="B603">
        <v>8.25</v>
      </c>
      <c r="C603">
        <v>23.1</v>
      </c>
      <c r="E603" s="1">
        <v>42906</v>
      </c>
      <c r="F603">
        <v>10.39</v>
      </c>
      <c r="G603">
        <v>25.8</v>
      </c>
    </row>
    <row r="604" spans="1:7" x14ac:dyDescent="0.7">
      <c r="A604" s="1">
        <v>42907</v>
      </c>
      <c r="B604">
        <v>8.89</v>
      </c>
      <c r="C604">
        <v>23.7</v>
      </c>
      <c r="E604" s="1">
        <v>42906</v>
      </c>
      <c r="F604">
        <v>10.07</v>
      </c>
      <c r="G604">
        <v>24.7</v>
      </c>
    </row>
    <row r="605" spans="1:7" x14ac:dyDescent="0.7">
      <c r="A605" s="1">
        <v>42907</v>
      </c>
      <c r="B605">
        <v>9.83</v>
      </c>
      <c r="C605">
        <v>26.5</v>
      </c>
      <c r="E605" s="1">
        <v>42907</v>
      </c>
      <c r="F605">
        <v>9.76</v>
      </c>
      <c r="G605">
        <v>24</v>
      </c>
    </row>
    <row r="606" spans="1:7" x14ac:dyDescent="0.7">
      <c r="A606" s="1">
        <v>42907</v>
      </c>
      <c r="B606">
        <v>10.26</v>
      </c>
      <c r="C606">
        <v>28.6</v>
      </c>
      <c r="E606" s="1">
        <v>42907</v>
      </c>
      <c r="F606">
        <v>9.4700000000000006</v>
      </c>
      <c r="G606">
        <v>23</v>
      </c>
    </row>
    <row r="607" spans="1:7" x14ac:dyDescent="0.7">
      <c r="A607" s="1">
        <v>42907</v>
      </c>
      <c r="B607">
        <v>10.63</v>
      </c>
      <c r="C607">
        <v>29.4</v>
      </c>
      <c r="E607" s="1">
        <v>42907</v>
      </c>
      <c r="F607">
        <v>9.8800000000000008</v>
      </c>
      <c r="G607">
        <v>24.2</v>
      </c>
    </row>
    <row r="608" spans="1:7" x14ac:dyDescent="0.7">
      <c r="A608" s="1">
        <v>42907</v>
      </c>
      <c r="B608">
        <v>10.53</v>
      </c>
      <c r="C608">
        <v>28.2</v>
      </c>
      <c r="E608" s="1">
        <v>42907</v>
      </c>
      <c r="F608">
        <v>10.81</v>
      </c>
      <c r="G608">
        <v>28.4</v>
      </c>
    </row>
    <row r="609" spans="1:7" x14ac:dyDescent="0.7">
      <c r="A609" s="1">
        <v>42907</v>
      </c>
      <c r="B609">
        <v>10.44</v>
      </c>
      <c r="C609">
        <v>27</v>
      </c>
      <c r="E609" s="1">
        <v>42907</v>
      </c>
      <c r="F609">
        <v>10.86</v>
      </c>
      <c r="G609">
        <v>31.3</v>
      </c>
    </row>
    <row r="610" spans="1:7" x14ac:dyDescent="0.7">
      <c r="A610" s="1">
        <v>42908</v>
      </c>
      <c r="B610">
        <v>10.36</v>
      </c>
      <c r="C610">
        <v>26.1</v>
      </c>
      <c r="E610" s="1">
        <v>42907</v>
      </c>
      <c r="F610">
        <v>10.8</v>
      </c>
      <c r="G610">
        <v>29.7</v>
      </c>
    </row>
    <row r="611" spans="1:7" x14ac:dyDescent="0.7">
      <c r="A611" s="1">
        <v>42908</v>
      </c>
      <c r="B611">
        <v>10.28</v>
      </c>
      <c r="C611">
        <v>25.2</v>
      </c>
      <c r="E611" s="1">
        <v>42907</v>
      </c>
      <c r="F611">
        <v>10.49</v>
      </c>
      <c r="G611">
        <v>27.1</v>
      </c>
    </row>
    <row r="612" spans="1:7" x14ac:dyDescent="0.7">
      <c r="A612" s="1">
        <v>42908</v>
      </c>
      <c r="B612">
        <v>10.32</v>
      </c>
      <c r="C612">
        <v>25.6</v>
      </c>
      <c r="E612" s="1">
        <v>42907</v>
      </c>
      <c r="F612">
        <v>10.07</v>
      </c>
      <c r="G612">
        <v>25.6</v>
      </c>
    </row>
    <row r="613" spans="1:7" x14ac:dyDescent="0.7">
      <c r="A613" s="1">
        <v>42908</v>
      </c>
      <c r="B613">
        <v>10.42</v>
      </c>
      <c r="C613">
        <v>28.2</v>
      </c>
      <c r="E613" s="1">
        <v>42908</v>
      </c>
      <c r="F613">
        <v>9.76</v>
      </c>
      <c r="G613">
        <v>24.5</v>
      </c>
    </row>
    <row r="614" spans="1:7" x14ac:dyDescent="0.7">
      <c r="A614" s="1">
        <v>42908</v>
      </c>
      <c r="B614">
        <v>10.38</v>
      </c>
      <c r="C614">
        <v>30.4</v>
      </c>
      <c r="E614" s="1">
        <v>42908</v>
      </c>
      <c r="F614">
        <v>9.5</v>
      </c>
      <c r="G614">
        <v>23.4</v>
      </c>
    </row>
    <row r="615" spans="1:7" x14ac:dyDescent="0.7">
      <c r="A615" s="1">
        <v>42908</v>
      </c>
      <c r="B615">
        <v>9.8699999999999992</v>
      </c>
      <c r="C615">
        <v>31</v>
      </c>
      <c r="E615" s="1">
        <v>42908</v>
      </c>
      <c r="F615">
        <v>9.7899999999999991</v>
      </c>
      <c r="G615">
        <v>24.5</v>
      </c>
    </row>
    <row r="616" spans="1:7" x14ac:dyDescent="0.7">
      <c r="A616" s="1">
        <v>42908</v>
      </c>
      <c r="B616">
        <v>9.69</v>
      </c>
      <c r="C616">
        <v>30.1</v>
      </c>
      <c r="E616" s="1">
        <v>42908</v>
      </c>
      <c r="F616">
        <v>10.45</v>
      </c>
      <c r="G616">
        <v>29.1</v>
      </c>
    </row>
    <row r="617" spans="1:7" x14ac:dyDescent="0.7">
      <c r="A617" s="1">
        <v>42908</v>
      </c>
      <c r="B617">
        <v>9.41</v>
      </c>
      <c r="C617">
        <v>28.6</v>
      </c>
      <c r="E617" s="1">
        <v>42908</v>
      </c>
      <c r="F617">
        <v>10.44</v>
      </c>
      <c r="G617">
        <v>32.299999999999997</v>
      </c>
    </row>
    <row r="618" spans="1:7" x14ac:dyDescent="0.7">
      <c r="A618" s="1">
        <v>42909</v>
      </c>
      <c r="B618">
        <v>9.17</v>
      </c>
      <c r="C618">
        <v>27.6</v>
      </c>
      <c r="E618" s="1">
        <v>42908</v>
      </c>
      <c r="F618">
        <v>10.37</v>
      </c>
      <c r="G618">
        <v>31.6</v>
      </c>
    </row>
    <row r="619" spans="1:7" x14ac:dyDescent="0.7">
      <c r="A619" s="1">
        <v>42909</v>
      </c>
      <c r="B619">
        <v>8.89</v>
      </c>
      <c r="C619">
        <v>26.6</v>
      </c>
      <c r="E619" s="1">
        <v>42908</v>
      </c>
      <c r="F619">
        <v>8.91</v>
      </c>
      <c r="G619">
        <v>25.2</v>
      </c>
    </row>
    <row r="620" spans="1:7" x14ac:dyDescent="0.7">
      <c r="A620" s="1">
        <v>42909</v>
      </c>
      <c r="B620">
        <v>9.07</v>
      </c>
      <c r="C620">
        <v>26.7</v>
      </c>
      <c r="E620" s="1">
        <v>42908</v>
      </c>
      <c r="F620">
        <v>1.56</v>
      </c>
      <c r="G620">
        <v>24.2</v>
      </c>
    </row>
    <row r="621" spans="1:7" x14ac:dyDescent="0.7">
      <c r="A621" s="1">
        <v>42909</v>
      </c>
      <c r="B621">
        <v>9.76</v>
      </c>
      <c r="C621">
        <v>29.4</v>
      </c>
      <c r="E621" s="1">
        <v>42909</v>
      </c>
      <c r="F621">
        <v>4.97</v>
      </c>
      <c r="G621">
        <v>22.5</v>
      </c>
    </row>
    <row r="622" spans="1:7" x14ac:dyDescent="0.7">
      <c r="A622" s="1">
        <v>42909</v>
      </c>
      <c r="B622">
        <v>10.45</v>
      </c>
      <c r="C622">
        <v>32.700000000000003</v>
      </c>
      <c r="E622" s="1">
        <v>42909</v>
      </c>
      <c r="F622">
        <v>6.76</v>
      </c>
      <c r="G622">
        <v>20.8</v>
      </c>
    </row>
    <row r="623" spans="1:7" x14ac:dyDescent="0.7">
      <c r="A623" s="1">
        <v>42909</v>
      </c>
      <c r="B623">
        <v>10.63</v>
      </c>
      <c r="C623">
        <v>33.4</v>
      </c>
      <c r="E623" s="1">
        <v>42909</v>
      </c>
      <c r="F623">
        <v>6.34</v>
      </c>
      <c r="G623">
        <v>30.3</v>
      </c>
    </row>
    <row r="624" spans="1:7" x14ac:dyDescent="0.7">
      <c r="A624" s="1">
        <v>42909</v>
      </c>
      <c r="B624">
        <v>10.5</v>
      </c>
      <c r="C624">
        <v>31.7</v>
      </c>
      <c r="E624" s="1">
        <v>42909</v>
      </c>
      <c r="F624">
        <v>6.67</v>
      </c>
      <c r="G624">
        <v>41.5</v>
      </c>
    </row>
    <row r="625" spans="1:7" x14ac:dyDescent="0.7">
      <c r="A625" s="1">
        <v>42909</v>
      </c>
      <c r="B625">
        <v>10.220000000000001</v>
      </c>
      <c r="C625">
        <v>29.8</v>
      </c>
      <c r="E625" s="1">
        <v>42909</v>
      </c>
      <c r="F625">
        <v>6.49</v>
      </c>
      <c r="G625">
        <v>43.4</v>
      </c>
    </row>
    <row r="626" spans="1:7" x14ac:dyDescent="0.7">
      <c r="A626" s="1">
        <v>42910</v>
      </c>
      <c r="B626">
        <v>10.01</v>
      </c>
      <c r="C626">
        <v>28.5</v>
      </c>
      <c r="E626" s="1">
        <v>42909</v>
      </c>
      <c r="F626">
        <v>7.35</v>
      </c>
      <c r="G626">
        <v>34.4</v>
      </c>
    </row>
    <row r="627" spans="1:7" x14ac:dyDescent="0.7">
      <c r="A627" s="1">
        <v>42910</v>
      </c>
      <c r="B627">
        <v>9.83</v>
      </c>
      <c r="C627">
        <v>27.3</v>
      </c>
      <c r="E627" s="1">
        <v>42909</v>
      </c>
      <c r="F627">
        <v>8.25</v>
      </c>
      <c r="G627">
        <v>27.3</v>
      </c>
    </row>
    <row r="628" spans="1:7" x14ac:dyDescent="0.7">
      <c r="A628" s="1">
        <v>42910</v>
      </c>
      <c r="B628">
        <v>9.83</v>
      </c>
      <c r="C628">
        <v>27</v>
      </c>
      <c r="E628" s="1">
        <v>42909</v>
      </c>
      <c r="F628">
        <v>7.97</v>
      </c>
      <c r="G628">
        <v>25.6</v>
      </c>
    </row>
    <row r="629" spans="1:7" x14ac:dyDescent="0.7">
      <c r="A629" s="1">
        <v>42910</v>
      </c>
      <c r="B629">
        <v>10.27</v>
      </c>
      <c r="C629">
        <v>29</v>
      </c>
      <c r="E629" s="1">
        <v>42910</v>
      </c>
      <c r="F629">
        <v>8.06</v>
      </c>
      <c r="G629">
        <v>23.8</v>
      </c>
    </row>
    <row r="630" spans="1:7" x14ac:dyDescent="0.7">
      <c r="A630" s="1">
        <v>42910</v>
      </c>
      <c r="B630">
        <v>10.86</v>
      </c>
      <c r="C630">
        <v>32.200000000000003</v>
      </c>
      <c r="E630" s="1">
        <v>42910</v>
      </c>
      <c r="F630">
        <v>8.31</v>
      </c>
      <c r="G630">
        <v>22.2</v>
      </c>
    </row>
    <row r="631" spans="1:7" x14ac:dyDescent="0.7">
      <c r="A631" s="1">
        <v>42910</v>
      </c>
      <c r="B631">
        <v>10.92</v>
      </c>
      <c r="C631">
        <v>31.9</v>
      </c>
      <c r="E631" s="1">
        <v>42910</v>
      </c>
      <c r="F631">
        <v>7.6</v>
      </c>
      <c r="G631">
        <v>26.2</v>
      </c>
    </row>
    <row r="632" spans="1:7" x14ac:dyDescent="0.7">
      <c r="A632" s="1">
        <v>42910</v>
      </c>
      <c r="B632">
        <v>10.53</v>
      </c>
      <c r="C632">
        <v>30.4</v>
      </c>
      <c r="E632" s="1">
        <v>42910</v>
      </c>
      <c r="F632">
        <v>7.42</v>
      </c>
      <c r="G632">
        <v>34.1</v>
      </c>
    </row>
    <row r="633" spans="1:7" x14ac:dyDescent="0.7">
      <c r="A633" s="1">
        <v>42910</v>
      </c>
      <c r="B633">
        <v>10.27</v>
      </c>
      <c r="C633">
        <v>29</v>
      </c>
      <c r="E633" s="1">
        <v>42910</v>
      </c>
      <c r="F633">
        <v>7.01</v>
      </c>
      <c r="G633">
        <v>34.4</v>
      </c>
    </row>
    <row r="634" spans="1:7" x14ac:dyDescent="0.7">
      <c r="A634" s="1">
        <v>42911</v>
      </c>
      <c r="B634">
        <v>10.07</v>
      </c>
      <c r="C634">
        <v>27.9</v>
      </c>
      <c r="E634" s="1">
        <v>42910</v>
      </c>
      <c r="F634">
        <v>7.6</v>
      </c>
      <c r="G634">
        <v>30.4</v>
      </c>
    </row>
    <row r="635" spans="1:7" x14ac:dyDescent="0.7">
      <c r="A635" s="1">
        <v>42911</v>
      </c>
      <c r="B635">
        <v>9.86</v>
      </c>
      <c r="C635">
        <v>27</v>
      </c>
      <c r="E635" s="1">
        <v>42910</v>
      </c>
      <c r="F635">
        <v>8.25</v>
      </c>
      <c r="G635">
        <v>23.6</v>
      </c>
    </row>
    <row r="636" spans="1:7" x14ac:dyDescent="0.7">
      <c r="A636" s="1">
        <v>42911</v>
      </c>
      <c r="B636">
        <v>9.86</v>
      </c>
      <c r="C636">
        <v>26.9</v>
      </c>
      <c r="E636" s="1">
        <v>42910</v>
      </c>
      <c r="F636">
        <v>8.48</v>
      </c>
      <c r="G636">
        <v>22</v>
      </c>
    </row>
    <row r="637" spans="1:7" x14ac:dyDescent="0.7">
      <c r="A637" s="1">
        <v>42911</v>
      </c>
      <c r="B637">
        <v>10.53</v>
      </c>
      <c r="C637">
        <v>29.1</v>
      </c>
      <c r="E637" s="1">
        <v>42911</v>
      </c>
      <c r="F637">
        <v>8.3699999999999992</v>
      </c>
      <c r="G637">
        <v>21.3</v>
      </c>
    </row>
    <row r="638" spans="1:7" x14ac:dyDescent="0.7">
      <c r="A638" s="1">
        <v>42911</v>
      </c>
      <c r="B638">
        <v>10.91</v>
      </c>
      <c r="C638">
        <v>31</v>
      </c>
      <c r="E638" s="1">
        <v>42911</v>
      </c>
      <c r="F638">
        <v>8.31</v>
      </c>
      <c r="G638">
        <v>21.1</v>
      </c>
    </row>
    <row r="639" spans="1:7" x14ac:dyDescent="0.7">
      <c r="A639" s="1">
        <v>42911</v>
      </c>
      <c r="B639">
        <v>10.96</v>
      </c>
      <c r="C639">
        <v>31.4</v>
      </c>
      <c r="E639" s="1">
        <v>42911</v>
      </c>
      <c r="F639">
        <v>7.47</v>
      </c>
      <c r="G639">
        <v>27.7</v>
      </c>
    </row>
    <row r="640" spans="1:7" x14ac:dyDescent="0.7">
      <c r="A640" s="1">
        <v>42911</v>
      </c>
      <c r="B640">
        <v>10.77</v>
      </c>
      <c r="C640">
        <v>28.2</v>
      </c>
      <c r="E640" s="1">
        <v>42911</v>
      </c>
      <c r="F640">
        <v>8.42</v>
      </c>
      <c r="G640">
        <v>38.6</v>
      </c>
    </row>
    <row r="641" spans="1:7" x14ac:dyDescent="0.7">
      <c r="A641" s="1">
        <v>42911</v>
      </c>
      <c r="B641">
        <v>10.63</v>
      </c>
      <c r="C641">
        <v>27.2</v>
      </c>
      <c r="E641" s="1">
        <v>42911</v>
      </c>
      <c r="F641">
        <v>9.7799999999999994</v>
      </c>
      <c r="G641">
        <v>29.2</v>
      </c>
    </row>
    <row r="642" spans="1:7" x14ac:dyDescent="0.7">
      <c r="A642" s="1">
        <v>42912</v>
      </c>
      <c r="B642">
        <v>10.52</v>
      </c>
      <c r="C642">
        <v>26.6</v>
      </c>
      <c r="E642" s="1">
        <v>42911</v>
      </c>
      <c r="F642">
        <v>9.9700000000000006</v>
      </c>
      <c r="G642">
        <v>28.2</v>
      </c>
    </row>
    <row r="643" spans="1:7" x14ac:dyDescent="0.7">
      <c r="A643" s="1">
        <v>42912</v>
      </c>
      <c r="B643">
        <v>10.43</v>
      </c>
      <c r="C643">
        <v>26</v>
      </c>
      <c r="E643" s="1">
        <v>42911</v>
      </c>
      <c r="F643">
        <v>9.1999999999999993</v>
      </c>
      <c r="G643">
        <v>24</v>
      </c>
    </row>
    <row r="644" spans="1:7" x14ac:dyDescent="0.7">
      <c r="A644" s="1">
        <v>42912</v>
      </c>
      <c r="B644">
        <v>9.64</v>
      </c>
      <c r="C644">
        <v>25.6</v>
      </c>
      <c r="E644" s="1">
        <v>42911</v>
      </c>
      <c r="F644">
        <v>8.49</v>
      </c>
      <c r="G644">
        <v>23.6</v>
      </c>
    </row>
    <row r="645" spans="1:7" x14ac:dyDescent="0.7">
      <c r="A645" s="1">
        <v>42912</v>
      </c>
      <c r="B645">
        <v>7.64</v>
      </c>
      <c r="C645">
        <v>25.9</v>
      </c>
      <c r="E645" s="1">
        <v>42912</v>
      </c>
      <c r="F645">
        <v>8.16</v>
      </c>
      <c r="G645">
        <v>23.3</v>
      </c>
    </row>
    <row r="646" spans="1:7" x14ac:dyDescent="0.7">
      <c r="A646" s="1">
        <v>42912</v>
      </c>
      <c r="B646">
        <v>9.76</v>
      </c>
      <c r="C646">
        <v>28.5</v>
      </c>
      <c r="E646" s="1">
        <v>42912</v>
      </c>
      <c r="F646">
        <v>8</v>
      </c>
      <c r="G646">
        <v>23.1</v>
      </c>
    </row>
    <row r="647" spans="1:7" x14ac:dyDescent="0.7">
      <c r="A647" s="1">
        <v>42912</v>
      </c>
      <c r="B647">
        <v>7.73</v>
      </c>
      <c r="C647">
        <v>28.8</v>
      </c>
      <c r="E647" s="1">
        <v>42912</v>
      </c>
      <c r="F647">
        <v>8.15</v>
      </c>
      <c r="G647">
        <v>23.3</v>
      </c>
    </row>
    <row r="648" spans="1:7" x14ac:dyDescent="0.7">
      <c r="A648" s="1">
        <v>42912</v>
      </c>
      <c r="B648">
        <v>9.93</v>
      </c>
      <c r="C648">
        <v>27.4</v>
      </c>
      <c r="E648" s="1">
        <v>42912</v>
      </c>
      <c r="F648">
        <v>8.31</v>
      </c>
      <c r="G648">
        <v>24.1</v>
      </c>
    </row>
    <row r="649" spans="1:7" x14ac:dyDescent="0.7">
      <c r="A649" s="1">
        <v>42912</v>
      </c>
      <c r="B649">
        <v>9.9499999999999993</v>
      </c>
      <c r="C649">
        <v>26.5</v>
      </c>
      <c r="E649" s="1">
        <v>42912</v>
      </c>
      <c r="F649">
        <v>8.61</v>
      </c>
      <c r="G649">
        <v>27.5</v>
      </c>
    </row>
    <row r="650" spans="1:7" x14ac:dyDescent="0.7">
      <c r="A650" s="1">
        <v>42913</v>
      </c>
      <c r="B650">
        <v>9.94</v>
      </c>
      <c r="C650">
        <v>25.8</v>
      </c>
      <c r="E650" s="1">
        <v>42912</v>
      </c>
      <c r="F650">
        <v>9.19</v>
      </c>
      <c r="G650">
        <v>27.4</v>
      </c>
    </row>
    <row r="651" spans="1:7" x14ac:dyDescent="0.7">
      <c r="A651" s="1">
        <v>42913</v>
      </c>
      <c r="B651">
        <v>9.8699999999999992</v>
      </c>
      <c r="C651">
        <v>25.3</v>
      </c>
      <c r="E651" s="1">
        <v>42912</v>
      </c>
      <c r="F651">
        <v>9.31</v>
      </c>
      <c r="G651">
        <v>26</v>
      </c>
    </row>
    <row r="652" spans="1:7" x14ac:dyDescent="0.7">
      <c r="A652" s="1">
        <v>42913</v>
      </c>
      <c r="B652">
        <v>9.91</v>
      </c>
      <c r="C652">
        <v>25.2</v>
      </c>
      <c r="E652" s="1">
        <v>42912</v>
      </c>
      <c r="F652">
        <v>9.14</v>
      </c>
      <c r="G652">
        <v>25.1</v>
      </c>
    </row>
    <row r="653" spans="1:7" x14ac:dyDescent="0.7">
      <c r="A653" s="1">
        <v>42913</v>
      </c>
      <c r="B653">
        <v>10.039999999999999</v>
      </c>
      <c r="C653">
        <v>26.7</v>
      </c>
      <c r="E653" s="1">
        <v>42913</v>
      </c>
      <c r="F653">
        <v>8.8800000000000008</v>
      </c>
      <c r="G653">
        <v>24.5</v>
      </c>
    </row>
    <row r="654" spans="1:7" x14ac:dyDescent="0.7">
      <c r="A654" s="1">
        <v>42913</v>
      </c>
      <c r="B654">
        <v>9.4499999999999993</v>
      </c>
      <c r="C654">
        <v>28.9</v>
      </c>
      <c r="E654" s="1">
        <v>42913</v>
      </c>
      <c r="F654">
        <v>8.69</v>
      </c>
      <c r="G654">
        <v>24</v>
      </c>
    </row>
    <row r="655" spans="1:7" x14ac:dyDescent="0.7">
      <c r="A655" s="1">
        <v>42913</v>
      </c>
      <c r="B655">
        <v>9.76</v>
      </c>
      <c r="C655">
        <v>30</v>
      </c>
      <c r="E655" s="1">
        <v>42913</v>
      </c>
      <c r="F655">
        <v>8.58</v>
      </c>
      <c r="G655">
        <v>24.2</v>
      </c>
    </row>
    <row r="656" spans="1:7" x14ac:dyDescent="0.7">
      <c r="A656" s="1">
        <v>42913</v>
      </c>
      <c r="B656">
        <v>9.8800000000000008</v>
      </c>
      <c r="C656">
        <v>29</v>
      </c>
      <c r="E656" s="1">
        <v>42913</v>
      </c>
      <c r="F656">
        <v>8.6999999999999993</v>
      </c>
      <c r="G656">
        <v>26.4</v>
      </c>
    </row>
    <row r="657" spans="1:7" x14ac:dyDescent="0.7">
      <c r="A657" s="1">
        <v>42913</v>
      </c>
      <c r="B657">
        <v>9.6999999999999993</v>
      </c>
      <c r="C657">
        <v>27.7</v>
      </c>
      <c r="E657" s="1">
        <v>42913</v>
      </c>
      <c r="F657">
        <v>10.5</v>
      </c>
      <c r="G657">
        <v>29.1</v>
      </c>
    </row>
    <row r="658" spans="1:7" x14ac:dyDescent="0.7">
      <c r="A658" s="1">
        <v>42914</v>
      </c>
      <c r="B658">
        <v>9.6199999999999992</v>
      </c>
      <c r="C658">
        <v>26.6</v>
      </c>
      <c r="E658" s="1">
        <v>42913</v>
      </c>
      <c r="F658">
        <v>10.62</v>
      </c>
      <c r="G658">
        <v>29.4</v>
      </c>
    </row>
    <row r="659" spans="1:7" x14ac:dyDescent="0.7">
      <c r="A659" s="1">
        <v>42914</v>
      </c>
      <c r="B659">
        <v>9.5299999999999994</v>
      </c>
      <c r="C659">
        <v>25.7</v>
      </c>
      <c r="E659" s="1">
        <v>42913</v>
      </c>
      <c r="F659">
        <v>10.48</v>
      </c>
      <c r="G659">
        <v>28.2</v>
      </c>
    </row>
    <row r="660" spans="1:7" x14ac:dyDescent="0.7">
      <c r="A660" s="1">
        <v>42914</v>
      </c>
      <c r="B660">
        <v>9.48</v>
      </c>
      <c r="C660">
        <v>25.7</v>
      </c>
      <c r="E660" s="1">
        <v>42913</v>
      </c>
      <c r="F660">
        <v>10.119999999999999</v>
      </c>
      <c r="G660">
        <v>26.6</v>
      </c>
    </row>
    <row r="661" spans="1:7" x14ac:dyDescent="0.7">
      <c r="A661" s="1">
        <v>42914</v>
      </c>
      <c r="B661">
        <v>9.2899999999999991</v>
      </c>
      <c r="C661">
        <v>28.1</v>
      </c>
      <c r="E661" s="1">
        <v>42914</v>
      </c>
      <c r="F661">
        <v>9.81</v>
      </c>
      <c r="G661">
        <v>25.5</v>
      </c>
    </row>
    <row r="662" spans="1:7" x14ac:dyDescent="0.7">
      <c r="A662" s="1">
        <v>42914</v>
      </c>
      <c r="B662">
        <v>10.050000000000001</v>
      </c>
      <c r="C662">
        <v>33.700000000000003</v>
      </c>
      <c r="E662" s="1">
        <v>42914</v>
      </c>
      <c r="F662">
        <v>9.58</v>
      </c>
      <c r="G662">
        <v>24.6</v>
      </c>
    </row>
    <row r="663" spans="1:7" x14ac:dyDescent="0.7">
      <c r="A663" s="1">
        <v>42914</v>
      </c>
      <c r="B663">
        <v>12.4</v>
      </c>
      <c r="C663">
        <v>34.200000000000003</v>
      </c>
      <c r="E663" s="1">
        <v>42914</v>
      </c>
      <c r="F663">
        <v>9.77</v>
      </c>
      <c r="G663">
        <v>25.3</v>
      </c>
    </row>
    <row r="664" spans="1:7" x14ac:dyDescent="0.7">
      <c r="A664" s="1">
        <v>42914</v>
      </c>
      <c r="B664">
        <v>9.75</v>
      </c>
      <c r="C664">
        <v>27.7</v>
      </c>
      <c r="E664" s="1">
        <v>42914</v>
      </c>
      <c r="F664">
        <v>10.32</v>
      </c>
      <c r="G664">
        <v>28.9</v>
      </c>
    </row>
    <row r="665" spans="1:7" x14ac:dyDescent="0.7">
      <c r="A665" s="1">
        <v>42914</v>
      </c>
      <c r="B665">
        <v>8.65</v>
      </c>
      <c r="C665">
        <v>25.6</v>
      </c>
      <c r="E665" s="1">
        <v>42914</v>
      </c>
      <c r="F665">
        <v>10.41</v>
      </c>
      <c r="G665">
        <v>32.5</v>
      </c>
    </row>
    <row r="666" spans="1:7" x14ac:dyDescent="0.7">
      <c r="A666" s="1">
        <v>42915</v>
      </c>
      <c r="B666">
        <v>8.44</v>
      </c>
      <c r="C666">
        <v>24</v>
      </c>
      <c r="E666" s="1">
        <v>42914</v>
      </c>
      <c r="F666">
        <v>10.48</v>
      </c>
      <c r="G666">
        <v>32.299999999999997</v>
      </c>
    </row>
    <row r="667" spans="1:7" x14ac:dyDescent="0.7">
      <c r="A667" s="1">
        <v>42915</v>
      </c>
      <c r="B667">
        <v>8.35</v>
      </c>
      <c r="C667">
        <v>23.5</v>
      </c>
      <c r="E667" s="1">
        <v>42914</v>
      </c>
      <c r="F667">
        <v>10.43</v>
      </c>
      <c r="G667">
        <v>30</v>
      </c>
    </row>
    <row r="668" spans="1:7" x14ac:dyDescent="0.7">
      <c r="A668" s="1">
        <v>42915</v>
      </c>
      <c r="B668">
        <v>8.2799999999999994</v>
      </c>
      <c r="C668">
        <v>26.1</v>
      </c>
      <c r="E668" s="1">
        <v>42914</v>
      </c>
      <c r="F668">
        <v>10.11</v>
      </c>
      <c r="G668">
        <v>28.6</v>
      </c>
    </row>
    <row r="669" spans="1:7" x14ac:dyDescent="0.7">
      <c r="A669" s="1">
        <v>42915</v>
      </c>
      <c r="B669">
        <v>8.49</v>
      </c>
      <c r="C669">
        <v>31</v>
      </c>
      <c r="E669" s="1">
        <v>42915</v>
      </c>
      <c r="F669">
        <v>9.77</v>
      </c>
      <c r="G669">
        <v>27.5</v>
      </c>
    </row>
    <row r="670" spans="1:7" x14ac:dyDescent="0.7">
      <c r="A670" s="1">
        <v>42917</v>
      </c>
      <c r="B670">
        <v>9.16</v>
      </c>
      <c r="C670">
        <v>26</v>
      </c>
      <c r="E670" s="1">
        <v>42915</v>
      </c>
      <c r="F670">
        <v>9.48</v>
      </c>
      <c r="G670">
        <v>26.5</v>
      </c>
    </row>
    <row r="671" spans="1:7" x14ac:dyDescent="0.7">
      <c r="A671" s="1">
        <v>42917</v>
      </c>
      <c r="B671">
        <v>9.31</v>
      </c>
      <c r="C671">
        <v>27.1</v>
      </c>
      <c r="E671" s="1">
        <v>42915</v>
      </c>
      <c r="F671">
        <v>9.51</v>
      </c>
      <c r="G671">
        <v>26.7</v>
      </c>
    </row>
    <row r="672" spans="1:7" x14ac:dyDescent="0.7">
      <c r="A672" s="1">
        <v>42917</v>
      </c>
      <c r="B672">
        <v>9.01</v>
      </c>
      <c r="C672">
        <v>27</v>
      </c>
      <c r="E672" s="1">
        <v>42915</v>
      </c>
      <c r="F672">
        <v>10.029999999999999</v>
      </c>
      <c r="G672">
        <v>27.9</v>
      </c>
    </row>
    <row r="673" spans="1:7" x14ac:dyDescent="0.7">
      <c r="A673" s="1">
        <v>42917</v>
      </c>
      <c r="B673">
        <v>8.69</v>
      </c>
      <c r="C673">
        <v>26.7</v>
      </c>
      <c r="E673" s="1">
        <v>42915</v>
      </c>
      <c r="F673">
        <v>10.14</v>
      </c>
      <c r="G673">
        <v>30.1</v>
      </c>
    </row>
    <row r="674" spans="1:7" x14ac:dyDescent="0.7">
      <c r="A674" s="1">
        <v>42918</v>
      </c>
      <c r="B674">
        <v>8.42</v>
      </c>
      <c r="C674">
        <v>26.2</v>
      </c>
      <c r="E674" s="1">
        <v>42915</v>
      </c>
      <c r="F674">
        <v>10.25</v>
      </c>
      <c r="G674">
        <v>30.5</v>
      </c>
    </row>
    <row r="675" spans="1:7" x14ac:dyDescent="0.7">
      <c r="A675" s="1">
        <v>42918</v>
      </c>
      <c r="B675">
        <v>8.1999999999999993</v>
      </c>
      <c r="C675">
        <v>25.7</v>
      </c>
      <c r="E675" s="1">
        <v>42915</v>
      </c>
      <c r="F675">
        <v>10.31</v>
      </c>
      <c r="G675">
        <v>28.6</v>
      </c>
    </row>
    <row r="676" spans="1:7" x14ac:dyDescent="0.7">
      <c r="A676" s="1">
        <v>42918</v>
      </c>
      <c r="B676">
        <v>8.27</v>
      </c>
      <c r="C676">
        <v>25.7</v>
      </c>
      <c r="E676" s="1">
        <v>42915</v>
      </c>
      <c r="F676">
        <v>10.07</v>
      </c>
      <c r="G676">
        <v>27.2</v>
      </c>
    </row>
    <row r="677" spans="1:7" x14ac:dyDescent="0.7">
      <c r="A677" s="1">
        <v>42918</v>
      </c>
      <c r="B677">
        <v>8.83</v>
      </c>
      <c r="C677">
        <v>26.8</v>
      </c>
      <c r="E677" s="1">
        <v>42916</v>
      </c>
      <c r="F677">
        <v>9.81</v>
      </c>
      <c r="G677">
        <v>26.1</v>
      </c>
    </row>
    <row r="678" spans="1:7" x14ac:dyDescent="0.7">
      <c r="A678" s="1">
        <v>42918</v>
      </c>
      <c r="B678">
        <v>9.39</v>
      </c>
      <c r="C678">
        <v>28.9</v>
      </c>
      <c r="E678" s="1">
        <v>42916</v>
      </c>
      <c r="F678">
        <v>9.48</v>
      </c>
      <c r="G678">
        <v>25.5</v>
      </c>
    </row>
    <row r="679" spans="1:7" x14ac:dyDescent="0.7">
      <c r="A679" s="1">
        <v>42918</v>
      </c>
      <c r="B679">
        <v>9.33</v>
      </c>
      <c r="C679">
        <v>28.8</v>
      </c>
      <c r="E679" s="1">
        <v>42916</v>
      </c>
      <c r="F679">
        <v>9.6300000000000008</v>
      </c>
      <c r="G679">
        <v>26</v>
      </c>
    </row>
    <row r="680" spans="1:7" x14ac:dyDescent="0.7">
      <c r="A680" s="1">
        <v>42918</v>
      </c>
      <c r="B680">
        <v>9.27</v>
      </c>
      <c r="C680">
        <v>28.5</v>
      </c>
      <c r="E680" s="1">
        <v>42916</v>
      </c>
      <c r="F680">
        <v>9.99</v>
      </c>
      <c r="G680">
        <v>28.9</v>
      </c>
    </row>
    <row r="681" spans="1:7" x14ac:dyDescent="0.7">
      <c r="A681" s="1">
        <v>42918</v>
      </c>
      <c r="B681">
        <v>9.08</v>
      </c>
      <c r="C681">
        <v>27.7</v>
      </c>
      <c r="E681" s="1">
        <v>42916</v>
      </c>
      <c r="F681">
        <v>10.35</v>
      </c>
      <c r="G681">
        <v>32.299999999999997</v>
      </c>
    </row>
    <row r="682" spans="1:7" x14ac:dyDescent="0.7">
      <c r="A682" s="1">
        <v>42919</v>
      </c>
      <c r="B682">
        <v>8.8699999999999992</v>
      </c>
      <c r="C682">
        <v>27.1</v>
      </c>
      <c r="E682" s="1">
        <v>42916</v>
      </c>
      <c r="F682">
        <v>10.19</v>
      </c>
      <c r="G682">
        <v>32</v>
      </c>
    </row>
    <row r="683" spans="1:7" x14ac:dyDescent="0.7">
      <c r="A683" s="1">
        <v>42919</v>
      </c>
      <c r="B683">
        <v>8.61</v>
      </c>
      <c r="C683">
        <v>26.5</v>
      </c>
      <c r="E683" s="1">
        <v>42916</v>
      </c>
      <c r="F683">
        <v>9.93</v>
      </c>
      <c r="G683">
        <v>30.1</v>
      </c>
    </row>
    <row r="684" spans="1:7" x14ac:dyDescent="0.7">
      <c r="A684" s="1">
        <v>42919</v>
      </c>
      <c r="B684">
        <v>8.6300000000000008</v>
      </c>
      <c r="C684">
        <v>26.4</v>
      </c>
      <c r="E684" s="1">
        <v>42916</v>
      </c>
      <c r="F684">
        <v>9.6300000000000008</v>
      </c>
      <c r="G684">
        <v>28.8</v>
      </c>
    </row>
    <row r="685" spans="1:7" x14ac:dyDescent="0.7">
      <c r="A685" s="1">
        <v>42919</v>
      </c>
      <c r="B685">
        <v>8.9600000000000009</v>
      </c>
      <c r="C685">
        <v>27.2</v>
      </c>
      <c r="E685" s="1">
        <v>42917</v>
      </c>
      <c r="F685">
        <v>9.2899999999999991</v>
      </c>
      <c r="G685">
        <v>28</v>
      </c>
    </row>
    <row r="686" spans="1:7" x14ac:dyDescent="0.7">
      <c r="A686" s="1">
        <v>42919</v>
      </c>
      <c r="B686">
        <v>9.27</v>
      </c>
      <c r="C686">
        <v>29.2</v>
      </c>
      <c r="E686" s="1">
        <v>42917</v>
      </c>
      <c r="F686">
        <v>8.98</v>
      </c>
      <c r="G686">
        <v>27.4</v>
      </c>
    </row>
    <row r="687" spans="1:7" x14ac:dyDescent="0.7">
      <c r="A687" s="1">
        <v>42919</v>
      </c>
      <c r="B687">
        <v>9.19</v>
      </c>
      <c r="C687">
        <v>29.1</v>
      </c>
      <c r="E687" s="1">
        <v>42917</v>
      </c>
      <c r="F687">
        <v>8.83</v>
      </c>
      <c r="G687">
        <v>27.1</v>
      </c>
    </row>
    <row r="688" spans="1:7" x14ac:dyDescent="0.7">
      <c r="A688" s="1">
        <v>42919</v>
      </c>
      <c r="B688">
        <v>9.06</v>
      </c>
      <c r="C688">
        <v>28.4</v>
      </c>
      <c r="E688" s="1">
        <v>42917</v>
      </c>
      <c r="F688">
        <v>8.94</v>
      </c>
      <c r="G688">
        <v>27.9</v>
      </c>
    </row>
    <row r="689" spans="1:7" x14ac:dyDescent="0.7">
      <c r="A689" s="1">
        <v>42919</v>
      </c>
      <c r="B689">
        <v>8.8699999999999992</v>
      </c>
      <c r="C689">
        <v>27.7</v>
      </c>
      <c r="E689" s="1">
        <v>42917</v>
      </c>
      <c r="F689">
        <v>9.76</v>
      </c>
      <c r="G689">
        <v>28.5</v>
      </c>
    </row>
    <row r="690" spans="1:7" x14ac:dyDescent="0.7">
      <c r="A690" s="1">
        <v>42920</v>
      </c>
      <c r="B690">
        <v>8.7100000000000009</v>
      </c>
      <c r="C690">
        <v>27.2</v>
      </c>
      <c r="E690" s="1">
        <v>42917</v>
      </c>
      <c r="F690">
        <v>10.63</v>
      </c>
      <c r="G690">
        <v>29.2</v>
      </c>
    </row>
    <row r="691" spans="1:7" x14ac:dyDescent="0.7">
      <c r="A691" s="1">
        <v>42920</v>
      </c>
      <c r="B691">
        <v>8.4700000000000006</v>
      </c>
      <c r="C691">
        <v>26.8</v>
      </c>
      <c r="E691" s="1">
        <v>42917</v>
      </c>
      <c r="F691">
        <v>10.37</v>
      </c>
      <c r="G691">
        <v>27.3</v>
      </c>
    </row>
    <row r="692" spans="1:7" x14ac:dyDescent="0.7">
      <c r="A692" s="1">
        <v>42920</v>
      </c>
      <c r="B692">
        <v>8.48</v>
      </c>
      <c r="C692">
        <v>26.7</v>
      </c>
      <c r="E692" s="1">
        <v>42917</v>
      </c>
      <c r="F692">
        <v>9.9600000000000009</v>
      </c>
      <c r="G692">
        <v>26.4</v>
      </c>
    </row>
    <row r="693" spans="1:7" x14ac:dyDescent="0.7">
      <c r="A693" s="1">
        <v>42920</v>
      </c>
      <c r="B693">
        <v>9.1300000000000008</v>
      </c>
      <c r="C693">
        <v>28</v>
      </c>
      <c r="E693" s="1">
        <v>42918</v>
      </c>
      <c r="F693">
        <v>9.61</v>
      </c>
      <c r="G693">
        <v>25.2</v>
      </c>
    </row>
    <row r="694" spans="1:7" x14ac:dyDescent="0.7">
      <c r="A694" s="1">
        <v>42920</v>
      </c>
      <c r="B694">
        <v>9.31</v>
      </c>
      <c r="C694">
        <v>29.1</v>
      </c>
      <c r="E694" s="1">
        <v>42918</v>
      </c>
      <c r="F694">
        <v>9.24</v>
      </c>
      <c r="G694">
        <v>25</v>
      </c>
    </row>
    <row r="695" spans="1:7" x14ac:dyDescent="0.7">
      <c r="A695" s="1">
        <v>42920</v>
      </c>
      <c r="B695">
        <v>9.4499999999999993</v>
      </c>
      <c r="C695">
        <v>29.9</v>
      </c>
      <c r="E695" s="1">
        <v>42918</v>
      </c>
      <c r="F695">
        <v>9.3800000000000008</v>
      </c>
      <c r="G695">
        <v>26.1</v>
      </c>
    </row>
    <row r="696" spans="1:7" x14ac:dyDescent="0.7">
      <c r="A696" s="1">
        <v>42920</v>
      </c>
      <c r="B696">
        <v>9.34</v>
      </c>
      <c r="C696">
        <v>29.5</v>
      </c>
      <c r="E696" s="1">
        <v>42918</v>
      </c>
      <c r="F696">
        <v>10.3</v>
      </c>
      <c r="G696">
        <v>30.2</v>
      </c>
    </row>
    <row r="697" spans="1:7" x14ac:dyDescent="0.7">
      <c r="A697" s="1">
        <v>42920</v>
      </c>
      <c r="B697">
        <v>9.1199999999999992</v>
      </c>
      <c r="C697">
        <v>28.6</v>
      </c>
      <c r="E697" s="1">
        <v>42918</v>
      </c>
      <c r="F697">
        <v>10.52</v>
      </c>
      <c r="G697">
        <v>28.7</v>
      </c>
    </row>
    <row r="698" spans="1:7" x14ac:dyDescent="0.7">
      <c r="A698" s="1">
        <v>42921</v>
      </c>
      <c r="B698">
        <v>8.92</v>
      </c>
      <c r="C698">
        <v>27.8</v>
      </c>
      <c r="E698" s="1">
        <v>42918</v>
      </c>
      <c r="F698">
        <v>10.44</v>
      </c>
      <c r="G698">
        <v>28.4</v>
      </c>
    </row>
    <row r="699" spans="1:7" x14ac:dyDescent="0.7">
      <c r="A699" s="1">
        <v>42921</v>
      </c>
      <c r="B699">
        <v>8.69</v>
      </c>
      <c r="C699">
        <v>27.1</v>
      </c>
      <c r="E699" s="1">
        <v>42918</v>
      </c>
      <c r="F699">
        <v>10.41</v>
      </c>
      <c r="G699">
        <v>27.1</v>
      </c>
    </row>
    <row r="700" spans="1:7" x14ac:dyDescent="0.7">
      <c r="A700" s="1">
        <v>42921</v>
      </c>
      <c r="B700">
        <v>8.7899999999999991</v>
      </c>
      <c r="C700">
        <v>27.1</v>
      </c>
      <c r="E700" s="1">
        <v>42918</v>
      </c>
      <c r="F700">
        <v>10.14</v>
      </c>
      <c r="G700">
        <v>26.7</v>
      </c>
    </row>
    <row r="701" spans="1:7" x14ac:dyDescent="0.7">
      <c r="A701" s="1">
        <v>42921</v>
      </c>
      <c r="B701">
        <v>9.31</v>
      </c>
      <c r="C701">
        <v>29.3</v>
      </c>
      <c r="E701" s="1">
        <v>42919</v>
      </c>
      <c r="F701">
        <v>9.86</v>
      </c>
      <c r="G701">
        <v>26.5</v>
      </c>
    </row>
    <row r="702" spans="1:7" x14ac:dyDescent="0.7">
      <c r="A702" s="1">
        <v>42921</v>
      </c>
      <c r="B702">
        <v>9.8800000000000008</v>
      </c>
      <c r="C702">
        <v>32.5</v>
      </c>
      <c r="E702" s="1">
        <v>42919</v>
      </c>
      <c r="F702">
        <v>9.48</v>
      </c>
      <c r="G702">
        <v>26.1</v>
      </c>
    </row>
    <row r="703" spans="1:7" x14ac:dyDescent="0.7">
      <c r="A703" s="1">
        <v>42921</v>
      </c>
      <c r="B703">
        <v>9.8699999999999992</v>
      </c>
      <c r="C703">
        <v>33.799999999999997</v>
      </c>
      <c r="E703" s="1">
        <v>42919</v>
      </c>
      <c r="F703">
        <v>9.5500000000000007</v>
      </c>
      <c r="G703">
        <v>27.6</v>
      </c>
    </row>
    <row r="704" spans="1:7" x14ac:dyDescent="0.7">
      <c r="A704" s="1">
        <v>42921</v>
      </c>
      <c r="B704">
        <v>9.7799999999999994</v>
      </c>
      <c r="C704">
        <v>32.4</v>
      </c>
      <c r="E704" s="1">
        <v>42919</v>
      </c>
      <c r="F704">
        <v>10.15</v>
      </c>
      <c r="G704">
        <v>29.9</v>
      </c>
    </row>
    <row r="705" spans="1:7" x14ac:dyDescent="0.7">
      <c r="A705" s="1">
        <v>42921</v>
      </c>
      <c r="B705">
        <v>9.64</v>
      </c>
      <c r="C705">
        <v>30.8</v>
      </c>
      <c r="E705" s="1">
        <v>42919</v>
      </c>
      <c r="F705">
        <v>9.59</v>
      </c>
      <c r="G705">
        <v>31.4</v>
      </c>
    </row>
    <row r="706" spans="1:7" x14ac:dyDescent="0.7">
      <c r="A706" s="1">
        <v>42922</v>
      </c>
      <c r="B706">
        <v>9.43</v>
      </c>
      <c r="C706">
        <v>29.5</v>
      </c>
      <c r="E706" s="1">
        <v>42919</v>
      </c>
      <c r="F706">
        <v>9.57</v>
      </c>
      <c r="G706">
        <v>27.3</v>
      </c>
    </row>
    <row r="707" spans="1:7" x14ac:dyDescent="0.7">
      <c r="A707" s="1">
        <v>42922</v>
      </c>
      <c r="B707">
        <v>9.27</v>
      </c>
      <c r="C707">
        <v>28.7</v>
      </c>
      <c r="E707" s="1">
        <v>42919</v>
      </c>
      <c r="F707">
        <v>9.6</v>
      </c>
      <c r="G707">
        <v>26.9</v>
      </c>
    </row>
    <row r="708" spans="1:7" x14ac:dyDescent="0.7">
      <c r="A708" s="1">
        <v>42922</v>
      </c>
      <c r="B708">
        <v>9.23</v>
      </c>
      <c r="C708">
        <v>28.5</v>
      </c>
      <c r="E708" s="1">
        <v>42919</v>
      </c>
      <c r="F708">
        <v>9.66</v>
      </c>
      <c r="G708">
        <v>26.3</v>
      </c>
    </row>
    <row r="709" spans="1:7" x14ac:dyDescent="0.7">
      <c r="A709" s="1">
        <v>42922</v>
      </c>
      <c r="B709">
        <v>9.41</v>
      </c>
      <c r="C709">
        <v>30.1</v>
      </c>
      <c r="E709" s="1">
        <v>42920</v>
      </c>
      <c r="F709">
        <v>9.48</v>
      </c>
      <c r="G709">
        <v>25.9</v>
      </c>
    </row>
    <row r="710" spans="1:7" x14ac:dyDescent="0.7">
      <c r="A710" s="1">
        <v>42922</v>
      </c>
      <c r="B710">
        <v>9.89</v>
      </c>
      <c r="C710">
        <v>32.5</v>
      </c>
      <c r="E710" s="1">
        <v>42920</v>
      </c>
      <c r="F710">
        <v>9.3000000000000007</v>
      </c>
      <c r="G710">
        <v>25.7</v>
      </c>
    </row>
    <row r="711" spans="1:7" x14ac:dyDescent="0.7">
      <c r="A711" s="1">
        <v>42922</v>
      </c>
      <c r="B711">
        <v>10.01</v>
      </c>
      <c r="C711">
        <v>31.5</v>
      </c>
      <c r="E711" s="1">
        <v>42920</v>
      </c>
      <c r="F711">
        <v>9.18</v>
      </c>
      <c r="G711">
        <v>26.2</v>
      </c>
    </row>
    <row r="712" spans="1:7" x14ac:dyDescent="0.7">
      <c r="A712" s="1">
        <v>42922</v>
      </c>
      <c r="B712">
        <v>9.89</v>
      </c>
      <c r="C712">
        <v>30.1</v>
      </c>
      <c r="E712" s="1">
        <v>42920</v>
      </c>
      <c r="F712">
        <v>9.17</v>
      </c>
      <c r="G712">
        <v>29.5</v>
      </c>
    </row>
    <row r="713" spans="1:7" x14ac:dyDescent="0.7">
      <c r="A713" s="1">
        <v>42922</v>
      </c>
      <c r="B713">
        <v>9.74</v>
      </c>
      <c r="C713">
        <v>29.1</v>
      </c>
      <c r="E713" s="1">
        <v>42920</v>
      </c>
      <c r="F713">
        <v>9.58</v>
      </c>
      <c r="G713">
        <v>30.6</v>
      </c>
    </row>
    <row r="714" spans="1:7" x14ac:dyDescent="0.7">
      <c r="A714" s="1">
        <v>42923</v>
      </c>
      <c r="B714">
        <v>9.57</v>
      </c>
      <c r="C714">
        <v>28.3</v>
      </c>
      <c r="E714" s="1">
        <v>42920</v>
      </c>
      <c r="F714">
        <v>10.34</v>
      </c>
      <c r="G714">
        <v>30.8</v>
      </c>
    </row>
    <row r="715" spans="1:7" x14ac:dyDescent="0.7">
      <c r="A715" s="1">
        <v>42923</v>
      </c>
      <c r="B715">
        <v>9.35</v>
      </c>
      <c r="C715">
        <v>27.6</v>
      </c>
      <c r="E715" s="1">
        <v>42920</v>
      </c>
      <c r="F715">
        <v>10</v>
      </c>
      <c r="G715">
        <v>29.5</v>
      </c>
    </row>
    <row r="716" spans="1:7" x14ac:dyDescent="0.7">
      <c r="A716" s="1">
        <v>42923</v>
      </c>
      <c r="B716">
        <v>9.2899999999999991</v>
      </c>
      <c r="C716">
        <v>27.4</v>
      </c>
      <c r="E716" s="1">
        <v>42920</v>
      </c>
      <c r="F716">
        <v>9.59</v>
      </c>
      <c r="G716">
        <v>28.3</v>
      </c>
    </row>
    <row r="717" spans="1:7" x14ac:dyDescent="0.7">
      <c r="A717" s="1">
        <v>42923</v>
      </c>
      <c r="B717">
        <v>9.7200000000000006</v>
      </c>
      <c r="C717">
        <v>27.8</v>
      </c>
      <c r="E717" s="1">
        <v>42921</v>
      </c>
      <c r="F717">
        <v>9.24</v>
      </c>
      <c r="G717">
        <v>27.4</v>
      </c>
    </row>
    <row r="718" spans="1:7" x14ac:dyDescent="0.7">
      <c r="A718" s="1">
        <v>42923</v>
      </c>
      <c r="B718">
        <v>9.14</v>
      </c>
      <c r="C718">
        <v>26.9</v>
      </c>
      <c r="E718" s="1">
        <v>42921</v>
      </c>
      <c r="F718">
        <v>8.89</v>
      </c>
      <c r="G718">
        <v>26.7</v>
      </c>
    </row>
    <row r="719" spans="1:7" x14ac:dyDescent="0.7">
      <c r="A719" s="1">
        <v>42923</v>
      </c>
      <c r="B719">
        <v>9.41</v>
      </c>
      <c r="C719">
        <v>29.3</v>
      </c>
      <c r="E719" s="1">
        <v>42921</v>
      </c>
      <c r="F719">
        <v>9.19</v>
      </c>
      <c r="G719">
        <v>27.6</v>
      </c>
    </row>
    <row r="720" spans="1:7" x14ac:dyDescent="0.7">
      <c r="A720" s="1">
        <v>42923</v>
      </c>
      <c r="B720">
        <v>9.4</v>
      </c>
      <c r="C720">
        <v>26.9</v>
      </c>
      <c r="E720" s="1">
        <v>42921</v>
      </c>
      <c r="F720">
        <v>9.9700000000000006</v>
      </c>
      <c r="G720">
        <v>32</v>
      </c>
    </row>
    <row r="721" spans="1:7" x14ac:dyDescent="0.7">
      <c r="A721" s="1">
        <v>42923</v>
      </c>
      <c r="B721">
        <v>9.39</v>
      </c>
      <c r="C721">
        <v>25.7</v>
      </c>
      <c r="E721" s="1">
        <v>42921</v>
      </c>
      <c r="F721">
        <v>10.29</v>
      </c>
      <c r="G721">
        <v>35.700000000000003</v>
      </c>
    </row>
    <row r="722" spans="1:7" x14ac:dyDescent="0.7">
      <c r="A722" s="1">
        <v>42924</v>
      </c>
      <c r="B722">
        <v>9.34</v>
      </c>
      <c r="C722">
        <v>25.2</v>
      </c>
      <c r="E722" s="1">
        <v>42921</v>
      </c>
      <c r="F722">
        <v>10.08</v>
      </c>
      <c r="G722">
        <v>35.799999999999997</v>
      </c>
    </row>
    <row r="723" spans="1:7" x14ac:dyDescent="0.7">
      <c r="A723" s="1">
        <v>42924</v>
      </c>
      <c r="B723">
        <v>9.25</v>
      </c>
      <c r="C723">
        <v>25.1</v>
      </c>
      <c r="E723" s="1">
        <v>42921</v>
      </c>
      <c r="F723">
        <v>9.99</v>
      </c>
      <c r="G723">
        <v>32.6</v>
      </c>
    </row>
    <row r="724" spans="1:7" x14ac:dyDescent="0.7">
      <c r="A724" s="1">
        <v>42924</v>
      </c>
      <c r="B724">
        <v>8.36</v>
      </c>
      <c r="C724">
        <v>27.3</v>
      </c>
      <c r="E724" s="1">
        <v>42921</v>
      </c>
      <c r="F724">
        <v>9.65</v>
      </c>
      <c r="G724">
        <v>30.4</v>
      </c>
    </row>
    <row r="725" spans="1:7" x14ac:dyDescent="0.7">
      <c r="A725" s="1">
        <v>42924</v>
      </c>
      <c r="B725">
        <v>7.83</v>
      </c>
      <c r="C725">
        <v>21.5</v>
      </c>
      <c r="E725" s="1">
        <v>42922</v>
      </c>
      <c r="F725">
        <v>9.31</v>
      </c>
      <c r="G725">
        <v>28.9</v>
      </c>
    </row>
    <row r="726" spans="1:7" x14ac:dyDescent="0.7">
      <c r="A726" s="1">
        <v>42924</v>
      </c>
      <c r="B726">
        <v>8.74</v>
      </c>
      <c r="C726">
        <v>23.1</v>
      </c>
      <c r="E726" s="1">
        <v>42922</v>
      </c>
      <c r="F726">
        <v>8.94</v>
      </c>
      <c r="G726">
        <v>28.1</v>
      </c>
    </row>
    <row r="727" spans="1:7" x14ac:dyDescent="0.7">
      <c r="A727" s="1">
        <v>42924</v>
      </c>
      <c r="B727">
        <v>9.34</v>
      </c>
      <c r="C727">
        <v>24.9</v>
      </c>
      <c r="E727" s="1">
        <v>42922</v>
      </c>
      <c r="F727">
        <v>9.1999999999999993</v>
      </c>
      <c r="G727">
        <v>28.9</v>
      </c>
    </row>
    <row r="728" spans="1:7" x14ac:dyDescent="0.7">
      <c r="A728" s="1">
        <v>42924</v>
      </c>
      <c r="B728">
        <v>9.31</v>
      </c>
      <c r="C728">
        <v>25.3</v>
      </c>
      <c r="E728" s="1">
        <v>42922</v>
      </c>
      <c r="F728">
        <v>9.91</v>
      </c>
      <c r="G728">
        <v>32.4</v>
      </c>
    </row>
    <row r="729" spans="1:7" x14ac:dyDescent="0.7">
      <c r="A729" s="1">
        <v>42924</v>
      </c>
      <c r="B729">
        <v>9.18</v>
      </c>
      <c r="C729">
        <v>25.2</v>
      </c>
      <c r="E729" s="1">
        <v>42922</v>
      </c>
      <c r="F729">
        <v>10.51</v>
      </c>
      <c r="G729">
        <v>32.299999999999997</v>
      </c>
    </row>
    <row r="730" spans="1:7" x14ac:dyDescent="0.7">
      <c r="A730" s="1">
        <v>42925</v>
      </c>
      <c r="B730">
        <v>9.0299999999999994</v>
      </c>
      <c r="C730">
        <v>25.2</v>
      </c>
      <c r="E730" s="1">
        <v>42922</v>
      </c>
      <c r="F730">
        <v>10.49</v>
      </c>
      <c r="G730">
        <v>30</v>
      </c>
    </row>
    <row r="731" spans="1:7" x14ac:dyDescent="0.7">
      <c r="A731" s="1">
        <v>42925</v>
      </c>
      <c r="B731">
        <v>8.81</v>
      </c>
      <c r="C731">
        <v>25.1</v>
      </c>
      <c r="E731" s="1">
        <v>42922</v>
      </c>
      <c r="F731">
        <v>9.99</v>
      </c>
      <c r="G731">
        <v>28.9</v>
      </c>
    </row>
    <row r="732" spans="1:7" x14ac:dyDescent="0.7">
      <c r="A732" s="1">
        <v>42925</v>
      </c>
      <c r="B732">
        <v>8.8800000000000008</v>
      </c>
      <c r="C732">
        <v>25.5</v>
      </c>
      <c r="E732" s="1">
        <v>42922</v>
      </c>
      <c r="F732">
        <v>9.67</v>
      </c>
      <c r="G732">
        <v>27.9</v>
      </c>
    </row>
    <row r="733" spans="1:7" x14ac:dyDescent="0.7">
      <c r="A733" s="1">
        <v>42925</v>
      </c>
      <c r="B733">
        <v>9.4499999999999993</v>
      </c>
      <c r="C733">
        <v>28.5</v>
      </c>
      <c r="E733" s="1">
        <v>42923</v>
      </c>
      <c r="F733">
        <v>9.32</v>
      </c>
      <c r="G733">
        <v>26.8</v>
      </c>
    </row>
    <row r="734" spans="1:7" x14ac:dyDescent="0.7">
      <c r="A734" s="1">
        <v>42925</v>
      </c>
      <c r="B734">
        <v>10.050000000000001</v>
      </c>
      <c r="C734">
        <v>32.200000000000003</v>
      </c>
      <c r="E734" s="1">
        <v>42923</v>
      </c>
      <c r="F734">
        <v>9</v>
      </c>
      <c r="G734">
        <v>26</v>
      </c>
    </row>
    <row r="735" spans="1:7" x14ac:dyDescent="0.7">
      <c r="A735" s="1">
        <v>42925</v>
      </c>
      <c r="B735">
        <v>10.31</v>
      </c>
      <c r="C735">
        <v>32.200000000000003</v>
      </c>
      <c r="E735" s="1">
        <v>42923</v>
      </c>
      <c r="F735">
        <v>8.99</v>
      </c>
      <c r="G735">
        <v>26.4</v>
      </c>
    </row>
    <row r="736" spans="1:7" x14ac:dyDescent="0.7">
      <c r="A736" s="1">
        <v>42925</v>
      </c>
      <c r="B736">
        <v>10.56</v>
      </c>
      <c r="C736">
        <v>30.8</v>
      </c>
      <c r="E736" s="1">
        <v>42923</v>
      </c>
      <c r="F736">
        <v>10.029999999999999</v>
      </c>
      <c r="G736">
        <v>27.1</v>
      </c>
    </row>
    <row r="737" spans="1:7" x14ac:dyDescent="0.7">
      <c r="A737" s="1">
        <v>42925</v>
      </c>
      <c r="B737">
        <v>10.39</v>
      </c>
      <c r="C737">
        <v>29.8</v>
      </c>
      <c r="E737" s="1">
        <v>42923</v>
      </c>
      <c r="F737">
        <v>9.94</v>
      </c>
      <c r="G737">
        <v>27.8</v>
      </c>
    </row>
    <row r="738" spans="1:7" x14ac:dyDescent="0.7">
      <c r="A738" s="1">
        <v>42926</v>
      </c>
      <c r="B738">
        <v>10.24</v>
      </c>
      <c r="C738">
        <v>28.7</v>
      </c>
      <c r="E738" s="1">
        <v>42923</v>
      </c>
      <c r="F738">
        <v>10.050000000000001</v>
      </c>
      <c r="G738">
        <v>28.4</v>
      </c>
    </row>
    <row r="739" spans="1:7" x14ac:dyDescent="0.7">
      <c r="A739" s="1">
        <v>42926</v>
      </c>
      <c r="B739">
        <v>10.06</v>
      </c>
      <c r="C739">
        <v>28</v>
      </c>
      <c r="E739" s="1">
        <v>42923</v>
      </c>
      <c r="F739">
        <v>9.7899999999999991</v>
      </c>
      <c r="G739">
        <v>27.7</v>
      </c>
    </row>
    <row r="740" spans="1:7" x14ac:dyDescent="0.7">
      <c r="A740" s="1">
        <v>42926</v>
      </c>
      <c r="B740">
        <v>10.08</v>
      </c>
      <c r="C740">
        <v>27.9</v>
      </c>
      <c r="E740" s="1">
        <v>42923</v>
      </c>
      <c r="F740">
        <v>9.42</v>
      </c>
      <c r="G740">
        <v>27</v>
      </c>
    </row>
    <row r="741" spans="1:7" x14ac:dyDescent="0.7">
      <c r="A741" s="1">
        <v>42926</v>
      </c>
      <c r="B741">
        <v>10.58</v>
      </c>
      <c r="C741">
        <v>28.6</v>
      </c>
      <c r="E741" s="1">
        <v>42924</v>
      </c>
      <c r="F741">
        <v>8.92</v>
      </c>
      <c r="G741">
        <v>26.4</v>
      </c>
    </row>
    <row r="742" spans="1:7" x14ac:dyDescent="0.7">
      <c r="A742" s="1">
        <v>42926</v>
      </c>
      <c r="B742">
        <v>10.32</v>
      </c>
      <c r="C742">
        <v>29</v>
      </c>
      <c r="E742" s="1">
        <v>42924</v>
      </c>
      <c r="F742">
        <v>8.4700000000000006</v>
      </c>
      <c r="G742">
        <v>26.1</v>
      </c>
    </row>
    <row r="743" spans="1:7" x14ac:dyDescent="0.7">
      <c r="A743" s="1">
        <v>42926</v>
      </c>
      <c r="B743">
        <v>10.52</v>
      </c>
      <c r="C743">
        <v>29.9</v>
      </c>
      <c r="E743" s="1">
        <v>42924</v>
      </c>
      <c r="F743">
        <v>8.35</v>
      </c>
      <c r="G743">
        <v>26.3</v>
      </c>
    </row>
    <row r="744" spans="1:7" x14ac:dyDescent="0.7">
      <c r="A744" s="1">
        <v>42926</v>
      </c>
      <c r="B744">
        <v>10.19</v>
      </c>
      <c r="C744">
        <v>29</v>
      </c>
      <c r="E744" s="1">
        <v>42924</v>
      </c>
      <c r="F744">
        <v>8.1</v>
      </c>
      <c r="G744">
        <v>26.3</v>
      </c>
    </row>
    <row r="745" spans="1:7" x14ac:dyDescent="0.7">
      <c r="A745" s="1">
        <v>42926</v>
      </c>
      <c r="B745">
        <v>9.9</v>
      </c>
      <c r="C745">
        <v>28.2</v>
      </c>
      <c r="E745" s="1">
        <v>42924</v>
      </c>
      <c r="F745">
        <v>8.67</v>
      </c>
      <c r="G745">
        <v>27.2</v>
      </c>
    </row>
    <row r="746" spans="1:7" x14ac:dyDescent="0.7">
      <c r="A746" s="1">
        <v>42927</v>
      </c>
      <c r="B746">
        <v>9.69</v>
      </c>
      <c r="C746">
        <v>27.5</v>
      </c>
      <c r="E746" s="1">
        <v>42924</v>
      </c>
      <c r="F746">
        <v>8.9600000000000009</v>
      </c>
      <c r="G746">
        <v>28.5</v>
      </c>
    </row>
    <row r="747" spans="1:7" x14ac:dyDescent="0.7">
      <c r="A747" s="1">
        <v>42927</v>
      </c>
      <c r="B747">
        <v>9.5299999999999994</v>
      </c>
      <c r="C747">
        <v>27</v>
      </c>
      <c r="E747" s="1">
        <v>42924</v>
      </c>
      <c r="F747">
        <v>8.39</v>
      </c>
      <c r="G747">
        <v>28</v>
      </c>
    </row>
    <row r="748" spans="1:7" x14ac:dyDescent="0.7">
      <c r="A748" s="1">
        <v>42927</v>
      </c>
      <c r="B748">
        <v>9.5</v>
      </c>
      <c r="C748">
        <v>26.8</v>
      </c>
      <c r="E748" s="1">
        <v>42924</v>
      </c>
      <c r="F748">
        <v>8.07</v>
      </c>
      <c r="G748">
        <v>27.4</v>
      </c>
    </row>
    <row r="749" spans="1:7" x14ac:dyDescent="0.7">
      <c r="A749" s="1">
        <v>42927</v>
      </c>
      <c r="B749">
        <v>9.7899999999999991</v>
      </c>
      <c r="C749">
        <v>28.8</v>
      </c>
      <c r="E749" s="1">
        <v>42925</v>
      </c>
      <c r="F749">
        <v>7.97</v>
      </c>
      <c r="G749">
        <v>27</v>
      </c>
    </row>
    <row r="750" spans="1:7" x14ac:dyDescent="0.7">
      <c r="A750" s="1">
        <v>42927</v>
      </c>
      <c r="B750">
        <v>10.37</v>
      </c>
      <c r="C750">
        <v>31.6</v>
      </c>
      <c r="E750" s="1">
        <v>42925</v>
      </c>
      <c r="F750">
        <v>7.89</v>
      </c>
      <c r="G750">
        <v>26.7</v>
      </c>
    </row>
    <row r="751" spans="1:7" x14ac:dyDescent="0.7">
      <c r="A751" s="1">
        <v>42927</v>
      </c>
      <c r="B751">
        <v>10.56</v>
      </c>
      <c r="C751">
        <v>32.700000000000003</v>
      </c>
      <c r="E751" s="1">
        <v>42925</v>
      </c>
      <c r="F751">
        <v>7.86</v>
      </c>
      <c r="G751">
        <v>27.6</v>
      </c>
    </row>
    <row r="752" spans="1:7" x14ac:dyDescent="0.7">
      <c r="A752" s="1">
        <v>42927</v>
      </c>
      <c r="B752">
        <v>10.35</v>
      </c>
      <c r="C752">
        <v>31.8</v>
      </c>
      <c r="E752" s="1">
        <v>42925</v>
      </c>
      <c r="F752">
        <v>8.4600000000000009</v>
      </c>
      <c r="G752">
        <v>31.9</v>
      </c>
    </row>
    <row r="753" spans="1:7" x14ac:dyDescent="0.7">
      <c r="A753" s="1">
        <v>42927</v>
      </c>
      <c r="B753">
        <v>10.09</v>
      </c>
      <c r="C753">
        <v>30.5</v>
      </c>
      <c r="E753" s="1">
        <v>42925</v>
      </c>
      <c r="F753">
        <v>9.01</v>
      </c>
      <c r="G753">
        <v>35.1</v>
      </c>
    </row>
    <row r="754" spans="1:7" x14ac:dyDescent="0.7">
      <c r="A754" s="1">
        <v>42928</v>
      </c>
      <c r="B754">
        <v>9.86</v>
      </c>
      <c r="C754">
        <v>29.4</v>
      </c>
      <c r="E754" s="1">
        <v>42925</v>
      </c>
      <c r="F754">
        <v>9.69</v>
      </c>
      <c r="G754">
        <v>33.799999999999997</v>
      </c>
    </row>
    <row r="755" spans="1:7" x14ac:dyDescent="0.7">
      <c r="A755" s="1">
        <v>42928</v>
      </c>
      <c r="B755">
        <v>9.69</v>
      </c>
      <c r="C755">
        <v>28.5</v>
      </c>
      <c r="E755" s="1">
        <v>42925</v>
      </c>
      <c r="F755">
        <v>9.81</v>
      </c>
      <c r="G755">
        <v>31.7</v>
      </c>
    </row>
    <row r="756" spans="1:7" x14ac:dyDescent="0.7">
      <c r="A756" s="1">
        <v>42928</v>
      </c>
      <c r="B756">
        <v>9.7200000000000006</v>
      </c>
      <c r="C756">
        <v>28.4</v>
      </c>
      <c r="E756" s="1">
        <v>42925</v>
      </c>
      <c r="F756">
        <v>9.6300000000000008</v>
      </c>
      <c r="G756">
        <v>30.3</v>
      </c>
    </row>
    <row r="757" spans="1:7" x14ac:dyDescent="0.7">
      <c r="A757" s="1">
        <v>42928</v>
      </c>
      <c r="B757">
        <v>9.93</v>
      </c>
      <c r="C757">
        <v>30.5</v>
      </c>
      <c r="E757" s="1">
        <v>42926</v>
      </c>
      <c r="F757">
        <v>9.3699999999999992</v>
      </c>
      <c r="G757">
        <v>28.9</v>
      </c>
    </row>
    <row r="758" spans="1:7" x14ac:dyDescent="0.7">
      <c r="A758" s="1">
        <v>42928</v>
      </c>
      <c r="B758">
        <v>10.51</v>
      </c>
      <c r="C758">
        <v>33.1</v>
      </c>
      <c r="E758" s="1">
        <v>42926</v>
      </c>
      <c r="F758">
        <v>9.08</v>
      </c>
      <c r="G758">
        <v>28</v>
      </c>
    </row>
    <row r="759" spans="1:7" x14ac:dyDescent="0.7">
      <c r="A759" s="1">
        <v>42928</v>
      </c>
      <c r="B759">
        <v>10.54</v>
      </c>
      <c r="C759">
        <v>34</v>
      </c>
      <c r="E759" s="1">
        <v>42926</v>
      </c>
      <c r="F759">
        <v>9.4700000000000006</v>
      </c>
      <c r="G759">
        <v>28.3</v>
      </c>
    </row>
    <row r="760" spans="1:7" x14ac:dyDescent="0.7">
      <c r="A760" s="1">
        <v>42928</v>
      </c>
      <c r="B760">
        <v>10.65</v>
      </c>
      <c r="C760">
        <v>32.5</v>
      </c>
      <c r="E760" s="1">
        <v>42926</v>
      </c>
      <c r="F760">
        <v>10</v>
      </c>
      <c r="G760">
        <v>29.6</v>
      </c>
    </row>
    <row r="761" spans="1:7" x14ac:dyDescent="0.7">
      <c r="A761" s="1">
        <v>42928</v>
      </c>
      <c r="B761">
        <v>10.38</v>
      </c>
      <c r="C761">
        <v>30.9</v>
      </c>
      <c r="E761" s="1">
        <v>42926</v>
      </c>
      <c r="F761">
        <v>10.49</v>
      </c>
      <c r="G761">
        <v>31.2</v>
      </c>
    </row>
    <row r="762" spans="1:7" x14ac:dyDescent="0.7">
      <c r="A762" s="1">
        <v>42929</v>
      </c>
      <c r="B762">
        <v>10.1</v>
      </c>
      <c r="C762">
        <v>29.6</v>
      </c>
      <c r="E762" s="1">
        <v>42926</v>
      </c>
      <c r="F762">
        <v>10.58</v>
      </c>
      <c r="G762">
        <v>30.8</v>
      </c>
    </row>
    <row r="763" spans="1:7" x14ac:dyDescent="0.7">
      <c r="A763" s="1">
        <v>42929</v>
      </c>
      <c r="B763">
        <v>9.86</v>
      </c>
      <c r="C763">
        <v>28.6</v>
      </c>
      <c r="E763" s="1">
        <v>42926</v>
      </c>
      <c r="F763">
        <v>10.26</v>
      </c>
      <c r="G763">
        <v>29</v>
      </c>
    </row>
    <row r="764" spans="1:7" x14ac:dyDescent="0.7">
      <c r="A764" s="1">
        <v>42929</v>
      </c>
      <c r="B764">
        <v>9.82</v>
      </c>
      <c r="C764">
        <v>28.4</v>
      </c>
      <c r="E764" s="1">
        <v>42926</v>
      </c>
      <c r="F764">
        <v>9.8699999999999992</v>
      </c>
      <c r="G764">
        <v>27.8</v>
      </c>
    </row>
    <row r="765" spans="1:7" x14ac:dyDescent="0.7">
      <c r="A765" s="1">
        <v>42929</v>
      </c>
      <c r="B765">
        <v>10.220000000000001</v>
      </c>
      <c r="C765">
        <v>30.8</v>
      </c>
      <c r="E765" s="1">
        <v>42927</v>
      </c>
      <c r="F765">
        <v>9.5399999999999991</v>
      </c>
      <c r="G765">
        <v>27</v>
      </c>
    </row>
    <row r="766" spans="1:7" x14ac:dyDescent="0.7">
      <c r="A766" s="1">
        <v>42929</v>
      </c>
      <c r="B766">
        <v>10.59</v>
      </c>
      <c r="C766">
        <v>33.9</v>
      </c>
      <c r="E766" s="1">
        <v>42927</v>
      </c>
      <c r="F766">
        <v>9.18</v>
      </c>
      <c r="G766">
        <v>26.4</v>
      </c>
    </row>
    <row r="767" spans="1:7" x14ac:dyDescent="0.7">
      <c r="A767" s="1">
        <v>42929</v>
      </c>
      <c r="B767">
        <v>10.75</v>
      </c>
      <c r="C767">
        <v>34.6</v>
      </c>
      <c r="E767" s="1">
        <v>42927</v>
      </c>
      <c r="F767">
        <v>9.2100000000000009</v>
      </c>
      <c r="G767">
        <v>26.9</v>
      </c>
    </row>
    <row r="768" spans="1:7" x14ac:dyDescent="0.7">
      <c r="A768" s="1">
        <v>42929</v>
      </c>
      <c r="B768">
        <v>10.68</v>
      </c>
      <c r="C768">
        <v>32.700000000000003</v>
      </c>
      <c r="E768" s="1">
        <v>42927</v>
      </c>
      <c r="F768">
        <v>9.74</v>
      </c>
      <c r="G768">
        <v>30.7</v>
      </c>
    </row>
    <row r="769" spans="1:7" x14ac:dyDescent="0.7">
      <c r="A769" s="1">
        <v>42929</v>
      </c>
      <c r="B769">
        <v>10.43</v>
      </c>
      <c r="C769">
        <v>31.1</v>
      </c>
      <c r="E769" s="1">
        <v>42927</v>
      </c>
      <c r="F769">
        <v>10.61</v>
      </c>
      <c r="G769">
        <v>34.299999999999997</v>
      </c>
    </row>
    <row r="770" spans="1:7" x14ac:dyDescent="0.7">
      <c r="A770" s="1">
        <v>42930</v>
      </c>
      <c r="B770">
        <v>10.130000000000001</v>
      </c>
      <c r="C770">
        <v>29.7</v>
      </c>
      <c r="E770" s="1">
        <v>42927</v>
      </c>
      <c r="F770">
        <v>10.53</v>
      </c>
      <c r="G770">
        <v>34.200000000000003</v>
      </c>
    </row>
    <row r="771" spans="1:7" x14ac:dyDescent="0.7">
      <c r="A771" s="1">
        <v>42930</v>
      </c>
      <c r="B771">
        <v>9.84</v>
      </c>
      <c r="C771">
        <v>28.6</v>
      </c>
      <c r="E771" s="1">
        <v>42927</v>
      </c>
      <c r="F771">
        <v>10.24</v>
      </c>
      <c r="G771">
        <v>32.299999999999997</v>
      </c>
    </row>
    <row r="772" spans="1:7" x14ac:dyDescent="0.7">
      <c r="A772" s="1">
        <v>42930</v>
      </c>
      <c r="B772">
        <v>9.7799999999999994</v>
      </c>
      <c r="C772">
        <v>28.3</v>
      </c>
      <c r="E772" s="1">
        <v>42927</v>
      </c>
      <c r="F772">
        <v>9.7799999999999994</v>
      </c>
      <c r="G772">
        <v>30.6</v>
      </c>
    </row>
    <row r="773" spans="1:7" x14ac:dyDescent="0.7">
      <c r="A773" s="1">
        <v>42930</v>
      </c>
      <c r="B773">
        <v>10.24</v>
      </c>
      <c r="C773">
        <v>30.3</v>
      </c>
      <c r="E773" s="1">
        <v>42928</v>
      </c>
      <c r="F773">
        <v>9.43</v>
      </c>
      <c r="G773">
        <v>29.3</v>
      </c>
    </row>
    <row r="774" spans="1:7" x14ac:dyDescent="0.7">
      <c r="A774" s="1">
        <v>42930</v>
      </c>
      <c r="B774">
        <v>10.64</v>
      </c>
      <c r="C774">
        <v>33.1</v>
      </c>
      <c r="E774" s="1">
        <v>42928</v>
      </c>
      <c r="F774">
        <v>9.08</v>
      </c>
      <c r="G774">
        <v>28.2</v>
      </c>
    </row>
    <row r="775" spans="1:7" x14ac:dyDescent="0.7">
      <c r="A775" s="1">
        <v>42930</v>
      </c>
      <c r="B775">
        <v>10.61</v>
      </c>
      <c r="C775">
        <v>32.9</v>
      </c>
      <c r="E775" s="1">
        <v>42928</v>
      </c>
      <c r="F775">
        <v>9.7200000000000006</v>
      </c>
      <c r="G775">
        <v>28.9</v>
      </c>
    </row>
    <row r="776" spans="1:7" x14ac:dyDescent="0.7">
      <c r="A776" s="1">
        <v>42930</v>
      </c>
      <c r="B776">
        <v>10.26</v>
      </c>
      <c r="C776">
        <v>30</v>
      </c>
      <c r="E776" s="1">
        <v>42928</v>
      </c>
      <c r="F776">
        <v>10.56</v>
      </c>
      <c r="G776">
        <v>32.9</v>
      </c>
    </row>
    <row r="777" spans="1:7" x14ac:dyDescent="0.7">
      <c r="A777" s="1">
        <v>42930</v>
      </c>
      <c r="B777">
        <v>10.01</v>
      </c>
      <c r="C777">
        <v>28.8</v>
      </c>
      <c r="E777" s="1">
        <v>42928</v>
      </c>
      <c r="F777">
        <v>10.63</v>
      </c>
      <c r="G777">
        <v>35.799999999999997</v>
      </c>
    </row>
    <row r="778" spans="1:7" x14ac:dyDescent="0.7">
      <c r="A778" s="1">
        <v>42931</v>
      </c>
      <c r="B778">
        <v>9.7100000000000009</v>
      </c>
      <c r="C778">
        <v>27.9</v>
      </c>
      <c r="E778" s="1">
        <v>42928</v>
      </c>
      <c r="F778">
        <v>10.53</v>
      </c>
      <c r="G778">
        <v>35.6</v>
      </c>
    </row>
    <row r="779" spans="1:7" x14ac:dyDescent="0.7">
      <c r="A779" s="1">
        <v>42931</v>
      </c>
      <c r="B779">
        <v>9.48</v>
      </c>
      <c r="C779">
        <v>27.4</v>
      </c>
      <c r="E779" s="1">
        <v>42928</v>
      </c>
      <c r="F779">
        <v>10.28</v>
      </c>
      <c r="G779">
        <v>32.9</v>
      </c>
    </row>
    <row r="780" spans="1:7" x14ac:dyDescent="0.7">
      <c r="A780" s="1">
        <v>42931</v>
      </c>
      <c r="B780">
        <v>9.26</v>
      </c>
      <c r="C780">
        <v>26.9</v>
      </c>
      <c r="E780" s="1">
        <v>42928</v>
      </c>
      <c r="F780">
        <v>9.83</v>
      </c>
      <c r="G780">
        <v>30.9</v>
      </c>
    </row>
    <row r="781" spans="1:7" x14ac:dyDescent="0.7">
      <c r="A781" s="1">
        <v>42931</v>
      </c>
      <c r="B781">
        <v>9.57</v>
      </c>
      <c r="C781">
        <v>27.6</v>
      </c>
      <c r="E781" s="1">
        <v>42929</v>
      </c>
      <c r="F781">
        <v>9.44</v>
      </c>
      <c r="G781">
        <v>29.4</v>
      </c>
    </row>
    <row r="782" spans="1:7" x14ac:dyDescent="0.7">
      <c r="A782" s="1">
        <v>42931</v>
      </c>
      <c r="B782">
        <v>10.02</v>
      </c>
      <c r="C782">
        <v>28.3</v>
      </c>
      <c r="E782" s="1">
        <v>42929</v>
      </c>
      <c r="F782">
        <v>9.07</v>
      </c>
      <c r="G782">
        <v>28</v>
      </c>
    </row>
    <row r="783" spans="1:7" x14ac:dyDescent="0.7">
      <c r="A783" s="1">
        <v>42931</v>
      </c>
      <c r="B783">
        <v>10.37</v>
      </c>
      <c r="C783">
        <v>28.4</v>
      </c>
      <c r="E783" s="1">
        <v>42929</v>
      </c>
      <c r="F783">
        <v>9.82</v>
      </c>
      <c r="G783">
        <v>28.9</v>
      </c>
    </row>
    <row r="784" spans="1:7" x14ac:dyDescent="0.7">
      <c r="A784" s="1">
        <v>42931</v>
      </c>
      <c r="B784">
        <v>10.24</v>
      </c>
      <c r="C784">
        <v>27.9</v>
      </c>
      <c r="E784" s="1">
        <v>42929</v>
      </c>
      <c r="F784">
        <v>10.37</v>
      </c>
      <c r="G784">
        <v>33.6</v>
      </c>
    </row>
    <row r="785" spans="1:7" x14ac:dyDescent="0.7">
      <c r="A785" s="1">
        <v>42931</v>
      </c>
      <c r="B785">
        <v>10.01</v>
      </c>
      <c r="C785">
        <v>27.4</v>
      </c>
      <c r="E785" s="1">
        <v>42929</v>
      </c>
      <c r="F785">
        <v>10.23</v>
      </c>
      <c r="G785">
        <v>35.4</v>
      </c>
    </row>
    <row r="786" spans="1:7" x14ac:dyDescent="0.7">
      <c r="A786" s="1">
        <v>42932</v>
      </c>
      <c r="B786">
        <v>9.7799999999999994</v>
      </c>
      <c r="C786">
        <v>27</v>
      </c>
      <c r="E786" s="1">
        <v>42929</v>
      </c>
      <c r="F786">
        <v>7.72</v>
      </c>
      <c r="G786">
        <v>37.4</v>
      </c>
    </row>
    <row r="787" spans="1:7" x14ac:dyDescent="0.7">
      <c r="A787" s="1">
        <v>42932</v>
      </c>
      <c r="B787">
        <v>9.52</v>
      </c>
      <c r="C787">
        <v>26.7</v>
      </c>
      <c r="E787" s="1">
        <v>42930</v>
      </c>
      <c r="F787">
        <v>7.92</v>
      </c>
      <c r="G787">
        <v>37.700000000000003</v>
      </c>
    </row>
    <row r="788" spans="1:7" x14ac:dyDescent="0.7">
      <c r="A788" s="1">
        <v>42932</v>
      </c>
      <c r="B788">
        <v>9.3000000000000007</v>
      </c>
      <c r="C788">
        <v>26.5</v>
      </c>
      <c r="E788" s="1">
        <v>42930</v>
      </c>
      <c r="F788">
        <v>10.15</v>
      </c>
      <c r="G788">
        <v>38.6</v>
      </c>
    </row>
    <row r="789" spans="1:7" x14ac:dyDescent="0.7">
      <c r="A789" s="1">
        <v>42932</v>
      </c>
      <c r="B789">
        <v>9.34</v>
      </c>
      <c r="C789">
        <v>26.9</v>
      </c>
      <c r="E789" s="1">
        <v>42930</v>
      </c>
      <c r="F789">
        <v>9.89</v>
      </c>
      <c r="G789">
        <v>28</v>
      </c>
    </row>
    <row r="790" spans="1:7" x14ac:dyDescent="0.7">
      <c r="A790" s="1">
        <v>42932</v>
      </c>
      <c r="B790">
        <v>9.4600000000000009</v>
      </c>
      <c r="C790">
        <v>29</v>
      </c>
      <c r="E790" s="1">
        <v>42930</v>
      </c>
      <c r="F790">
        <v>9.51</v>
      </c>
      <c r="G790">
        <v>27.2</v>
      </c>
    </row>
    <row r="791" spans="1:7" x14ac:dyDescent="0.7">
      <c r="A791" s="1">
        <v>42932</v>
      </c>
      <c r="B791">
        <v>9.75</v>
      </c>
      <c r="C791">
        <v>30.6</v>
      </c>
      <c r="E791" s="1">
        <v>42930</v>
      </c>
      <c r="F791">
        <v>9.16</v>
      </c>
      <c r="G791">
        <v>26.5</v>
      </c>
    </row>
    <row r="792" spans="1:7" x14ac:dyDescent="0.7">
      <c r="A792" s="1">
        <v>42932</v>
      </c>
      <c r="B792">
        <v>9.69</v>
      </c>
      <c r="C792">
        <v>29.8</v>
      </c>
      <c r="E792" s="1">
        <v>42931</v>
      </c>
      <c r="F792">
        <v>8.74</v>
      </c>
      <c r="G792">
        <v>26.1</v>
      </c>
    </row>
    <row r="793" spans="1:7" x14ac:dyDescent="0.7">
      <c r="A793" s="1">
        <v>42932</v>
      </c>
      <c r="B793">
        <v>9.3800000000000008</v>
      </c>
      <c r="C793">
        <v>29</v>
      </c>
      <c r="E793" s="1">
        <v>42931</v>
      </c>
      <c r="F793">
        <v>8.41</v>
      </c>
      <c r="G793">
        <v>25.7</v>
      </c>
    </row>
    <row r="794" spans="1:7" x14ac:dyDescent="0.7">
      <c r="A794" s="1">
        <v>42933</v>
      </c>
      <c r="B794">
        <v>8.9700000000000006</v>
      </c>
      <c r="C794">
        <v>28.3</v>
      </c>
      <c r="E794" s="1">
        <v>42931</v>
      </c>
      <c r="F794">
        <v>8.34</v>
      </c>
      <c r="G794">
        <v>25.6</v>
      </c>
    </row>
    <row r="795" spans="1:7" x14ac:dyDescent="0.7">
      <c r="A795" s="1">
        <v>42933</v>
      </c>
      <c r="B795">
        <v>8.56</v>
      </c>
      <c r="C795">
        <v>27.7</v>
      </c>
      <c r="E795" s="1">
        <v>42931</v>
      </c>
      <c r="F795">
        <v>9.24</v>
      </c>
      <c r="G795">
        <v>27.4</v>
      </c>
    </row>
    <row r="796" spans="1:7" x14ac:dyDescent="0.7">
      <c r="A796" s="1">
        <v>42933</v>
      </c>
      <c r="B796">
        <v>8.35</v>
      </c>
      <c r="C796">
        <v>27.5</v>
      </c>
      <c r="E796" s="1">
        <v>42931</v>
      </c>
      <c r="F796">
        <v>9.7799999999999994</v>
      </c>
      <c r="G796">
        <v>28.1</v>
      </c>
    </row>
    <row r="797" spans="1:7" x14ac:dyDescent="0.7">
      <c r="A797" s="1">
        <v>42933</v>
      </c>
      <c r="B797">
        <v>8.61</v>
      </c>
      <c r="C797">
        <v>28.9</v>
      </c>
      <c r="E797" s="1">
        <v>42931</v>
      </c>
      <c r="F797">
        <v>10.029999999999999</v>
      </c>
      <c r="G797">
        <v>28</v>
      </c>
    </row>
    <row r="798" spans="1:7" x14ac:dyDescent="0.7">
      <c r="A798" s="1">
        <v>42933</v>
      </c>
      <c r="B798">
        <v>9.2200000000000006</v>
      </c>
      <c r="C798">
        <v>30.9</v>
      </c>
      <c r="E798" s="1">
        <v>42931</v>
      </c>
      <c r="F798">
        <v>9.84</v>
      </c>
      <c r="G798">
        <v>27.5</v>
      </c>
    </row>
    <row r="799" spans="1:7" x14ac:dyDescent="0.7">
      <c r="A799" s="1">
        <v>42933</v>
      </c>
      <c r="B799">
        <v>9.9499999999999993</v>
      </c>
      <c r="C799">
        <v>31.6</v>
      </c>
      <c r="E799" s="1">
        <v>42931</v>
      </c>
      <c r="F799">
        <v>9.5500000000000007</v>
      </c>
      <c r="G799">
        <v>27</v>
      </c>
    </row>
    <row r="800" spans="1:7" x14ac:dyDescent="0.7">
      <c r="A800" s="1">
        <v>42933</v>
      </c>
      <c r="B800">
        <v>9.92</v>
      </c>
      <c r="C800">
        <v>29.8</v>
      </c>
      <c r="E800" s="1">
        <v>42932</v>
      </c>
      <c r="F800">
        <v>9.23</v>
      </c>
      <c r="G800">
        <v>26.7</v>
      </c>
    </row>
    <row r="801" spans="1:7" x14ac:dyDescent="0.7">
      <c r="A801" s="1">
        <v>42933</v>
      </c>
      <c r="B801">
        <v>9.7100000000000009</v>
      </c>
      <c r="C801">
        <v>28.5</v>
      </c>
      <c r="E801" s="1">
        <v>42932</v>
      </c>
      <c r="F801">
        <v>8.93</v>
      </c>
      <c r="G801">
        <v>26.3</v>
      </c>
    </row>
    <row r="802" spans="1:7" x14ac:dyDescent="0.7">
      <c r="A802" s="1">
        <v>42934</v>
      </c>
      <c r="B802">
        <v>9.4700000000000006</v>
      </c>
      <c r="C802">
        <v>27.7</v>
      </c>
      <c r="E802" s="1">
        <v>42932</v>
      </c>
      <c r="F802">
        <v>8.8699999999999992</v>
      </c>
      <c r="G802">
        <v>26.3</v>
      </c>
    </row>
    <row r="803" spans="1:7" x14ac:dyDescent="0.7">
      <c r="A803" s="1">
        <v>42934</v>
      </c>
      <c r="B803">
        <v>9.2200000000000006</v>
      </c>
      <c r="C803">
        <v>27</v>
      </c>
      <c r="E803" s="1">
        <v>42932</v>
      </c>
      <c r="F803">
        <v>8.9600000000000009</v>
      </c>
      <c r="G803">
        <v>27</v>
      </c>
    </row>
    <row r="804" spans="1:7" x14ac:dyDescent="0.7">
      <c r="A804" s="1">
        <v>42934</v>
      </c>
      <c r="B804">
        <v>9.1199999999999992</v>
      </c>
      <c r="C804">
        <v>27.1</v>
      </c>
      <c r="E804" s="1">
        <v>42932</v>
      </c>
      <c r="F804">
        <v>8.68</v>
      </c>
      <c r="G804">
        <v>30.7</v>
      </c>
    </row>
    <row r="805" spans="1:7" x14ac:dyDescent="0.7">
      <c r="A805" s="1">
        <v>42934</v>
      </c>
      <c r="B805">
        <v>9.59</v>
      </c>
      <c r="C805">
        <v>28.5</v>
      </c>
      <c r="E805" s="1">
        <v>42932</v>
      </c>
      <c r="F805">
        <v>9.59</v>
      </c>
      <c r="G805">
        <v>31.3</v>
      </c>
    </row>
    <row r="806" spans="1:7" x14ac:dyDescent="0.7">
      <c r="A806" s="1">
        <v>42934</v>
      </c>
      <c r="B806">
        <v>9.75</v>
      </c>
      <c r="C806">
        <v>31</v>
      </c>
      <c r="E806" s="1">
        <v>42932</v>
      </c>
      <c r="F806">
        <v>8.98</v>
      </c>
      <c r="G806">
        <v>30.1</v>
      </c>
    </row>
    <row r="807" spans="1:7" x14ac:dyDescent="0.7">
      <c r="A807" s="1">
        <v>42934</v>
      </c>
      <c r="B807">
        <v>10.24</v>
      </c>
      <c r="C807">
        <v>31.4</v>
      </c>
      <c r="E807" s="1">
        <v>42932</v>
      </c>
      <c r="F807">
        <v>8.15</v>
      </c>
      <c r="G807">
        <v>29.1</v>
      </c>
    </row>
    <row r="808" spans="1:7" x14ac:dyDescent="0.7">
      <c r="A808" s="1">
        <v>42934</v>
      </c>
      <c r="B808">
        <v>10.34</v>
      </c>
      <c r="C808">
        <v>30.6</v>
      </c>
      <c r="E808" s="1">
        <v>42933</v>
      </c>
      <c r="F808">
        <v>7.82</v>
      </c>
      <c r="G808">
        <v>28.4</v>
      </c>
    </row>
    <row r="809" spans="1:7" x14ac:dyDescent="0.7">
      <c r="A809" s="1">
        <v>42934</v>
      </c>
      <c r="B809">
        <v>10.18</v>
      </c>
      <c r="C809">
        <v>29.5</v>
      </c>
      <c r="E809" s="1">
        <v>42933</v>
      </c>
      <c r="F809">
        <v>7.69</v>
      </c>
      <c r="G809">
        <v>27.7</v>
      </c>
    </row>
    <row r="810" spans="1:7" x14ac:dyDescent="0.7">
      <c r="A810" s="1">
        <v>42935</v>
      </c>
      <c r="B810">
        <v>9.9</v>
      </c>
      <c r="C810">
        <v>28.5</v>
      </c>
      <c r="E810" s="1">
        <v>42933</v>
      </c>
      <c r="F810">
        <v>8.01</v>
      </c>
      <c r="G810">
        <v>27.9</v>
      </c>
    </row>
    <row r="811" spans="1:7" x14ac:dyDescent="0.7">
      <c r="A811" s="1">
        <v>42935</v>
      </c>
      <c r="B811">
        <v>9.56</v>
      </c>
      <c r="C811">
        <v>27.7</v>
      </c>
      <c r="E811" s="1">
        <v>42933</v>
      </c>
      <c r="F811">
        <v>9.19</v>
      </c>
      <c r="G811">
        <v>30.4</v>
      </c>
    </row>
    <row r="812" spans="1:7" x14ac:dyDescent="0.7">
      <c r="A812" s="1">
        <v>42935</v>
      </c>
      <c r="B812">
        <v>9.39</v>
      </c>
      <c r="C812">
        <v>27.6</v>
      </c>
      <c r="E812" s="1">
        <v>42933</v>
      </c>
      <c r="F812">
        <v>9.83</v>
      </c>
      <c r="G812">
        <v>32.299999999999997</v>
      </c>
    </row>
    <row r="813" spans="1:7" x14ac:dyDescent="0.7">
      <c r="A813" s="1">
        <v>42935</v>
      </c>
      <c r="B813">
        <v>9.94</v>
      </c>
      <c r="C813">
        <v>29.8</v>
      </c>
      <c r="E813" s="1">
        <v>42933</v>
      </c>
      <c r="F813">
        <v>9.9600000000000009</v>
      </c>
      <c r="G813">
        <v>31.7</v>
      </c>
    </row>
    <row r="814" spans="1:7" x14ac:dyDescent="0.7">
      <c r="A814" s="1">
        <v>42935</v>
      </c>
      <c r="B814">
        <v>10.26</v>
      </c>
      <c r="C814">
        <v>32.700000000000003</v>
      </c>
      <c r="E814" s="1">
        <v>42933</v>
      </c>
      <c r="F814">
        <v>9.5</v>
      </c>
      <c r="G814">
        <v>30</v>
      </c>
    </row>
    <row r="815" spans="1:7" x14ac:dyDescent="0.7">
      <c r="A815" s="1">
        <v>42935</v>
      </c>
      <c r="B815">
        <v>9.9700000000000006</v>
      </c>
      <c r="C815">
        <v>33</v>
      </c>
      <c r="E815" s="1">
        <v>42933</v>
      </c>
      <c r="F815">
        <v>8.89</v>
      </c>
      <c r="G815">
        <v>28.6</v>
      </c>
    </row>
    <row r="816" spans="1:7" x14ac:dyDescent="0.7">
      <c r="A816" s="1">
        <v>42935</v>
      </c>
      <c r="B816">
        <v>9.02</v>
      </c>
      <c r="C816">
        <v>27.2</v>
      </c>
      <c r="E816" s="1">
        <v>42934</v>
      </c>
      <c r="F816">
        <v>8.08</v>
      </c>
      <c r="G816">
        <v>27.8</v>
      </c>
    </row>
    <row r="817" spans="1:7" x14ac:dyDescent="0.7">
      <c r="A817" s="1">
        <v>42935</v>
      </c>
      <c r="B817">
        <v>8.94</v>
      </c>
      <c r="C817">
        <v>25.9</v>
      </c>
      <c r="E817" s="1">
        <v>42934</v>
      </c>
      <c r="F817">
        <v>7.67</v>
      </c>
      <c r="G817">
        <v>27</v>
      </c>
    </row>
    <row r="818" spans="1:7" x14ac:dyDescent="0.7">
      <c r="A818" s="1">
        <v>42936</v>
      </c>
      <c r="B818">
        <v>8.49</v>
      </c>
      <c r="C818">
        <v>23.7</v>
      </c>
      <c r="E818" s="1">
        <v>42934</v>
      </c>
      <c r="F818">
        <v>8.14</v>
      </c>
      <c r="G818">
        <v>27.9</v>
      </c>
    </row>
    <row r="819" spans="1:7" x14ac:dyDescent="0.7">
      <c r="A819" s="1">
        <v>42936</v>
      </c>
      <c r="B819">
        <v>8.31</v>
      </c>
      <c r="C819">
        <v>22.6</v>
      </c>
      <c r="E819" s="1">
        <v>42934</v>
      </c>
      <c r="F819">
        <v>9.0299999999999994</v>
      </c>
      <c r="G819">
        <v>30</v>
      </c>
    </row>
    <row r="820" spans="1:7" x14ac:dyDescent="0.7">
      <c r="A820" s="1">
        <v>42936</v>
      </c>
      <c r="B820">
        <v>8.2100000000000009</v>
      </c>
      <c r="C820">
        <v>23.4</v>
      </c>
      <c r="E820" s="1">
        <v>42934</v>
      </c>
      <c r="F820">
        <v>9.2200000000000006</v>
      </c>
      <c r="G820">
        <v>32.299999999999997</v>
      </c>
    </row>
    <row r="821" spans="1:7" x14ac:dyDescent="0.7">
      <c r="A821" s="1">
        <v>42936</v>
      </c>
      <c r="B821">
        <v>8.51</v>
      </c>
      <c r="C821">
        <v>26.5</v>
      </c>
      <c r="E821" s="1">
        <v>42934</v>
      </c>
      <c r="F821">
        <v>9.27</v>
      </c>
      <c r="G821">
        <v>32.299999999999997</v>
      </c>
    </row>
    <row r="822" spans="1:7" x14ac:dyDescent="0.7">
      <c r="A822" s="1">
        <v>42936</v>
      </c>
      <c r="B822">
        <v>9.1</v>
      </c>
      <c r="C822">
        <v>30.4</v>
      </c>
      <c r="E822" s="1">
        <v>42934</v>
      </c>
      <c r="F822">
        <v>8.6199999999999992</v>
      </c>
      <c r="G822">
        <v>31</v>
      </c>
    </row>
    <row r="823" spans="1:7" x14ac:dyDescent="0.7">
      <c r="A823" s="1">
        <v>42936</v>
      </c>
      <c r="B823">
        <v>9.8699999999999992</v>
      </c>
      <c r="C823">
        <v>31.7</v>
      </c>
      <c r="E823" s="1">
        <v>42934</v>
      </c>
      <c r="F823">
        <v>7.63</v>
      </c>
      <c r="G823">
        <v>29.7</v>
      </c>
    </row>
    <row r="824" spans="1:7" x14ac:dyDescent="0.7">
      <c r="A824" s="1">
        <v>42936</v>
      </c>
      <c r="B824">
        <v>10.25</v>
      </c>
      <c r="C824">
        <v>31.2</v>
      </c>
      <c r="E824" s="1">
        <v>42935</v>
      </c>
      <c r="F824">
        <v>7.43</v>
      </c>
      <c r="G824">
        <v>28.6</v>
      </c>
    </row>
    <row r="825" spans="1:7" x14ac:dyDescent="0.7">
      <c r="A825" s="1">
        <v>42936</v>
      </c>
      <c r="B825">
        <v>10.18</v>
      </c>
      <c r="C825">
        <v>30.3</v>
      </c>
      <c r="E825" s="1">
        <v>42935</v>
      </c>
      <c r="F825">
        <v>7.38</v>
      </c>
      <c r="G825">
        <v>27.7</v>
      </c>
    </row>
    <row r="826" spans="1:7" x14ac:dyDescent="0.7">
      <c r="A826" s="1">
        <v>42937</v>
      </c>
      <c r="B826">
        <v>9.98</v>
      </c>
      <c r="C826">
        <v>29.6</v>
      </c>
      <c r="E826" s="1">
        <v>42935</v>
      </c>
      <c r="F826">
        <v>7.48</v>
      </c>
      <c r="G826">
        <v>28.4</v>
      </c>
    </row>
    <row r="827" spans="1:7" x14ac:dyDescent="0.7">
      <c r="A827" s="1">
        <v>42937</v>
      </c>
      <c r="B827">
        <v>9.77</v>
      </c>
      <c r="C827">
        <v>28.9</v>
      </c>
      <c r="E827" s="1">
        <v>42935</v>
      </c>
      <c r="F827">
        <v>7.94</v>
      </c>
      <c r="G827">
        <v>31.4</v>
      </c>
    </row>
    <row r="828" spans="1:7" x14ac:dyDescent="0.7">
      <c r="A828" s="1">
        <v>42937</v>
      </c>
      <c r="B828">
        <v>9.6300000000000008</v>
      </c>
      <c r="C828">
        <v>28.9</v>
      </c>
      <c r="E828" s="1">
        <v>42935</v>
      </c>
      <c r="F828">
        <v>8.52</v>
      </c>
      <c r="G828">
        <v>34.6</v>
      </c>
    </row>
    <row r="829" spans="1:7" x14ac:dyDescent="0.7">
      <c r="A829" s="1">
        <v>42937</v>
      </c>
      <c r="B829">
        <v>9.7899999999999991</v>
      </c>
      <c r="C829">
        <v>30.4</v>
      </c>
      <c r="E829" s="1">
        <v>42935</v>
      </c>
      <c r="F829">
        <v>9.31</v>
      </c>
      <c r="G829">
        <v>35.4</v>
      </c>
    </row>
    <row r="830" spans="1:7" x14ac:dyDescent="0.7">
      <c r="A830" s="1">
        <v>42937</v>
      </c>
      <c r="B830">
        <v>10.11</v>
      </c>
      <c r="C830">
        <v>32.799999999999997</v>
      </c>
      <c r="E830" s="1">
        <v>42935</v>
      </c>
      <c r="F830">
        <v>9.6999999999999993</v>
      </c>
      <c r="G830">
        <v>33.5</v>
      </c>
    </row>
    <row r="831" spans="1:7" x14ac:dyDescent="0.7">
      <c r="A831" s="1">
        <v>42937</v>
      </c>
      <c r="B831">
        <v>10.49</v>
      </c>
      <c r="C831">
        <v>33.700000000000003</v>
      </c>
      <c r="E831" s="1">
        <v>42935</v>
      </c>
      <c r="F831">
        <v>9.56</v>
      </c>
      <c r="G831">
        <v>31.8</v>
      </c>
    </row>
    <row r="832" spans="1:7" x14ac:dyDescent="0.7">
      <c r="A832" s="1">
        <v>42937</v>
      </c>
      <c r="B832">
        <v>10.71</v>
      </c>
      <c r="C832">
        <v>32.9</v>
      </c>
      <c r="E832" s="1">
        <v>42936</v>
      </c>
      <c r="F832">
        <v>9.2899999999999991</v>
      </c>
      <c r="G832">
        <v>30.6</v>
      </c>
    </row>
    <row r="833" spans="1:7" x14ac:dyDescent="0.7">
      <c r="A833" s="1">
        <v>42937</v>
      </c>
      <c r="B833">
        <v>10.51</v>
      </c>
      <c r="C833">
        <v>31.8</v>
      </c>
      <c r="E833" s="1">
        <v>42936</v>
      </c>
      <c r="F833">
        <v>8.93</v>
      </c>
      <c r="G833">
        <v>29.5</v>
      </c>
    </row>
    <row r="834" spans="1:7" x14ac:dyDescent="0.7">
      <c r="A834" s="1">
        <v>42938</v>
      </c>
      <c r="B834">
        <v>10.24</v>
      </c>
      <c r="C834">
        <v>31</v>
      </c>
      <c r="E834" s="1">
        <v>42936</v>
      </c>
      <c r="F834">
        <v>8.7899999999999991</v>
      </c>
      <c r="G834">
        <v>29.9</v>
      </c>
    </row>
    <row r="835" spans="1:7" x14ac:dyDescent="0.7">
      <c r="A835" s="1">
        <v>42938</v>
      </c>
      <c r="B835">
        <v>10</v>
      </c>
      <c r="C835">
        <v>30.2</v>
      </c>
      <c r="E835" s="1">
        <v>42936</v>
      </c>
      <c r="F835">
        <v>9.23</v>
      </c>
      <c r="G835">
        <v>33.700000000000003</v>
      </c>
    </row>
    <row r="836" spans="1:7" x14ac:dyDescent="0.7">
      <c r="A836" s="1">
        <v>42938</v>
      </c>
      <c r="B836">
        <v>9.81</v>
      </c>
      <c r="C836">
        <v>29.9</v>
      </c>
      <c r="E836" s="1">
        <v>42936</v>
      </c>
      <c r="F836">
        <v>9.6</v>
      </c>
      <c r="G836">
        <v>36.700000000000003</v>
      </c>
    </row>
    <row r="837" spans="1:7" x14ac:dyDescent="0.7">
      <c r="A837" s="1">
        <v>42938</v>
      </c>
      <c r="B837">
        <v>9.84</v>
      </c>
      <c r="C837">
        <v>31.2</v>
      </c>
      <c r="E837" s="1">
        <v>42936</v>
      </c>
      <c r="F837">
        <v>9.6199999999999992</v>
      </c>
      <c r="G837">
        <v>36.5</v>
      </c>
    </row>
    <row r="838" spans="1:7" x14ac:dyDescent="0.7">
      <c r="A838" s="1">
        <v>42938</v>
      </c>
      <c r="B838">
        <v>10.11</v>
      </c>
      <c r="C838">
        <v>33.299999999999997</v>
      </c>
      <c r="E838" s="1">
        <v>42936</v>
      </c>
      <c r="F838">
        <v>9.42</v>
      </c>
      <c r="G838">
        <v>34.4</v>
      </c>
    </row>
    <row r="839" spans="1:7" x14ac:dyDescent="0.7">
      <c r="A839" s="1">
        <v>42938</v>
      </c>
      <c r="B839">
        <v>9.6999999999999993</v>
      </c>
      <c r="C839">
        <v>33.299999999999997</v>
      </c>
      <c r="E839" s="1">
        <v>42936</v>
      </c>
      <c r="F839">
        <v>8.59</v>
      </c>
      <c r="G839">
        <v>32.799999999999997</v>
      </c>
    </row>
    <row r="840" spans="1:7" x14ac:dyDescent="0.7">
      <c r="A840" s="1">
        <v>42938</v>
      </c>
      <c r="B840">
        <v>9.52</v>
      </c>
      <c r="C840">
        <v>32.4</v>
      </c>
      <c r="E840" s="1">
        <v>42937</v>
      </c>
      <c r="F840">
        <v>7.79</v>
      </c>
      <c r="G840">
        <v>31.5</v>
      </c>
    </row>
    <row r="841" spans="1:7" x14ac:dyDescent="0.7">
      <c r="A841" s="1">
        <v>42938</v>
      </c>
      <c r="B841">
        <v>9.14</v>
      </c>
      <c r="C841">
        <v>31.1</v>
      </c>
      <c r="E841" s="1">
        <v>42937</v>
      </c>
      <c r="F841">
        <v>7.55</v>
      </c>
      <c r="G841">
        <v>30.3</v>
      </c>
    </row>
    <row r="842" spans="1:7" x14ac:dyDescent="0.7">
      <c r="A842" s="1">
        <v>42939</v>
      </c>
      <c r="B842">
        <v>8.7899999999999991</v>
      </c>
      <c r="C842">
        <v>30</v>
      </c>
      <c r="E842" s="1">
        <v>42937</v>
      </c>
      <c r="F842">
        <v>7.63</v>
      </c>
      <c r="G842">
        <v>30.7</v>
      </c>
    </row>
    <row r="843" spans="1:7" x14ac:dyDescent="0.7">
      <c r="A843" s="1">
        <v>42939</v>
      </c>
      <c r="B843">
        <v>8.52</v>
      </c>
      <c r="C843">
        <v>28.9</v>
      </c>
      <c r="E843" s="1">
        <v>42937</v>
      </c>
      <c r="F843">
        <v>8.11</v>
      </c>
      <c r="G843">
        <v>32.700000000000003</v>
      </c>
    </row>
    <row r="844" spans="1:7" x14ac:dyDescent="0.7">
      <c r="A844" s="1">
        <v>42939</v>
      </c>
      <c r="B844">
        <v>8.27</v>
      </c>
      <c r="C844">
        <v>28.3</v>
      </c>
      <c r="E844" s="1">
        <v>42937</v>
      </c>
      <c r="F844">
        <v>8.91</v>
      </c>
      <c r="G844">
        <v>35.5</v>
      </c>
    </row>
    <row r="845" spans="1:7" x14ac:dyDescent="0.7">
      <c r="A845" s="1">
        <v>42939</v>
      </c>
      <c r="B845">
        <v>8.2100000000000009</v>
      </c>
      <c r="C845">
        <v>28.5</v>
      </c>
      <c r="E845" s="1">
        <v>42937</v>
      </c>
      <c r="F845">
        <v>9.57</v>
      </c>
      <c r="G845">
        <v>36.1</v>
      </c>
    </row>
    <row r="846" spans="1:7" x14ac:dyDescent="0.7">
      <c r="A846" s="1">
        <v>42939</v>
      </c>
      <c r="B846">
        <v>8.35</v>
      </c>
      <c r="C846">
        <v>29.2</v>
      </c>
      <c r="E846" s="1">
        <v>42937</v>
      </c>
      <c r="F846">
        <v>9.65</v>
      </c>
      <c r="G846">
        <v>34.299999999999997</v>
      </c>
    </row>
    <row r="847" spans="1:7" x14ac:dyDescent="0.7">
      <c r="A847" s="1">
        <v>42939</v>
      </c>
      <c r="B847">
        <v>8.65</v>
      </c>
      <c r="C847">
        <v>29.7</v>
      </c>
      <c r="E847" s="1">
        <v>42937</v>
      </c>
      <c r="F847">
        <v>9.4499999999999993</v>
      </c>
      <c r="G847">
        <v>32.799999999999997</v>
      </c>
    </row>
    <row r="848" spans="1:7" x14ac:dyDescent="0.7">
      <c r="A848" s="1">
        <v>42939</v>
      </c>
      <c r="B848">
        <v>8.8000000000000007</v>
      </c>
      <c r="C848">
        <v>29.6</v>
      </c>
      <c r="E848" s="1">
        <v>42938</v>
      </c>
      <c r="F848">
        <v>9.11</v>
      </c>
      <c r="G848">
        <v>31.6</v>
      </c>
    </row>
    <row r="849" spans="1:7" x14ac:dyDescent="0.7">
      <c r="A849" s="1">
        <v>42939</v>
      </c>
      <c r="B849">
        <v>8.74</v>
      </c>
      <c r="C849">
        <v>29.2</v>
      </c>
      <c r="E849" s="1">
        <v>42938</v>
      </c>
      <c r="F849">
        <v>8.69</v>
      </c>
      <c r="G849">
        <v>30.6</v>
      </c>
    </row>
    <row r="850" spans="1:7" x14ac:dyDescent="0.7">
      <c r="A850" s="1">
        <v>42940</v>
      </c>
      <c r="B850">
        <v>8.58</v>
      </c>
      <c r="C850">
        <v>28.7</v>
      </c>
      <c r="E850" s="1">
        <v>42938</v>
      </c>
      <c r="F850">
        <v>8.44</v>
      </c>
      <c r="G850">
        <v>30.7</v>
      </c>
    </row>
    <row r="851" spans="1:7" x14ac:dyDescent="0.7">
      <c r="A851" s="1">
        <v>42940</v>
      </c>
      <c r="B851">
        <v>8.42</v>
      </c>
      <c r="C851">
        <v>28.3</v>
      </c>
      <c r="E851" s="1">
        <v>42938</v>
      </c>
      <c r="F851">
        <v>8.91</v>
      </c>
      <c r="G851">
        <v>33.1</v>
      </c>
    </row>
    <row r="852" spans="1:7" x14ac:dyDescent="0.7">
      <c r="A852" s="1">
        <v>42940</v>
      </c>
      <c r="B852">
        <v>8.36</v>
      </c>
      <c r="C852">
        <v>28.4</v>
      </c>
      <c r="E852" s="1">
        <v>42938</v>
      </c>
      <c r="F852">
        <v>9.51</v>
      </c>
      <c r="G852">
        <v>35.299999999999997</v>
      </c>
    </row>
    <row r="853" spans="1:7" x14ac:dyDescent="0.7">
      <c r="A853" s="1">
        <v>42940</v>
      </c>
      <c r="B853">
        <v>8.5399999999999991</v>
      </c>
      <c r="C853">
        <v>30.2</v>
      </c>
      <c r="E853" s="1">
        <v>42938</v>
      </c>
      <c r="F853">
        <v>9.67</v>
      </c>
      <c r="G853">
        <v>32.799999999999997</v>
      </c>
    </row>
    <row r="854" spans="1:7" x14ac:dyDescent="0.7">
      <c r="A854" s="1">
        <v>42940</v>
      </c>
      <c r="B854">
        <v>8.85</v>
      </c>
      <c r="C854">
        <v>31.4</v>
      </c>
      <c r="E854" s="1">
        <v>42938</v>
      </c>
      <c r="F854">
        <v>9.77</v>
      </c>
      <c r="G854">
        <v>28.8</v>
      </c>
    </row>
    <row r="855" spans="1:7" x14ac:dyDescent="0.7">
      <c r="A855" s="1">
        <v>42940</v>
      </c>
      <c r="B855">
        <v>8.8000000000000007</v>
      </c>
      <c r="C855">
        <v>30.8</v>
      </c>
      <c r="E855" s="1">
        <v>42938</v>
      </c>
      <c r="F855">
        <v>9.61</v>
      </c>
      <c r="G855">
        <v>27.3</v>
      </c>
    </row>
    <row r="856" spans="1:7" x14ac:dyDescent="0.7">
      <c r="A856" s="1">
        <v>42940</v>
      </c>
      <c r="B856">
        <v>8.56</v>
      </c>
      <c r="C856">
        <v>30.3</v>
      </c>
      <c r="E856" s="1">
        <v>42939</v>
      </c>
      <c r="F856">
        <v>9.33</v>
      </c>
      <c r="G856">
        <v>26.1</v>
      </c>
    </row>
    <row r="857" spans="1:7" x14ac:dyDescent="0.7">
      <c r="A857" s="1">
        <v>42940</v>
      </c>
      <c r="B857">
        <v>8.2100000000000009</v>
      </c>
      <c r="C857">
        <v>29.6</v>
      </c>
      <c r="E857" s="1">
        <v>42939</v>
      </c>
      <c r="F857">
        <v>8.99</v>
      </c>
      <c r="G857">
        <v>25.4</v>
      </c>
    </row>
    <row r="858" spans="1:7" x14ac:dyDescent="0.7">
      <c r="A858" s="1">
        <v>42941</v>
      </c>
      <c r="B858">
        <v>7.99</v>
      </c>
      <c r="C858">
        <v>29.1</v>
      </c>
      <c r="E858" s="1">
        <v>42939</v>
      </c>
      <c r="F858">
        <v>8.73</v>
      </c>
      <c r="G858">
        <v>26.8</v>
      </c>
    </row>
    <row r="859" spans="1:7" x14ac:dyDescent="0.7">
      <c r="A859" s="1">
        <v>42941</v>
      </c>
      <c r="B859">
        <v>7.88</v>
      </c>
      <c r="C859">
        <v>28.8</v>
      </c>
      <c r="E859" s="1">
        <v>42939</v>
      </c>
      <c r="F859">
        <v>9.01</v>
      </c>
      <c r="G859">
        <v>27.9</v>
      </c>
    </row>
    <row r="860" spans="1:7" x14ac:dyDescent="0.7">
      <c r="A860" s="1">
        <v>42941</v>
      </c>
      <c r="B860">
        <v>7.81</v>
      </c>
      <c r="C860">
        <v>28.5</v>
      </c>
      <c r="E860" s="1">
        <v>42939</v>
      </c>
      <c r="F860">
        <v>9.57</v>
      </c>
      <c r="G860">
        <v>29.9</v>
      </c>
    </row>
    <row r="861" spans="1:7" x14ac:dyDescent="0.7">
      <c r="A861" s="1">
        <v>42941</v>
      </c>
      <c r="B861">
        <v>7.87</v>
      </c>
      <c r="C861">
        <v>29</v>
      </c>
      <c r="E861" s="1">
        <v>42939</v>
      </c>
      <c r="F861">
        <v>9.76</v>
      </c>
      <c r="G861">
        <v>31.4</v>
      </c>
    </row>
    <row r="862" spans="1:7" x14ac:dyDescent="0.7">
      <c r="A862" s="1">
        <v>42941</v>
      </c>
      <c r="B862">
        <v>7.94</v>
      </c>
      <c r="C862">
        <v>29.9</v>
      </c>
      <c r="E862" s="1">
        <v>42939</v>
      </c>
      <c r="F862">
        <v>9.89</v>
      </c>
      <c r="G862">
        <v>28.6</v>
      </c>
    </row>
    <row r="863" spans="1:7" x14ac:dyDescent="0.7">
      <c r="A863" s="1">
        <v>42941</v>
      </c>
      <c r="B863">
        <v>7.97</v>
      </c>
      <c r="C863">
        <v>29.7</v>
      </c>
      <c r="E863" s="1">
        <v>42939</v>
      </c>
      <c r="F863">
        <v>9.7799999999999994</v>
      </c>
      <c r="G863">
        <v>28.1</v>
      </c>
    </row>
    <row r="864" spans="1:7" x14ac:dyDescent="0.7">
      <c r="A864" s="1">
        <v>42941</v>
      </c>
      <c r="B864">
        <v>7.9</v>
      </c>
      <c r="C864">
        <v>29</v>
      </c>
      <c r="E864" s="1">
        <v>42940</v>
      </c>
      <c r="F864">
        <v>9.52</v>
      </c>
      <c r="G864">
        <v>27.2</v>
      </c>
    </row>
    <row r="865" spans="1:7" x14ac:dyDescent="0.7">
      <c r="A865" s="1">
        <v>42941</v>
      </c>
      <c r="B865">
        <v>7.69</v>
      </c>
      <c r="C865">
        <v>28.2</v>
      </c>
      <c r="E865" s="1">
        <v>42940</v>
      </c>
      <c r="F865">
        <v>9.2100000000000009</v>
      </c>
      <c r="G865">
        <v>26.8</v>
      </c>
    </row>
    <row r="866" spans="1:7" x14ac:dyDescent="0.7">
      <c r="A866" s="1">
        <v>42942</v>
      </c>
      <c r="B866">
        <v>7.61</v>
      </c>
      <c r="C866">
        <v>27.5</v>
      </c>
      <c r="E866" s="1">
        <v>42940</v>
      </c>
      <c r="F866">
        <v>9.01</v>
      </c>
      <c r="G866">
        <v>29.3</v>
      </c>
    </row>
    <row r="867" spans="1:7" x14ac:dyDescent="0.7">
      <c r="A867" s="1">
        <v>42942</v>
      </c>
      <c r="B867">
        <v>7.59</v>
      </c>
      <c r="C867">
        <v>26.8</v>
      </c>
      <c r="E867" s="1">
        <v>42940</v>
      </c>
      <c r="F867">
        <v>9.1</v>
      </c>
      <c r="G867">
        <v>33.5</v>
      </c>
    </row>
    <row r="868" spans="1:7" x14ac:dyDescent="0.7">
      <c r="A868" s="1">
        <v>42942</v>
      </c>
      <c r="B868">
        <v>7.59</v>
      </c>
      <c r="C868">
        <v>26.6</v>
      </c>
      <c r="E868" s="1">
        <v>42940</v>
      </c>
      <c r="F868">
        <v>8.44</v>
      </c>
      <c r="G868">
        <v>29.9</v>
      </c>
    </row>
    <row r="869" spans="1:7" x14ac:dyDescent="0.7">
      <c r="A869" s="1">
        <v>42942</v>
      </c>
      <c r="B869">
        <v>7.68</v>
      </c>
      <c r="C869">
        <v>28.4</v>
      </c>
      <c r="E869" s="1">
        <v>42940</v>
      </c>
      <c r="F869">
        <v>8.17</v>
      </c>
      <c r="G869">
        <v>28.7</v>
      </c>
    </row>
    <row r="870" spans="1:7" x14ac:dyDescent="0.7">
      <c r="A870" s="1">
        <v>42942</v>
      </c>
      <c r="B870">
        <v>8.0299999999999994</v>
      </c>
      <c r="C870">
        <v>30.5</v>
      </c>
      <c r="E870" s="1">
        <v>42940</v>
      </c>
      <c r="F870">
        <v>8.24</v>
      </c>
      <c r="G870">
        <v>27.5</v>
      </c>
    </row>
    <row r="871" spans="1:7" x14ac:dyDescent="0.7">
      <c r="A871" s="1">
        <v>42942</v>
      </c>
      <c r="B871">
        <v>8.44</v>
      </c>
      <c r="C871">
        <v>31.4</v>
      </c>
      <c r="E871" s="1">
        <v>42940</v>
      </c>
      <c r="F871">
        <v>8.26</v>
      </c>
      <c r="G871">
        <v>26.4</v>
      </c>
    </row>
    <row r="872" spans="1:7" x14ac:dyDescent="0.7">
      <c r="A872" s="1">
        <v>42942</v>
      </c>
      <c r="B872">
        <v>8.59</v>
      </c>
      <c r="C872">
        <v>30</v>
      </c>
      <c r="E872" s="1">
        <v>42941</v>
      </c>
      <c r="F872">
        <v>7.97</v>
      </c>
      <c r="G872">
        <v>25.6</v>
      </c>
    </row>
    <row r="873" spans="1:7" x14ac:dyDescent="0.7">
      <c r="A873" s="1">
        <v>42942</v>
      </c>
      <c r="B873">
        <v>8.41</v>
      </c>
      <c r="C873">
        <v>28.4</v>
      </c>
      <c r="E873" s="1">
        <v>42941</v>
      </c>
      <c r="F873">
        <v>7.69</v>
      </c>
      <c r="G873">
        <v>24.3</v>
      </c>
    </row>
    <row r="874" spans="1:7" x14ac:dyDescent="0.7">
      <c r="A874" s="1">
        <v>42943</v>
      </c>
      <c r="B874">
        <v>8.17</v>
      </c>
      <c r="C874">
        <v>27</v>
      </c>
      <c r="E874" s="1">
        <v>42941</v>
      </c>
      <c r="F874">
        <v>7.62</v>
      </c>
      <c r="G874">
        <v>22</v>
      </c>
    </row>
    <row r="875" spans="1:7" x14ac:dyDescent="0.7">
      <c r="A875" s="1">
        <v>42943</v>
      </c>
      <c r="B875">
        <v>8</v>
      </c>
      <c r="C875">
        <v>25.8</v>
      </c>
      <c r="E875" s="1">
        <v>42941</v>
      </c>
      <c r="F875">
        <v>7.58</v>
      </c>
      <c r="G875">
        <v>23.1</v>
      </c>
    </row>
    <row r="876" spans="1:7" x14ac:dyDescent="0.7">
      <c r="A876" s="1">
        <v>42943</v>
      </c>
      <c r="B876">
        <v>7.89</v>
      </c>
      <c r="C876">
        <v>25.4</v>
      </c>
      <c r="E876" s="1">
        <v>42941</v>
      </c>
      <c r="F876">
        <v>7.59</v>
      </c>
      <c r="G876">
        <v>26</v>
      </c>
    </row>
    <row r="877" spans="1:7" x14ac:dyDescent="0.7">
      <c r="A877" s="1">
        <v>42943</v>
      </c>
      <c r="B877">
        <v>8.1300000000000008</v>
      </c>
      <c r="C877">
        <v>27.5</v>
      </c>
      <c r="E877" s="1">
        <v>42941</v>
      </c>
      <c r="F877">
        <v>7.72</v>
      </c>
      <c r="G877">
        <v>26.7</v>
      </c>
    </row>
    <row r="878" spans="1:7" x14ac:dyDescent="0.7">
      <c r="A878" s="1">
        <v>42943</v>
      </c>
      <c r="B878">
        <v>8.89</v>
      </c>
      <c r="C878">
        <v>30.9</v>
      </c>
      <c r="E878" s="1">
        <v>42941</v>
      </c>
      <c r="F878">
        <v>7.73</v>
      </c>
      <c r="G878">
        <v>26.3</v>
      </c>
    </row>
    <row r="879" spans="1:7" x14ac:dyDescent="0.7">
      <c r="A879" s="1">
        <v>42943</v>
      </c>
      <c r="B879">
        <v>9.41</v>
      </c>
      <c r="C879">
        <v>32.6</v>
      </c>
      <c r="E879" s="1">
        <v>42941</v>
      </c>
      <c r="F879">
        <v>7.66</v>
      </c>
      <c r="G879">
        <v>25.6</v>
      </c>
    </row>
    <row r="880" spans="1:7" x14ac:dyDescent="0.7">
      <c r="A880" s="1">
        <v>42943</v>
      </c>
      <c r="B880">
        <v>9.51</v>
      </c>
      <c r="C880">
        <v>31.3</v>
      </c>
      <c r="E880" s="1">
        <v>42942</v>
      </c>
      <c r="F880">
        <v>7.54</v>
      </c>
      <c r="G880">
        <v>25.1</v>
      </c>
    </row>
    <row r="881" spans="1:7" x14ac:dyDescent="0.7">
      <c r="A881" s="1">
        <v>42943</v>
      </c>
      <c r="B881">
        <v>9.2799999999999994</v>
      </c>
      <c r="C881">
        <v>29.8</v>
      </c>
      <c r="E881" s="1">
        <v>42942</v>
      </c>
      <c r="F881">
        <v>7.5</v>
      </c>
      <c r="G881">
        <v>24.5</v>
      </c>
    </row>
    <row r="882" spans="1:7" x14ac:dyDescent="0.7">
      <c r="A882" s="1">
        <v>42944</v>
      </c>
      <c r="B882">
        <v>8.9499999999999993</v>
      </c>
      <c r="C882">
        <v>28.7</v>
      </c>
      <c r="E882" s="1">
        <v>42942</v>
      </c>
      <c r="F882">
        <v>7.51</v>
      </c>
      <c r="G882">
        <v>25.6</v>
      </c>
    </row>
    <row r="883" spans="1:7" x14ac:dyDescent="0.7">
      <c r="A883" s="1">
        <v>42944</v>
      </c>
      <c r="B883">
        <v>8.5299999999999994</v>
      </c>
      <c r="C883">
        <v>27.6</v>
      </c>
      <c r="E883" s="1">
        <v>42942</v>
      </c>
      <c r="F883">
        <v>7.54</v>
      </c>
      <c r="G883">
        <v>29.2</v>
      </c>
    </row>
    <row r="884" spans="1:7" x14ac:dyDescent="0.7">
      <c r="A884" s="1">
        <v>42944</v>
      </c>
      <c r="B884">
        <v>8.06</v>
      </c>
      <c r="C884">
        <v>27.2</v>
      </c>
      <c r="E884" s="1">
        <v>42942</v>
      </c>
      <c r="F884">
        <v>7.61</v>
      </c>
      <c r="G884">
        <v>31.5</v>
      </c>
    </row>
    <row r="885" spans="1:7" x14ac:dyDescent="0.7">
      <c r="A885" s="1">
        <v>42944</v>
      </c>
      <c r="B885">
        <v>8.09</v>
      </c>
      <c r="C885">
        <v>28.8</v>
      </c>
      <c r="E885" s="1">
        <v>42942</v>
      </c>
      <c r="F885">
        <v>7.93</v>
      </c>
      <c r="G885">
        <v>32</v>
      </c>
    </row>
    <row r="886" spans="1:7" x14ac:dyDescent="0.7">
      <c r="A886" s="1">
        <v>42944</v>
      </c>
      <c r="B886">
        <v>8.7799999999999994</v>
      </c>
      <c r="C886">
        <v>33.6</v>
      </c>
      <c r="E886" s="1">
        <v>42942</v>
      </c>
      <c r="F886">
        <v>8.49</v>
      </c>
      <c r="G886">
        <v>29.6</v>
      </c>
    </row>
    <row r="887" spans="1:7" x14ac:dyDescent="0.7">
      <c r="A887" s="1">
        <v>42944</v>
      </c>
      <c r="B887">
        <v>9.49</v>
      </c>
      <c r="C887">
        <v>32.799999999999997</v>
      </c>
      <c r="E887" s="1">
        <v>42942</v>
      </c>
      <c r="F887">
        <v>8.75</v>
      </c>
      <c r="G887">
        <v>27.7</v>
      </c>
    </row>
    <row r="888" spans="1:7" x14ac:dyDescent="0.7">
      <c r="A888" s="1">
        <v>42944</v>
      </c>
      <c r="B888">
        <v>9.7899999999999991</v>
      </c>
      <c r="C888">
        <v>31.2</v>
      </c>
      <c r="E888" s="1">
        <v>42943</v>
      </c>
      <c r="F888">
        <v>8.41</v>
      </c>
      <c r="G888">
        <v>26</v>
      </c>
    </row>
    <row r="889" spans="1:7" x14ac:dyDescent="0.7">
      <c r="A889" s="1">
        <v>42944</v>
      </c>
      <c r="B889">
        <v>9.74</v>
      </c>
      <c r="C889">
        <v>29.3</v>
      </c>
      <c r="E889" s="1">
        <v>42943</v>
      </c>
      <c r="F889">
        <v>7.95</v>
      </c>
      <c r="G889">
        <v>24.5</v>
      </c>
    </row>
    <row r="890" spans="1:7" x14ac:dyDescent="0.7">
      <c r="A890" s="1">
        <v>42945</v>
      </c>
      <c r="B890">
        <v>9.6</v>
      </c>
      <c r="C890">
        <v>28.7</v>
      </c>
      <c r="E890" s="1">
        <v>42943</v>
      </c>
      <c r="F890">
        <v>7.84</v>
      </c>
      <c r="G890">
        <v>25.2</v>
      </c>
    </row>
    <row r="891" spans="1:7" x14ac:dyDescent="0.7">
      <c r="A891" s="1">
        <v>42945</v>
      </c>
      <c r="B891">
        <v>9.39</v>
      </c>
      <c r="C891">
        <v>27.7</v>
      </c>
      <c r="E891" s="1">
        <v>42943</v>
      </c>
      <c r="F891">
        <v>7.9</v>
      </c>
      <c r="G891">
        <v>29.7</v>
      </c>
    </row>
    <row r="892" spans="1:7" x14ac:dyDescent="0.7">
      <c r="A892" s="1">
        <v>42945</v>
      </c>
      <c r="B892">
        <v>9.2200000000000006</v>
      </c>
      <c r="C892">
        <v>27.2</v>
      </c>
      <c r="E892" s="1">
        <v>42943</v>
      </c>
      <c r="F892">
        <v>8.25</v>
      </c>
      <c r="G892">
        <v>34.1</v>
      </c>
    </row>
    <row r="893" spans="1:7" x14ac:dyDescent="0.7">
      <c r="A893" s="1">
        <v>42945</v>
      </c>
      <c r="B893">
        <v>9.25</v>
      </c>
      <c r="C893">
        <v>27.7</v>
      </c>
      <c r="E893" s="1">
        <v>42943</v>
      </c>
      <c r="F893">
        <v>8.89</v>
      </c>
      <c r="G893">
        <v>34.6</v>
      </c>
    </row>
    <row r="894" spans="1:7" x14ac:dyDescent="0.7">
      <c r="A894" s="1">
        <v>42945</v>
      </c>
      <c r="B894">
        <v>9.4600000000000009</v>
      </c>
      <c r="C894">
        <v>27.8</v>
      </c>
      <c r="E894" s="1">
        <v>42943</v>
      </c>
      <c r="F894">
        <v>9.48</v>
      </c>
      <c r="G894">
        <v>31.9</v>
      </c>
    </row>
    <row r="895" spans="1:7" x14ac:dyDescent="0.7">
      <c r="A895" s="1">
        <v>42945</v>
      </c>
      <c r="B895">
        <v>9.51</v>
      </c>
      <c r="C895">
        <v>27.7</v>
      </c>
      <c r="E895" s="1">
        <v>42943</v>
      </c>
      <c r="F895">
        <v>9.5299999999999994</v>
      </c>
      <c r="G895">
        <v>30.1</v>
      </c>
    </row>
    <row r="896" spans="1:7" x14ac:dyDescent="0.7">
      <c r="A896" s="1">
        <v>42945</v>
      </c>
      <c r="B896">
        <v>9.5299999999999994</v>
      </c>
      <c r="C896">
        <v>27.1</v>
      </c>
      <c r="E896" s="1">
        <v>42944</v>
      </c>
      <c r="F896">
        <v>9.2100000000000009</v>
      </c>
      <c r="G896">
        <v>28.6</v>
      </c>
    </row>
    <row r="897" spans="1:7" x14ac:dyDescent="0.7">
      <c r="A897" s="1">
        <v>42945</v>
      </c>
      <c r="B897">
        <v>9.39</v>
      </c>
      <c r="C897">
        <v>26.5</v>
      </c>
      <c r="E897" s="1">
        <v>42944</v>
      </c>
      <c r="F897">
        <v>8.85</v>
      </c>
      <c r="G897">
        <v>27.4</v>
      </c>
    </row>
    <row r="898" spans="1:7" x14ac:dyDescent="0.7">
      <c r="A898" s="1">
        <v>42946</v>
      </c>
      <c r="B898">
        <v>9.19</v>
      </c>
      <c r="C898">
        <v>26.1</v>
      </c>
      <c r="E898" s="1">
        <v>42944</v>
      </c>
      <c r="F898">
        <v>8.58</v>
      </c>
      <c r="G898">
        <v>27.2</v>
      </c>
    </row>
    <row r="899" spans="1:7" x14ac:dyDescent="0.7">
      <c r="A899" s="1">
        <v>42946</v>
      </c>
      <c r="B899">
        <v>8.9700000000000006</v>
      </c>
      <c r="C899">
        <v>25.7</v>
      </c>
      <c r="E899" s="1">
        <v>42944</v>
      </c>
      <c r="F899">
        <v>8.27</v>
      </c>
      <c r="G899">
        <v>29.7</v>
      </c>
    </row>
    <row r="900" spans="1:7" x14ac:dyDescent="0.7">
      <c r="A900" s="1">
        <v>42946</v>
      </c>
      <c r="B900">
        <v>8.75</v>
      </c>
      <c r="C900">
        <v>25.6</v>
      </c>
      <c r="E900" s="1">
        <v>42944</v>
      </c>
      <c r="F900">
        <v>8.4499999999999993</v>
      </c>
      <c r="G900">
        <v>34.1</v>
      </c>
    </row>
    <row r="901" spans="1:7" x14ac:dyDescent="0.7">
      <c r="A901" s="1">
        <v>42946</v>
      </c>
      <c r="B901">
        <v>8.92</v>
      </c>
      <c r="C901">
        <v>26.6</v>
      </c>
      <c r="E901" s="1">
        <v>42944</v>
      </c>
      <c r="F901">
        <v>9.1</v>
      </c>
      <c r="G901">
        <v>33.299999999999997</v>
      </c>
    </row>
    <row r="902" spans="1:7" x14ac:dyDescent="0.7">
      <c r="A902" s="1">
        <v>42946</v>
      </c>
      <c r="B902">
        <v>9.58</v>
      </c>
      <c r="C902">
        <v>28.9</v>
      </c>
      <c r="E902" s="1">
        <v>42944</v>
      </c>
      <c r="F902">
        <v>9.0399999999999991</v>
      </c>
      <c r="G902">
        <v>31.7</v>
      </c>
    </row>
    <row r="903" spans="1:7" x14ac:dyDescent="0.7">
      <c r="A903" s="1">
        <v>42946</v>
      </c>
      <c r="B903">
        <v>10.16</v>
      </c>
      <c r="C903">
        <v>30.1</v>
      </c>
      <c r="E903" s="1">
        <v>42944</v>
      </c>
      <c r="F903">
        <v>8.18</v>
      </c>
      <c r="G903">
        <v>30.2</v>
      </c>
    </row>
    <row r="904" spans="1:7" x14ac:dyDescent="0.7">
      <c r="A904" s="1">
        <v>42946</v>
      </c>
      <c r="B904">
        <v>10.199999999999999</v>
      </c>
      <c r="C904">
        <v>29.6</v>
      </c>
      <c r="E904" s="1">
        <v>42945</v>
      </c>
      <c r="F904">
        <v>7.78</v>
      </c>
      <c r="G904">
        <v>28.5</v>
      </c>
    </row>
    <row r="905" spans="1:7" x14ac:dyDescent="0.7">
      <c r="A905" s="1">
        <v>42946</v>
      </c>
      <c r="B905">
        <v>10.07</v>
      </c>
      <c r="C905">
        <v>28.8</v>
      </c>
      <c r="E905" s="1">
        <v>42945</v>
      </c>
      <c r="F905">
        <v>7.67</v>
      </c>
      <c r="G905">
        <v>27.9</v>
      </c>
    </row>
    <row r="906" spans="1:7" x14ac:dyDescent="0.7">
      <c r="A906" s="1">
        <v>42947</v>
      </c>
      <c r="B906">
        <v>9.81</v>
      </c>
      <c r="C906">
        <v>28</v>
      </c>
      <c r="E906" s="1">
        <v>42945</v>
      </c>
      <c r="F906">
        <v>7.6</v>
      </c>
      <c r="G906">
        <v>27.6</v>
      </c>
    </row>
    <row r="907" spans="1:7" x14ac:dyDescent="0.7">
      <c r="A907" s="1">
        <v>42947</v>
      </c>
      <c r="B907">
        <v>9.6199999999999992</v>
      </c>
      <c r="C907">
        <v>27.5</v>
      </c>
      <c r="E907" s="1">
        <v>42945</v>
      </c>
      <c r="F907">
        <v>7.65</v>
      </c>
      <c r="G907">
        <v>28.2</v>
      </c>
    </row>
    <row r="908" spans="1:7" x14ac:dyDescent="0.7">
      <c r="A908" s="1">
        <v>42947</v>
      </c>
      <c r="B908">
        <v>9.4600000000000009</v>
      </c>
      <c r="C908">
        <v>27.3</v>
      </c>
      <c r="E908" s="1">
        <v>42945</v>
      </c>
      <c r="F908">
        <v>7.88</v>
      </c>
      <c r="G908">
        <v>28.3</v>
      </c>
    </row>
    <row r="909" spans="1:7" x14ac:dyDescent="0.7">
      <c r="A909" s="1">
        <v>42947</v>
      </c>
      <c r="B909">
        <v>9.34</v>
      </c>
      <c r="C909">
        <v>27.2</v>
      </c>
      <c r="E909" s="1">
        <v>42945</v>
      </c>
      <c r="F909">
        <v>7.98</v>
      </c>
      <c r="G909">
        <v>28.1</v>
      </c>
    </row>
    <row r="910" spans="1:7" x14ac:dyDescent="0.7">
      <c r="A910" s="1">
        <v>42947</v>
      </c>
      <c r="B910">
        <v>9.4700000000000006</v>
      </c>
      <c r="C910">
        <v>28.1</v>
      </c>
      <c r="E910" s="1">
        <v>42945</v>
      </c>
      <c r="F910">
        <v>7.79</v>
      </c>
      <c r="G910">
        <v>27.4</v>
      </c>
    </row>
    <row r="911" spans="1:7" x14ac:dyDescent="0.7">
      <c r="A911" s="1">
        <v>42947</v>
      </c>
      <c r="B911">
        <v>9.2799999999999994</v>
      </c>
      <c r="C911">
        <v>28.4</v>
      </c>
      <c r="E911" s="1">
        <v>42945</v>
      </c>
      <c r="F911">
        <v>7.62</v>
      </c>
      <c r="G911">
        <v>26.9</v>
      </c>
    </row>
    <row r="912" spans="1:7" x14ac:dyDescent="0.7">
      <c r="A912" s="1">
        <v>42947</v>
      </c>
      <c r="B912">
        <v>8.7899999999999991</v>
      </c>
      <c r="C912">
        <v>28.2</v>
      </c>
      <c r="E912" s="1">
        <v>42946</v>
      </c>
      <c r="F912">
        <v>7.56</v>
      </c>
      <c r="G912">
        <v>26.4</v>
      </c>
    </row>
    <row r="913" spans="1:7" x14ac:dyDescent="0.7">
      <c r="A913" s="1">
        <v>42947</v>
      </c>
      <c r="B913">
        <v>8.09</v>
      </c>
      <c r="C913">
        <v>27.7</v>
      </c>
      <c r="E913" s="1">
        <v>42946</v>
      </c>
      <c r="F913">
        <v>7.51</v>
      </c>
      <c r="G913">
        <v>26</v>
      </c>
    </row>
    <row r="914" spans="1:7" x14ac:dyDescent="0.7">
      <c r="A914" s="1">
        <v>42948</v>
      </c>
      <c r="B914">
        <v>7.71</v>
      </c>
      <c r="C914">
        <v>27.3</v>
      </c>
      <c r="E914" s="1">
        <v>42946</v>
      </c>
      <c r="F914">
        <v>7.53</v>
      </c>
      <c r="G914">
        <v>26.1</v>
      </c>
    </row>
    <row r="915" spans="1:7" x14ac:dyDescent="0.7">
      <c r="A915" s="1">
        <v>42948</v>
      </c>
      <c r="B915">
        <v>7.78</v>
      </c>
      <c r="C915">
        <v>27</v>
      </c>
      <c r="E915" s="1">
        <v>42946</v>
      </c>
      <c r="F915">
        <v>7.61</v>
      </c>
      <c r="G915">
        <v>27.7</v>
      </c>
    </row>
    <row r="916" spans="1:7" x14ac:dyDescent="0.7">
      <c r="A916" s="1">
        <v>42948</v>
      </c>
      <c r="B916">
        <v>7.95</v>
      </c>
      <c r="C916">
        <v>27</v>
      </c>
      <c r="E916" s="1">
        <v>42946</v>
      </c>
      <c r="F916">
        <v>7.9</v>
      </c>
      <c r="G916">
        <v>30.3</v>
      </c>
    </row>
    <row r="917" spans="1:7" x14ac:dyDescent="0.7">
      <c r="A917" s="1">
        <v>42948</v>
      </c>
      <c r="B917">
        <v>8.6999999999999993</v>
      </c>
      <c r="C917">
        <v>28.1</v>
      </c>
      <c r="E917" s="1">
        <v>42946</v>
      </c>
      <c r="F917">
        <v>8.6300000000000008</v>
      </c>
      <c r="G917">
        <v>30.9</v>
      </c>
    </row>
    <row r="918" spans="1:7" x14ac:dyDescent="0.7">
      <c r="A918" s="1">
        <v>42948</v>
      </c>
      <c r="B918">
        <v>9.64</v>
      </c>
      <c r="C918">
        <v>30.9</v>
      </c>
      <c r="E918" s="1">
        <v>42946</v>
      </c>
      <c r="F918">
        <v>8.91</v>
      </c>
      <c r="G918">
        <v>30</v>
      </c>
    </row>
    <row r="919" spans="1:7" x14ac:dyDescent="0.7">
      <c r="A919" s="1">
        <v>42948</v>
      </c>
      <c r="B919">
        <v>10.08</v>
      </c>
      <c r="C919">
        <v>32.9</v>
      </c>
      <c r="E919" s="1">
        <v>42946</v>
      </c>
      <c r="F919">
        <v>8.42</v>
      </c>
      <c r="G919">
        <v>29</v>
      </c>
    </row>
    <row r="920" spans="1:7" x14ac:dyDescent="0.7">
      <c r="A920" s="1">
        <v>42948</v>
      </c>
      <c r="B920">
        <v>9.69</v>
      </c>
      <c r="C920">
        <v>32</v>
      </c>
      <c r="E920" s="1">
        <v>42947</v>
      </c>
      <c r="F920">
        <v>7.79</v>
      </c>
      <c r="G920">
        <v>28.2</v>
      </c>
    </row>
    <row r="921" spans="1:7" x14ac:dyDescent="0.7">
      <c r="A921" s="1">
        <v>42948</v>
      </c>
      <c r="B921">
        <v>9.15</v>
      </c>
      <c r="C921">
        <v>30.8</v>
      </c>
      <c r="E921" s="1">
        <v>42947</v>
      </c>
      <c r="F921">
        <v>7.57</v>
      </c>
      <c r="G921">
        <v>27.6</v>
      </c>
    </row>
    <row r="922" spans="1:7" x14ac:dyDescent="0.7">
      <c r="A922" s="1">
        <v>42949</v>
      </c>
      <c r="B922">
        <v>8.39</v>
      </c>
      <c r="C922">
        <v>29.8</v>
      </c>
      <c r="E922" s="1">
        <v>42947</v>
      </c>
      <c r="F922">
        <v>7.55</v>
      </c>
      <c r="G922">
        <v>27.6</v>
      </c>
    </row>
    <row r="923" spans="1:7" x14ac:dyDescent="0.7">
      <c r="A923" s="1">
        <v>42949</v>
      </c>
      <c r="B923">
        <v>8.0299999999999994</v>
      </c>
      <c r="C923">
        <v>28.9</v>
      </c>
      <c r="E923" s="1">
        <v>42947</v>
      </c>
      <c r="F923">
        <v>7.57</v>
      </c>
      <c r="G923">
        <v>27.5</v>
      </c>
    </row>
    <row r="924" spans="1:7" x14ac:dyDescent="0.7">
      <c r="A924" s="1">
        <v>42949</v>
      </c>
      <c r="B924">
        <v>8.07</v>
      </c>
      <c r="C924">
        <v>28.4</v>
      </c>
      <c r="E924" s="1">
        <v>42947</v>
      </c>
      <c r="F924">
        <v>7.38</v>
      </c>
      <c r="G924">
        <v>28.5</v>
      </c>
    </row>
    <row r="925" spans="1:7" x14ac:dyDescent="0.7">
      <c r="A925" s="1">
        <v>42949</v>
      </c>
      <c r="B925">
        <v>9.02</v>
      </c>
      <c r="C925">
        <v>29.7</v>
      </c>
      <c r="E925" s="1">
        <v>42947</v>
      </c>
      <c r="F925">
        <v>7.48</v>
      </c>
      <c r="G925">
        <v>28.2</v>
      </c>
    </row>
    <row r="926" spans="1:7" x14ac:dyDescent="0.7">
      <c r="A926" s="1">
        <v>42949</v>
      </c>
      <c r="B926">
        <v>9.77</v>
      </c>
      <c r="C926">
        <v>32.5</v>
      </c>
      <c r="E926" s="1">
        <v>42947</v>
      </c>
      <c r="F926">
        <v>7.43</v>
      </c>
      <c r="G926">
        <v>27.4</v>
      </c>
    </row>
    <row r="927" spans="1:7" x14ac:dyDescent="0.7">
      <c r="A927" s="1">
        <v>42949</v>
      </c>
      <c r="B927">
        <v>9.91</v>
      </c>
      <c r="C927">
        <v>34.1</v>
      </c>
      <c r="E927" s="1">
        <v>42947</v>
      </c>
      <c r="F927">
        <v>7.41</v>
      </c>
      <c r="G927">
        <v>26.7</v>
      </c>
    </row>
    <row r="928" spans="1:7" x14ac:dyDescent="0.7">
      <c r="A928" s="1">
        <v>42949</v>
      </c>
      <c r="B928">
        <v>9.2899999999999991</v>
      </c>
      <c r="C928">
        <v>32.9</v>
      </c>
      <c r="E928" s="1">
        <v>42948</v>
      </c>
      <c r="F928">
        <v>7.42</v>
      </c>
      <c r="G928">
        <v>26.2</v>
      </c>
    </row>
    <row r="929" spans="1:7" x14ac:dyDescent="0.7">
      <c r="A929" s="1">
        <v>42949</v>
      </c>
      <c r="B929">
        <v>8.4700000000000006</v>
      </c>
      <c r="C929">
        <v>31.2</v>
      </c>
      <c r="E929" s="1">
        <v>42948</v>
      </c>
      <c r="F929">
        <v>7.5</v>
      </c>
      <c r="G929">
        <v>25.8</v>
      </c>
    </row>
    <row r="930" spans="1:7" x14ac:dyDescent="0.7">
      <c r="A930" s="1">
        <v>42950</v>
      </c>
      <c r="B930">
        <v>7.64</v>
      </c>
      <c r="C930">
        <v>29.9</v>
      </c>
      <c r="E930" s="1">
        <v>42948</v>
      </c>
      <c r="F930">
        <v>7.56</v>
      </c>
      <c r="G930">
        <v>26.1</v>
      </c>
    </row>
    <row r="931" spans="1:7" x14ac:dyDescent="0.7">
      <c r="A931" s="1">
        <v>42950</v>
      </c>
      <c r="B931">
        <v>6.88</v>
      </c>
      <c r="C931">
        <v>28.8</v>
      </c>
      <c r="E931" s="1">
        <v>42948</v>
      </c>
      <c r="F931">
        <v>8.41</v>
      </c>
      <c r="G931">
        <v>27.7</v>
      </c>
    </row>
    <row r="932" spans="1:7" x14ac:dyDescent="0.7">
      <c r="A932" s="1">
        <v>42950</v>
      </c>
      <c r="B932">
        <v>6.76</v>
      </c>
      <c r="C932">
        <v>28.3</v>
      </c>
      <c r="E932" s="1">
        <v>42948</v>
      </c>
      <c r="F932">
        <v>9.16</v>
      </c>
      <c r="G932">
        <v>31.6</v>
      </c>
    </row>
    <row r="933" spans="1:7" x14ac:dyDescent="0.7">
      <c r="A933" s="1">
        <v>42950</v>
      </c>
      <c r="B933">
        <v>7.78</v>
      </c>
      <c r="C933">
        <v>30.7</v>
      </c>
      <c r="E933" s="1">
        <v>42948</v>
      </c>
      <c r="F933">
        <v>9.26</v>
      </c>
      <c r="G933">
        <v>33</v>
      </c>
    </row>
    <row r="934" spans="1:7" x14ac:dyDescent="0.7">
      <c r="A934" s="1">
        <v>42950</v>
      </c>
      <c r="B934">
        <v>8.67</v>
      </c>
      <c r="C934">
        <v>33.9</v>
      </c>
      <c r="E934" s="1">
        <v>42948</v>
      </c>
      <c r="F934">
        <v>8.6999999999999993</v>
      </c>
      <c r="G934">
        <v>31.6</v>
      </c>
    </row>
    <row r="935" spans="1:7" x14ac:dyDescent="0.7">
      <c r="A935" s="1">
        <v>42950</v>
      </c>
      <c r="B935">
        <v>8.69</v>
      </c>
      <c r="C935">
        <v>33.9</v>
      </c>
      <c r="E935" s="1">
        <v>42948</v>
      </c>
      <c r="F935">
        <v>7.72</v>
      </c>
      <c r="G935">
        <v>30.4</v>
      </c>
    </row>
    <row r="936" spans="1:7" x14ac:dyDescent="0.7">
      <c r="A936" s="1">
        <v>42950</v>
      </c>
      <c r="B936">
        <v>8.19</v>
      </c>
      <c r="C936">
        <v>32.6</v>
      </c>
      <c r="E936" s="1">
        <v>42949</v>
      </c>
      <c r="F936">
        <v>7.38</v>
      </c>
      <c r="G936">
        <v>29.2</v>
      </c>
    </row>
    <row r="937" spans="1:7" x14ac:dyDescent="0.7">
      <c r="A937" s="1">
        <v>42950</v>
      </c>
      <c r="B937">
        <v>7.34</v>
      </c>
      <c r="C937">
        <v>31.1</v>
      </c>
      <c r="E937" s="1">
        <v>42949</v>
      </c>
      <c r="F937">
        <v>7.44</v>
      </c>
      <c r="G937">
        <v>28.4</v>
      </c>
    </row>
    <row r="938" spans="1:7" x14ac:dyDescent="0.7">
      <c r="A938" s="1">
        <v>42951</v>
      </c>
      <c r="B938">
        <v>6.12</v>
      </c>
      <c r="C938">
        <v>30</v>
      </c>
      <c r="E938" s="1">
        <v>42949</v>
      </c>
      <c r="F938">
        <v>7.7</v>
      </c>
      <c r="G938">
        <v>28.2</v>
      </c>
    </row>
    <row r="939" spans="1:7" x14ac:dyDescent="0.7">
      <c r="A939" s="1">
        <v>42951</v>
      </c>
      <c r="B939">
        <v>5.25</v>
      </c>
      <c r="C939">
        <v>29.2</v>
      </c>
      <c r="E939" s="1">
        <v>42949</v>
      </c>
      <c r="F939">
        <v>8.44</v>
      </c>
      <c r="G939">
        <v>30.3</v>
      </c>
    </row>
    <row r="940" spans="1:7" x14ac:dyDescent="0.7">
      <c r="A940" s="1">
        <v>42951</v>
      </c>
      <c r="B940">
        <v>5.34</v>
      </c>
      <c r="C940">
        <v>29</v>
      </c>
      <c r="E940" s="1">
        <v>42949</v>
      </c>
      <c r="F940">
        <v>8.82</v>
      </c>
      <c r="G940">
        <v>34</v>
      </c>
    </row>
    <row r="941" spans="1:7" x14ac:dyDescent="0.7">
      <c r="A941" s="1">
        <v>42951</v>
      </c>
      <c r="B941">
        <v>7.06</v>
      </c>
      <c r="C941">
        <v>31.6</v>
      </c>
      <c r="E941" s="1">
        <v>42949</v>
      </c>
      <c r="F941">
        <v>8.7799999999999994</v>
      </c>
      <c r="G941">
        <v>34.700000000000003</v>
      </c>
    </row>
    <row r="942" spans="1:7" x14ac:dyDescent="0.7">
      <c r="A942" s="1">
        <v>42951</v>
      </c>
      <c r="B942">
        <v>8.33</v>
      </c>
      <c r="C942">
        <v>35.5</v>
      </c>
      <c r="E942" s="1">
        <v>42949</v>
      </c>
      <c r="F942">
        <v>7.9</v>
      </c>
      <c r="G942">
        <v>32.9</v>
      </c>
    </row>
    <row r="943" spans="1:7" x14ac:dyDescent="0.7">
      <c r="A943" s="1">
        <v>42951</v>
      </c>
      <c r="B943">
        <v>8.32</v>
      </c>
      <c r="C943">
        <v>35.9</v>
      </c>
      <c r="E943" s="1">
        <v>42949</v>
      </c>
      <c r="F943">
        <v>7.46</v>
      </c>
      <c r="G943">
        <v>30.9</v>
      </c>
    </row>
    <row r="944" spans="1:7" x14ac:dyDescent="0.7">
      <c r="A944" s="1">
        <v>42951</v>
      </c>
      <c r="B944">
        <v>7.65</v>
      </c>
      <c r="C944">
        <v>34.9</v>
      </c>
      <c r="E944" s="1">
        <v>42950</v>
      </c>
      <c r="F944">
        <v>7.34</v>
      </c>
      <c r="G944">
        <v>29.5</v>
      </c>
    </row>
    <row r="945" spans="1:7" x14ac:dyDescent="0.7">
      <c r="A945" s="1">
        <v>42951</v>
      </c>
      <c r="B945">
        <v>6.75</v>
      </c>
      <c r="C945">
        <v>33.4</v>
      </c>
      <c r="E945" s="1">
        <v>42950</v>
      </c>
      <c r="F945">
        <v>7.35</v>
      </c>
      <c r="G945">
        <v>28.2</v>
      </c>
    </row>
    <row r="946" spans="1:7" x14ac:dyDescent="0.7">
      <c r="A946" s="1">
        <v>42952</v>
      </c>
      <c r="B946">
        <v>5.78</v>
      </c>
      <c r="C946">
        <v>32</v>
      </c>
      <c r="E946" s="1">
        <v>42950</v>
      </c>
      <c r="F946">
        <v>7.44</v>
      </c>
      <c r="G946">
        <v>28.5</v>
      </c>
    </row>
    <row r="947" spans="1:7" x14ac:dyDescent="0.7">
      <c r="A947" s="1">
        <v>42952</v>
      </c>
      <c r="B947">
        <v>4.71</v>
      </c>
      <c r="C947">
        <v>30.8</v>
      </c>
      <c r="E947" s="1">
        <v>42950</v>
      </c>
      <c r="F947">
        <v>7.99</v>
      </c>
      <c r="G947">
        <v>31.6</v>
      </c>
    </row>
    <row r="948" spans="1:7" x14ac:dyDescent="0.7">
      <c r="A948" s="1">
        <v>42952</v>
      </c>
      <c r="B948">
        <v>4.6100000000000003</v>
      </c>
      <c r="C948">
        <v>30.5</v>
      </c>
      <c r="E948" s="1">
        <v>42950</v>
      </c>
      <c r="F948">
        <v>8.4700000000000006</v>
      </c>
      <c r="G948">
        <v>33.5</v>
      </c>
    </row>
    <row r="949" spans="1:7" x14ac:dyDescent="0.7">
      <c r="A949" s="1">
        <v>42952</v>
      </c>
      <c r="B949">
        <v>5.88</v>
      </c>
      <c r="C949">
        <v>32.700000000000003</v>
      </c>
      <c r="E949" s="1">
        <v>42950</v>
      </c>
      <c r="F949">
        <v>8.68</v>
      </c>
      <c r="G949">
        <v>33.9</v>
      </c>
    </row>
    <row r="950" spans="1:7" x14ac:dyDescent="0.7">
      <c r="A950" s="1">
        <v>42952</v>
      </c>
      <c r="B950">
        <v>6.85</v>
      </c>
      <c r="C950">
        <v>36.1</v>
      </c>
      <c r="E950" s="1">
        <v>42950</v>
      </c>
      <c r="F950">
        <v>8.34</v>
      </c>
      <c r="G950">
        <v>32.299999999999997</v>
      </c>
    </row>
    <row r="951" spans="1:7" x14ac:dyDescent="0.7">
      <c r="A951" s="1">
        <v>42952</v>
      </c>
      <c r="B951">
        <v>7.01</v>
      </c>
      <c r="C951">
        <v>36.700000000000003</v>
      </c>
      <c r="E951" s="1">
        <v>42950</v>
      </c>
      <c r="F951">
        <v>7.93</v>
      </c>
      <c r="G951">
        <v>30.8</v>
      </c>
    </row>
    <row r="952" spans="1:7" x14ac:dyDescent="0.7">
      <c r="A952" s="1">
        <v>42952</v>
      </c>
      <c r="B952">
        <v>6.43</v>
      </c>
      <c r="C952">
        <v>35.299999999999997</v>
      </c>
      <c r="E952" s="1">
        <v>42951</v>
      </c>
      <c r="F952">
        <v>7.72</v>
      </c>
      <c r="G952">
        <v>29.8</v>
      </c>
    </row>
    <row r="953" spans="1:7" x14ac:dyDescent="0.7">
      <c r="A953" s="1">
        <v>42952</v>
      </c>
      <c r="B953">
        <v>5.48</v>
      </c>
      <c r="C953">
        <v>33.6</v>
      </c>
      <c r="E953" s="1">
        <v>42951</v>
      </c>
      <c r="F953">
        <v>7.62</v>
      </c>
      <c r="G953">
        <v>28.7</v>
      </c>
    </row>
    <row r="954" spans="1:7" x14ac:dyDescent="0.7">
      <c r="A954" s="1">
        <v>42953</v>
      </c>
      <c r="B954">
        <v>4.16</v>
      </c>
      <c r="C954">
        <v>32.299999999999997</v>
      </c>
      <c r="E954" s="1">
        <v>42951</v>
      </c>
      <c r="F954">
        <v>7.62</v>
      </c>
      <c r="G954">
        <v>29.2</v>
      </c>
    </row>
    <row r="955" spans="1:7" x14ac:dyDescent="0.7">
      <c r="A955" s="1">
        <v>42953</v>
      </c>
      <c r="B955">
        <v>3.71</v>
      </c>
      <c r="C955">
        <v>31.2</v>
      </c>
      <c r="E955" s="1">
        <v>42951</v>
      </c>
      <c r="F955">
        <v>8.3000000000000007</v>
      </c>
      <c r="G955">
        <v>33</v>
      </c>
    </row>
    <row r="956" spans="1:7" x14ac:dyDescent="0.7">
      <c r="A956" s="1">
        <v>42953</v>
      </c>
      <c r="B956">
        <v>3.78</v>
      </c>
      <c r="C956">
        <v>30.8</v>
      </c>
      <c r="E956" s="1">
        <v>42951</v>
      </c>
      <c r="F956">
        <v>8.98</v>
      </c>
      <c r="G956">
        <v>36.799999999999997</v>
      </c>
    </row>
    <row r="957" spans="1:7" x14ac:dyDescent="0.7">
      <c r="A957" s="1">
        <v>42953</v>
      </c>
      <c r="B957">
        <v>5.01</v>
      </c>
      <c r="C957">
        <v>33</v>
      </c>
      <c r="E957" s="1">
        <v>42951</v>
      </c>
      <c r="F957">
        <v>9.32</v>
      </c>
      <c r="G957">
        <v>37.1</v>
      </c>
    </row>
    <row r="958" spans="1:7" x14ac:dyDescent="0.7">
      <c r="A958" s="1">
        <v>42953</v>
      </c>
      <c r="B958">
        <v>6.16</v>
      </c>
      <c r="C958">
        <v>36.299999999999997</v>
      </c>
      <c r="E958" s="1">
        <v>42951</v>
      </c>
      <c r="F958">
        <v>9.02</v>
      </c>
      <c r="G958">
        <v>32</v>
      </c>
    </row>
    <row r="959" spans="1:7" x14ac:dyDescent="0.7">
      <c r="A959" s="1">
        <v>42953</v>
      </c>
      <c r="B959">
        <v>6.54</v>
      </c>
      <c r="C959">
        <v>37.5</v>
      </c>
      <c r="E959" s="1">
        <v>42951</v>
      </c>
      <c r="F959">
        <v>8.06</v>
      </c>
      <c r="G959">
        <v>28.6</v>
      </c>
    </row>
    <row r="960" spans="1:7" x14ac:dyDescent="0.7">
      <c r="A960" s="1">
        <v>42953</v>
      </c>
      <c r="B960">
        <v>6.21</v>
      </c>
      <c r="C960">
        <v>35.700000000000003</v>
      </c>
      <c r="E960" s="1">
        <v>42952</v>
      </c>
      <c r="F960">
        <v>7.53</v>
      </c>
      <c r="G960">
        <v>26</v>
      </c>
    </row>
    <row r="961" spans="1:7" x14ac:dyDescent="0.7">
      <c r="A961" s="1">
        <v>42953</v>
      </c>
      <c r="B961">
        <v>5.69</v>
      </c>
      <c r="C961">
        <v>34</v>
      </c>
      <c r="E961" s="1">
        <v>42952</v>
      </c>
      <c r="F961">
        <v>7.38</v>
      </c>
      <c r="G961">
        <v>24.3</v>
      </c>
    </row>
    <row r="962" spans="1:7" x14ac:dyDescent="0.7">
      <c r="A962" s="1">
        <v>42954</v>
      </c>
      <c r="B962">
        <v>5.25</v>
      </c>
      <c r="C962">
        <v>32.700000000000003</v>
      </c>
      <c r="E962" s="1">
        <v>42952</v>
      </c>
      <c r="F962">
        <v>7.34</v>
      </c>
      <c r="G962">
        <v>24.9</v>
      </c>
    </row>
    <row r="963" spans="1:7" x14ac:dyDescent="0.7">
      <c r="A963" s="1">
        <v>42954</v>
      </c>
      <c r="B963">
        <v>4.7</v>
      </c>
      <c r="C963">
        <v>31.3</v>
      </c>
      <c r="E963" s="1">
        <v>42952</v>
      </c>
      <c r="F963">
        <v>7.45</v>
      </c>
      <c r="G963">
        <v>29.5</v>
      </c>
    </row>
    <row r="964" spans="1:7" x14ac:dyDescent="0.7">
      <c r="A964" s="1">
        <v>42954</v>
      </c>
      <c r="B964">
        <v>4.53</v>
      </c>
      <c r="C964">
        <v>30.8</v>
      </c>
      <c r="E964" s="1">
        <v>42952</v>
      </c>
      <c r="F964">
        <v>8.58</v>
      </c>
      <c r="G964">
        <v>34.5</v>
      </c>
    </row>
    <row r="965" spans="1:7" x14ac:dyDescent="0.7">
      <c r="A965" s="1">
        <v>42954</v>
      </c>
      <c r="B965">
        <v>5.27</v>
      </c>
      <c r="C965">
        <v>33</v>
      </c>
      <c r="E965" s="1">
        <v>42952</v>
      </c>
      <c r="F965">
        <v>9.19</v>
      </c>
      <c r="G965">
        <v>34.6</v>
      </c>
    </row>
    <row r="966" spans="1:7" x14ac:dyDescent="0.7">
      <c r="A966" s="1">
        <v>42954</v>
      </c>
      <c r="B966">
        <v>6.14</v>
      </c>
      <c r="C966">
        <v>35.5</v>
      </c>
      <c r="E966" s="1">
        <v>42952</v>
      </c>
      <c r="F966">
        <v>9.1999999999999993</v>
      </c>
      <c r="G966">
        <v>33.1</v>
      </c>
    </row>
    <row r="967" spans="1:7" x14ac:dyDescent="0.7">
      <c r="A967" s="1">
        <v>42954</v>
      </c>
      <c r="B967">
        <v>6.57</v>
      </c>
      <c r="C967">
        <v>36.200000000000003</v>
      </c>
      <c r="E967" s="1">
        <v>42952</v>
      </c>
      <c r="F967">
        <v>8.93</v>
      </c>
      <c r="G967">
        <v>31.8</v>
      </c>
    </row>
    <row r="968" spans="1:7" x14ac:dyDescent="0.7">
      <c r="A968" s="1">
        <v>42954</v>
      </c>
      <c r="B968">
        <v>6.29</v>
      </c>
      <c r="C968">
        <v>34.5</v>
      </c>
      <c r="E968" s="1">
        <v>42953</v>
      </c>
      <c r="F968">
        <v>8.48</v>
      </c>
      <c r="G968">
        <v>30.6</v>
      </c>
    </row>
    <row r="969" spans="1:7" x14ac:dyDescent="0.7">
      <c r="A969" s="1">
        <v>42954</v>
      </c>
      <c r="B969">
        <v>5.83</v>
      </c>
      <c r="C969">
        <v>32.799999999999997</v>
      </c>
      <c r="E969" s="1">
        <v>42953</v>
      </c>
      <c r="F969">
        <v>7.98</v>
      </c>
      <c r="G969">
        <v>29.6</v>
      </c>
    </row>
    <row r="970" spans="1:7" x14ac:dyDescent="0.7">
      <c r="A970" s="1">
        <v>42955</v>
      </c>
      <c r="B970">
        <v>5.44</v>
      </c>
      <c r="C970">
        <v>31.4</v>
      </c>
      <c r="E970" s="1">
        <v>42953</v>
      </c>
      <c r="F970">
        <v>7.87</v>
      </c>
      <c r="G970">
        <v>30.2</v>
      </c>
    </row>
    <row r="971" spans="1:7" x14ac:dyDescent="0.7">
      <c r="A971" s="1">
        <v>42955</v>
      </c>
      <c r="B971">
        <v>5.05</v>
      </c>
      <c r="C971">
        <v>30.2</v>
      </c>
      <c r="E971" s="1">
        <v>42953</v>
      </c>
      <c r="F971">
        <v>8.67</v>
      </c>
      <c r="G971">
        <v>34.299999999999997</v>
      </c>
    </row>
    <row r="972" spans="1:7" x14ac:dyDescent="0.7">
      <c r="A972" s="1">
        <v>42955</v>
      </c>
      <c r="B972">
        <v>4.84</v>
      </c>
      <c r="C972">
        <v>29.8</v>
      </c>
      <c r="E972" s="1">
        <v>42953</v>
      </c>
      <c r="F972">
        <v>8.66</v>
      </c>
      <c r="G972">
        <v>36.799999999999997</v>
      </c>
    </row>
    <row r="973" spans="1:7" x14ac:dyDescent="0.7">
      <c r="A973" s="1">
        <v>42955</v>
      </c>
      <c r="B973">
        <v>5.36</v>
      </c>
      <c r="C973">
        <v>32.1</v>
      </c>
      <c r="E973" s="1">
        <v>42953</v>
      </c>
      <c r="F973">
        <v>9.15</v>
      </c>
      <c r="G973">
        <v>37.5</v>
      </c>
    </row>
    <row r="974" spans="1:7" x14ac:dyDescent="0.7">
      <c r="A974" s="1">
        <v>42955</v>
      </c>
      <c r="B974">
        <v>6.07</v>
      </c>
      <c r="C974">
        <v>34.4</v>
      </c>
      <c r="E974" s="1">
        <v>42953</v>
      </c>
      <c r="F974">
        <v>9.14</v>
      </c>
      <c r="G974">
        <v>35.1</v>
      </c>
    </row>
    <row r="975" spans="1:7" x14ac:dyDescent="0.7">
      <c r="A975" s="1">
        <v>42955</v>
      </c>
      <c r="B975">
        <v>6.34</v>
      </c>
      <c r="C975">
        <v>35</v>
      </c>
      <c r="E975" s="1">
        <v>42953</v>
      </c>
      <c r="F975">
        <v>8.84</v>
      </c>
      <c r="G975">
        <v>33</v>
      </c>
    </row>
    <row r="976" spans="1:7" x14ac:dyDescent="0.7">
      <c r="A976" s="1">
        <v>42955</v>
      </c>
      <c r="B976">
        <v>6.03</v>
      </c>
      <c r="C976">
        <v>33.5</v>
      </c>
      <c r="E976" s="1">
        <v>42954</v>
      </c>
      <c r="F976">
        <v>8.44</v>
      </c>
      <c r="G976">
        <v>31.1</v>
      </c>
    </row>
    <row r="977" spans="1:7" x14ac:dyDescent="0.7">
      <c r="A977" s="1">
        <v>42955</v>
      </c>
      <c r="B977">
        <v>5.54</v>
      </c>
      <c r="C977">
        <v>32</v>
      </c>
      <c r="E977" s="1">
        <v>42954</v>
      </c>
      <c r="F977">
        <v>8.02</v>
      </c>
      <c r="G977">
        <v>29.9</v>
      </c>
    </row>
    <row r="978" spans="1:7" x14ac:dyDescent="0.7">
      <c r="A978" s="1">
        <v>42956</v>
      </c>
      <c r="B978">
        <v>4.97</v>
      </c>
      <c r="C978">
        <v>30.9</v>
      </c>
      <c r="E978" s="1">
        <v>42954</v>
      </c>
      <c r="F978">
        <v>7.87</v>
      </c>
      <c r="G978">
        <v>30.3</v>
      </c>
    </row>
    <row r="979" spans="1:7" x14ac:dyDescent="0.7">
      <c r="A979" s="1">
        <v>42956</v>
      </c>
      <c r="B979">
        <v>4</v>
      </c>
      <c r="C979">
        <v>30.1</v>
      </c>
      <c r="E979" s="1">
        <v>42954</v>
      </c>
      <c r="F979">
        <v>8.24</v>
      </c>
      <c r="G979">
        <v>32.700000000000003</v>
      </c>
    </row>
    <row r="980" spans="1:7" x14ac:dyDescent="0.7">
      <c r="A980" s="1">
        <v>42956</v>
      </c>
      <c r="B980">
        <v>3.53</v>
      </c>
      <c r="C980">
        <v>29.6</v>
      </c>
      <c r="E980" s="1">
        <v>42954</v>
      </c>
      <c r="F980">
        <v>8.5399999999999991</v>
      </c>
      <c r="G980">
        <v>35.200000000000003</v>
      </c>
    </row>
    <row r="981" spans="1:7" x14ac:dyDescent="0.7">
      <c r="A981" s="1">
        <v>42956</v>
      </c>
      <c r="B981">
        <v>4.03</v>
      </c>
      <c r="C981">
        <v>29.5</v>
      </c>
      <c r="E981" s="1">
        <v>42954</v>
      </c>
      <c r="F981">
        <v>8.8800000000000008</v>
      </c>
      <c r="G981">
        <v>35</v>
      </c>
    </row>
    <row r="982" spans="1:7" x14ac:dyDescent="0.7">
      <c r="A982" s="1">
        <v>42956</v>
      </c>
      <c r="B982">
        <v>3.76</v>
      </c>
      <c r="C982">
        <v>29.7</v>
      </c>
      <c r="E982" s="1">
        <v>42954</v>
      </c>
      <c r="F982">
        <v>8.6999999999999993</v>
      </c>
      <c r="G982">
        <v>33.299999999999997</v>
      </c>
    </row>
    <row r="983" spans="1:7" x14ac:dyDescent="0.7">
      <c r="A983" s="1">
        <v>42956</v>
      </c>
      <c r="B983">
        <v>4.12</v>
      </c>
      <c r="C983">
        <v>28.2</v>
      </c>
      <c r="E983" s="1">
        <v>42954</v>
      </c>
      <c r="F983">
        <v>8.1300000000000008</v>
      </c>
      <c r="G983">
        <v>31.6</v>
      </c>
    </row>
    <row r="984" spans="1:7" x14ac:dyDescent="0.7">
      <c r="A984" s="1">
        <v>42956</v>
      </c>
      <c r="B984">
        <v>3.89</v>
      </c>
      <c r="C984">
        <v>27</v>
      </c>
      <c r="E984" s="1">
        <v>42955</v>
      </c>
      <c r="F984">
        <v>7.7</v>
      </c>
      <c r="G984">
        <v>30.3</v>
      </c>
    </row>
    <row r="985" spans="1:7" x14ac:dyDescent="0.7">
      <c r="A985" s="1">
        <v>42956</v>
      </c>
      <c r="B985">
        <v>3.7</v>
      </c>
      <c r="C985">
        <v>26.6</v>
      </c>
      <c r="E985" s="1">
        <v>42955</v>
      </c>
      <c r="F985">
        <v>7.52</v>
      </c>
      <c r="G985">
        <v>29.1</v>
      </c>
    </row>
    <row r="986" spans="1:7" x14ac:dyDescent="0.7">
      <c r="A986" s="1">
        <v>42957</v>
      </c>
      <c r="B986">
        <v>3.78</v>
      </c>
      <c r="C986">
        <v>26.4</v>
      </c>
      <c r="E986" s="1">
        <v>42955</v>
      </c>
      <c r="F986">
        <v>7.5</v>
      </c>
      <c r="G986">
        <v>29.3</v>
      </c>
    </row>
    <row r="987" spans="1:7" x14ac:dyDescent="0.7">
      <c r="A987" s="1">
        <v>42957</v>
      </c>
      <c r="B987">
        <v>3.83</v>
      </c>
      <c r="C987">
        <v>26.2</v>
      </c>
      <c r="E987" s="1">
        <v>42955</v>
      </c>
      <c r="F987">
        <v>7.89</v>
      </c>
      <c r="G987">
        <v>32.6</v>
      </c>
    </row>
    <row r="988" spans="1:7" x14ac:dyDescent="0.7">
      <c r="A988" s="1">
        <v>42957</v>
      </c>
      <c r="B988">
        <v>3.87</v>
      </c>
      <c r="C988">
        <v>27.2</v>
      </c>
      <c r="E988" s="1">
        <v>42955</v>
      </c>
      <c r="F988">
        <v>7.87</v>
      </c>
      <c r="G988">
        <v>35</v>
      </c>
    </row>
    <row r="989" spans="1:7" x14ac:dyDescent="0.7">
      <c r="A989" s="1">
        <v>42957</v>
      </c>
      <c r="B989">
        <v>4.37</v>
      </c>
      <c r="C989">
        <v>28</v>
      </c>
      <c r="E989" s="1">
        <v>42955</v>
      </c>
      <c r="F989">
        <v>8.0500000000000007</v>
      </c>
      <c r="G989">
        <v>34.299999999999997</v>
      </c>
    </row>
    <row r="990" spans="1:7" x14ac:dyDescent="0.7">
      <c r="A990" s="1">
        <v>42957</v>
      </c>
      <c r="B990">
        <v>3.58</v>
      </c>
      <c r="C990">
        <v>26.1</v>
      </c>
      <c r="E990" s="1">
        <v>42955</v>
      </c>
      <c r="F990">
        <v>7.69</v>
      </c>
      <c r="G990">
        <v>32.5</v>
      </c>
    </row>
    <row r="991" spans="1:7" x14ac:dyDescent="0.7">
      <c r="A991" s="1">
        <v>42957</v>
      </c>
      <c r="B991">
        <v>3.48</v>
      </c>
      <c r="C991">
        <v>25.3</v>
      </c>
      <c r="E991" s="1">
        <v>42955</v>
      </c>
      <c r="F991">
        <v>7.45</v>
      </c>
      <c r="G991">
        <v>31.2</v>
      </c>
    </row>
    <row r="992" spans="1:7" x14ac:dyDescent="0.7">
      <c r="A992" s="1">
        <v>42957</v>
      </c>
      <c r="B992">
        <v>3.61</v>
      </c>
      <c r="C992">
        <v>25.6</v>
      </c>
      <c r="E992" s="1">
        <v>42956</v>
      </c>
      <c r="F992">
        <v>7.36</v>
      </c>
      <c r="G992">
        <v>30.3</v>
      </c>
    </row>
    <row r="993" spans="1:7" x14ac:dyDescent="0.7">
      <c r="A993" s="1">
        <v>42957</v>
      </c>
      <c r="B993">
        <v>3.34</v>
      </c>
      <c r="C993">
        <v>25.6</v>
      </c>
      <c r="E993" s="1">
        <v>42956</v>
      </c>
      <c r="F993">
        <v>7.4</v>
      </c>
      <c r="G993">
        <v>29.3</v>
      </c>
    </row>
    <row r="994" spans="1:7" x14ac:dyDescent="0.7">
      <c r="A994" s="1">
        <v>42958</v>
      </c>
      <c r="B994">
        <v>3.26</v>
      </c>
      <c r="C994">
        <v>25.5</v>
      </c>
      <c r="E994" s="1">
        <v>42956</v>
      </c>
      <c r="F994">
        <v>7.4</v>
      </c>
      <c r="G994">
        <v>28.8</v>
      </c>
    </row>
    <row r="995" spans="1:7" x14ac:dyDescent="0.7">
      <c r="A995" s="1">
        <v>42958</v>
      </c>
      <c r="B995">
        <v>3.24</v>
      </c>
      <c r="C995">
        <v>25.3</v>
      </c>
      <c r="E995" s="1">
        <v>42956</v>
      </c>
      <c r="F995">
        <v>7.46</v>
      </c>
      <c r="G995">
        <v>29.2</v>
      </c>
    </row>
    <row r="996" spans="1:7" x14ac:dyDescent="0.7">
      <c r="A996" s="1">
        <v>42958</v>
      </c>
      <c r="B996">
        <v>3.34</v>
      </c>
      <c r="C996">
        <v>25.5</v>
      </c>
      <c r="E996" s="1">
        <v>42956</v>
      </c>
      <c r="F996">
        <v>7.53</v>
      </c>
      <c r="G996">
        <v>29.7</v>
      </c>
    </row>
    <row r="997" spans="1:7" x14ac:dyDescent="0.7">
      <c r="A997" s="1">
        <v>42958</v>
      </c>
      <c r="B997">
        <v>3.91</v>
      </c>
      <c r="C997">
        <v>27.3</v>
      </c>
      <c r="E997" s="1">
        <v>42956</v>
      </c>
      <c r="F997">
        <v>7.55</v>
      </c>
      <c r="G997">
        <v>29.4</v>
      </c>
    </row>
    <row r="998" spans="1:7" x14ac:dyDescent="0.7">
      <c r="A998" s="1">
        <v>42958</v>
      </c>
      <c r="B998">
        <v>5.51</v>
      </c>
      <c r="C998">
        <v>21</v>
      </c>
      <c r="E998" s="1">
        <v>42956</v>
      </c>
      <c r="F998">
        <v>7.6</v>
      </c>
      <c r="G998">
        <v>28.7</v>
      </c>
    </row>
    <row r="999" spans="1:7" x14ac:dyDescent="0.7">
      <c r="A999" s="1">
        <v>42958</v>
      </c>
      <c r="B999">
        <v>9.16</v>
      </c>
      <c r="C999">
        <v>32.6</v>
      </c>
      <c r="E999" s="1">
        <v>42956</v>
      </c>
      <c r="F999">
        <v>7.65</v>
      </c>
      <c r="G999">
        <v>28.1</v>
      </c>
    </row>
    <row r="1000" spans="1:7" x14ac:dyDescent="0.7">
      <c r="A1000" s="1">
        <v>42958</v>
      </c>
      <c r="B1000">
        <v>9.08</v>
      </c>
      <c r="C1000">
        <v>31.6</v>
      </c>
      <c r="E1000" s="1">
        <v>42957</v>
      </c>
      <c r="F1000">
        <v>7.65</v>
      </c>
      <c r="G1000">
        <v>27.6</v>
      </c>
    </row>
    <row r="1001" spans="1:7" x14ac:dyDescent="0.7">
      <c r="A1001" s="1">
        <v>42958</v>
      </c>
      <c r="B1001">
        <v>8.68</v>
      </c>
      <c r="C1001">
        <v>30.3</v>
      </c>
      <c r="E1001" s="1">
        <v>42957</v>
      </c>
      <c r="F1001">
        <v>7.64</v>
      </c>
      <c r="G1001">
        <v>27.2</v>
      </c>
    </row>
    <row r="1002" spans="1:7" x14ac:dyDescent="0.7">
      <c r="A1002" s="1">
        <v>42959</v>
      </c>
      <c r="B1002">
        <v>8.14</v>
      </c>
      <c r="C1002">
        <v>29.3</v>
      </c>
      <c r="E1002" s="1">
        <v>42957</v>
      </c>
      <c r="F1002">
        <v>7.64</v>
      </c>
      <c r="G1002">
        <v>27</v>
      </c>
    </row>
    <row r="1003" spans="1:7" x14ac:dyDescent="0.7">
      <c r="A1003" s="1">
        <v>42959</v>
      </c>
      <c r="B1003">
        <v>7.6</v>
      </c>
      <c r="C1003">
        <v>28.6</v>
      </c>
      <c r="E1003" s="1">
        <v>42957</v>
      </c>
      <c r="F1003">
        <v>7.65</v>
      </c>
      <c r="G1003">
        <v>27.6</v>
      </c>
    </row>
    <row r="1004" spans="1:7" x14ac:dyDescent="0.7">
      <c r="A1004" s="1">
        <v>42959</v>
      </c>
      <c r="B1004">
        <v>7.39</v>
      </c>
      <c r="C1004">
        <v>28</v>
      </c>
      <c r="E1004" s="1">
        <v>42957</v>
      </c>
      <c r="F1004">
        <v>7.89</v>
      </c>
      <c r="G1004">
        <v>29.1</v>
      </c>
    </row>
    <row r="1005" spans="1:7" x14ac:dyDescent="0.7">
      <c r="A1005" s="1">
        <v>42959</v>
      </c>
      <c r="B1005">
        <v>8.0399999999999991</v>
      </c>
      <c r="C1005">
        <v>29.3</v>
      </c>
      <c r="E1005" s="1">
        <v>42957</v>
      </c>
      <c r="F1005">
        <v>7.83</v>
      </c>
      <c r="G1005">
        <v>29.7</v>
      </c>
    </row>
    <row r="1006" spans="1:7" x14ac:dyDescent="0.7">
      <c r="A1006" s="1">
        <v>42959</v>
      </c>
      <c r="B1006">
        <v>8.75</v>
      </c>
      <c r="C1006">
        <v>32.6</v>
      </c>
      <c r="E1006" s="1">
        <v>42957</v>
      </c>
      <c r="F1006">
        <v>7.57</v>
      </c>
      <c r="G1006">
        <v>28.7</v>
      </c>
    </row>
    <row r="1007" spans="1:7" x14ac:dyDescent="0.7">
      <c r="A1007" s="1">
        <v>42959</v>
      </c>
      <c r="B1007">
        <v>8.94</v>
      </c>
      <c r="C1007">
        <v>33.5</v>
      </c>
      <c r="E1007" s="1">
        <v>42957</v>
      </c>
      <c r="F1007">
        <v>7.39</v>
      </c>
      <c r="G1007">
        <v>27.9</v>
      </c>
    </row>
    <row r="1008" spans="1:7" x14ac:dyDescent="0.7">
      <c r="A1008" s="1">
        <v>42959</v>
      </c>
      <c r="B1008">
        <v>8.69</v>
      </c>
      <c r="C1008">
        <v>32.299999999999997</v>
      </c>
      <c r="E1008" s="1">
        <v>42958</v>
      </c>
      <c r="F1008">
        <v>7.32</v>
      </c>
      <c r="G1008">
        <v>27.2</v>
      </c>
    </row>
    <row r="1009" spans="1:7" x14ac:dyDescent="0.7">
      <c r="A1009" s="1">
        <v>42959</v>
      </c>
      <c r="B1009">
        <v>8.52</v>
      </c>
      <c r="C1009">
        <v>30.6</v>
      </c>
      <c r="E1009" s="1">
        <v>42958</v>
      </c>
      <c r="F1009">
        <v>7.29</v>
      </c>
      <c r="G1009">
        <v>26.5</v>
      </c>
    </row>
    <row r="1010" spans="1:7" x14ac:dyDescent="0.7">
      <c r="A1010" s="1">
        <v>42960</v>
      </c>
      <c r="B1010">
        <v>8.31</v>
      </c>
      <c r="C1010">
        <v>29.6</v>
      </c>
      <c r="E1010" s="1">
        <v>42958</v>
      </c>
      <c r="F1010">
        <v>7.27</v>
      </c>
      <c r="G1010">
        <v>26.9</v>
      </c>
    </row>
    <row r="1011" spans="1:7" x14ac:dyDescent="0.7">
      <c r="A1011" s="1">
        <v>42960</v>
      </c>
      <c r="B1011">
        <v>8.11</v>
      </c>
      <c r="C1011">
        <v>28.8</v>
      </c>
      <c r="E1011" s="1">
        <v>42958</v>
      </c>
      <c r="F1011">
        <v>7.33</v>
      </c>
      <c r="G1011">
        <v>30.7</v>
      </c>
    </row>
    <row r="1012" spans="1:7" x14ac:dyDescent="0.7">
      <c r="A1012" s="1">
        <v>42960</v>
      </c>
      <c r="B1012">
        <v>7.94</v>
      </c>
      <c r="C1012">
        <v>28.3</v>
      </c>
      <c r="E1012" s="1">
        <v>42958</v>
      </c>
      <c r="F1012">
        <v>7.58</v>
      </c>
      <c r="G1012">
        <v>34.6</v>
      </c>
    </row>
    <row r="1013" spans="1:7" x14ac:dyDescent="0.7">
      <c r="A1013" s="1">
        <v>42960</v>
      </c>
      <c r="B1013">
        <v>8.15</v>
      </c>
      <c r="C1013">
        <v>28.7</v>
      </c>
      <c r="E1013" s="1">
        <v>42958</v>
      </c>
      <c r="F1013">
        <v>8.1999999999999993</v>
      </c>
      <c r="G1013">
        <v>33.700000000000003</v>
      </c>
    </row>
    <row r="1014" spans="1:7" x14ac:dyDescent="0.7">
      <c r="A1014" s="1">
        <v>42960</v>
      </c>
      <c r="B1014">
        <v>8.26</v>
      </c>
      <c r="C1014">
        <v>29.1</v>
      </c>
      <c r="E1014" s="1">
        <v>42958</v>
      </c>
      <c r="F1014">
        <v>8.08</v>
      </c>
      <c r="G1014">
        <v>31.7</v>
      </c>
    </row>
    <row r="1015" spans="1:7" x14ac:dyDescent="0.7">
      <c r="A1015" s="1">
        <v>42960</v>
      </c>
      <c r="B1015">
        <v>8.5299999999999994</v>
      </c>
      <c r="C1015">
        <v>29.6</v>
      </c>
      <c r="E1015" s="1">
        <v>42958</v>
      </c>
      <c r="F1015">
        <v>7.69</v>
      </c>
      <c r="G1015">
        <v>30</v>
      </c>
    </row>
    <row r="1016" spans="1:7" x14ac:dyDescent="0.7">
      <c r="A1016" s="1">
        <v>42960</v>
      </c>
      <c r="B1016">
        <v>8.2200000000000006</v>
      </c>
      <c r="C1016">
        <v>29.1</v>
      </c>
      <c r="E1016" s="1">
        <v>42959</v>
      </c>
      <c r="F1016">
        <v>7.49</v>
      </c>
      <c r="G1016">
        <v>28.6</v>
      </c>
    </row>
    <row r="1017" spans="1:7" x14ac:dyDescent="0.7">
      <c r="A1017" s="1">
        <v>42960</v>
      </c>
      <c r="B1017">
        <v>7.59</v>
      </c>
      <c r="C1017">
        <v>28.3</v>
      </c>
      <c r="E1017" s="1">
        <v>42959</v>
      </c>
      <c r="F1017">
        <v>7.42</v>
      </c>
      <c r="G1017">
        <v>27.3</v>
      </c>
    </row>
    <row r="1018" spans="1:7" x14ac:dyDescent="0.7">
      <c r="A1018" s="1">
        <v>42961</v>
      </c>
      <c r="B1018">
        <v>7.55</v>
      </c>
      <c r="C1018">
        <v>27.9</v>
      </c>
      <c r="E1018" s="1">
        <v>42959</v>
      </c>
      <c r="F1018">
        <v>7.38</v>
      </c>
      <c r="G1018">
        <v>27.9</v>
      </c>
    </row>
    <row r="1019" spans="1:7" x14ac:dyDescent="0.7">
      <c r="A1019" s="1">
        <v>42961</v>
      </c>
      <c r="B1019">
        <v>7.53</v>
      </c>
      <c r="C1019">
        <v>27.5</v>
      </c>
      <c r="E1019" s="1">
        <v>42961</v>
      </c>
      <c r="F1019">
        <v>8.56</v>
      </c>
      <c r="G1019">
        <v>24.4</v>
      </c>
    </row>
    <row r="1020" spans="1:7" x14ac:dyDescent="0.7">
      <c r="A1020" s="1">
        <v>42961</v>
      </c>
      <c r="B1020">
        <v>7.52</v>
      </c>
      <c r="C1020">
        <v>27.1</v>
      </c>
      <c r="E1020" s="1">
        <v>42961</v>
      </c>
      <c r="F1020">
        <v>7.9</v>
      </c>
      <c r="G1020">
        <v>24.6</v>
      </c>
    </row>
    <row r="1021" spans="1:7" x14ac:dyDescent="0.7">
      <c r="A1021" s="1">
        <v>42961</v>
      </c>
      <c r="B1021">
        <v>7.57</v>
      </c>
      <c r="C1021">
        <v>26.8</v>
      </c>
      <c r="E1021" s="1">
        <v>42961</v>
      </c>
      <c r="F1021">
        <v>7.58</v>
      </c>
      <c r="G1021">
        <v>24.3</v>
      </c>
    </row>
    <row r="1022" spans="1:7" x14ac:dyDescent="0.7">
      <c r="A1022" s="1">
        <v>42961</v>
      </c>
      <c r="B1022">
        <v>7.98</v>
      </c>
      <c r="C1022">
        <v>27.3</v>
      </c>
      <c r="E1022" s="1">
        <v>42962</v>
      </c>
      <c r="F1022">
        <v>7.49</v>
      </c>
      <c r="G1022">
        <v>24.1</v>
      </c>
    </row>
    <row r="1023" spans="1:7" x14ac:dyDescent="0.7">
      <c r="A1023" s="1">
        <v>42961</v>
      </c>
      <c r="B1023">
        <v>8.0500000000000007</v>
      </c>
      <c r="C1023">
        <v>27.5</v>
      </c>
      <c r="E1023" s="1">
        <v>42962</v>
      </c>
      <c r="F1023">
        <v>7.44</v>
      </c>
      <c r="G1023">
        <v>23.9</v>
      </c>
    </row>
    <row r="1024" spans="1:7" x14ac:dyDescent="0.7">
      <c r="A1024" s="1">
        <v>42961</v>
      </c>
      <c r="B1024">
        <v>7.72</v>
      </c>
      <c r="C1024">
        <v>27.3</v>
      </c>
      <c r="E1024" s="1">
        <v>42962</v>
      </c>
      <c r="F1024">
        <v>7.45</v>
      </c>
      <c r="G1024">
        <v>23.7</v>
      </c>
    </row>
    <row r="1025" spans="1:7" x14ac:dyDescent="0.7">
      <c r="A1025" s="1">
        <v>42961</v>
      </c>
      <c r="B1025">
        <v>7.43</v>
      </c>
      <c r="C1025">
        <v>27</v>
      </c>
      <c r="E1025" s="1">
        <v>42962</v>
      </c>
      <c r="F1025">
        <v>7.93</v>
      </c>
      <c r="G1025">
        <v>24.4</v>
      </c>
    </row>
    <row r="1026" spans="1:7" x14ac:dyDescent="0.7">
      <c r="A1026" s="1">
        <v>42962</v>
      </c>
      <c r="B1026">
        <v>7.34</v>
      </c>
      <c r="C1026">
        <v>26.7</v>
      </c>
      <c r="E1026" s="1">
        <v>42962</v>
      </c>
      <c r="F1026">
        <v>8.33</v>
      </c>
      <c r="G1026">
        <v>25.3</v>
      </c>
    </row>
    <row r="1027" spans="1:7" x14ac:dyDescent="0.7">
      <c r="A1027" s="1">
        <v>42962</v>
      </c>
      <c r="B1027">
        <v>7.31</v>
      </c>
      <c r="C1027">
        <v>26.4</v>
      </c>
      <c r="E1027" s="1">
        <v>42962</v>
      </c>
      <c r="F1027">
        <v>8.26</v>
      </c>
      <c r="G1027">
        <v>25.6</v>
      </c>
    </row>
    <row r="1028" spans="1:7" x14ac:dyDescent="0.7">
      <c r="A1028" s="1">
        <v>42962</v>
      </c>
      <c r="B1028">
        <v>7.33</v>
      </c>
      <c r="C1028">
        <v>26.2</v>
      </c>
      <c r="E1028" s="1">
        <v>42962</v>
      </c>
      <c r="F1028">
        <v>7.84</v>
      </c>
      <c r="G1028">
        <v>25.5</v>
      </c>
    </row>
    <row r="1029" spans="1:7" x14ac:dyDescent="0.7">
      <c r="A1029" s="1">
        <v>42962</v>
      </c>
      <c r="B1029">
        <v>7.6</v>
      </c>
      <c r="C1029">
        <v>26.6</v>
      </c>
      <c r="E1029" s="1">
        <v>42962</v>
      </c>
      <c r="F1029">
        <v>7.53</v>
      </c>
      <c r="G1029">
        <v>25.2</v>
      </c>
    </row>
    <row r="1030" spans="1:7" x14ac:dyDescent="0.7">
      <c r="A1030" s="1">
        <v>42962</v>
      </c>
      <c r="B1030">
        <v>7.91</v>
      </c>
      <c r="C1030">
        <v>27.1</v>
      </c>
      <c r="E1030" s="1">
        <v>42963</v>
      </c>
      <c r="F1030">
        <v>7.4</v>
      </c>
      <c r="G1030">
        <v>25.1</v>
      </c>
    </row>
    <row r="1031" spans="1:7" x14ac:dyDescent="0.7">
      <c r="A1031" s="1">
        <v>42962</v>
      </c>
      <c r="B1031">
        <v>7.86</v>
      </c>
      <c r="C1031">
        <v>27.3</v>
      </c>
      <c r="E1031" s="1">
        <v>42963</v>
      </c>
      <c r="F1031">
        <v>7.39</v>
      </c>
      <c r="G1031">
        <v>24.7</v>
      </c>
    </row>
    <row r="1032" spans="1:7" x14ac:dyDescent="0.7">
      <c r="A1032" s="1">
        <v>42962</v>
      </c>
      <c r="B1032">
        <v>7.58</v>
      </c>
      <c r="C1032">
        <v>27.2</v>
      </c>
      <c r="E1032" s="1">
        <v>42963</v>
      </c>
      <c r="F1032">
        <v>7.38</v>
      </c>
      <c r="G1032">
        <v>24.4</v>
      </c>
    </row>
    <row r="1033" spans="1:7" x14ac:dyDescent="0.7">
      <c r="A1033" s="1">
        <v>42962</v>
      </c>
      <c r="B1033">
        <v>7.36</v>
      </c>
      <c r="C1033">
        <v>26.9</v>
      </c>
      <c r="E1033" s="1">
        <v>42963</v>
      </c>
      <c r="F1033">
        <v>7.71</v>
      </c>
      <c r="G1033">
        <v>25.1</v>
      </c>
    </row>
    <row r="1034" spans="1:7" x14ac:dyDescent="0.7">
      <c r="A1034" s="1">
        <v>42963</v>
      </c>
      <c r="B1034">
        <v>7.3</v>
      </c>
      <c r="C1034">
        <v>26.8</v>
      </c>
      <c r="E1034" s="1">
        <v>42963</v>
      </c>
      <c r="F1034">
        <v>8.3699999999999992</v>
      </c>
      <c r="G1034">
        <v>27</v>
      </c>
    </row>
    <row r="1035" spans="1:7" x14ac:dyDescent="0.7">
      <c r="A1035" s="1">
        <v>42963</v>
      </c>
      <c r="B1035">
        <v>7.28</v>
      </c>
      <c r="C1035">
        <v>26.5</v>
      </c>
      <c r="E1035" s="1">
        <v>42963</v>
      </c>
      <c r="F1035">
        <v>8.56</v>
      </c>
      <c r="G1035">
        <v>30.1</v>
      </c>
    </row>
    <row r="1036" spans="1:7" x14ac:dyDescent="0.7">
      <c r="A1036" s="1">
        <v>42963</v>
      </c>
      <c r="B1036">
        <v>7.28</v>
      </c>
      <c r="C1036">
        <v>26.3</v>
      </c>
      <c r="E1036" s="1">
        <v>42963</v>
      </c>
      <c r="F1036">
        <v>7.99</v>
      </c>
      <c r="G1036">
        <v>29.9</v>
      </c>
    </row>
    <row r="1037" spans="1:7" x14ac:dyDescent="0.7">
      <c r="A1037" s="1">
        <v>42963</v>
      </c>
      <c r="B1037">
        <v>7.47</v>
      </c>
      <c r="C1037">
        <v>26.7</v>
      </c>
      <c r="E1037" s="1">
        <v>42963</v>
      </c>
      <c r="F1037">
        <v>7.55</v>
      </c>
      <c r="G1037">
        <v>28.4</v>
      </c>
    </row>
    <row r="1038" spans="1:7" x14ac:dyDescent="0.7">
      <c r="A1038" s="1">
        <v>42963</v>
      </c>
      <c r="B1038">
        <v>8.14</v>
      </c>
      <c r="C1038">
        <v>28.1</v>
      </c>
      <c r="E1038" s="1">
        <v>42964</v>
      </c>
      <c r="F1038">
        <v>7.39</v>
      </c>
      <c r="G1038">
        <v>27.5</v>
      </c>
    </row>
    <row r="1039" spans="1:7" x14ac:dyDescent="0.7">
      <c r="A1039" s="1">
        <v>42963</v>
      </c>
      <c r="B1039">
        <v>8.61</v>
      </c>
      <c r="C1039">
        <v>30.5</v>
      </c>
      <c r="E1039" s="1">
        <v>42964</v>
      </c>
      <c r="F1039">
        <v>7.3</v>
      </c>
      <c r="G1039">
        <v>26.8</v>
      </c>
    </row>
    <row r="1040" spans="1:7" x14ac:dyDescent="0.7">
      <c r="A1040" s="1">
        <v>42963</v>
      </c>
      <c r="B1040">
        <v>8.56</v>
      </c>
      <c r="C1040">
        <v>30.4</v>
      </c>
      <c r="E1040" s="1">
        <v>42964</v>
      </c>
      <c r="F1040">
        <v>7.29</v>
      </c>
      <c r="G1040">
        <v>26.1</v>
      </c>
    </row>
    <row r="1041" spans="1:7" x14ac:dyDescent="0.7">
      <c r="A1041" s="1">
        <v>42963</v>
      </c>
      <c r="B1041">
        <v>8.2100000000000009</v>
      </c>
      <c r="C1041">
        <v>29.4</v>
      </c>
      <c r="E1041" s="1">
        <v>42964</v>
      </c>
      <c r="F1041">
        <v>7.3</v>
      </c>
      <c r="G1041">
        <v>26.3</v>
      </c>
    </row>
    <row r="1042" spans="1:7" x14ac:dyDescent="0.7">
      <c r="A1042" s="1">
        <v>42964</v>
      </c>
      <c r="B1042">
        <v>7.81</v>
      </c>
      <c r="C1042">
        <v>28.5</v>
      </c>
      <c r="E1042" s="1">
        <v>42964</v>
      </c>
      <c r="F1042">
        <v>7.43</v>
      </c>
      <c r="G1042">
        <v>27.3</v>
      </c>
    </row>
    <row r="1043" spans="1:7" x14ac:dyDescent="0.7">
      <c r="A1043" s="1">
        <v>42964</v>
      </c>
      <c r="B1043">
        <v>7.52</v>
      </c>
      <c r="C1043">
        <v>28</v>
      </c>
      <c r="E1043" s="1">
        <v>42964</v>
      </c>
      <c r="F1043">
        <v>7.17</v>
      </c>
      <c r="G1043">
        <v>29.7</v>
      </c>
    </row>
    <row r="1044" spans="1:7" x14ac:dyDescent="0.7">
      <c r="A1044" s="1">
        <v>42964</v>
      </c>
      <c r="B1044">
        <v>7.41</v>
      </c>
      <c r="C1044">
        <v>27.6</v>
      </c>
      <c r="E1044" s="1">
        <v>42964</v>
      </c>
      <c r="F1044">
        <v>7.2</v>
      </c>
      <c r="G1044">
        <v>29.3</v>
      </c>
    </row>
    <row r="1045" spans="1:7" x14ac:dyDescent="0.7">
      <c r="A1045" s="1">
        <v>42964</v>
      </c>
      <c r="B1045">
        <v>7.53</v>
      </c>
      <c r="C1045">
        <v>27.7</v>
      </c>
      <c r="E1045" s="1">
        <v>42964</v>
      </c>
      <c r="F1045">
        <v>7.18</v>
      </c>
      <c r="G1045">
        <v>28.2</v>
      </c>
    </row>
    <row r="1046" spans="1:7" x14ac:dyDescent="0.7">
      <c r="A1046" s="1">
        <v>42964</v>
      </c>
      <c r="B1046">
        <v>7.99</v>
      </c>
      <c r="C1046">
        <v>28.4</v>
      </c>
      <c r="E1046" s="1">
        <v>42965</v>
      </c>
      <c r="F1046">
        <v>7.15</v>
      </c>
      <c r="G1046">
        <v>27.2</v>
      </c>
    </row>
    <row r="1047" spans="1:7" x14ac:dyDescent="0.7">
      <c r="A1047" s="1">
        <v>42964</v>
      </c>
      <c r="B1047">
        <v>6.79</v>
      </c>
      <c r="C1047">
        <v>30.4</v>
      </c>
      <c r="E1047" s="1">
        <v>42965</v>
      </c>
      <c r="F1047">
        <v>7.13</v>
      </c>
      <c r="G1047">
        <v>26.4</v>
      </c>
    </row>
    <row r="1048" spans="1:7" x14ac:dyDescent="0.7">
      <c r="A1048" s="1">
        <v>42964</v>
      </c>
      <c r="B1048">
        <v>8.06</v>
      </c>
      <c r="C1048">
        <v>29.7</v>
      </c>
      <c r="E1048" s="1">
        <v>42965</v>
      </c>
      <c r="F1048">
        <v>7.12</v>
      </c>
      <c r="G1048">
        <v>25.8</v>
      </c>
    </row>
    <row r="1049" spans="1:7" x14ac:dyDescent="0.7">
      <c r="A1049" s="1">
        <v>42964</v>
      </c>
      <c r="B1049">
        <v>7.25</v>
      </c>
      <c r="C1049">
        <v>27.2</v>
      </c>
      <c r="E1049" s="1">
        <v>42965</v>
      </c>
      <c r="F1049">
        <v>7.05</v>
      </c>
      <c r="G1049">
        <v>26.9</v>
      </c>
    </row>
    <row r="1050" spans="1:7" x14ac:dyDescent="0.7">
      <c r="A1050" s="1">
        <v>42965</v>
      </c>
      <c r="B1050">
        <v>7.28</v>
      </c>
      <c r="C1050">
        <v>26.8</v>
      </c>
      <c r="E1050" s="1">
        <v>42965</v>
      </c>
      <c r="F1050">
        <v>7.19</v>
      </c>
      <c r="G1050">
        <v>30.5</v>
      </c>
    </row>
    <row r="1051" spans="1:7" x14ac:dyDescent="0.7">
      <c r="A1051" s="1">
        <v>42965</v>
      </c>
      <c r="B1051">
        <v>7.31</v>
      </c>
      <c r="C1051">
        <v>26.5</v>
      </c>
      <c r="E1051" s="1">
        <v>42965</v>
      </c>
      <c r="F1051">
        <v>7.34</v>
      </c>
      <c r="G1051">
        <v>33.1</v>
      </c>
    </row>
    <row r="1052" spans="1:7" x14ac:dyDescent="0.7">
      <c r="A1052" s="1">
        <v>42965</v>
      </c>
      <c r="B1052">
        <v>7.35</v>
      </c>
      <c r="C1052">
        <v>26.2</v>
      </c>
      <c r="E1052" s="1">
        <v>42965</v>
      </c>
      <c r="F1052">
        <v>7.2</v>
      </c>
      <c r="G1052">
        <v>32.200000000000003</v>
      </c>
    </row>
    <row r="1053" spans="1:7" x14ac:dyDescent="0.7">
      <c r="A1053" s="1">
        <v>42965</v>
      </c>
      <c r="B1053">
        <v>7.86</v>
      </c>
      <c r="C1053">
        <v>27.2</v>
      </c>
      <c r="E1053" s="1">
        <v>42965</v>
      </c>
      <c r="F1053">
        <v>7.17</v>
      </c>
      <c r="G1053">
        <v>30.7</v>
      </c>
    </row>
    <row r="1054" spans="1:7" x14ac:dyDescent="0.7">
      <c r="A1054" s="1">
        <v>42965</v>
      </c>
      <c r="B1054">
        <v>8.77</v>
      </c>
      <c r="C1054">
        <v>30.5</v>
      </c>
      <c r="E1054" s="1">
        <v>42966</v>
      </c>
      <c r="F1054">
        <v>7.12</v>
      </c>
      <c r="G1054">
        <v>29.4</v>
      </c>
    </row>
    <row r="1055" spans="1:7" x14ac:dyDescent="0.7">
      <c r="A1055" s="1">
        <v>42965</v>
      </c>
      <c r="B1055">
        <v>9.26</v>
      </c>
      <c r="C1055">
        <v>33.299999999999997</v>
      </c>
      <c r="E1055" s="1">
        <v>42966</v>
      </c>
      <c r="F1055">
        <v>7.11</v>
      </c>
      <c r="G1055">
        <v>28.3</v>
      </c>
    </row>
    <row r="1056" spans="1:7" x14ac:dyDescent="0.7">
      <c r="A1056" s="1">
        <v>42965</v>
      </c>
      <c r="B1056">
        <v>9.16</v>
      </c>
      <c r="C1056">
        <v>32.4</v>
      </c>
      <c r="E1056" s="1">
        <v>42966</v>
      </c>
      <c r="F1056">
        <v>7.11</v>
      </c>
      <c r="G1056">
        <v>27.6</v>
      </c>
    </row>
    <row r="1057" spans="1:7" x14ac:dyDescent="0.7">
      <c r="A1057" s="1">
        <v>42965</v>
      </c>
      <c r="B1057">
        <v>8.9</v>
      </c>
      <c r="C1057">
        <v>30.9</v>
      </c>
      <c r="E1057" s="1">
        <v>42966</v>
      </c>
      <c r="F1057">
        <v>7.1</v>
      </c>
      <c r="G1057">
        <v>28.2</v>
      </c>
    </row>
    <row r="1058" spans="1:7" x14ac:dyDescent="0.7">
      <c r="A1058" s="1">
        <v>42966</v>
      </c>
      <c r="B1058">
        <v>8.66</v>
      </c>
      <c r="C1058">
        <v>29.7</v>
      </c>
      <c r="E1058" s="1">
        <v>42966</v>
      </c>
      <c r="F1058">
        <v>7.15</v>
      </c>
      <c r="G1058">
        <v>31.3</v>
      </c>
    </row>
    <row r="1059" spans="1:7" x14ac:dyDescent="0.7">
      <c r="A1059" s="1">
        <v>42966</v>
      </c>
      <c r="B1059">
        <v>8.36</v>
      </c>
      <c r="C1059">
        <v>28.8</v>
      </c>
      <c r="E1059" s="1">
        <v>42966</v>
      </c>
      <c r="F1059">
        <v>7.27</v>
      </c>
      <c r="G1059">
        <v>33</v>
      </c>
    </row>
    <row r="1060" spans="1:7" x14ac:dyDescent="0.7">
      <c r="A1060" s="1">
        <v>42966</v>
      </c>
      <c r="B1060">
        <v>8.02</v>
      </c>
      <c r="C1060">
        <v>28.1</v>
      </c>
      <c r="E1060" s="1">
        <v>42966</v>
      </c>
      <c r="F1060">
        <v>7.26</v>
      </c>
      <c r="G1060">
        <v>31.5</v>
      </c>
    </row>
    <row r="1061" spans="1:7" x14ac:dyDescent="0.7">
      <c r="A1061" s="1">
        <v>42966</v>
      </c>
      <c r="B1061">
        <v>8.31</v>
      </c>
      <c r="C1061">
        <v>28.6</v>
      </c>
      <c r="E1061" s="1">
        <v>42966</v>
      </c>
      <c r="F1061">
        <v>7.18</v>
      </c>
      <c r="G1061">
        <v>29.6</v>
      </c>
    </row>
    <row r="1062" spans="1:7" x14ac:dyDescent="0.7">
      <c r="A1062" s="1">
        <v>42966</v>
      </c>
      <c r="B1062">
        <v>8.98</v>
      </c>
      <c r="C1062">
        <v>31.6</v>
      </c>
      <c r="E1062" s="1">
        <v>42967</v>
      </c>
      <c r="F1062">
        <v>7.14</v>
      </c>
      <c r="G1062">
        <v>28.6</v>
      </c>
    </row>
    <row r="1063" spans="1:7" x14ac:dyDescent="0.7">
      <c r="A1063" s="1">
        <v>42966</v>
      </c>
      <c r="B1063">
        <v>9.4</v>
      </c>
      <c r="C1063">
        <v>33.1</v>
      </c>
      <c r="E1063" s="1">
        <v>42967</v>
      </c>
      <c r="F1063">
        <v>7.13</v>
      </c>
      <c r="G1063">
        <v>27.9</v>
      </c>
    </row>
    <row r="1064" spans="1:7" x14ac:dyDescent="0.7">
      <c r="A1064" s="1">
        <v>42966</v>
      </c>
      <c r="B1064">
        <v>9.26</v>
      </c>
      <c r="C1064">
        <v>32.200000000000003</v>
      </c>
      <c r="E1064" s="1">
        <v>42967</v>
      </c>
      <c r="F1064">
        <v>7.11</v>
      </c>
      <c r="G1064">
        <v>27.3</v>
      </c>
    </row>
    <row r="1065" spans="1:7" x14ac:dyDescent="0.7">
      <c r="A1065" s="1">
        <v>42966</v>
      </c>
      <c r="B1065">
        <v>9.0299999999999994</v>
      </c>
      <c r="C1065">
        <v>30.8</v>
      </c>
      <c r="E1065" s="1">
        <v>42967</v>
      </c>
      <c r="F1065">
        <v>7.06</v>
      </c>
      <c r="G1065">
        <v>27.4</v>
      </c>
    </row>
    <row r="1066" spans="1:7" x14ac:dyDescent="0.7">
      <c r="A1066" s="1">
        <v>42967</v>
      </c>
      <c r="B1066">
        <v>8.83</v>
      </c>
      <c r="C1066">
        <v>29.8</v>
      </c>
      <c r="E1066" s="1">
        <v>42967</v>
      </c>
      <c r="F1066">
        <v>6.95</v>
      </c>
      <c r="G1066">
        <v>28.9</v>
      </c>
    </row>
    <row r="1067" spans="1:7" x14ac:dyDescent="0.7">
      <c r="A1067" s="1">
        <v>42967</v>
      </c>
      <c r="B1067">
        <v>8.58</v>
      </c>
      <c r="C1067">
        <v>28.9</v>
      </c>
      <c r="E1067" s="1">
        <v>42967</v>
      </c>
      <c r="F1067">
        <v>7.15</v>
      </c>
      <c r="G1067">
        <v>29.6</v>
      </c>
    </row>
    <row r="1068" spans="1:7" x14ac:dyDescent="0.7">
      <c r="A1068" s="1">
        <v>42967</v>
      </c>
      <c r="B1068">
        <v>8.31</v>
      </c>
      <c r="C1068">
        <v>28.5</v>
      </c>
      <c r="E1068" s="1">
        <v>42967</v>
      </c>
      <c r="F1068">
        <v>7.21</v>
      </c>
      <c r="G1068">
        <v>29.4</v>
      </c>
    </row>
    <row r="1069" spans="1:7" x14ac:dyDescent="0.7">
      <c r="A1069" s="1">
        <v>42967</v>
      </c>
      <c r="B1069">
        <v>8.32</v>
      </c>
      <c r="C1069">
        <v>28.5</v>
      </c>
      <c r="E1069" s="1">
        <v>42967</v>
      </c>
      <c r="F1069">
        <v>7.2</v>
      </c>
      <c r="G1069">
        <v>28.5</v>
      </c>
    </row>
    <row r="1070" spans="1:7" x14ac:dyDescent="0.7">
      <c r="A1070" s="1">
        <v>42967</v>
      </c>
      <c r="B1070">
        <v>8.7899999999999991</v>
      </c>
      <c r="C1070">
        <v>29.8</v>
      </c>
      <c r="E1070" s="1">
        <v>42968</v>
      </c>
      <c r="F1070">
        <v>7.16</v>
      </c>
      <c r="G1070">
        <v>27.7</v>
      </c>
    </row>
    <row r="1071" spans="1:7" x14ac:dyDescent="0.7">
      <c r="A1071" s="1">
        <v>42967</v>
      </c>
      <c r="B1071">
        <v>9.02</v>
      </c>
      <c r="C1071">
        <v>30.5</v>
      </c>
      <c r="E1071" s="1">
        <v>42968</v>
      </c>
      <c r="F1071">
        <v>7.15</v>
      </c>
      <c r="G1071">
        <v>27</v>
      </c>
    </row>
    <row r="1072" spans="1:7" x14ac:dyDescent="0.7">
      <c r="A1072" s="1">
        <v>42967</v>
      </c>
      <c r="B1072">
        <v>8.51</v>
      </c>
      <c r="C1072">
        <v>30.4</v>
      </c>
      <c r="E1072" s="1">
        <v>42968</v>
      </c>
      <c r="F1072">
        <v>7.16</v>
      </c>
      <c r="G1072">
        <v>26.6</v>
      </c>
    </row>
    <row r="1073" spans="1:7" x14ac:dyDescent="0.7">
      <c r="A1073" s="1">
        <v>42967</v>
      </c>
      <c r="B1073">
        <v>8.6199999999999992</v>
      </c>
      <c r="C1073">
        <v>27.8</v>
      </c>
      <c r="E1073" s="1">
        <v>42968</v>
      </c>
      <c r="F1073">
        <v>7.15</v>
      </c>
      <c r="G1073">
        <v>27.1</v>
      </c>
    </row>
    <row r="1074" spans="1:7" x14ac:dyDescent="0.7">
      <c r="A1074" s="1">
        <v>42968</v>
      </c>
      <c r="B1074">
        <v>8.61</v>
      </c>
      <c r="C1074">
        <v>27.1</v>
      </c>
      <c r="E1074" s="1">
        <v>42968</v>
      </c>
      <c r="F1074">
        <v>7.19</v>
      </c>
      <c r="G1074">
        <v>30.4</v>
      </c>
    </row>
    <row r="1075" spans="1:7" x14ac:dyDescent="0.7">
      <c r="A1075" s="1">
        <v>42968</v>
      </c>
      <c r="B1075">
        <v>8.58</v>
      </c>
      <c r="C1075">
        <v>26.7</v>
      </c>
      <c r="E1075" s="1">
        <v>42968</v>
      </c>
      <c r="F1075">
        <v>7.54</v>
      </c>
      <c r="G1075">
        <v>27.6</v>
      </c>
    </row>
    <row r="1076" spans="1:7" x14ac:dyDescent="0.7">
      <c r="A1076" s="1">
        <v>42968</v>
      </c>
      <c r="B1076">
        <v>8.61</v>
      </c>
      <c r="C1076">
        <v>26.1</v>
      </c>
      <c r="E1076" s="1">
        <v>42968</v>
      </c>
      <c r="F1076">
        <v>7.09</v>
      </c>
      <c r="G1076">
        <v>25.4</v>
      </c>
    </row>
    <row r="1077" spans="1:7" x14ac:dyDescent="0.7">
      <c r="A1077" s="1">
        <v>42968</v>
      </c>
      <c r="B1077">
        <v>8.06</v>
      </c>
      <c r="C1077">
        <v>31.2</v>
      </c>
      <c r="E1077" s="1">
        <v>42969</v>
      </c>
      <c r="F1077">
        <v>8.06</v>
      </c>
      <c r="G1077">
        <v>34.200000000000003</v>
      </c>
    </row>
    <row r="1078" spans="1:7" x14ac:dyDescent="0.7">
      <c r="A1078" s="1">
        <v>42968</v>
      </c>
      <c r="B1078">
        <v>7.99</v>
      </c>
      <c r="C1078">
        <v>35.9</v>
      </c>
      <c r="E1078" s="1">
        <v>42969</v>
      </c>
      <c r="F1078">
        <v>8.34</v>
      </c>
      <c r="G1078">
        <v>31.1</v>
      </c>
    </row>
    <row r="1079" spans="1:7" x14ac:dyDescent="0.7">
      <c r="A1079" s="1">
        <v>42968</v>
      </c>
      <c r="B1079">
        <v>7.77</v>
      </c>
      <c r="C1079">
        <v>38.200000000000003</v>
      </c>
      <c r="E1079" s="1">
        <v>42969</v>
      </c>
      <c r="F1079">
        <v>7.82</v>
      </c>
      <c r="G1079">
        <v>29.4</v>
      </c>
    </row>
    <row r="1080" spans="1:7" x14ac:dyDescent="0.7">
      <c r="A1080" s="1">
        <v>42968</v>
      </c>
      <c r="B1080">
        <v>7.99</v>
      </c>
      <c r="C1080">
        <v>30.9</v>
      </c>
      <c r="E1080" s="1">
        <v>42969</v>
      </c>
      <c r="F1080">
        <v>7.57</v>
      </c>
      <c r="G1080">
        <v>28.6</v>
      </c>
    </row>
    <row r="1081" spans="1:7" x14ac:dyDescent="0.7">
      <c r="A1081" s="1">
        <v>42968</v>
      </c>
      <c r="B1081">
        <v>7.95</v>
      </c>
      <c r="C1081">
        <v>27.8</v>
      </c>
      <c r="E1081" s="1">
        <v>42970</v>
      </c>
      <c r="F1081">
        <v>7.47</v>
      </c>
      <c r="G1081">
        <v>27.8</v>
      </c>
    </row>
    <row r="1082" spans="1:7" x14ac:dyDescent="0.7">
      <c r="A1082" s="1">
        <v>42969</v>
      </c>
      <c r="B1082">
        <v>7.9</v>
      </c>
      <c r="C1082">
        <v>27.3</v>
      </c>
      <c r="E1082" s="1">
        <v>42970</v>
      </c>
      <c r="F1082">
        <v>7.43</v>
      </c>
      <c r="G1082">
        <v>27.4</v>
      </c>
    </row>
    <row r="1083" spans="1:7" x14ac:dyDescent="0.7">
      <c r="A1083" s="1">
        <v>42969</v>
      </c>
      <c r="B1083">
        <v>7.87</v>
      </c>
      <c r="C1083">
        <v>26.5</v>
      </c>
      <c r="E1083" s="1">
        <v>42970</v>
      </c>
      <c r="F1083">
        <v>7.27</v>
      </c>
      <c r="G1083">
        <v>27.1</v>
      </c>
    </row>
    <row r="1084" spans="1:7" x14ac:dyDescent="0.7">
      <c r="A1084" s="1">
        <v>42969</v>
      </c>
      <c r="B1084">
        <v>7.83</v>
      </c>
      <c r="C1084">
        <v>26.3</v>
      </c>
      <c r="E1084" s="1">
        <v>42970</v>
      </c>
      <c r="F1084">
        <v>7.43</v>
      </c>
      <c r="G1084">
        <v>28.9</v>
      </c>
    </row>
    <row r="1085" spans="1:7" x14ac:dyDescent="0.7">
      <c r="A1085" s="1">
        <v>42969</v>
      </c>
      <c r="B1085">
        <v>7.74</v>
      </c>
      <c r="C1085">
        <v>32.6</v>
      </c>
      <c r="E1085" s="1">
        <v>42970</v>
      </c>
      <c r="F1085">
        <v>7.78</v>
      </c>
      <c r="G1085">
        <v>32.200000000000003</v>
      </c>
    </row>
    <row r="1086" spans="1:7" x14ac:dyDescent="0.7">
      <c r="A1086" s="1">
        <v>42969</v>
      </c>
      <c r="B1086">
        <v>7.5</v>
      </c>
      <c r="C1086">
        <v>41.7</v>
      </c>
      <c r="E1086" s="1">
        <v>42970</v>
      </c>
      <c r="F1086">
        <v>7.82</v>
      </c>
      <c r="G1086">
        <v>33.799999999999997</v>
      </c>
    </row>
    <row r="1087" spans="1:7" x14ac:dyDescent="0.7">
      <c r="A1087" s="1">
        <v>42969</v>
      </c>
      <c r="B1087">
        <v>8.32</v>
      </c>
      <c r="C1087">
        <v>29.8</v>
      </c>
      <c r="E1087" s="1">
        <v>42970</v>
      </c>
      <c r="F1087">
        <v>7.41</v>
      </c>
      <c r="G1087">
        <v>32.799999999999997</v>
      </c>
    </row>
    <row r="1088" spans="1:7" x14ac:dyDescent="0.7">
      <c r="A1088" s="1">
        <v>42969</v>
      </c>
      <c r="B1088">
        <v>7.98</v>
      </c>
      <c r="C1088">
        <v>29.9</v>
      </c>
      <c r="E1088" s="1">
        <v>42970</v>
      </c>
      <c r="F1088">
        <v>7.21</v>
      </c>
      <c r="G1088">
        <v>31.5</v>
      </c>
    </row>
    <row r="1089" spans="1:7" x14ac:dyDescent="0.7">
      <c r="A1089" s="1">
        <v>42969</v>
      </c>
      <c r="B1089">
        <v>7.7</v>
      </c>
      <c r="C1089">
        <v>29.2</v>
      </c>
      <c r="E1089" s="1">
        <v>42971</v>
      </c>
      <c r="F1089">
        <v>7.23</v>
      </c>
      <c r="G1089">
        <v>30.3</v>
      </c>
    </row>
    <row r="1090" spans="1:7" x14ac:dyDescent="0.7">
      <c r="A1090" s="1">
        <v>42970</v>
      </c>
      <c r="B1090">
        <v>7.56</v>
      </c>
      <c r="C1090">
        <v>28.7</v>
      </c>
      <c r="E1090" s="1">
        <v>42971</v>
      </c>
      <c r="F1090">
        <v>7.23</v>
      </c>
      <c r="G1090">
        <v>29.4</v>
      </c>
    </row>
    <row r="1091" spans="1:7" x14ac:dyDescent="0.7">
      <c r="A1091" s="1">
        <v>42970</v>
      </c>
      <c r="B1091">
        <v>7.51</v>
      </c>
      <c r="C1091">
        <v>28.2</v>
      </c>
      <c r="E1091" s="1">
        <v>42971</v>
      </c>
      <c r="F1091">
        <v>7.12</v>
      </c>
      <c r="G1091">
        <v>28.7</v>
      </c>
    </row>
    <row r="1092" spans="1:7" x14ac:dyDescent="0.7">
      <c r="A1092" s="1">
        <v>42970</v>
      </c>
      <c r="B1092">
        <v>7.47</v>
      </c>
      <c r="C1092">
        <v>27.9</v>
      </c>
      <c r="E1092" s="1">
        <v>42971</v>
      </c>
      <c r="F1092">
        <v>7.31</v>
      </c>
      <c r="G1092">
        <v>29.7</v>
      </c>
    </row>
    <row r="1093" spans="1:7" x14ac:dyDescent="0.7">
      <c r="A1093" s="1">
        <v>42970</v>
      </c>
      <c r="B1093">
        <v>7.58</v>
      </c>
      <c r="C1093">
        <v>29.3</v>
      </c>
      <c r="E1093" s="1">
        <v>42971</v>
      </c>
      <c r="F1093">
        <v>8.35</v>
      </c>
      <c r="G1093">
        <v>33.200000000000003</v>
      </c>
    </row>
    <row r="1094" spans="1:7" x14ac:dyDescent="0.7">
      <c r="A1094" s="1">
        <v>42970</v>
      </c>
      <c r="B1094">
        <v>8.5500000000000007</v>
      </c>
      <c r="C1094">
        <v>32.6</v>
      </c>
      <c r="E1094" s="1">
        <v>42971</v>
      </c>
      <c r="F1094">
        <v>8.2899999999999991</v>
      </c>
      <c r="G1094">
        <v>34.299999999999997</v>
      </c>
    </row>
    <row r="1095" spans="1:7" x14ac:dyDescent="0.7">
      <c r="A1095" s="1">
        <v>42970</v>
      </c>
      <c r="B1095">
        <v>8.8000000000000007</v>
      </c>
      <c r="C1095">
        <v>33.299999999999997</v>
      </c>
      <c r="E1095" s="1">
        <v>42971</v>
      </c>
      <c r="F1095">
        <v>7.47</v>
      </c>
      <c r="G1095">
        <v>33.5</v>
      </c>
    </row>
    <row r="1096" spans="1:7" x14ac:dyDescent="0.7">
      <c r="A1096" s="1">
        <v>42970</v>
      </c>
      <c r="B1096">
        <v>8.5500000000000007</v>
      </c>
      <c r="C1096">
        <v>32.6</v>
      </c>
      <c r="E1096" s="1">
        <v>42971</v>
      </c>
      <c r="F1096">
        <v>7.26</v>
      </c>
      <c r="G1096">
        <v>32</v>
      </c>
    </row>
    <row r="1097" spans="1:7" x14ac:dyDescent="0.7">
      <c r="A1097" s="1">
        <v>42970</v>
      </c>
      <c r="B1097">
        <v>8.26</v>
      </c>
      <c r="C1097">
        <v>31.6</v>
      </c>
      <c r="E1097" s="1">
        <v>42972</v>
      </c>
      <c r="F1097">
        <v>7.23</v>
      </c>
      <c r="G1097">
        <v>30.8</v>
      </c>
    </row>
    <row r="1098" spans="1:7" x14ac:dyDescent="0.7">
      <c r="A1098" s="1">
        <v>42971</v>
      </c>
      <c r="B1098">
        <v>7.91</v>
      </c>
      <c r="C1098">
        <v>30.7</v>
      </c>
      <c r="E1098" s="1">
        <v>42972</v>
      </c>
      <c r="F1098">
        <v>7.22</v>
      </c>
      <c r="G1098">
        <v>29.9</v>
      </c>
    </row>
    <row r="1099" spans="1:7" x14ac:dyDescent="0.7">
      <c r="A1099" s="1">
        <v>42971</v>
      </c>
      <c r="B1099">
        <v>7.6</v>
      </c>
      <c r="C1099">
        <v>29.9</v>
      </c>
      <c r="E1099" s="1">
        <v>42972</v>
      </c>
      <c r="F1099">
        <v>7.2</v>
      </c>
      <c r="G1099">
        <v>28.9</v>
      </c>
    </row>
    <row r="1100" spans="1:7" x14ac:dyDescent="0.7">
      <c r="A1100" s="1">
        <v>42971</v>
      </c>
      <c r="B1100">
        <v>7.45</v>
      </c>
      <c r="C1100">
        <v>29.3</v>
      </c>
      <c r="E1100" s="1">
        <v>42972</v>
      </c>
      <c r="F1100">
        <v>7.33</v>
      </c>
      <c r="G1100">
        <v>29.8</v>
      </c>
    </row>
    <row r="1101" spans="1:7" x14ac:dyDescent="0.7">
      <c r="A1101" s="1">
        <v>42971</v>
      </c>
      <c r="B1101">
        <v>7.51</v>
      </c>
      <c r="C1101">
        <v>30.1</v>
      </c>
      <c r="E1101" s="1">
        <v>42972</v>
      </c>
      <c r="F1101">
        <v>8.0299999999999994</v>
      </c>
      <c r="G1101">
        <v>32.6</v>
      </c>
    </row>
    <row r="1102" spans="1:7" x14ac:dyDescent="0.7">
      <c r="A1102" s="1">
        <v>42971</v>
      </c>
      <c r="B1102">
        <v>8.5500000000000007</v>
      </c>
      <c r="C1102">
        <v>32.700000000000003</v>
      </c>
      <c r="E1102" s="1">
        <v>42972</v>
      </c>
      <c r="F1102">
        <v>8.7100000000000009</v>
      </c>
      <c r="G1102">
        <v>34.5</v>
      </c>
    </row>
    <row r="1103" spans="1:7" x14ac:dyDescent="0.7">
      <c r="A1103" s="1">
        <v>42971</v>
      </c>
      <c r="B1103">
        <v>9</v>
      </c>
      <c r="C1103">
        <v>34.1</v>
      </c>
      <c r="E1103" s="1">
        <v>42972</v>
      </c>
      <c r="F1103">
        <v>8</v>
      </c>
      <c r="G1103">
        <v>32.6</v>
      </c>
    </row>
    <row r="1104" spans="1:7" x14ac:dyDescent="0.7">
      <c r="A1104" s="1">
        <v>42971</v>
      </c>
      <c r="B1104">
        <v>9.1199999999999992</v>
      </c>
      <c r="C1104">
        <v>33.5</v>
      </c>
      <c r="E1104" s="1">
        <v>42972</v>
      </c>
      <c r="F1104">
        <v>7.4</v>
      </c>
      <c r="G1104">
        <v>30.3</v>
      </c>
    </row>
    <row r="1105" spans="1:7" x14ac:dyDescent="0.7">
      <c r="A1105" s="1">
        <v>42971</v>
      </c>
      <c r="B1105">
        <v>8.8000000000000007</v>
      </c>
      <c r="C1105">
        <v>32.299999999999997</v>
      </c>
      <c r="E1105" s="1">
        <v>42973</v>
      </c>
      <c r="F1105">
        <v>7.27</v>
      </c>
      <c r="G1105">
        <v>28.2</v>
      </c>
    </row>
    <row r="1106" spans="1:7" x14ac:dyDescent="0.7">
      <c r="A1106" s="1">
        <v>42972</v>
      </c>
      <c r="B1106">
        <v>8.4</v>
      </c>
      <c r="C1106">
        <v>31.6</v>
      </c>
      <c r="E1106" s="1">
        <v>42973</v>
      </c>
      <c r="F1106">
        <v>7.25</v>
      </c>
      <c r="G1106">
        <v>26.6</v>
      </c>
    </row>
    <row r="1107" spans="1:7" x14ac:dyDescent="0.7">
      <c r="A1107" s="1">
        <v>42972</v>
      </c>
      <c r="B1107">
        <v>7.86</v>
      </c>
      <c r="C1107">
        <v>30.7</v>
      </c>
      <c r="E1107" s="1">
        <v>42973</v>
      </c>
      <c r="F1107">
        <v>7.25</v>
      </c>
      <c r="G1107">
        <v>25.2</v>
      </c>
    </row>
    <row r="1108" spans="1:7" x14ac:dyDescent="0.7">
      <c r="A1108" s="1">
        <v>42972</v>
      </c>
      <c r="B1108">
        <v>7.46</v>
      </c>
      <c r="C1108">
        <v>29.8</v>
      </c>
      <c r="E1108" s="1">
        <v>42973</v>
      </c>
      <c r="F1108">
        <v>7.22</v>
      </c>
      <c r="G1108">
        <v>26.4</v>
      </c>
    </row>
    <row r="1109" spans="1:7" x14ac:dyDescent="0.7">
      <c r="A1109" s="1">
        <v>42972</v>
      </c>
      <c r="B1109">
        <v>8.31</v>
      </c>
      <c r="C1109">
        <v>30.3</v>
      </c>
      <c r="E1109" s="1">
        <v>42973</v>
      </c>
      <c r="F1109">
        <v>7.45</v>
      </c>
      <c r="G1109">
        <v>29</v>
      </c>
    </row>
    <row r="1110" spans="1:7" x14ac:dyDescent="0.7">
      <c r="A1110" s="1">
        <v>42972</v>
      </c>
      <c r="B1110">
        <v>9.1199999999999992</v>
      </c>
      <c r="C1110">
        <v>32.4</v>
      </c>
      <c r="E1110" s="1">
        <v>42973</v>
      </c>
      <c r="F1110">
        <v>7.68</v>
      </c>
      <c r="G1110">
        <v>28.2</v>
      </c>
    </row>
    <row r="1111" spans="1:7" x14ac:dyDescent="0.7">
      <c r="A1111" s="1">
        <v>42972</v>
      </c>
      <c r="B1111">
        <v>9.56</v>
      </c>
      <c r="C1111">
        <v>34.299999999999997</v>
      </c>
      <c r="E1111" s="1">
        <v>42973</v>
      </c>
      <c r="F1111">
        <v>7.4</v>
      </c>
      <c r="G1111">
        <v>27.1</v>
      </c>
    </row>
    <row r="1112" spans="1:7" x14ac:dyDescent="0.7">
      <c r="A1112" s="1">
        <v>42972</v>
      </c>
      <c r="B1112">
        <v>9.4700000000000006</v>
      </c>
      <c r="C1112">
        <v>33.299999999999997</v>
      </c>
      <c r="E1112" s="1">
        <v>42973</v>
      </c>
      <c r="F1112">
        <v>7.26</v>
      </c>
      <c r="G1112">
        <v>24.9</v>
      </c>
    </row>
    <row r="1113" spans="1:7" x14ac:dyDescent="0.7">
      <c r="A1113" s="1">
        <v>42972</v>
      </c>
      <c r="B1113">
        <v>9.19</v>
      </c>
      <c r="C1113">
        <v>31.2</v>
      </c>
      <c r="E1113" s="1">
        <v>42974</v>
      </c>
      <c r="F1113">
        <v>7.27</v>
      </c>
      <c r="G1113">
        <v>24</v>
      </c>
    </row>
    <row r="1114" spans="1:7" x14ac:dyDescent="0.7">
      <c r="A1114" s="1">
        <v>42973</v>
      </c>
      <c r="B1114">
        <v>8.92</v>
      </c>
      <c r="C1114">
        <v>29.6</v>
      </c>
      <c r="E1114" s="1">
        <v>42974</v>
      </c>
      <c r="F1114">
        <v>7.28</v>
      </c>
      <c r="G1114">
        <v>22.2</v>
      </c>
    </row>
    <row r="1115" spans="1:7" x14ac:dyDescent="0.7">
      <c r="A1115" s="1">
        <v>42973</v>
      </c>
      <c r="B1115">
        <v>8.6300000000000008</v>
      </c>
      <c r="C1115">
        <v>28.1</v>
      </c>
      <c r="E1115" s="1">
        <v>42974</v>
      </c>
      <c r="F1115">
        <v>7.31</v>
      </c>
      <c r="G1115">
        <v>22.1</v>
      </c>
    </row>
    <row r="1116" spans="1:7" x14ac:dyDescent="0.7">
      <c r="A1116" s="1">
        <v>42973</v>
      </c>
      <c r="B1116">
        <v>8.25</v>
      </c>
      <c r="C1116">
        <v>26.9</v>
      </c>
      <c r="E1116" s="1">
        <v>42974</v>
      </c>
      <c r="F1116">
        <v>7.21</v>
      </c>
      <c r="G1116">
        <v>24.4</v>
      </c>
    </row>
    <row r="1117" spans="1:7" x14ac:dyDescent="0.7">
      <c r="A1117" s="1">
        <v>42973</v>
      </c>
      <c r="B1117">
        <v>8.2899999999999991</v>
      </c>
      <c r="C1117">
        <v>27.6</v>
      </c>
      <c r="E1117" s="1">
        <v>42974</v>
      </c>
      <c r="F1117">
        <v>7.21</v>
      </c>
      <c r="G1117">
        <v>29</v>
      </c>
    </row>
    <row r="1118" spans="1:7" x14ac:dyDescent="0.7">
      <c r="A1118" s="1">
        <v>42973</v>
      </c>
      <c r="B1118">
        <v>8.92</v>
      </c>
      <c r="C1118">
        <v>30.3</v>
      </c>
      <c r="E1118" s="1">
        <v>42974</v>
      </c>
      <c r="F1118">
        <v>7.18</v>
      </c>
      <c r="G1118">
        <v>32.200000000000003</v>
      </c>
    </row>
    <row r="1119" spans="1:7" x14ac:dyDescent="0.7">
      <c r="A1119" s="1">
        <v>42973</v>
      </c>
      <c r="B1119">
        <v>9.33</v>
      </c>
      <c r="C1119">
        <v>32.299999999999997</v>
      </c>
      <c r="E1119" s="1">
        <v>42974</v>
      </c>
      <c r="F1119">
        <v>6.97</v>
      </c>
      <c r="G1119">
        <v>27.2</v>
      </c>
    </row>
    <row r="1120" spans="1:7" x14ac:dyDescent="0.7">
      <c r="A1120" s="1">
        <v>42973</v>
      </c>
      <c r="B1120">
        <v>9.14</v>
      </c>
      <c r="C1120">
        <v>31.5</v>
      </c>
      <c r="E1120" s="1">
        <v>42974</v>
      </c>
      <c r="F1120">
        <v>7.12</v>
      </c>
      <c r="G1120">
        <v>27</v>
      </c>
    </row>
    <row r="1121" spans="1:7" x14ac:dyDescent="0.7">
      <c r="A1121" s="1">
        <v>42973</v>
      </c>
      <c r="B1121">
        <v>8.83</v>
      </c>
      <c r="C1121">
        <v>29.3</v>
      </c>
      <c r="E1121" s="1">
        <v>42975</v>
      </c>
      <c r="F1121">
        <v>7.26</v>
      </c>
      <c r="G1121">
        <v>25</v>
      </c>
    </row>
    <row r="1122" spans="1:7" x14ac:dyDescent="0.7">
      <c r="A1122" s="1">
        <v>42974</v>
      </c>
      <c r="B1122">
        <v>8.43</v>
      </c>
      <c r="C1122">
        <v>27.7</v>
      </c>
      <c r="E1122" s="1">
        <v>42975</v>
      </c>
      <c r="F1122">
        <v>7.33</v>
      </c>
      <c r="G1122">
        <v>24</v>
      </c>
    </row>
    <row r="1123" spans="1:7" x14ac:dyDescent="0.7">
      <c r="A1123" s="1">
        <v>42974</v>
      </c>
      <c r="B1123">
        <v>7.9</v>
      </c>
      <c r="C1123">
        <v>26.4</v>
      </c>
      <c r="E1123" s="1">
        <v>42975</v>
      </c>
      <c r="F1123">
        <v>7.37</v>
      </c>
      <c r="G1123">
        <v>22.9</v>
      </c>
    </row>
    <row r="1124" spans="1:7" x14ac:dyDescent="0.7">
      <c r="A1124" s="1">
        <v>42974</v>
      </c>
      <c r="B1124">
        <v>7.55</v>
      </c>
      <c r="C1124">
        <v>25.7</v>
      </c>
      <c r="E1124" s="1">
        <v>42975</v>
      </c>
      <c r="F1124">
        <v>7.22</v>
      </c>
      <c r="G1124">
        <v>25.9</v>
      </c>
    </row>
    <row r="1125" spans="1:7" x14ac:dyDescent="0.7">
      <c r="A1125" s="1">
        <v>42974</v>
      </c>
      <c r="B1125">
        <v>7.97</v>
      </c>
      <c r="C1125">
        <v>26.7</v>
      </c>
      <c r="E1125" s="1">
        <v>42975</v>
      </c>
      <c r="F1125">
        <v>7.19</v>
      </c>
      <c r="G1125">
        <v>30</v>
      </c>
    </row>
    <row r="1126" spans="1:7" x14ac:dyDescent="0.7">
      <c r="A1126" s="1">
        <v>42974</v>
      </c>
      <c r="B1126">
        <v>8.91</v>
      </c>
      <c r="C1126">
        <v>29.9</v>
      </c>
      <c r="E1126" s="1">
        <v>42975</v>
      </c>
      <c r="F1126">
        <v>2.11</v>
      </c>
      <c r="G1126">
        <v>35.6</v>
      </c>
    </row>
    <row r="1127" spans="1:7" x14ac:dyDescent="0.7">
      <c r="A1127" s="1">
        <v>42974</v>
      </c>
      <c r="B1127">
        <v>9.44</v>
      </c>
      <c r="C1127">
        <v>32.200000000000003</v>
      </c>
      <c r="E1127" s="1">
        <v>42975</v>
      </c>
      <c r="F1127">
        <v>5.54</v>
      </c>
      <c r="G1127">
        <v>28.6</v>
      </c>
    </row>
    <row r="1128" spans="1:7" x14ac:dyDescent="0.7">
      <c r="A1128" s="1">
        <v>42974</v>
      </c>
      <c r="B1128">
        <v>9.4700000000000006</v>
      </c>
      <c r="C1128">
        <v>31.5</v>
      </c>
      <c r="E1128" s="1">
        <v>42975</v>
      </c>
      <c r="F1128">
        <v>3.36</v>
      </c>
      <c r="G1128">
        <v>25.9</v>
      </c>
    </row>
    <row r="1129" spans="1:7" x14ac:dyDescent="0.7">
      <c r="A1129" s="1">
        <v>42974</v>
      </c>
      <c r="B1129">
        <v>9.16</v>
      </c>
      <c r="C1129">
        <v>29.6</v>
      </c>
      <c r="E1129" s="1">
        <v>42976</v>
      </c>
      <c r="F1129">
        <v>7.2</v>
      </c>
      <c r="G1129">
        <v>25.1</v>
      </c>
    </row>
    <row r="1130" spans="1:7" x14ac:dyDescent="0.7">
      <c r="A1130" s="1">
        <v>42975</v>
      </c>
      <c r="B1130">
        <v>8.89</v>
      </c>
      <c r="C1130">
        <v>28.2</v>
      </c>
      <c r="E1130" s="1">
        <v>42976</v>
      </c>
      <c r="F1130">
        <v>7.12</v>
      </c>
      <c r="G1130">
        <v>23.9</v>
      </c>
    </row>
    <row r="1131" spans="1:7" x14ac:dyDescent="0.7">
      <c r="A1131" s="1">
        <v>42975</v>
      </c>
      <c r="B1131">
        <v>8.57</v>
      </c>
      <c r="C1131">
        <v>26.9</v>
      </c>
      <c r="E1131" s="1">
        <v>42976</v>
      </c>
      <c r="F1131">
        <v>7.17</v>
      </c>
      <c r="G1131">
        <v>21.7</v>
      </c>
    </row>
    <row r="1132" spans="1:7" x14ac:dyDescent="0.7">
      <c r="A1132" s="1">
        <v>42975</v>
      </c>
      <c r="B1132">
        <v>8.19</v>
      </c>
      <c r="C1132">
        <v>26</v>
      </c>
      <c r="E1132" s="1">
        <v>42976</v>
      </c>
      <c r="F1132">
        <v>7.18</v>
      </c>
      <c r="G1132">
        <v>23.8</v>
      </c>
    </row>
    <row r="1133" spans="1:7" x14ac:dyDescent="0.7">
      <c r="A1133" s="1">
        <v>42975</v>
      </c>
      <c r="B1133">
        <v>8.58</v>
      </c>
      <c r="C1133">
        <v>27.1</v>
      </c>
      <c r="E1133" s="1">
        <v>42976</v>
      </c>
      <c r="F1133">
        <v>7.22</v>
      </c>
      <c r="G1133">
        <v>26.5</v>
      </c>
    </row>
    <row r="1134" spans="1:7" x14ac:dyDescent="0.7">
      <c r="A1134" s="1">
        <v>42975</v>
      </c>
      <c r="B1134">
        <v>9.1300000000000008</v>
      </c>
      <c r="C1134">
        <v>30.7</v>
      </c>
      <c r="E1134" s="1">
        <v>42976</v>
      </c>
      <c r="F1134">
        <v>7.89</v>
      </c>
      <c r="G1134">
        <v>37.5</v>
      </c>
    </row>
    <row r="1135" spans="1:7" x14ac:dyDescent="0.7">
      <c r="A1135" s="1">
        <v>42975</v>
      </c>
      <c r="B1135">
        <v>9.08</v>
      </c>
      <c r="C1135">
        <v>31.8</v>
      </c>
      <c r="E1135" s="1">
        <v>42976</v>
      </c>
      <c r="F1135">
        <v>9.19</v>
      </c>
      <c r="G1135">
        <v>26.1</v>
      </c>
    </row>
    <row r="1136" spans="1:7" x14ac:dyDescent="0.7">
      <c r="A1136" s="1">
        <v>42975</v>
      </c>
      <c r="B1136">
        <v>8.6300000000000008</v>
      </c>
      <c r="C1136">
        <v>31.3</v>
      </c>
      <c r="E1136" s="1">
        <v>42976</v>
      </c>
      <c r="F1136">
        <v>6.68</v>
      </c>
      <c r="G1136">
        <v>21.3</v>
      </c>
    </row>
    <row r="1137" spans="1:7" x14ac:dyDescent="0.7">
      <c r="A1137" s="1">
        <v>42975</v>
      </c>
      <c r="B1137">
        <v>8.08</v>
      </c>
      <c r="C1137">
        <v>29.8</v>
      </c>
      <c r="E1137" s="1">
        <v>42977</v>
      </c>
      <c r="F1137">
        <v>7.99</v>
      </c>
      <c r="G1137">
        <v>20.2</v>
      </c>
    </row>
    <row r="1138" spans="1:7" x14ac:dyDescent="0.7">
      <c r="A1138" s="1">
        <v>42976</v>
      </c>
      <c r="B1138">
        <v>7.54</v>
      </c>
      <c r="C1138">
        <v>28.9</v>
      </c>
      <c r="E1138" s="1">
        <v>42977</v>
      </c>
      <c r="F1138">
        <v>7.2</v>
      </c>
      <c r="G1138">
        <v>26.2</v>
      </c>
    </row>
    <row r="1139" spans="1:7" x14ac:dyDescent="0.7">
      <c r="A1139" s="1">
        <v>42976</v>
      </c>
      <c r="B1139">
        <v>7.35</v>
      </c>
      <c r="C1139">
        <v>28.2</v>
      </c>
      <c r="E1139" s="1">
        <v>42977</v>
      </c>
      <c r="F1139">
        <v>7.9</v>
      </c>
      <c r="G1139">
        <v>28.2</v>
      </c>
    </row>
    <row r="1140" spans="1:7" x14ac:dyDescent="0.7">
      <c r="A1140" s="1">
        <v>42976</v>
      </c>
      <c r="B1140">
        <v>7.3</v>
      </c>
      <c r="C1140">
        <v>27.2</v>
      </c>
      <c r="E1140" s="1">
        <v>42977</v>
      </c>
      <c r="F1140">
        <v>7.86</v>
      </c>
      <c r="G1140">
        <v>25.5</v>
      </c>
    </row>
    <row r="1141" spans="1:7" x14ac:dyDescent="0.7">
      <c r="A1141" s="1">
        <v>42976</v>
      </c>
      <c r="B1141">
        <v>7.9</v>
      </c>
      <c r="C1141">
        <v>28.1</v>
      </c>
      <c r="E1141" s="1">
        <v>42977</v>
      </c>
      <c r="F1141">
        <v>9.02</v>
      </c>
      <c r="G1141">
        <v>22.4</v>
      </c>
    </row>
    <row r="1142" spans="1:7" x14ac:dyDescent="0.7">
      <c r="A1142" s="1">
        <v>42976</v>
      </c>
      <c r="B1142">
        <v>8.4499999999999993</v>
      </c>
      <c r="C1142">
        <v>31.1</v>
      </c>
      <c r="E1142" s="1">
        <v>42977</v>
      </c>
      <c r="F1142">
        <v>6.61</v>
      </c>
      <c r="G1142">
        <v>18.3</v>
      </c>
    </row>
    <row r="1143" spans="1:7" x14ac:dyDescent="0.7">
      <c r="A1143" s="1">
        <v>42976</v>
      </c>
      <c r="B1143">
        <v>8.18</v>
      </c>
      <c r="C1143">
        <v>30.8</v>
      </c>
      <c r="E1143" s="1">
        <v>42978</v>
      </c>
      <c r="F1143">
        <v>6</v>
      </c>
      <c r="G1143">
        <v>17.5</v>
      </c>
    </row>
    <row r="1144" spans="1:7" x14ac:dyDescent="0.7">
      <c r="A1144" s="1">
        <v>42976</v>
      </c>
      <c r="B1144">
        <v>7.48</v>
      </c>
      <c r="C1144">
        <v>29.6</v>
      </c>
      <c r="E1144" s="1">
        <v>42978</v>
      </c>
      <c r="F1144">
        <v>5.12</v>
      </c>
      <c r="G1144">
        <v>17.3</v>
      </c>
    </row>
    <row r="1145" spans="1:7" x14ac:dyDescent="0.7">
      <c r="A1145" s="1">
        <v>42976</v>
      </c>
      <c r="B1145">
        <v>7.29</v>
      </c>
      <c r="C1145">
        <v>27.5</v>
      </c>
      <c r="E1145" s="1">
        <v>42978</v>
      </c>
      <c r="F1145">
        <v>6.22</v>
      </c>
      <c r="G1145">
        <v>16.2</v>
      </c>
    </row>
    <row r="1146" spans="1:7" x14ac:dyDescent="0.7">
      <c r="A1146" s="1">
        <v>42977</v>
      </c>
      <c r="B1146">
        <v>7.28</v>
      </c>
      <c r="C1146">
        <v>25.5</v>
      </c>
      <c r="E1146" s="1">
        <v>42978</v>
      </c>
      <c r="F1146">
        <v>6.64</v>
      </c>
      <c r="G1146">
        <v>29.1</v>
      </c>
    </row>
    <row r="1147" spans="1:7" x14ac:dyDescent="0.7">
      <c r="A1147" s="1">
        <v>42977</v>
      </c>
      <c r="B1147">
        <v>7.28</v>
      </c>
      <c r="C1147">
        <v>24.9</v>
      </c>
      <c r="E1147" s="1">
        <v>42978</v>
      </c>
      <c r="F1147">
        <v>8.93</v>
      </c>
      <c r="G1147">
        <v>38.200000000000003</v>
      </c>
    </row>
    <row r="1148" spans="1:7" x14ac:dyDescent="0.7">
      <c r="A1148" s="1">
        <v>42977</v>
      </c>
      <c r="B1148">
        <v>7.3</v>
      </c>
      <c r="C1148">
        <v>24.1</v>
      </c>
      <c r="E1148" s="1">
        <v>42978</v>
      </c>
      <c r="F1148">
        <v>7.35</v>
      </c>
      <c r="G1148">
        <v>35.200000000000003</v>
      </c>
    </row>
    <row r="1149" spans="1:7" x14ac:dyDescent="0.7">
      <c r="A1149" s="1">
        <v>42977</v>
      </c>
      <c r="B1149">
        <v>7.24</v>
      </c>
      <c r="C1149">
        <v>24</v>
      </c>
      <c r="E1149" s="1">
        <v>42978</v>
      </c>
      <c r="F1149">
        <v>7.23</v>
      </c>
      <c r="G1149">
        <v>26.1</v>
      </c>
    </row>
    <row r="1150" spans="1:7" x14ac:dyDescent="0.7">
      <c r="A1150" s="1">
        <v>42977</v>
      </c>
      <c r="B1150">
        <v>7.48</v>
      </c>
      <c r="C1150">
        <v>25.2</v>
      </c>
      <c r="E1150" s="1">
        <v>42978</v>
      </c>
      <c r="F1150">
        <v>7.39</v>
      </c>
      <c r="G1150">
        <v>24.5</v>
      </c>
    </row>
    <row r="1151" spans="1:7" x14ac:dyDescent="0.7">
      <c r="A1151" s="1">
        <v>42977</v>
      </c>
      <c r="B1151">
        <v>7.39</v>
      </c>
      <c r="C1151">
        <v>25.7</v>
      </c>
      <c r="E1151" s="1">
        <v>42979</v>
      </c>
      <c r="F1151">
        <v>7.49</v>
      </c>
      <c r="G1151">
        <v>23</v>
      </c>
    </row>
    <row r="1152" spans="1:7" x14ac:dyDescent="0.7">
      <c r="A1152" s="1">
        <v>42977</v>
      </c>
      <c r="B1152">
        <v>7.19</v>
      </c>
      <c r="C1152">
        <v>25.4</v>
      </c>
      <c r="E1152" s="1">
        <v>42979</v>
      </c>
      <c r="F1152">
        <v>7.6</v>
      </c>
      <c r="G1152">
        <v>21.8</v>
      </c>
    </row>
    <row r="1153" spans="1:7" x14ac:dyDescent="0.7">
      <c r="A1153" s="1">
        <v>42977</v>
      </c>
      <c r="B1153">
        <v>7.23</v>
      </c>
      <c r="C1153">
        <v>24.9</v>
      </c>
      <c r="E1153" s="1">
        <v>42979</v>
      </c>
      <c r="F1153">
        <v>7.67</v>
      </c>
      <c r="G1153">
        <v>20.8</v>
      </c>
    </row>
    <row r="1154" spans="1:7" x14ac:dyDescent="0.7">
      <c r="A1154" s="1">
        <v>42978</v>
      </c>
      <c r="B1154">
        <v>7.26</v>
      </c>
      <c r="C1154">
        <v>24.3</v>
      </c>
      <c r="E1154" s="1">
        <v>42979</v>
      </c>
      <c r="F1154">
        <v>7.57</v>
      </c>
      <c r="G1154">
        <v>22.7</v>
      </c>
    </row>
    <row r="1155" spans="1:7" x14ac:dyDescent="0.7">
      <c r="A1155" s="1">
        <v>42978</v>
      </c>
      <c r="B1155">
        <v>7.27</v>
      </c>
      <c r="C1155">
        <v>23.7</v>
      </c>
      <c r="E1155" s="1">
        <v>42979</v>
      </c>
      <c r="F1155">
        <v>7.66</v>
      </c>
      <c r="G1155">
        <v>27.2</v>
      </c>
    </row>
    <row r="1156" spans="1:7" x14ac:dyDescent="0.7">
      <c r="A1156" s="1">
        <v>42978</v>
      </c>
      <c r="B1156">
        <v>7.27</v>
      </c>
      <c r="C1156">
        <v>23.1</v>
      </c>
      <c r="E1156" s="1">
        <v>42979</v>
      </c>
      <c r="F1156">
        <v>7.9</v>
      </c>
      <c r="G1156">
        <v>29.7</v>
      </c>
    </row>
    <row r="1157" spans="1:7" x14ac:dyDescent="0.7">
      <c r="A1157" s="1">
        <v>42978</v>
      </c>
      <c r="B1157">
        <v>7.18</v>
      </c>
      <c r="C1157">
        <v>24.5</v>
      </c>
      <c r="E1157" s="1">
        <v>42979</v>
      </c>
      <c r="F1157">
        <v>7.41</v>
      </c>
      <c r="G1157">
        <v>27.9</v>
      </c>
    </row>
    <row r="1158" spans="1:7" x14ac:dyDescent="0.7">
      <c r="A1158" s="1">
        <v>42978</v>
      </c>
      <c r="B1158">
        <v>7.29</v>
      </c>
      <c r="C1158">
        <v>27.8</v>
      </c>
      <c r="E1158" s="1">
        <v>42979</v>
      </c>
      <c r="F1158">
        <v>7.42</v>
      </c>
      <c r="G1158">
        <v>25.7</v>
      </c>
    </row>
    <row r="1159" spans="1:7" x14ac:dyDescent="0.7">
      <c r="A1159" s="1">
        <v>42978</v>
      </c>
      <c r="B1159">
        <v>7.57</v>
      </c>
      <c r="C1159">
        <v>33</v>
      </c>
      <c r="E1159" s="1">
        <v>42980</v>
      </c>
      <c r="F1159">
        <v>7.46</v>
      </c>
      <c r="G1159">
        <v>24</v>
      </c>
    </row>
    <row r="1160" spans="1:7" x14ac:dyDescent="0.7">
      <c r="A1160" s="1">
        <v>42978</v>
      </c>
      <c r="B1160">
        <v>7.7</v>
      </c>
      <c r="C1160">
        <v>27.3</v>
      </c>
      <c r="E1160" s="1">
        <v>42980</v>
      </c>
      <c r="F1160">
        <v>7.54</v>
      </c>
      <c r="G1160">
        <v>22.5</v>
      </c>
    </row>
    <row r="1161" spans="1:7" x14ac:dyDescent="0.7">
      <c r="A1161" s="1">
        <v>42978</v>
      </c>
      <c r="B1161">
        <v>7.96</v>
      </c>
      <c r="C1161">
        <v>23.5</v>
      </c>
      <c r="E1161" s="1">
        <v>42980</v>
      </c>
      <c r="F1161">
        <v>7.6</v>
      </c>
      <c r="G1161">
        <v>21.2</v>
      </c>
    </row>
    <row r="1162" spans="1:7" x14ac:dyDescent="0.7">
      <c r="A1162" s="1">
        <v>42979</v>
      </c>
      <c r="B1162">
        <v>7.92</v>
      </c>
      <c r="C1162">
        <v>21.5</v>
      </c>
      <c r="E1162" s="1">
        <v>42980</v>
      </c>
      <c r="F1162">
        <v>7.99</v>
      </c>
      <c r="G1162">
        <v>22.9</v>
      </c>
    </row>
    <row r="1163" spans="1:7" x14ac:dyDescent="0.7">
      <c r="A1163" s="1">
        <v>42979</v>
      </c>
      <c r="B1163">
        <v>7.92</v>
      </c>
      <c r="C1163">
        <v>20.5</v>
      </c>
      <c r="E1163" s="1">
        <v>42980</v>
      </c>
      <c r="F1163">
        <v>8.56</v>
      </c>
      <c r="G1163">
        <v>27</v>
      </c>
    </row>
    <row r="1164" spans="1:7" x14ac:dyDescent="0.7">
      <c r="A1164" s="1">
        <v>42979</v>
      </c>
      <c r="B1164">
        <v>7.85</v>
      </c>
      <c r="C1164">
        <v>20.8</v>
      </c>
      <c r="E1164" s="1">
        <v>42980</v>
      </c>
      <c r="F1164">
        <v>8.82</v>
      </c>
      <c r="G1164">
        <v>28.9</v>
      </c>
    </row>
    <row r="1165" spans="1:7" x14ac:dyDescent="0.7">
      <c r="A1165" s="1">
        <v>42979</v>
      </c>
      <c r="B1165">
        <v>7.37</v>
      </c>
      <c r="C1165">
        <v>30.7</v>
      </c>
      <c r="E1165" s="1">
        <v>42980</v>
      </c>
      <c r="F1165">
        <v>8.56</v>
      </c>
      <c r="G1165">
        <v>27.6</v>
      </c>
    </row>
    <row r="1166" spans="1:7" x14ac:dyDescent="0.7">
      <c r="A1166" s="1">
        <v>42979</v>
      </c>
      <c r="B1166">
        <v>8.3000000000000007</v>
      </c>
      <c r="C1166">
        <v>40.200000000000003</v>
      </c>
      <c r="E1166" s="1">
        <v>42980</v>
      </c>
      <c r="F1166">
        <v>8</v>
      </c>
      <c r="G1166">
        <v>25.7</v>
      </c>
    </row>
    <row r="1167" spans="1:7" x14ac:dyDescent="0.7">
      <c r="A1167" s="1">
        <v>42979</v>
      </c>
      <c r="B1167">
        <v>6.96</v>
      </c>
      <c r="C1167">
        <v>41.1</v>
      </c>
      <c r="E1167" s="1">
        <v>42981</v>
      </c>
      <c r="F1167">
        <v>7.7</v>
      </c>
      <c r="G1167">
        <v>24</v>
      </c>
    </row>
    <row r="1168" spans="1:7" x14ac:dyDescent="0.7">
      <c r="A1168" s="1">
        <v>42979</v>
      </c>
      <c r="B1168">
        <v>7.34</v>
      </c>
      <c r="C1168">
        <v>26.9</v>
      </c>
      <c r="E1168" s="1">
        <v>42981</v>
      </c>
      <c r="F1168">
        <v>7.61</v>
      </c>
      <c r="G1168">
        <v>22.5</v>
      </c>
    </row>
    <row r="1169" spans="1:7" x14ac:dyDescent="0.7">
      <c r="A1169" s="1">
        <v>42979</v>
      </c>
      <c r="B1169">
        <v>7.35</v>
      </c>
      <c r="C1169">
        <v>25.8</v>
      </c>
      <c r="E1169" s="1">
        <v>42981</v>
      </c>
      <c r="F1169">
        <v>7.61</v>
      </c>
      <c r="G1169">
        <v>21.2</v>
      </c>
    </row>
    <row r="1170" spans="1:7" x14ac:dyDescent="0.7">
      <c r="A1170" s="1">
        <v>42980</v>
      </c>
      <c r="B1170">
        <v>7.24</v>
      </c>
      <c r="C1170">
        <v>24.8</v>
      </c>
      <c r="E1170" s="1">
        <v>42981</v>
      </c>
      <c r="F1170">
        <v>8.2200000000000006</v>
      </c>
      <c r="G1170">
        <v>23</v>
      </c>
    </row>
    <row r="1171" spans="1:7" x14ac:dyDescent="0.7">
      <c r="A1171" s="1">
        <v>42980</v>
      </c>
      <c r="B1171">
        <v>7.29</v>
      </c>
      <c r="C1171">
        <v>23.8</v>
      </c>
      <c r="E1171" s="1">
        <v>42981</v>
      </c>
      <c r="F1171">
        <v>8.8699999999999992</v>
      </c>
      <c r="G1171">
        <v>27.8</v>
      </c>
    </row>
    <row r="1172" spans="1:7" x14ac:dyDescent="0.7">
      <c r="A1172" s="1">
        <v>42980</v>
      </c>
      <c r="B1172">
        <v>7.38</v>
      </c>
      <c r="C1172">
        <v>23</v>
      </c>
      <c r="E1172" s="1">
        <v>42981</v>
      </c>
      <c r="F1172">
        <v>8.57</v>
      </c>
      <c r="G1172">
        <v>30.9</v>
      </c>
    </row>
    <row r="1173" spans="1:7" x14ac:dyDescent="0.7">
      <c r="A1173" s="1">
        <v>42980</v>
      </c>
      <c r="B1173">
        <v>8.1300000000000008</v>
      </c>
      <c r="C1173">
        <v>25</v>
      </c>
      <c r="E1173" s="1">
        <v>42981</v>
      </c>
      <c r="F1173">
        <v>7.57</v>
      </c>
      <c r="G1173">
        <v>29.1</v>
      </c>
    </row>
    <row r="1174" spans="1:7" x14ac:dyDescent="0.7">
      <c r="A1174" s="1">
        <v>42980</v>
      </c>
      <c r="B1174">
        <v>8.91</v>
      </c>
      <c r="C1174">
        <v>28.6</v>
      </c>
      <c r="E1174" s="1">
        <v>42981</v>
      </c>
      <c r="F1174">
        <v>7.33</v>
      </c>
      <c r="G1174">
        <v>26.8</v>
      </c>
    </row>
    <row r="1175" spans="1:7" x14ac:dyDescent="0.7">
      <c r="A1175" s="1">
        <v>42980</v>
      </c>
      <c r="B1175">
        <v>9.15</v>
      </c>
      <c r="C1175">
        <v>29.9</v>
      </c>
      <c r="E1175" s="1">
        <v>42982</v>
      </c>
      <c r="F1175">
        <v>7.33</v>
      </c>
      <c r="G1175">
        <v>25.2</v>
      </c>
    </row>
    <row r="1176" spans="1:7" x14ac:dyDescent="0.7">
      <c r="A1176" s="1">
        <v>42980</v>
      </c>
      <c r="B1176">
        <v>9.2100000000000009</v>
      </c>
      <c r="C1176">
        <v>28.7</v>
      </c>
      <c r="E1176" s="1">
        <v>42982</v>
      </c>
      <c r="F1176">
        <v>7.35</v>
      </c>
      <c r="G1176">
        <v>23.7</v>
      </c>
    </row>
    <row r="1177" spans="1:7" x14ac:dyDescent="0.7">
      <c r="A1177" s="1">
        <v>42980</v>
      </c>
      <c r="B1177">
        <v>8.99</v>
      </c>
      <c r="C1177">
        <v>27.4</v>
      </c>
      <c r="E1177" s="1">
        <v>42982</v>
      </c>
      <c r="F1177">
        <v>7.39</v>
      </c>
      <c r="G1177">
        <v>22.5</v>
      </c>
    </row>
    <row r="1178" spans="1:7" x14ac:dyDescent="0.7">
      <c r="A1178" s="1">
        <v>42981</v>
      </c>
      <c r="B1178">
        <v>8.84</v>
      </c>
      <c r="C1178">
        <v>26.2</v>
      </c>
      <c r="E1178" s="1">
        <v>42982</v>
      </c>
      <c r="F1178">
        <v>7.27</v>
      </c>
      <c r="G1178">
        <v>23.6</v>
      </c>
    </row>
    <row r="1179" spans="1:7" x14ac:dyDescent="0.7">
      <c r="A1179" s="1">
        <v>42981</v>
      </c>
      <c r="B1179">
        <v>8.64</v>
      </c>
      <c r="C1179">
        <v>25</v>
      </c>
      <c r="E1179" s="1">
        <v>42982</v>
      </c>
      <c r="F1179">
        <v>7.13</v>
      </c>
      <c r="G1179">
        <v>27.6</v>
      </c>
    </row>
    <row r="1180" spans="1:7" x14ac:dyDescent="0.7">
      <c r="A1180" s="1">
        <v>42981</v>
      </c>
      <c r="B1180">
        <v>8.43</v>
      </c>
      <c r="C1180">
        <v>24</v>
      </c>
      <c r="E1180" s="1">
        <v>42982</v>
      </c>
      <c r="F1180">
        <v>7.24</v>
      </c>
      <c r="G1180">
        <v>29.5</v>
      </c>
    </row>
    <row r="1181" spans="1:7" x14ac:dyDescent="0.7">
      <c r="A1181" s="1">
        <v>42981</v>
      </c>
      <c r="B1181">
        <v>8.75</v>
      </c>
      <c r="C1181">
        <v>25.7</v>
      </c>
      <c r="E1181" s="1">
        <v>42982</v>
      </c>
      <c r="F1181">
        <v>7.1</v>
      </c>
      <c r="G1181">
        <v>28.3</v>
      </c>
    </row>
    <row r="1182" spans="1:7" x14ac:dyDescent="0.7">
      <c r="A1182" s="1">
        <v>42981</v>
      </c>
      <c r="B1182">
        <v>9.01</v>
      </c>
      <c r="C1182">
        <v>29.2</v>
      </c>
      <c r="E1182" s="1">
        <v>42982</v>
      </c>
      <c r="F1182">
        <v>7.19</v>
      </c>
      <c r="G1182">
        <v>26.4</v>
      </c>
    </row>
    <row r="1183" spans="1:7" x14ac:dyDescent="0.7">
      <c r="A1183" s="1">
        <v>42981</v>
      </c>
      <c r="B1183">
        <v>8.66</v>
      </c>
      <c r="C1183">
        <v>29.6</v>
      </c>
      <c r="E1183" s="1">
        <v>42983</v>
      </c>
      <c r="F1183">
        <v>7.27</v>
      </c>
      <c r="G1183">
        <v>24.9</v>
      </c>
    </row>
    <row r="1184" spans="1:7" x14ac:dyDescent="0.7">
      <c r="A1184" s="1">
        <v>42981</v>
      </c>
      <c r="B1184">
        <v>8.49</v>
      </c>
      <c r="C1184">
        <v>29</v>
      </c>
      <c r="E1184" s="1">
        <v>42983</v>
      </c>
      <c r="F1184">
        <v>7.35</v>
      </c>
      <c r="G1184">
        <v>23.7</v>
      </c>
    </row>
    <row r="1185" spans="1:7" x14ac:dyDescent="0.7">
      <c r="A1185" s="1">
        <v>42981</v>
      </c>
      <c r="B1185">
        <v>8.2200000000000006</v>
      </c>
      <c r="C1185">
        <v>27.9</v>
      </c>
      <c r="E1185" s="1">
        <v>42983</v>
      </c>
      <c r="F1185">
        <v>7.4</v>
      </c>
      <c r="G1185">
        <v>22.8</v>
      </c>
    </row>
    <row r="1186" spans="1:7" x14ac:dyDescent="0.7">
      <c r="A1186" s="1">
        <v>42982</v>
      </c>
      <c r="B1186">
        <v>7.98</v>
      </c>
      <c r="C1186">
        <v>27</v>
      </c>
      <c r="E1186" s="1">
        <v>42983</v>
      </c>
      <c r="F1186">
        <v>7.45</v>
      </c>
      <c r="G1186">
        <v>23.2</v>
      </c>
    </row>
    <row r="1187" spans="1:7" x14ac:dyDescent="0.7">
      <c r="A1187" s="1">
        <v>42982</v>
      </c>
      <c r="B1187">
        <v>7.81</v>
      </c>
      <c r="C1187">
        <v>26.2</v>
      </c>
      <c r="E1187" s="1">
        <v>42983</v>
      </c>
      <c r="F1187">
        <v>7.9</v>
      </c>
      <c r="G1187">
        <v>24.3</v>
      </c>
    </row>
    <row r="1188" spans="1:7" x14ac:dyDescent="0.7">
      <c r="A1188" s="1">
        <v>42982</v>
      </c>
      <c r="B1188">
        <v>7.72</v>
      </c>
      <c r="C1188">
        <v>25.4</v>
      </c>
      <c r="E1188" s="1">
        <v>42983</v>
      </c>
      <c r="F1188">
        <v>7.67</v>
      </c>
      <c r="G1188">
        <v>24.8</v>
      </c>
    </row>
    <row r="1189" spans="1:7" x14ac:dyDescent="0.7">
      <c r="A1189" s="1">
        <v>42982</v>
      </c>
      <c r="B1189">
        <v>7.84</v>
      </c>
      <c r="C1189">
        <v>26</v>
      </c>
      <c r="E1189" s="1">
        <v>42983</v>
      </c>
      <c r="F1189">
        <v>7.31</v>
      </c>
      <c r="G1189">
        <v>24.3</v>
      </c>
    </row>
    <row r="1190" spans="1:7" x14ac:dyDescent="0.7">
      <c r="A1190" s="1">
        <v>42982</v>
      </c>
      <c r="B1190">
        <v>8.18</v>
      </c>
      <c r="C1190">
        <v>28.5</v>
      </c>
      <c r="E1190" s="1">
        <v>42983</v>
      </c>
      <c r="F1190">
        <v>7.39</v>
      </c>
      <c r="G1190">
        <v>23.8</v>
      </c>
    </row>
    <row r="1191" spans="1:7" x14ac:dyDescent="0.7">
      <c r="A1191" s="1">
        <v>42982</v>
      </c>
      <c r="B1191">
        <v>8.3000000000000007</v>
      </c>
      <c r="C1191">
        <v>29.9</v>
      </c>
      <c r="E1191" s="1">
        <v>42984</v>
      </c>
      <c r="F1191">
        <v>7.46</v>
      </c>
      <c r="G1191">
        <v>23.4</v>
      </c>
    </row>
    <row r="1192" spans="1:7" x14ac:dyDescent="0.7">
      <c r="A1192" s="1">
        <v>42982</v>
      </c>
      <c r="B1192">
        <v>7.93</v>
      </c>
      <c r="C1192">
        <v>29.1</v>
      </c>
      <c r="E1192" s="1">
        <v>42984</v>
      </c>
      <c r="F1192">
        <v>7.51</v>
      </c>
      <c r="G1192">
        <v>22.9</v>
      </c>
    </row>
    <row r="1193" spans="1:7" x14ac:dyDescent="0.7">
      <c r="A1193" s="1">
        <v>42982</v>
      </c>
      <c r="B1193">
        <v>7.67</v>
      </c>
      <c r="C1193">
        <v>28.1</v>
      </c>
      <c r="E1193" s="1">
        <v>42984</v>
      </c>
      <c r="F1193">
        <v>7.49</v>
      </c>
      <c r="G1193">
        <v>22.6</v>
      </c>
    </row>
    <row r="1194" spans="1:7" x14ac:dyDescent="0.7">
      <c r="A1194" s="1">
        <v>42983</v>
      </c>
      <c r="B1194">
        <v>7.59</v>
      </c>
      <c r="C1194">
        <v>27.2</v>
      </c>
      <c r="E1194" s="1">
        <v>42984</v>
      </c>
      <c r="F1194">
        <v>7.4</v>
      </c>
      <c r="G1194">
        <v>22.9</v>
      </c>
    </row>
    <row r="1195" spans="1:7" x14ac:dyDescent="0.7">
      <c r="A1195" s="1">
        <v>42983</v>
      </c>
      <c r="B1195">
        <v>7.54</v>
      </c>
      <c r="C1195">
        <v>26.5</v>
      </c>
      <c r="E1195" s="1">
        <v>42984</v>
      </c>
      <c r="F1195">
        <v>7.85</v>
      </c>
      <c r="G1195">
        <v>24.7</v>
      </c>
    </row>
    <row r="1196" spans="1:7" x14ac:dyDescent="0.7">
      <c r="A1196" s="1">
        <v>42983</v>
      </c>
      <c r="B1196">
        <v>7.56</v>
      </c>
      <c r="C1196">
        <v>25.8</v>
      </c>
      <c r="E1196" s="1">
        <v>42984</v>
      </c>
      <c r="F1196">
        <v>8.57</v>
      </c>
      <c r="G1196">
        <v>25.7</v>
      </c>
    </row>
    <row r="1197" spans="1:7" x14ac:dyDescent="0.7">
      <c r="A1197" s="1">
        <v>42983</v>
      </c>
      <c r="B1197">
        <v>7.66</v>
      </c>
      <c r="C1197">
        <v>26.2</v>
      </c>
      <c r="E1197" s="1">
        <v>42984</v>
      </c>
      <c r="F1197">
        <v>8.3699999999999992</v>
      </c>
      <c r="G1197">
        <v>22.1</v>
      </c>
    </row>
    <row r="1198" spans="1:7" x14ac:dyDescent="0.7">
      <c r="A1198" s="1">
        <v>42983</v>
      </c>
      <c r="B1198">
        <v>7.79</v>
      </c>
      <c r="C1198">
        <v>26.7</v>
      </c>
      <c r="E1198" s="1">
        <v>42984</v>
      </c>
      <c r="F1198">
        <v>8.85</v>
      </c>
      <c r="G1198">
        <v>19.2</v>
      </c>
    </row>
    <row r="1199" spans="1:7" x14ac:dyDescent="0.7">
      <c r="A1199" s="1">
        <v>42983</v>
      </c>
      <c r="B1199">
        <v>7.6</v>
      </c>
      <c r="C1199">
        <v>27</v>
      </c>
      <c r="E1199" s="1">
        <v>42985</v>
      </c>
      <c r="F1199">
        <v>8.82</v>
      </c>
      <c r="G1199">
        <v>18.3</v>
      </c>
    </row>
    <row r="1200" spans="1:7" x14ac:dyDescent="0.7">
      <c r="A1200" s="1">
        <v>42983</v>
      </c>
      <c r="B1200">
        <v>7.33</v>
      </c>
      <c r="C1200">
        <v>26.7</v>
      </c>
      <c r="E1200" s="1">
        <v>42985</v>
      </c>
      <c r="F1200">
        <v>8.9499999999999993</v>
      </c>
      <c r="G1200">
        <v>18.3</v>
      </c>
    </row>
    <row r="1201" spans="1:7" x14ac:dyDescent="0.7">
      <c r="A1201" s="1">
        <v>42983</v>
      </c>
      <c r="B1201">
        <v>7.41</v>
      </c>
      <c r="C1201">
        <v>26.3</v>
      </c>
      <c r="E1201" s="1">
        <v>42985</v>
      </c>
      <c r="F1201">
        <v>9.0399999999999991</v>
      </c>
      <c r="G1201">
        <v>18.3</v>
      </c>
    </row>
    <row r="1202" spans="1:7" x14ac:dyDescent="0.7">
      <c r="A1202" s="1">
        <v>42984</v>
      </c>
      <c r="B1202">
        <v>7.45</v>
      </c>
      <c r="C1202">
        <v>25.9</v>
      </c>
      <c r="E1202" s="1">
        <v>42985</v>
      </c>
      <c r="F1202">
        <v>9.2200000000000006</v>
      </c>
      <c r="G1202">
        <v>37.200000000000003</v>
      </c>
    </row>
    <row r="1203" spans="1:7" x14ac:dyDescent="0.7">
      <c r="A1203" s="1">
        <v>42984</v>
      </c>
      <c r="B1203">
        <v>7.48</v>
      </c>
      <c r="C1203">
        <v>25.5</v>
      </c>
      <c r="E1203" s="1">
        <v>42985</v>
      </c>
      <c r="F1203">
        <v>8.9499999999999993</v>
      </c>
      <c r="G1203">
        <v>35.4</v>
      </c>
    </row>
    <row r="1204" spans="1:7" x14ac:dyDescent="0.7">
      <c r="A1204" s="1">
        <v>42984</v>
      </c>
      <c r="B1204">
        <v>7.48</v>
      </c>
      <c r="C1204">
        <v>25.2</v>
      </c>
      <c r="E1204" s="1">
        <v>42985</v>
      </c>
      <c r="F1204">
        <v>9.08</v>
      </c>
      <c r="G1204">
        <v>25</v>
      </c>
    </row>
    <row r="1205" spans="1:7" x14ac:dyDescent="0.7">
      <c r="A1205" s="1">
        <v>42984</v>
      </c>
      <c r="B1205">
        <v>7.33</v>
      </c>
      <c r="C1205">
        <v>25.4</v>
      </c>
      <c r="E1205" s="1">
        <v>42985</v>
      </c>
      <c r="F1205">
        <v>8.81</v>
      </c>
      <c r="G1205">
        <v>22.7</v>
      </c>
    </row>
    <row r="1206" spans="1:7" x14ac:dyDescent="0.7">
      <c r="A1206" s="1">
        <v>42984</v>
      </c>
      <c r="B1206">
        <v>7.5</v>
      </c>
      <c r="C1206">
        <v>26.3</v>
      </c>
      <c r="E1206" s="1">
        <v>42986</v>
      </c>
      <c r="F1206">
        <v>8.4700000000000006</v>
      </c>
      <c r="G1206">
        <v>21.4</v>
      </c>
    </row>
    <row r="1207" spans="1:7" x14ac:dyDescent="0.7">
      <c r="A1207" s="1">
        <v>42984</v>
      </c>
      <c r="B1207">
        <v>7.48</v>
      </c>
      <c r="C1207">
        <v>26.9</v>
      </c>
      <c r="E1207" s="1">
        <v>42986</v>
      </c>
      <c r="F1207">
        <v>8.1199999999999992</v>
      </c>
      <c r="G1207">
        <v>20.2</v>
      </c>
    </row>
    <row r="1208" spans="1:7" x14ac:dyDescent="0.7">
      <c r="A1208" s="1">
        <v>42984</v>
      </c>
      <c r="B1208">
        <v>7.21</v>
      </c>
      <c r="C1208">
        <v>26.6</v>
      </c>
      <c r="E1208" s="1">
        <v>42986</v>
      </c>
      <c r="F1208">
        <v>7.96</v>
      </c>
      <c r="G1208">
        <v>19.399999999999999</v>
      </c>
    </row>
    <row r="1209" spans="1:7" x14ac:dyDescent="0.7">
      <c r="A1209" s="1">
        <v>42984</v>
      </c>
      <c r="B1209">
        <v>7.29</v>
      </c>
      <c r="C1209">
        <v>25.9</v>
      </c>
      <c r="E1209" s="1">
        <v>42986</v>
      </c>
      <c r="F1209">
        <v>8.93</v>
      </c>
      <c r="G1209">
        <v>25.7</v>
      </c>
    </row>
    <row r="1210" spans="1:7" x14ac:dyDescent="0.7">
      <c r="A1210" s="1">
        <v>42985</v>
      </c>
      <c r="B1210">
        <v>7.34</v>
      </c>
      <c r="C1210">
        <v>25.4</v>
      </c>
      <c r="E1210" s="1">
        <v>42986</v>
      </c>
      <c r="F1210">
        <v>9.5399999999999991</v>
      </c>
      <c r="G1210">
        <v>30.6</v>
      </c>
    </row>
    <row r="1211" spans="1:7" x14ac:dyDescent="0.7">
      <c r="A1211" s="1">
        <v>42985</v>
      </c>
      <c r="B1211">
        <v>7.36</v>
      </c>
      <c r="C1211">
        <v>24.9</v>
      </c>
      <c r="E1211" s="1">
        <v>42986</v>
      </c>
      <c r="F1211">
        <v>10.19</v>
      </c>
      <c r="G1211">
        <v>34.1</v>
      </c>
    </row>
    <row r="1212" spans="1:7" x14ac:dyDescent="0.7">
      <c r="A1212" s="1">
        <v>42985</v>
      </c>
      <c r="B1212">
        <v>7.35</v>
      </c>
      <c r="C1212">
        <v>24.5</v>
      </c>
      <c r="E1212" s="1">
        <v>42986</v>
      </c>
      <c r="F1212">
        <v>10.34</v>
      </c>
      <c r="G1212">
        <v>27.6</v>
      </c>
    </row>
    <row r="1213" spans="1:7" x14ac:dyDescent="0.7">
      <c r="A1213" s="1">
        <v>42985</v>
      </c>
      <c r="B1213">
        <v>7.28</v>
      </c>
      <c r="C1213">
        <v>25.3</v>
      </c>
      <c r="E1213" s="1">
        <v>42986</v>
      </c>
      <c r="F1213">
        <v>10.029999999999999</v>
      </c>
      <c r="G1213">
        <v>24.5</v>
      </c>
    </row>
    <row r="1214" spans="1:7" x14ac:dyDescent="0.7">
      <c r="A1214" s="1">
        <v>42985</v>
      </c>
      <c r="B1214">
        <v>7.76</v>
      </c>
      <c r="C1214">
        <v>27.6</v>
      </c>
      <c r="E1214" s="1">
        <v>42987</v>
      </c>
      <c r="F1214">
        <v>9.7799999999999994</v>
      </c>
      <c r="G1214">
        <v>22.3</v>
      </c>
    </row>
    <row r="1215" spans="1:7" x14ac:dyDescent="0.7">
      <c r="A1215" s="1">
        <v>42985</v>
      </c>
      <c r="B1215">
        <v>7.86</v>
      </c>
      <c r="C1215">
        <v>29.9</v>
      </c>
      <c r="E1215" s="1">
        <v>42987</v>
      </c>
      <c r="F1215">
        <v>9.57</v>
      </c>
      <c r="G1215">
        <v>20.9</v>
      </c>
    </row>
    <row r="1216" spans="1:7" x14ac:dyDescent="0.7">
      <c r="A1216" s="1">
        <v>42985</v>
      </c>
      <c r="B1216">
        <v>7.23</v>
      </c>
      <c r="C1216">
        <v>29.3</v>
      </c>
      <c r="E1216" s="1">
        <v>42987</v>
      </c>
      <c r="F1216">
        <v>9.36</v>
      </c>
      <c r="G1216">
        <v>20.399999999999999</v>
      </c>
    </row>
    <row r="1217" spans="1:7" x14ac:dyDescent="0.7">
      <c r="A1217" s="1">
        <v>42985</v>
      </c>
      <c r="B1217">
        <v>7.16</v>
      </c>
      <c r="C1217">
        <v>28.2</v>
      </c>
      <c r="E1217" s="1">
        <v>42987</v>
      </c>
      <c r="F1217">
        <v>9.61</v>
      </c>
      <c r="G1217">
        <v>27.3</v>
      </c>
    </row>
    <row r="1218" spans="1:7" x14ac:dyDescent="0.7">
      <c r="A1218" s="1">
        <v>42986</v>
      </c>
      <c r="B1218">
        <v>7.16</v>
      </c>
      <c r="C1218">
        <v>27.2</v>
      </c>
      <c r="E1218" s="1">
        <v>42987</v>
      </c>
      <c r="F1218">
        <v>8.85</v>
      </c>
      <c r="G1218">
        <v>26.8</v>
      </c>
    </row>
    <row r="1219" spans="1:7" x14ac:dyDescent="0.7">
      <c r="A1219" s="1">
        <v>42986</v>
      </c>
      <c r="B1219">
        <v>7.18</v>
      </c>
      <c r="C1219">
        <v>26.2</v>
      </c>
      <c r="E1219" s="1">
        <v>42987</v>
      </c>
      <c r="F1219">
        <v>8.74</v>
      </c>
      <c r="G1219">
        <v>28.9</v>
      </c>
    </row>
    <row r="1220" spans="1:7" x14ac:dyDescent="0.7">
      <c r="A1220" s="1">
        <v>42986</v>
      </c>
      <c r="B1220">
        <v>7.22</v>
      </c>
      <c r="C1220">
        <v>25.4</v>
      </c>
      <c r="E1220" s="1">
        <v>42987</v>
      </c>
      <c r="F1220">
        <v>7.72</v>
      </c>
      <c r="G1220">
        <v>27.9</v>
      </c>
    </row>
    <row r="1221" spans="1:7" x14ac:dyDescent="0.7">
      <c r="A1221" s="1">
        <v>42986</v>
      </c>
      <c r="B1221">
        <v>7.54</v>
      </c>
      <c r="C1221">
        <v>26.4</v>
      </c>
      <c r="E1221" s="1">
        <v>42987</v>
      </c>
      <c r="F1221">
        <v>7.68</v>
      </c>
      <c r="G1221">
        <v>26.4</v>
      </c>
    </row>
    <row r="1222" spans="1:7" x14ac:dyDescent="0.7">
      <c r="A1222" s="1">
        <v>42986</v>
      </c>
      <c r="B1222">
        <v>8.3800000000000008</v>
      </c>
      <c r="C1222">
        <v>28.9</v>
      </c>
      <c r="E1222" s="1">
        <v>42988</v>
      </c>
      <c r="F1222">
        <v>7.7</v>
      </c>
      <c r="G1222">
        <v>25.1</v>
      </c>
    </row>
    <row r="1223" spans="1:7" x14ac:dyDescent="0.7">
      <c r="A1223" s="1">
        <v>42986</v>
      </c>
      <c r="B1223">
        <v>8.75</v>
      </c>
      <c r="C1223">
        <v>31.1</v>
      </c>
      <c r="E1223" s="1">
        <v>42988</v>
      </c>
      <c r="F1223">
        <v>7.73</v>
      </c>
      <c r="G1223">
        <v>23.9</v>
      </c>
    </row>
    <row r="1224" spans="1:7" x14ac:dyDescent="0.7">
      <c r="A1224" s="1">
        <v>42986</v>
      </c>
      <c r="B1224">
        <v>8.64</v>
      </c>
      <c r="C1224">
        <v>30.3</v>
      </c>
      <c r="E1224" s="1">
        <v>42988</v>
      </c>
      <c r="F1224">
        <v>7.66</v>
      </c>
      <c r="G1224">
        <v>22.9</v>
      </c>
    </row>
    <row r="1225" spans="1:7" x14ac:dyDescent="0.7">
      <c r="A1225" s="1">
        <v>42986</v>
      </c>
      <c r="B1225">
        <v>8.2799999999999994</v>
      </c>
      <c r="C1225">
        <v>29</v>
      </c>
      <c r="E1225" s="1">
        <v>42988</v>
      </c>
      <c r="F1225">
        <v>7.65</v>
      </c>
      <c r="G1225">
        <v>23.8</v>
      </c>
    </row>
    <row r="1226" spans="1:7" x14ac:dyDescent="0.7">
      <c r="A1226" s="1">
        <v>42987</v>
      </c>
      <c r="B1226">
        <v>7.82</v>
      </c>
      <c r="C1226">
        <v>27.9</v>
      </c>
      <c r="E1226" s="1">
        <v>42988</v>
      </c>
      <c r="F1226">
        <v>8.5299999999999994</v>
      </c>
      <c r="G1226">
        <v>27.5</v>
      </c>
    </row>
    <row r="1227" spans="1:7" x14ac:dyDescent="0.7">
      <c r="A1227" s="1">
        <v>42987</v>
      </c>
      <c r="B1227">
        <v>7.48</v>
      </c>
      <c r="C1227">
        <v>26.9</v>
      </c>
      <c r="E1227" s="1">
        <v>42988</v>
      </c>
      <c r="F1227">
        <v>8.42</v>
      </c>
      <c r="G1227">
        <v>28.2</v>
      </c>
    </row>
    <row r="1228" spans="1:7" x14ac:dyDescent="0.7">
      <c r="A1228" s="1">
        <v>42987</v>
      </c>
      <c r="B1228">
        <v>7.38</v>
      </c>
      <c r="C1228">
        <v>26</v>
      </c>
      <c r="E1228" s="1">
        <v>42988</v>
      </c>
      <c r="F1228">
        <v>7.59</v>
      </c>
      <c r="G1228">
        <v>27.4</v>
      </c>
    </row>
    <row r="1229" spans="1:7" x14ac:dyDescent="0.7">
      <c r="A1229" s="1">
        <v>42987</v>
      </c>
      <c r="B1229">
        <v>8</v>
      </c>
      <c r="C1229">
        <v>26.8</v>
      </c>
      <c r="E1229" s="1">
        <v>42988</v>
      </c>
      <c r="F1229">
        <v>7.57</v>
      </c>
      <c r="G1229">
        <v>26.4</v>
      </c>
    </row>
    <row r="1230" spans="1:7" x14ac:dyDescent="0.7">
      <c r="A1230" s="1">
        <v>42987</v>
      </c>
      <c r="B1230">
        <v>8.51</v>
      </c>
      <c r="C1230">
        <v>30.1</v>
      </c>
      <c r="E1230" s="1">
        <v>42989</v>
      </c>
      <c r="F1230">
        <v>7.56</v>
      </c>
      <c r="G1230">
        <v>25.6</v>
      </c>
    </row>
    <row r="1231" spans="1:7" x14ac:dyDescent="0.7">
      <c r="A1231" s="1">
        <v>42987</v>
      </c>
      <c r="B1231">
        <v>8.4</v>
      </c>
      <c r="C1231">
        <v>33</v>
      </c>
      <c r="E1231" s="1">
        <v>42989</v>
      </c>
      <c r="F1231">
        <v>7.57</v>
      </c>
      <c r="G1231">
        <v>24.8</v>
      </c>
    </row>
    <row r="1232" spans="1:7" x14ac:dyDescent="0.7">
      <c r="A1232" s="1">
        <v>42987</v>
      </c>
      <c r="B1232">
        <v>8.27</v>
      </c>
      <c r="C1232">
        <v>28.1</v>
      </c>
      <c r="E1232" s="1">
        <v>42989</v>
      </c>
      <c r="F1232">
        <v>7.66</v>
      </c>
      <c r="G1232">
        <v>23.6</v>
      </c>
    </row>
    <row r="1233" spans="1:7" x14ac:dyDescent="0.7">
      <c r="A1233" s="1">
        <v>42987</v>
      </c>
      <c r="B1233">
        <v>8.58</v>
      </c>
      <c r="C1233">
        <v>24</v>
      </c>
      <c r="E1233" s="1">
        <v>42989</v>
      </c>
      <c r="F1233">
        <v>7.53</v>
      </c>
      <c r="G1233">
        <v>22.9</v>
      </c>
    </row>
    <row r="1234" spans="1:7" x14ac:dyDescent="0.7">
      <c r="A1234" s="1">
        <v>42988</v>
      </c>
      <c r="B1234">
        <v>8.17</v>
      </c>
      <c r="C1234">
        <v>22.4</v>
      </c>
      <c r="E1234" s="1">
        <v>42989</v>
      </c>
      <c r="F1234">
        <v>7.66</v>
      </c>
      <c r="G1234">
        <v>23.3</v>
      </c>
    </row>
    <row r="1235" spans="1:7" x14ac:dyDescent="0.7">
      <c r="A1235" s="1">
        <v>42988</v>
      </c>
      <c r="B1235">
        <v>8.0299999999999994</v>
      </c>
      <c r="C1235">
        <v>21.3</v>
      </c>
      <c r="E1235" s="1">
        <v>42989</v>
      </c>
      <c r="F1235">
        <v>7.67</v>
      </c>
      <c r="G1235">
        <v>24</v>
      </c>
    </row>
    <row r="1236" spans="1:7" x14ac:dyDescent="0.7">
      <c r="A1236" s="1">
        <v>42988</v>
      </c>
      <c r="B1236">
        <v>7.63</v>
      </c>
      <c r="C1236">
        <v>21.1</v>
      </c>
      <c r="E1236" s="1">
        <v>42989</v>
      </c>
      <c r="F1236">
        <v>7.45</v>
      </c>
      <c r="G1236">
        <v>23.7</v>
      </c>
    </row>
    <row r="1237" spans="1:7" x14ac:dyDescent="0.7">
      <c r="A1237" s="1">
        <v>42988</v>
      </c>
      <c r="B1237">
        <v>7.53</v>
      </c>
      <c r="C1237">
        <v>22.1</v>
      </c>
      <c r="E1237" s="1">
        <v>42989</v>
      </c>
      <c r="F1237">
        <v>7.55</v>
      </c>
      <c r="G1237">
        <v>23.2</v>
      </c>
    </row>
    <row r="1238" spans="1:7" x14ac:dyDescent="0.7">
      <c r="A1238" s="1">
        <v>42988</v>
      </c>
      <c r="B1238">
        <v>8.43</v>
      </c>
      <c r="C1238">
        <v>25.3</v>
      </c>
      <c r="E1238" s="1">
        <v>42990</v>
      </c>
      <c r="F1238">
        <v>7.59</v>
      </c>
      <c r="G1238">
        <v>22.6</v>
      </c>
    </row>
    <row r="1239" spans="1:7" x14ac:dyDescent="0.7">
      <c r="A1239" s="1">
        <v>42988</v>
      </c>
      <c r="B1239">
        <v>8.84</v>
      </c>
      <c r="C1239">
        <v>26.6</v>
      </c>
      <c r="E1239" s="1">
        <v>42990</v>
      </c>
      <c r="F1239">
        <v>7.62</v>
      </c>
      <c r="G1239">
        <v>22.1</v>
      </c>
    </row>
    <row r="1240" spans="1:7" x14ac:dyDescent="0.7">
      <c r="A1240" s="1">
        <v>42988</v>
      </c>
      <c r="B1240">
        <v>8.84</v>
      </c>
      <c r="C1240">
        <v>26.3</v>
      </c>
      <c r="E1240" s="1">
        <v>42990</v>
      </c>
      <c r="F1240">
        <v>7.65</v>
      </c>
      <c r="G1240">
        <v>21.5</v>
      </c>
    </row>
    <row r="1241" spans="1:7" x14ac:dyDescent="0.7">
      <c r="A1241" s="1">
        <v>42988</v>
      </c>
      <c r="B1241">
        <v>8.7100000000000009</v>
      </c>
      <c r="C1241">
        <v>25.9</v>
      </c>
      <c r="E1241" s="1">
        <v>42990</v>
      </c>
      <c r="F1241">
        <v>7.82</v>
      </c>
      <c r="G1241">
        <v>23.1</v>
      </c>
    </row>
    <row r="1242" spans="1:7" x14ac:dyDescent="0.7">
      <c r="A1242" s="1">
        <v>42989</v>
      </c>
      <c r="B1242">
        <v>8.5500000000000007</v>
      </c>
      <c r="C1242">
        <v>25.6</v>
      </c>
      <c r="E1242" s="1">
        <v>42990</v>
      </c>
      <c r="F1242">
        <v>8.36</v>
      </c>
      <c r="G1242">
        <v>26.7</v>
      </c>
    </row>
    <row r="1243" spans="1:7" x14ac:dyDescent="0.7">
      <c r="A1243" s="1">
        <v>42989</v>
      </c>
      <c r="B1243">
        <v>8.33</v>
      </c>
      <c r="C1243">
        <v>25.3</v>
      </c>
      <c r="E1243" s="1">
        <v>42990</v>
      </c>
      <c r="F1243">
        <v>8.5299999999999994</v>
      </c>
      <c r="G1243">
        <v>29.2</v>
      </c>
    </row>
    <row r="1244" spans="1:7" x14ac:dyDescent="0.7">
      <c r="A1244" s="1">
        <v>42989</v>
      </c>
      <c r="B1244">
        <v>8.1300000000000008</v>
      </c>
      <c r="C1244">
        <v>24.9</v>
      </c>
      <c r="E1244" s="1">
        <v>42990</v>
      </c>
      <c r="F1244">
        <v>7.54</v>
      </c>
      <c r="G1244">
        <v>28.1</v>
      </c>
    </row>
    <row r="1245" spans="1:7" x14ac:dyDescent="0.7">
      <c r="A1245" s="1">
        <v>42989</v>
      </c>
      <c r="B1245">
        <v>8.09</v>
      </c>
      <c r="C1245">
        <v>24.7</v>
      </c>
      <c r="E1245" s="1">
        <v>42990</v>
      </c>
      <c r="F1245">
        <v>7.46</v>
      </c>
      <c r="G1245">
        <v>26.4</v>
      </c>
    </row>
    <row r="1246" spans="1:7" x14ac:dyDescent="0.7">
      <c r="A1246" s="1">
        <v>42989</v>
      </c>
      <c r="B1246">
        <v>8.48</v>
      </c>
      <c r="C1246">
        <v>25.3</v>
      </c>
      <c r="E1246" s="1">
        <v>42991</v>
      </c>
      <c r="F1246">
        <v>7.51</v>
      </c>
      <c r="G1246">
        <v>24.7</v>
      </c>
    </row>
    <row r="1247" spans="1:7" x14ac:dyDescent="0.7">
      <c r="A1247" s="1">
        <v>42989</v>
      </c>
      <c r="B1247">
        <v>8.76</v>
      </c>
      <c r="C1247">
        <v>25.7</v>
      </c>
      <c r="E1247" s="1">
        <v>42991</v>
      </c>
      <c r="F1247">
        <v>7.56</v>
      </c>
      <c r="G1247">
        <v>23.1</v>
      </c>
    </row>
    <row r="1248" spans="1:7" x14ac:dyDescent="0.7">
      <c r="A1248" s="1">
        <v>42989</v>
      </c>
      <c r="B1248">
        <v>8.73</v>
      </c>
      <c r="C1248">
        <v>25.7</v>
      </c>
      <c r="E1248" s="1">
        <v>42991</v>
      </c>
      <c r="F1248">
        <v>7.61</v>
      </c>
      <c r="G1248">
        <v>21.8</v>
      </c>
    </row>
    <row r="1249" spans="1:7" x14ac:dyDescent="0.7">
      <c r="A1249" s="1">
        <v>42989</v>
      </c>
      <c r="B1249">
        <v>8.6</v>
      </c>
      <c r="C1249">
        <v>25.3</v>
      </c>
      <c r="E1249" s="1">
        <v>42991</v>
      </c>
      <c r="F1249">
        <v>7.85</v>
      </c>
      <c r="G1249">
        <v>23.1</v>
      </c>
    </row>
    <row r="1250" spans="1:7" x14ac:dyDescent="0.7">
      <c r="A1250" s="1">
        <v>42990</v>
      </c>
      <c r="B1250">
        <v>8.44</v>
      </c>
      <c r="C1250">
        <v>24.7</v>
      </c>
      <c r="E1250" s="1">
        <v>42991</v>
      </c>
      <c r="F1250">
        <v>8.65</v>
      </c>
      <c r="G1250">
        <v>26.7</v>
      </c>
    </row>
    <row r="1251" spans="1:7" x14ac:dyDescent="0.7">
      <c r="A1251" s="1">
        <v>42990</v>
      </c>
      <c r="B1251">
        <v>8.25</v>
      </c>
      <c r="C1251">
        <v>24.3</v>
      </c>
      <c r="E1251" s="1">
        <v>42991</v>
      </c>
      <c r="F1251">
        <v>8.58</v>
      </c>
      <c r="G1251">
        <v>28.9</v>
      </c>
    </row>
    <row r="1252" spans="1:7" x14ac:dyDescent="0.7">
      <c r="A1252" s="1">
        <v>42990</v>
      </c>
      <c r="B1252">
        <v>8.06</v>
      </c>
      <c r="C1252">
        <v>23.8</v>
      </c>
      <c r="E1252" s="1">
        <v>42991</v>
      </c>
      <c r="F1252">
        <v>7.47</v>
      </c>
      <c r="G1252">
        <v>27.7</v>
      </c>
    </row>
    <row r="1253" spans="1:7" x14ac:dyDescent="0.7">
      <c r="A1253" s="1">
        <v>42990</v>
      </c>
      <c r="B1253">
        <v>8.4</v>
      </c>
      <c r="C1253">
        <v>25</v>
      </c>
      <c r="E1253" s="1">
        <v>42991</v>
      </c>
      <c r="F1253">
        <v>7.44</v>
      </c>
      <c r="G1253">
        <v>25.8</v>
      </c>
    </row>
    <row r="1254" spans="1:7" x14ac:dyDescent="0.7">
      <c r="A1254" s="1">
        <v>42990</v>
      </c>
      <c r="B1254">
        <v>8.3699999999999992</v>
      </c>
      <c r="C1254">
        <v>28.1</v>
      </c>
      <c r="E1254" s="1">
        <v>42992</v>
      </c>
      <c r="F1254">
        <v>7.48</v>
      </c>
      <c r="G1254">
        <v>24.2</v>
      </c>
    </row>
    <row r="1255" spans="1:7" x14ac:dyDescent="0.7">
      <c r="A1255" s="1">
        <v>42990</v>
      </c>
      <c r="B1255">
        <v>8.56</v>
      </c>
      <c r="C1255">
        <v>30.7</v>
      </c>
      <c r="E1255" s="1">
        <v>42992</v>
      </c>
      <c r="F1255">
        <v>7.54</v>
      </c>
      <c r="G1255">
        <v>22.8</v>
      </c>
    </row>
    <row r="1256" spans="1:7" x14ac:dyDescent="0.7">
      <c r="A1256" s="1">
        <v>42990</v>
      </c>
      <c r="B1256">
        <v>8.39</v>
      </c>
      <c r="C1256">
        <v>29.8</v>
      </c>
      <c r="E1256" s="1">
        <v>42992</v>
      </c>
      <c r="F1256">
        <v>7.62</v>
      </c>
      <c r="G1256">
        <v>21.5</v>
      </c>
    </row>
    <row r="1257" spans="1:7" x14ac:dyDescent="0.7">
      <c r="A1257" s="1">
        <v>42990</v>
      </c>
      <c r="B1257">
        <v>8.15</v>
      </c>
      <c r="C1257">
        <v>28.2</v>
      </c>
      <c r="E1257" s="1">
        <v>42992</v>
      </c>
      <c r="F1257">
        <v>8.1</v>
      </c>
      <c r="G1257">
        <v>22.7</v>
      </c>
    </row>
    <row r="1258" spans="1:7" x14ac:dyDescent="0.7">
      <c r="A1258" s="1">
        <v>42991</v>
      </c>
      <c r="B1258">
        <v>7.92</v>
      </c>
      <c r="C1258">
        <v>26.7</v>
      </c>
      <c r="E1258" s="1">
        <v>42992</v>
      </c>
      <c r="F1258">
        <v>8.9499999999999993</v>
      </c>
      <c r="G1258">
        <v>26.6</v>
      </c>
    </row>
    <row r="1259" spans="1:7" x14ac:dyDescent="0.7">
      <c r="A1259" s="1">
        <v>42991</v>
      </c>
      <c r="B1259">
        <v>7.75</v>
      </c>
      <c r="C1259">
        <v>25.3</v>
      </c>
      <c r="E1259" s="1">
        <v>42992</v>
      </c>
      <c r="F1259">
        <v>9.27</v>
      </c>
      <c r="G1259">
        <v>29.3</v>
      </c>
    </row>
    <row r="1260" spans="1:7" x14ac:dyDescent="0.7">
      <c r="A1260" s="1">
        <v>42991</v>
      </c>
      <c r="B1260">
        <v>7.67</v>
      </c>
      <c r="C1260">
        <v>24</v>
      </c>
      <c r="E1260" s="1">
        <v>42992</v>
      </c>
      <c r="F1260">
        <v>9.0399999999999991</v>
      </c>
      <c r="G1260">
        <v>28.1</v>
      </c>
    </row>
    <row r="1261" spans="1:7" x14ac:dyDescent="0.7">
      <c r="A1261" s="1">
        <v>42991</v>
      </c>
      <c r="B1261">
        <v>7.75</v>
      </c>
      <c r="C1261">
        <v>25</v>
      </c>
      <c r="E1261" s="1">
        <v>42992</v>
      </c>
      <c r="F1261">
        <v>8.65</v>
      </c>
      <c r="G1261">
        <v>26.1</v>
      </c>
    </row>
    <row r="1262" spans="1:7" x14ac:dyDescent="0.7">
      <c r="A1262" s="1">
        <v>42991</v>
      </c>
      <c r="B1262">
        <v>8.36</v>
      </c>
      <c r="C1262">
        <v>28</v>
      </c>
      <c r="E1262" s="1">
        <v>42993</v>
      </c>
      <c r="F1262">
        <v>8.14</v>
      </c>
      <c r="G1262">
        <v>24.4</v>
      </c>
    </row>
    <row r="1263" spans="1:7" x14ac:dyDescent="0.7">
      <c r="A1263" s="1">
        <v>42991</v>
      </c>
      <c r="B1263">
        <v>8.4700000000000006</v>
      </c>
      <c r="C1263">
        <v>29.8</v>
      </c>
      <c r="E1263" s="1">
        <v>42993</v>
      </c>
      <c r="F1263">
        <v>7.8</v>
      </c>
      <c r="G1263">
        <v>23.1</v>
      </c>
    </row>
    <row r="1264" spans="1:7" x14ac:dyDescent="0.7">
      <c r="A1264" s="1">
        <v>42991</v>
      </c>
      <c r="B1264">
        <v>8.26</v>
      </c>
      <c r="C1264">
        <v>28.8</v>
      </c>
      <c r="E1264" s="1">
        <v>42993</v>
      </c>
      <c r="F1264">
        <v>7.7</v>
      </c>
      <c r="G1264">
        <v>22.1</v>
      </c>
    </row>
    <row r="1265" spans="1:7" x14ac:dyDescent="0.7">
      <c r="A1265" s="1">
        <v>42991</v>
      </c>
      <c r="B1265">
        <v>8.01</v>
      </c>
      <c r="C1265">
        <v>27.2</v>
      </c>
      <c r="E1265" s="1">
        <v>42993</v>
      </c>
      <c r="F1265">
        <v>8.09</v>
      </c>
      <c r="G1265">
        <v>22.9</v>
      </c>
    </row>
    <row r="1266" spans="1:7" x14ac:dyDescent="0.7">
      <c r="A1266" s="1">
        <v>42992</v>
      </c>
      <c r="B1266">
        <v>7.71</v>
      </c>
      <c r="C1266">
        <v>25.7</v>
      </c>
      <c r="E1266" s="1">
        <v>42993</v>
      </c>
      <c r="F1266">
        <v>6.96</v>
      </c>
      <c r="G1266">
        <v>25.5</v>
      </c>
    </row>
    <row r="1267" spans="1:7" x14ac:dyDescent="0.7">
      <c r="A1267" s="1">
        <v>42992</v>
      </c>
      <c r="B1267">
        <v>7.54</v>
      </c>
      <c r="C1267">
        <v>24.5</v>
      </c>
      <c r="E1267" s="1">
        <v>42993</v>
      </c>
      <c r="F1267">
        <v>9.2899999999999991</v>
      </c>
      <c r="G1267">
        <v>26.3</v>
      </c>
    </row>
    <row r="1268" spans="1:7" x14ac:dyDescent="0.7">
      <c r="A1268" s="1">
        <v>42992</v>
      </c>
      <c r="B1268">
        <v>7.46</v>
      </c>
      <c r="C1268">
        <v>23.4</v>
      </c>
      <c r="E1268" s="1">
        <v>42993</v>
      </c>
      <c r="F1268">
        <v>9.25</v>
      </c>
      <c r="G1268">
        <v>21.3</v>
      </c>
    </row>
    <row r="1269" spans="1:7" x14ac:dyDescent="0.7">
      <c r="A1269" s="1">
        <v>42992</v>
      </c>
      <c r="B1269">
        <v>7.7</v>
      </c>
      <c r="C1269">
        <v>24.5</v>
      </c>
      <c r="E1269" s="1">
        <v>42993</v>
      </c>
      <c r="F1269">
        <v>9.14</v>
      </c>
      <c r="G1269">
        <v>18</v>
      </c>
    </row>
    <row r="1270" spans="1:7" x14ac:dyDescent="0.7">
      <c r="A1270" s="1">
        <v>42992</v>
      </c>
      <c r="B1270">
        <v>8.56</v>
      </c>
      <c r="C1270">
        <v>27.9</v>
      </c>
      <c r="E1270" s="1">
        <v>42994</v>
      </c>
      <c r="F1270">
        <v>8.73</v>
      </c>
      <c r="G1270">
        <v>17.2</v>
      </c>
    </row>
    <row r="1271" spans="1:7" x14ac:dyDescent="0.7">
      <c r="A1271" s="1">
        <v>42992</v>
      </c>
      <c r="B1271">
        <v>8.7899999999999991</v>
      </c>
      <c r="C1271">
        <v>30.2</v>
      </c>
      <c r="E1271" s="1">
        <v>42994</v>
      </c>
      <c r="F1271">
        <v>8.0399999999999991</v>
      </c>
      <c r="G1271">
        <v>16.600000000000001</v>
      </c>
    </row>
    <row r="1272" spans="1:7" x14ac:dyDescent="0.7">
      <c r="A1272" s="1">
        <v>42992</v>
      </c>
      <c r="B1272">
        <v>8.8000000000000007</v>
      </c>
      <c r="C1272">
        <v>29.1</v>
      </c>
      <c r="E1272" s="1">
        <v>42994</v>
      </c>
      <c r="F1272">
        <v>7.23</v>
      </c>
      <c r="G1272">
        <v>16.399999999999999</v>
      </c>
    </row>
    <row r="1273" spans="1:7" x14ac:dyDescent="0.7">
      <c r="A1273" s="1">
        <v>42992</v>
      </c>
      <c r="B1273">
        <v>8.77</v>
      </c>
      <c r="C1273">
        <v>27.4</v>
      </c>
      <c r="E1273" s="1">
        <v>42994</v>
      </c>
      <c r="F1273">
        <v>9.0500000000000007</v>
      </c>
      <c r="G1273">
        <v>31.6</v>
      </c>
    </row>
    <row r="1274" spans="1:7" x14ac:dyDescent="0.7">
      <c r="A1274" s="1">
        <v>42993</v>
      </c>
      <c r="B1274">
        <v>8.5500000000000007</v>
      </c>
      <c r="C1274">
        <v>26</v>
      </c>
      <c r="E1274" s="1">
        <v>42994</v>
      </c>
      <c r="F1274">
        <v>8.17</v>
      </c>
      <c r="G1274">
        <v>27.4</v>
      </c>
    </row>
    <row r="1275" spans="1:7" x14ac:dyDescent="0.7">
      <c r="A1275" s="1">
        <v>42993</v>
      </c>
      <c r="B1275">
        <v>8.2899999999999991</v>
      </c>
      <c r="C1275">
        <v>24.8</v>
      </c>
      <c r="E1275" s="1">
        <v>42994</v>
      </c>
      <c r="F1275">
        <v>7.84</v>
      </c>
      <c r="G1275">
        <v>21.6</v>
      </c>
    </row>
    <row r="1276" spans="1:7" x14ac:dyDescent="0.7">
      <c r="A1276" s="1">
        <v>42993</v>
      </c>
      <c r="B1276">
        <v>8.0399999999999991</v>
      </c>
      <c r="C1276">
        <v>23.9</v>
      </c>
      <c r="E1276" s="1">
        <v>42994</v>
      </c>
      <c r="F1276">
        <v>7.85</v>
      </c>
      <c r="G1276">
        <v>20.9</v>
      </c>
    </row>
    <row r="1277" spans="1:7" x14ac:dyDescent="0.7">
      <c r="A1277" s="1">
        <v>42993</v>
      </c>
      <c r="B1277">
        <v>7.86</v>
      </c>
      <c r="C1277">
        <v>24.7</v>
      </c>
      <c r="E1277" s="1">
        <v>42995</v>
      </c>
      <c r="F1277">
        <v>7.87</v>
      </c>
      <c r="G1277">
        <v>20.399999999999999</v>
      </c>
    </row>
    <row r="1278" spans="1:7" x14ac:dyDescent="0.7">
      <c r="A1278" s="1">
        <v>42993</v>
      </c>
      <c r="B1278">
        <v>8.44</v>
      </c>
      <c r="C1278">
        <v>26.7</v>
      </c>
      <c r="E1278" s="1">
        <v>42995</v>
      </c>
      <c r="F1278">
        <v>7.9</v>
      </c>
      <c r="G1278">
        <v>20.2</v>
      </c>
    </row>
    <row r="1279" spans="1:7" x14ac:dyDescent="0.7">
      <c r="A1279" s="1">
        <v>42993</v>
      </c>
      <c r="B1279">
        <v>8.9499999999999993</v>
      </c>
      <c r="C1279">
        <v>27.1</v>
      </c>
      <c r="E1279" s="1">
        <v>42995</v>
      </c>
      <c r="F1279">
        <v>7.92</v>
      </c>
      <c r="G1279">
        <v>19.899999999999999</v>
      </c>
    </row>
    <row r="1280" spans="1:7" x14ac:dyDescent="0.7">
      <c r="A1280" s="1">
        <v>42993</v>
      </c>
      <c r="B1280">
        <v>8.4</v>
      </c>
      <c r="C1280">
        <v>26.6</v>
      </c>
      <c r="E1280" s="1">
        <v>42995</v>
      </c>
      <c r="F1280">
        <v>8.16</v>
      </c>
      <c r="G1280">
        <v>20</v>
      </c>
    </row>
    <row r="1281" spans="1:7" x14ac:dyDescent="0.7">
      <c r="A1281" s="1">
        <v>42993</v>
      </c>
      <c r="B1281">
        <v>8.09</v>
      </c>
      <c r="C1281">
        <v>25.7</v>
      </c>
      <c r="E1281" s="1">
        <v>42995</v>
      </c>
      <c r="F1281">
        <v>9.09</v>
      </c>
      <c r="G1281">
        <v>22.4</v>
      </c>
    </row>
    <row r="1282" spans="1:7" x14ac:dyDescent="0.7">
      <c r="A1282" s="1">
        <v>42994</v>
      </c>
      <c r="B1282">
        <v>7.7</v>
      </c>
      <c r="C1282">
        <v>25</v>
      </c>
      <c r="E1282" s="1">
        <v>42995</v>
      </c>
      <c r="F1282">
        <v>9.44</v>
      </c>
      <c r="G1282">
        <v>23.3</v>
      </c>
    </row>
    <row r="1283" spans="1:7" x14ac:dyDescent="0.7">
      <c r="A1283" s="1">
        <v>42994</v>
      </c>
      <c r="B1283">
        <v>7.45</v>
      </c>
      <c r="C1283">
        <v>24.4</v>
      </c>
      <c r="E1283" s="1">
        <v>42995</v>
      </c>
      <c r="F1283">
        <v>9.49</v>
      </c>
      <c r="G1283">
        <v>22.2</v>
      </c>
    </row>
    <row r="1284" spans="1:7" x14ac:dyDescent="0.7">
      <c r="A1284" s="1">
        <v>42994</v>
      </c>
      <c r="B1284">
        <v>7.37</v>
      </c>
      <c r="C1284">
        <v>23.7</v>
      </c>
      <c r="E1284" s="1">
        <v>42995</v>
      </c>
      <c r="F1284">
        <v>9.34</v>
      </c>
      <c r="G1284">
        <v>21.4</v>
      </c>
    </row>
    <row r="1285" spans="1:7" x14ac:dyDescent="0.7">
      <c r="A1285" s="1">
        <v>42994</v>
      </c>
      <c r="B1285">
        <v>7.2</v>
      </c>
      <c r="C1285">
        <v>24.3</v>
      </c>
      <c r="E1285" s="1">
        <v>42996</v>
      </c>
      <c r="F1285">
        <v>9.2100000000000009</v>
      </c>
      <c r="G1285">
        <v>20.3</v>
      </c>
    </row>
    <row r="1286" spans="1:7" x14ac:dyDescent="0.7">
      <c r="A1286" s="1">
        <v>42994</v>
      </c>
      <c r="B1286">
        <v>7.82</v>
      </c>
      <c r="C1286">
        <v>25.8</v>
      </c>
      <c r="E1286" s="1">
        <v>42996</v>
      </c>
      <c r="F1286">
        <v>9.08</v>
      </c>
      <c r="G1286">
        <v>19.2</v>
      </c>
    </row>
    <row r="1287" spans="1:7" x14ac:dyDescent="0.7">
      <c r="A1287" s="1">
        <v>42994</v>
      </c>
      <c r="B1287">
        <v>8.6300000000000008</v>
      </c>
      <c r="C1287">
        <v>26.7</v>
      </c>
      <c r="E1287" s="1">
        <v>42996</v>
      </c>
      <c r="F1287">
        <v>8.9600000000000009</v>
      </c>
      <c r="G1287">
        <v>18.3</v>
      </c>
    </row>
    <row r="1288" spans="1:7" x14ac:dyDescent="0.7">
      <c r="A1288" s="1">
        <v>42994</v>
      </c>
      <c r="B1288">
        <v>8.23</v>
      </c>
      <c r="C1288">
        <v>26</v>
      </c>
      <c r="E1288" s="1">
        <v>42996</v>
      </c>
      <c r="F1288">
        <v>9.36</v>
      </c>
      <c r="G1288">
        <v>22.7</v>
      </c>
    </row>
    <row r="1289" spans="1:7" x14ac:dyDescent="0.7">
      <c r="A1289" s="1">
        <v>42994</v>
      </c>
      <c r="B1289">
        <v>7.86</v>
      </c>
      <c r="C1289">
        <v>25.4</v>
      </c>
      <c r="E1289" s="1">
        <v>42996</v>
      </c>
      <c r="F1289">
        <v>9.2899999999999991</v>
      </c>
      <c r="G1289">
        <v>25</v>
      </c>
    </row>
    <row r="1290" spans="1:7" x14ac:dyDescent="0.7">
      <c r="A1290" s="1">
        <v>42995</v>
      </c>
      <c r="B1290">
        <v>7.56</v>
      </c>
      <c r="C1290">
        <v>25</v>
      </c>
      <c r="E1290" s="1">
        <v>42996</v>
      </c>
      <c r="F1290">
        <v>8.77</v>
      </c>
      <c r="G1290">
        <v>26.5</v>
      </c>
    </row>
    <row r="1291" spans="1:7" x14ac:dyDescent="0.7">
      <c r="A1291" s="1">
        <v>42995</v>
      </c>
      <c r="B1291">
        <v>7.41</v>
      </c>
      <c r="C1291">
        <v>24.7</v>
      </c>
      <c r="E1291" s="1">
        <v>42996</v>
      </c>
      <c r="F1291">
        <v>7.89</v>
      </c>
      <c r="G1291">
        <v>24.8</v>
      </c>
    </row>
    <row r="1292" spans="1:7" x14ac:dyDescent="0.7">
      <c r="A1292" s="1">
        <v>42995</v>
      </c>
      <c r="B1292">
        <v>7.35</v>
      </c>
      <c r="C1292">
        <v>24.4</v>
      </c>
      <c r="E1292" s="1">
        <v>42996</v>
      </c>
      <c r="F1292">
        <v>7.82</v>
      </c>
      <c r="G1292">
        <v>23.4</v>
      </c>
    </row>
    <row r="1293" spans="1:7" x14ac:dyDescent="0.7">
      <c r="A1293" s="1">
        <v>42995</v>
      </c>
      <c r="B1293">
        <v>7.24</v>
      </c>
      <c r="C1293">
        <v>24.4</v>
      </c>
      <c r="E1293" s="1">
        <v>42997</v>
      </c>
      <c r="F1293">
        <v>7.82</v>
      </c>
      <c r="G1293">
        <v>22.1</v>
      </c>
    </row>
    <row r="1294" spans="1:7" x14ac:dyDescent="0.7">
      <c r="A1294" s="1">
        <v>42995</v>
      </c>
      <c r="B1294">
        <v>7.58</v>
      </c>
      <c r="C1294">
        <v>25.6</v>
      </c>
      <c r="E1294" s="1">
        <v>42997</v>
      </c>
      <c r="F1294">
        <v>7.84</v>
      </c>
      <c r="G1294">
        <v>21</v>
      </c>
    </row>
    <row r="1295" spans="1:7" x14ac:dyDescent="0.7">
      <c r="A1295" s="1">
        <v>42995</v>
      </c>
      <c r="B1295">
        <v>7.88</v>
      </c>
      <c r="C1295">
        <v>25.9</v>
      </c>
      <c r="E1295" s="1">
        <v>42997</v>
      </c>
      <c r="F1295">
        <v>7.84</v>
      </c>
      <c r="G1295">
        <v>20.2</v>
      </c>
    </row>
    <row r="1296" spans="1:7" x14ac:dyDescent="0.7">
      <c r="A1296" s="1">
        <v>42995</v>
      </c>
      <c r="B1296">
        <v>7.64</v>
      </c>
      <c r="C1296">
        <v>25.6</v>
      </c>
      <c r="E1296" s="1">
        <v>42997</v>
      </c>
      <c r="F1296">
        <v>7.84</v>
      </c>
      <c r="G1296">
        <v>21.3</v>
      </c>
    </row>
    <row r="1297" spans="1:7" x14ac:dyDescent="0.7">
      <c r="A1297" s="1">
        <v>42995</v>
      </c>
      <c r="B1297">
        <v>7.41</v>
      </c>
      <c r="C1297">
        <v>25</v>
      </c>
      <c r="E1297" s="1">
        <v>42997</v>
      </c>
      <c r="F1297">
        <v>8.2100000000000009</v>
      </c>
      <c r="G1297">
        <v>24.9</v>
      </c>
    </row>
    <row r="1298" spans="1:7" x14ac:dyDescent="0.7">
      <c r="A1298" s="1">
        <v>42996</v>
      </c>
      <c r="B1298">
        <v>7.32</v>
      </c>
      <c r="C1298">
        <v>24.3</v>
      </c>
      <c r="E1298" s="1">
        <v>42997</v>
      </c>
      <c r="F1298">
        <v>7.84</v>
      </c>
      <c r="G1298">
        <v>26.6</v>
      </c>
    </row>
    <row r="1299" spans="1:7" x14ac:dyDescent="0.7">
      <c r="A1299" s="1">
        <v>42996</v>
      </c>
      <c r="B1299">
        <v>7.28</v>
      </c>
      <c r="C1299">
        <v>23.6</v>
      </c>
      <c r="E1299" s="1">
        <v>42997</v>
      </c>
      <c r="F1299">
        <v>7.68</v>
      </c>
      <c r="G1299">
        <v>26.1</v>
      </c>
    </row>
    <row r="1300" spans="1:7" x14ac:dyDescent="0.7">
      <c r="A1300" s="1">
        <v>42996</v>
      </c>
      <c r="B1300">
        <v>7.29</v>
      </c>
      <c r="C1300">
        <v>22.9</v>
      </c>
      <c r="E1300" s="1">
        <v>42997</v>
      </c>
      <c r="F1300">
        <v>7.64</v>
      </c>
      <c r="G1300">
        <v>24.9</v>
      </c>
    </row>
    <row r="1301" spans="1:7" x14ac:dyDescent="0.7">
      <c r="A1301" s="1">
        <v>42996</v>
      </c>
      <c r="B1301">
        <v>7.6</v>
      </c>
      <c r="C1301">
        <v>24.3</v>
      </c>
      <c r="E1301" s="1">
        <v>42998</v>
      </c>
      <c r="F1301">
        <v>7.66</v>
      </c>
      <c r="G1301">
        <v>24</v>
      </c>
    </row>
    <row r="1302" spans="1:7" x14ac:dyDescent="0.7">
      <c r="A1302" s="1">
        <v>42996</v>
      </c>
      <c r="B1302">
        <v>7.87</v>
      </c>
      <c r="C1302">
        <v>27.9</v>
      </c>
      <c r="E1302" s="1">
        <v>42998</v>
      </c>
      <c r="F1302">
        <v>7.7</v>
      </c>
      <c r="G1302">
        <v>23.1</v>
      </c>
    </row>
    <row r="1303" spans="1:7" x14ac:dyDescent="0.7">
      <c r="A1303" s="1">
        <v>42996</v>
      </c>
      <c r="B1303">
        <v>7.9</v>
      </c>
      <c r="C1303">
        <v>29.7</v>
      </c>
      <c r="E1303" s="1">
        <v>42998</v>
      </c>
      <c r="F1303">
        <v>7.69</v>
      </c>
      <c r="G1303">
        <v>22.5</v>
      </c>
    </row>
    <row r="1304" spans="1:7" x14ac:dyDescent="0.7">
      <c r="A1304" s="1">
        <v>42996</v>
      </c>
      <c r="B1304">
        <v>8.52</v>
      </c>
      <c r="C1304">
        <v>28.5</v>
      </c>
      <c r="E1304" s="1">
        <v>42998</v>
      </c>
      <c r="F1304">
        <v>7.94</v>
      </c>
      <c r="G1304">
        <v>22.6</v>
      </c>
    </row>
    <row r="1305" spans="1:7" x14ac:dyDescent="0.7">
      <c r="A1305" s="1">
        <v>42996</v>
      </c>
      <c r="B1305">
        <v>8.0500000000000007</v>
      </c>
      <c r="C1305">
        <v>27.2</v>
      </c>
      <c r="E1305" s="1">
        <v>42998</v>
      </c>
      <c r="F1305">
        <v>8.67</v>
      </c>
      <c r="G1305">
        <v>23.7</v>
      </c>
    </row>
    <row r="1306" spans="1:7" x14ac:dyDescent="0.7">
      <c r="A1306" s="1">
        <v>42997</v>
      </c>
      <c r="B1306">
        <v>7.6</v>
      </c>
      <c r="C1306">
        <v>26</v>
      </c>
      <c r="E1306" s="1">
        <v>42998</v>
      </c>
      <c r="F1306">
        <v>9.11</v>
      </c>
      <c r="G1306">
        <v>25.9</v>
      </c>
    </row>
    <row r="1307" spans="1:7" x14ac:dyDescent="0.7">
      <c r="A1307" s="1">
        <v>42997</v>
      </c>
      <c r="B1307">
        <v>7.42</v>
      </c>
      <c r="C1307">
        <v>24.9</v>
      </c>
      <c r="E1307" s="1">
        <v>42998</v>
      </c>
      <c r="F1307">
        <v>8.85</v>
      </c>
      <c r="G1307">
        <v>24.6</v>
      </c>
    </row>
    <row r="1308" spans="1:7" x14ac:dyDescent="0.7">
      <c r="A1308" s="1">
        <v>42997</v>
      </c>
      <c r="B1308">
        <v>7.34</v>
      </c>
      <c r="C1308">
        <v>24.1</v>
      </c>
      <c r="E1308" s="1">
        <v>42998</v>
      </c>
      <c r="F1308">
        <v>8.52</v>
      </c>
      <c r="G1308">
        <v>22.8</v>
      </c>
    </row>
    <row r="1309" spans="1:7" x14ac:dyDescent="0.7">
      <c r="A1309" s="1">
        <v>42997</v>
      </c>
      <c r="B1309">
        <v>7.36</v>
      </c>
      <c r="C1309">
        <v>25</v>
      </c>
      <c r="E1309" s="1">
        <v>42999</v>
      </c>
      <c r="F1309">
        <v>8.15</v>
      </c>
      <c r="G1309">
        <v>21.3</v>
      </c>
    </row>
    <row r="1310" spans="1:7" x14ac:dyDescent="0.7">
      <c r="A1310" s="1">
        <v>42997</v>
      </c>
      <c r="B1310">
        <v>8.2799999999999994</v>
      </c>
      <c r="C1310">
        <v>28.2</v>
      </c>
      <c r="E1310" s="1">
        <v>42999</v>
      </c>
      <c r="F1310">
        <v>7.96</v>
      </c>
      <c r="G1310">
        <v>20</v>
      </c>
    </row>
    <row r="1311" spans="1:7" x14ac:dyDescent="0.7">
      <c r="A1311" s="1">
        <v>42997</v>
      </c>
      <c r="B1311">
        <v>8.73</v>
      </c>
      <c r="C1311">
        <v>29.6</v>
      </c>
      <c r="E1311" s="1">
        <v>42999</v>
      </c>
      <c r="F1311">
        <v>7.93</v>
      </c>
      <c r="G1311">
        <v>18.899999999999999</v>
      </c>
    </row>
    <row r="1312" spans="1:7" x14ac:dyDescent="0.7">
      <c r="A1312" s="1">
        <v>42997</v>
      </c>
      <c r="B1312">
        <v>8.4700000000000006</v>
      </c>
      <c r="C1312">
        <v>29</v>
      </c>
      <c r="E1312" s="1">
        <v>42999</v>
      </c>
      <c r="F1312">
        <v>8.17</v>
      </c>
      <c r="G1312">
        <v>19.8</v>
      </c>
    </row>
    <row r="1313" spans="1:7" x14ac:dyDescent="0.7">
      <c r="A1313" s="1">
        <v>42997</v>
      </c>
      <c r="B1313">
        <v>8.02</v>
      </c>
      <c r="C1313">
        <v>27.9</v>
      </c>
      <c r="E1313" s="1">
        <v>42999</v>
      </c>
      <c r="F1313">
        <v>8.85</v>
      </c>
      <c r="G1313">
        <v>23.3</v>
      </c>
    </row>
    <row r="1314" spans="1:7" x14ac:dyDescent="0.7">
      <c r="A1314" s="1">
        <v>42998</v>
      </c>
      <c r="B1314">
        <v>7.57</v>
      </c>
      <c r="C1314">
        <v>27.1</v>
      </c>
      <c r="E1314" s="1">
        <v>42999</v>
      </c>
      <c r="F1314">
        <v>9.19</v>
      </c>
      <c r="G1314">
        <v>25.7</v>
      </c>
    </row>
    <row r="1315" spans="1:7" x14ac:dyDescent="0.7">
      <c r="A1315" s="1">
        <v>42998</v>
      </c>
      <c r="B1315">
        <v>7.38</v>
      </c>
      <c r="C1315">
        <v>26.4</v>
      </c>
      <c r="E1315" s="1">
        <v>42999</v>
      </c>
      <c r="F1315">
        <v>8.9499999999999993</v>
      </c>
      <c r="G1315">
        <v>24.8</v>
      </c>
    </row>
    <row r="1316" spans="1:7" x14ac:dyDescent="0.7">
      <c r="A1316" s="1">
        <v>42998</v>
      </c>
      <c r="B1316">
        <v>7.32</v>
      </c>
      <c r="C1316">
        <v>25.9</v>
      </c>
      <c r="E1316" s="1">
        <v>42999</v>
      </c>
      <c r="F1316">
        <v>8.64</v>
      </c>
      <c r="G1316">
        <v>23.2</v>
      </c>
    </row>
    <row r="1317" spans="1:7" x14ac:dyDescent="0.7">
      <c r="A1317" s="1">
        <v>42998</v>
      </c>
      <c r="B1317">
        <v>7.34</v>
      </c>
      <c r="C1317">
        <v>26.1</v>
      </c>
      <c r="E1317" s="1">
        <v>43000</v>
      </c>
      <c r="F1317">
        <v>8.27</v>
      </c>
      <c r="G1317">
        <v>21.9</v>
      </c>
    </row>
    <row r="1318" spans="1:7" x14ac:dyDescent="0.7">
      <c r="A1318" s="1">
        <v>42998</v>
      </c>
      <c r="B1318">
        <v>7.64</v>
      </c>
      <c r="C1318">
        <v>26.3</v>
      </c>
      <c r="E1318" s="1">
        <v>43000</v>
      </c>
      <c r="F1318">
        <v>8.02</v>
      </c>
      <c r="G1318">
        <v>20.8</v>
      </c>
    </row>
    <row r="1319" spans="1:7" x14ac:dyDescent="0.7">
      <c r="A1319" s="1">
        <v>42998</v>
      </c>
      <c r="B1319">
        <v>8.2799999999999994</v>
      </c>
      <c r="C1319">
        <v>27.7</v>
      </c>
      <c r="E1319" s="1">
        <v>43000</v>
      </c>
      <c r="F1319">
        <v>7.88</v>
      </c>
      <c r="G1319">
        <v>19.8</v>
      </c>
    </row>
    <row r="1320" spans="1:7" x14ac:dyDescent="0.7">
      <c r="A1320" s="1">
        <v>42998</v>
      </c>
      <c r="B1320">
        <v>7.82</v>
      </c>
      <c r="C1320">
        <v>27.4</v>
      </c>
      <c r="E1320" s="1">
        <v>43000</v>
      </c>
      <c r="F1320">
        <v>7.98</v>
      </c>
      <c r="G1320">
        <v>21</v>
      </c>
    </row>
    <row r="1321" spans="1:7" x14ac:dyDescent="0.7">
      <c r="A1321" s="1">
        <v>42998</v>
      </c>
      <c r="B1321">
        <v>7.46</v>
      </c>
      <c r="C1321">
        <v>26.2</v>
      </c>
      <c r="E1321" s="1">
        <v>43000</v>
      </c>
      <c r="F1321">
        <v>8.67</v>
      </c>
      <c r="G1321">
        <v>24.9</v>
      </c>
    </row>
    <row r="1322" spans="1:7" x14ac:dyDescent="0.7">
      <c r="A1322" s="1">
        <v>42999</v>
      </c>
      <c r="B1322">
        <v>7.39</v>
      </c>
      <c r="C1322">
        <v>25.1</v>
      </c>
      <c r="E1322" s="1">
        <v>43000</v>
      </c>
      <c r="F1322">
        <v>8.99</v>
      </c>
      <c r="G1322">
        <v>27.5</v>
      </c>
    </row>
    <row r="1323" spans="1:7" x14ac:dyDescent="0.7">
      <c r="A1323" s="1">
        <v>42999</v>
      </c>
      <c r="B1323">
        <v>7.38</v>
      </c>
      <c r="C1323">
        <v>24.1</v>
      </c>
      <c r="E1323" s="1">
        <v>43000</v>
      </c>
      <c r="F1323">
        <v>8.2799999999999994</v>
      </c>
      <c r="G1323">
        <v>26.2</v>
      </c>
    </row>
    <row r="1324" spans="1:7" x14ac:dyDescent="0.7">
      <c r="A1324" s="1">
        <v>42999</v>
      </c>
      <c r="B1324">
        <v>7.4</v>
      </c>
      <c r="C1324">
        <v>23.2</v>
      </c>
      <c r="E1324" s="1">
        <v>43000</v>
      </c>
      <c r="F1324">
        <v>7.9</v>
      </c>
      <c r="G1324">
        <v>24.4</v>
      </c>
    </row>
    <row r="1325" spans="1:7" x14ac:dyDescent="0.7">
      <c r="A1325" s="1">
        <v>42999</v>
      </c>
      <c r="B1325">
        <v>7.61</v>
      </c>
      <c r="C1325">
        <v>23.9</v>
      </c>
      <c r="E1325" s="1">
        <v>43001</v>
      </c>
      <c r="F1325">
        <v>7.78</v>
      </c>
      <c r="G1325">
        <v>23</v>
      </c>
    </row>
    <row r="1326" spans="1:7" x14ac:dyDescent="0.7">
      <c r="A1326" s="1">
        <v>42999</v>
      </c>
      <c r="B1326">
        <v>8.14</v>
      </c>
      <c r="C1326">
        <v>26.1</v>
      </c>
      <c r="E1326" s="1">
        <v>43001</v>
      </c>
      <c r="F1326">
        <v>7.78</v>
      </c>
      <c r="G1326">
        <v>21.6</v>
      </c>
    </row>
    <row r="1327" spans="1:7" x14ac:dyDescent="0.7">
      <c r="A1327" s="1">
        <v>42999</v>
      </c>
      <c r="B1327">
        <v>8.7200000000000006</v>
      </c>
      <c r="C1327">
        <v>27</v>
      </c>
      <c r="E1327" s="1">
        <v>43001</v>
      </c>
      <c r="F1327">
        <v>7.8</v>
      </c>
      <c r="G1327">
        <v>20.7</v>
      </c>
    </row>
    <row r="1328" spans="1:7" x14ac:dyDescent="0.7">
      <c r="A1328" s="1">
        <v>42999</v>
      </c>
      <c r="B1328">
        <v>8.2799999999999994</v>
      </c>
      <c r="C1328">
        <v>21.7</v>
      </c>
      <c r="E1328" s="1">
        <v>43001</v>
      </c>
      <c r="F1328">
        <v>8.65</v>
      </c>
      <c r="G1328">
        <v>21.7</v>
      </c>
    </row>
    <row r="1329" spans="1:7" x14ac:dyDescent="0.7">
      <c r="A1329" s="1">
        <v>43002</v>
      </c>
      <c r="B1329">
        <v>8.27</v>
      </c>
      <c r="C1329">
        <v>25</v>
      </c>
      <c r="E1329" s="1">
        <v>43001</v>
      </c>
      <c r="F1329">
        <v>9.18</v>
      </c>
      <c r="G1329">
        <v>24.4</v>
      </c>
    </row>
    <row r="1330" spans="1:7" x14ac:dyDescent="0.7">
      <c r="A1330" s="1">
        <v>43002</v>
      </c>
      <c r="B1330">
        <v>8.4499999999999993</v>
      </c>
      <c r="C1330">
        <v>27.8</v>
      </c>
      <c r="E1330" s="1">
        <v>43001</v>
      </c>
      <c r="F1330">
        <v>9.44</v>
      </c>
      <c r="G1330">
        <v>26.5</v>
      </c>
    </row>
    <row r="1331" spans="1:7" x14ac:dyDescent="0.7">
      <c r="A1331" s="1">
        <v>43002</v>
      </c>
      <c r="B1331">
        <v>8.26</v>
      </c>
      <c r="C1331">
        <v>28.3</v>
      </c>
      <c r="E1331" s="1">
        <v>43001</v>
      </c>
      <c r="F1331">
        <v>9.14</v>
      </c>
      <c r="G1331">
        <v>26</v>
      </c>
    </row>
    <row r="1332" spans="1:7" x14ac:dyDescent="0.7">
      <c r="A1332" s="1">
        <v>43002</v>
      </c>
      <c r="B1332">
        <v>7.8</v>
      </c>
      <c r="C1332">
        <v>27.2</v>
      </c>
      <c r="E1332" s="1">
        <v>43001</v>
      </c>
      <c r="F1332">
        <v>8.89</v>
      </c>
      <c r="G1332">
        <v>24.4</v>
      </c>
    </row>
    <row r="1333" spans="1:7" x14ac:dyDescent="0.7">
      <c r="A1333" s="1">
        <v>43002</v>
      </c>
      <c r="B1333">
        <v>7.62</v>
      </c>
      <c r="C1333">
        <v>26.5</v>
      </c>
      <c r="E1333" s="1">
        <v>43002</v>
      </c>
      <c r="F1333">
        <v>8.6199999999999992</v>
      </c>
      <c r="G1333">
        <v>23</v>
      </c>
    </row>
    <row r="1334" spans="1:7" x14ac:dyDescent="0.7">
      <c r="A1334" s="1">
        <v>43003</v>
      </c>
      <c r="B1334">
        <v>7.56</v>
      </c>
      <c r="C1334">
        <v>25.7</v>
      </c>
      <c r="E1334" s="1">
        <v>43002</v>
      </c>
      <c r="F1334">
        <v>8.2799999999999994</v>
      </c>
      <c r="G1334">
        <v>21.8</v>
      </c>
    </row>
    <row r="1335" spans="1:7" x14ac:dyDescent="0.7">
      <c r="A1335" s="1">
        <v>43003</v>
      </c>
      <c r="B1335">
        <v>7.53</v>
      </c>
      <c r="C1335">
        <v>25</v>
      </c>
      <c r="E1335" s="1">
        <v>43002</v>
      </c>
      <c r="F1335">
        <v>7.99</v>
      </c>
      <c r="G1335">
        <v>20.7</v>
      </c>
    </row>
    <row r="1336" spans="1:7" x14ac:dyDescent="0.7">
      <c r="A1336" s="1">
        <v>43003</v>
      </c>
      <c r="B1336">
        <v>7.6</v>
      </c>
      <c r="C1336">
        <v>24.8</v>
      </c>
      <c r="E1336" s="1">
        <v>43002</v>
      </c>
      <c r="F1336">
        <v>8.27</v>
      </c>
      <c r="G1336">
        <v>22</v>
      </c>
    </row>
    <row r="1337" spans="1:7" x14ac:dyDescent="0.7">
      <c r="A1337" s="1">
        <v>43003</v>
      </c>
      <c r="B1337">
        <v>8.17</v>
      </c>
      <c r="C1337">
        <v>26.7</v>
      </c>
      <c r="E1337" s="1">
        <v>43002</v>
      </c>
      <c r="F1337">
        <v>9.01</v>
      </c>
      <c r="G1337">
        <v>25.6</v>
      </c>
    </row>
    <row r="1338" spans="1:7" x14ac:dyDescent="0.7">
      <c r="A1338" s="1">
        <v>43003</v>
      </c>
      <c r="B1338">
        <v>8.52</v>
      </c>
      <c r="C1338">
        <v>29.2</v>
      </c>
      <c r="E1338" s="1">
        <v>43002</v>
      </c>
      <c r="F1338">
        <v>9.24</v>
      </c>
      <c r="G1338">
        <v>27.8</v>
      </c>
    </row>
    <row r="1339" spans="1:7" x14ac:dyDescent="0.7">
      <c r="A1339" s="1">
        <v>43003</v>
      </c>
      <c r="B1339">
        <v>8.32</v>
      </c>
      <c r="C1339">
        <v>29.5</v>
      </c>
      <c r="E1339" s="1">
        <v>43002</v>
      </c>
      <c r="F1339">
        <v>9.26</v>
      </c>
      <c r="G1339">
        <v>24.6</v>
      </c>
    </row>
    <row r="1340" spans="1:7" x14ac:dyDescent="0.7">
      <c r="A1340" s="1">
        <v>43003</v>
      </c>
      <c r="B1340">
        <v>7.99</v>
      </c>
      <c r="C1340">
        <v>28.2</v>
      </c>
      <c r="E1340" s="1">
        <v>43002</v>
      </c>
      <c r="F1340">
        <v>9.16</v>
      </c>
      <c r="G1340">
        <v>21</v>
      </c>
    </row>
    <row r="1341" spans="1:7" x14ac:dyDescent="0.7">
      <c r="A1341" s="1">
        <v>43003</v>
      </c>
      <c r="B1341">
        <v>7.7</v>
      </c>
      <c r="C1341">
        <v>27.2</v>
      </c>
      <c r="E1341" s="1">
        <v>43003</v>
      </c>
      <c r="F1341">
        <v>9.08</v>
      </c>
      <c r="G1341">
        <v>19</v>
      </c>
    </row>
    <row r="1342" spans="1:7" x14ac:dyDescent="0.7">
      <c r="A1342" s="1">
        <v>43004</v>
      </c>
      <c r="B1342">
        <v>7.56</v>
      </c>
      <c r="C1342">
        <v>26.2</v>
      </c>
      <c r="E1342" s="1">
        <v>43003</v>
      </c>
      <c r="F1342">
        <v>9.06</v>
      </c>
      <c r="G1342">
        <v>17.899999999999999</v>
      </c>
    </row>
    <row r="1343" spans="1:7" x14ac:dyDescent="0.7">
      <c r="A1343" s="1">
        <v>43004</v>
      </c>
      <c r="B1343">
        <v>7.48</v>
      </c>
      <c r="C1343">
        <v>25.3</v>
      </c>
      <c r="E1343" s="1">
        <v>43003</v>
      </c>
      <c r="F1343">
        <v>9.08</v>
      </c>
      <c r="G1343">
        <v>18</v>
      </c>
    </row>
    <row r="1344" spans="1:7" x14ac:dyDescent="0.7">
      <c r="A1344" s="1">
        <v>43004</v>
      </c>
      <c r="B1344">
        <v>7.44</v>
      </c>
      <c r="C1344">
        <v>24.9</v>
      </c>
      <c r="E1344" s="1">
        <v>43003</v>
      </c>
      <c r="F1344">
        <v>9.0500000000000007</v>
      </c>
      <c r="G1344">
        <v>27.6</v>
      </c>
    </row>
    <row r="1345" spans="1:7" x14ac:dyDescent="0.7">
      <c r="A1345" s="1">
        <v>43004</v>
      </c>
      <c r="B1345">
        <v>8.39</v>
      </c>
      <c r="C1345">
        <v>26.5</v>
      </c>
      <c r="E1345" s="1">
        <v>43003</v>
      </c>
      <c r="F1345">
        <v>9.26</v>
      </c>
      <c r="G1345">
        <v>32</v>
      </c>
    </row>
    <row r="1346" spans="1:7" x14ac:dyDescent="0.7">
      <c r="A1346" s="1">
        <v>43004</v>
      </c>
      <c r="B1346">
        <v>8.83</v>
      </c>
      <c r="C1346">
        <v>29.3</v>
      </c>
      <c r="E1346" s="1">
        <v>43003</v>
      </c>
      <c r="F1346">
        <v>8.99</v>
      </c>
      <c r="G1346">
        <v>33.6</v>
      </c>
    </row>
    <row r="1347" spans="1:7" x14ac:dyDescent="0.7">
      <c r="A1347" s="1">
        <v>43004</v>
      </c>
      <c r="B1347">
        <v>8.92</v>
      </c>
      <c r="C1347">
        <v>29.8</v>
      </c>
      <c r="E1347" s="1">
        <v>43003</v>
      </c>
      <c r="F1347">
        <v>8.93</v>
      </c>
      <c r="G1347">
        <v>24.5</v>
      </c>
    </row>
    <row r="1348" spans="1:7" x14ac:dyDescent="0.7">
      <c r="A1348" s="1">
        <v>43004</v>
      </c>
      <c r="B1348">
        <v>8.75</v>
      </c>
      <c r="C1348">
        <v>28.6</v>
      </c>
      <c r="E1348" s="1">
        <v>43003</v>
      </c>
      <c r="F1348">
        <v>8.66</v>
      </c>
      <c r="G1348">
        <v>22.5</v>
      </c>
    </row>
    <row r="1349" spans="1:7" x14ac:dyDescent="0.7">
      <c r="A1349" s="1">
        <v>43004</v>
      </c>
      <c r="B1349">
        <v>8.59</v>
      </c>
      <c r="C1349">
        <v>27.8</v>
      </c>
      <c r="E1349" s="1">
        <v>43004</v>
      </c>
      <c r="F1349">
        <v>8.36</v>
      </c>
      <c r="G1349">
        <v>21</v>
      </c>
    </row>
    <row r="1350" spans="1:7" x14ac:dyDescent="0.7">
      <c r="A1350" s="1">
        <v>43005</v>
      </c>
      <c r="B1350">
        <v>8.3699999999999992</v>
      </c>
      <c r="C1350">
        <v>27.3</v>
      </c>
      <c r="E1350" s="1">
        <v>43004</v>
      </c>
      <c r="F1350">
        <v>8.11</v>
      </c>
      <c r="G1350">
        <v>19.8</v>
      </c>
    </row>
    <row r="1351" spans="1:7" x14ac:dyDescent="0.7">
      <c r="A1351" s="1">
        <v>43005</v>
      </c>
      <c r="B1351">
        <v>8.09</v>
      </c>
      <c r="C1351">
        <v>26.6</v>
      </c>
      <c r="E1351" s="1">
        <v>43004</v>
      </c>
      <c r="F1351">
        <v>8.01</v>
      </c>
      <c r="G1351">
        <v>18.600000000000001</v>
      </c>
    </row>
    <row r="1352" spans="1:7" x14ac:dyDescent="0.7">
      <c r="A1352" s="1">
        <v>43005</v>
      </c>
      <c r="B1352">
        <v>7.83</v>
      </c>
      <c r="C1352">
        <v>25.9</v>
      </c>
      <c r="E1352" s="1">
        <v>43004</v>
      </c>
      <c r="F1352">
        <v>9</v>
      </c>
      <c r="G1352">
        <v>24.3</v>
      </c>
    </row>
    <row r="1353" spans="1:7" x14ac:dyDescent="0.7">
      <c r="A1353" s="1">
        <v>43005</v>
      </c>
      <c r="B1353">
        <v>7.84</v>
      </c>
      <c r="C1353">
        <v>25.5</v>
      </c>
      <c r="E1353" s="1">
        <v>43004</v>
      </c>
      <c r="F1353">
        <v>9.68</v>
      </c>
      <c r="G1353">
        <v>29.2</v>
      </c>
    </row>
    <row r="1354" spans="1:7" x14ac:dyDescent="0.7">
      <c r="A1354" s="1">
        <v>43005</v>
      </c>
      <c r="B1354">
        <v>7.39</v>
      </c>
      <c r="C1354">
        <v>25.2</v>
      </c>
      <c r="E1354" s="1">
        <v>43004</v>
      </c>
      <c r="F1354">
        <v>10.26</v>
      </c>
      <c r="G1354">
        <v>29.4</v>
      </c>
    </row>
    <row r="1355" spans="1:7" x14ac:dyDescent="0.7">
      <c r="A1355" s="1">
        <v>43005</v>
      </c>
      <c r="B1355">
        <v>7.22</v>
      </c>
      <c r="C1355">
        <v>25.2</v>
      </c>
      <c r="E1355" s="1">
        <v>43004</v>
      </c>
      <c r="F1355">
        <v>10.25</v>
      </c>
      <c r="G1355">
        <v>26.7</v>
      </c>
    </row>
    <row r="1356" spans="1:7" x14ac:dyDescent="0.7">
      <c r="A1356" s="1">
        <v>43005</v>
      </c>
      <c r="B1356">
        <v>7.16</v>
      </c>
      <c r="C1356">
        <v>24.8</v>
      </c>
      <c r="E1356" s="1">
        <v>43004</v>
      </c>
      <c r="F1356">
        <v>9.9499999999999993</v>
      </c>
      <c r="G1356">
        <v>24.6</v>
      </c>
    </row>
    <row r="1357" spans="1:7" x14ac:dyDescent="0.7">
      <c r="A1357" s="1">
        <v>43005</v>
      </c>
      <c r="B1357">
        <v>7.22</v>
      </c>
      <c r="C1357">
        <v>24.5</v>
      </c>
      <c r="E1357" s="1">
        <v>43005</v>
      </c>
      <c r="F1357">
        <v>9.6999999999999993</v>
      </c>
      <c r="G1357">
        <v>23.4</v>
      </c>
    </row>
    <row r="1358" spans="1:7" x14ac:dyDescent="0.7">
      <c r="A1358" s="1">
        <v>43006</v>
      </c>
      <c r="B1358">
        <v>7.25</v>
      </c>
      <c r="C1358">
        <v>24.1</v>
      </c>
      <c r="E1358" s="1">
        <v>43005</v>
      </c>
      <c r="F1358">
        <v>9.49</v>
      </c>
      <c r="G1358">
        <v>22.3</v>
      </c>
    </row>
    <row r="1359" spans="1:7" x14ac:dyDescent="0.7">
      <c r="A1359" s="1">
        <v>43006</v>
      </c>
      <c r="B1359">
        <v>7.25</v>
      </c>
      <c r="C1359">
        <v>23.8</v>
      </c>
      <c r="E1359" s="1">
        <v>43005</v>
      </c>
      <c r="F1359">
        <v>9.2799999999999994</v>
      </c>
      <c r="G1359">
        <v>22.3</v>
      </c>
    </row>
    <row r="1360" spans="1:7" x14ac:dyDescent="0.7">
      <c r="A1360" s="1">
        <v>43006</v>
      </c>
      <c r="B1360">
        <v>7.22</v>
      </c>
      <c r="C1360">
        <v>23.7</v>
      </c>
      <c r="E1360" s="1">
        <v>43005</v>
      </c>
      <c r="F1360">
        <v>9.25</v>
      </c>
      <c r="G1360">
        <v>21.1</v>
      </c>
    </row>
    <row r="1361" spans="1:7" x14ac:dyDescent="0.7">
      <c r="A1361" s="1">
        <v>43006</v>
      </c>
      <c r="B1361">
        <v>7.8</v>
      </c>
      <c r="C1361">
        <v>25.8</v>
      </c>
      <c r="E1361" s="1">
        <v>43005</v>
      </c>
      <c r="F1361">
        <v>8.68</v>
      </c>
      <c r="G1361">
        <v>21.2</v>
      </c>
    </row>
    <row r="1362" spans="1:7" x14ac:dyDescent="0.7">
      <c r="A1362" s="1">
        <v>43006</v>
      </c>
      <c r="B1362">
        <v>8.42</v>
      </c>
      <c r="C1362">
        <v>28.3</v>
      </c>
      <c r="E1362" s="1">
        <v>43005</v>
      </c>
      <c r="F1362">
        <v>7.64</v>
      </c>
      <c r="G1362">
        <v>21.3</v>
      </c>
    </row>
    <row r="1363" spans="1:7" x14ac:dyDescent="0.7">
      <c r="A1363" s="1">
        <v>43006</v>
      </c>
      <c r="B1363">
        <v>8.43</v>
      </c>
      <c r="C1363">
        <v>27.9</v>
      </c>
      <c r="E1363" s="1">
        <v>43005</v>
      </c>
      <c r="F1363">
        <v>7.44</v>
      </c>
      <c r="G1363">
        <v>21.1</v>
      </c>
    </row>
    <row r="1364" spans="1:7" x14ac:dyDescent="0.7">
      <c r="A1364" s="1">
        <v>43006</v>
      </c>
      <c r="B1364">
        <v>7.98</v>
      </c>
      <c r="C1364">
        <v>26.5</v>
      </c>
      <c r="E1364" s="1">
        <v>43005</v>
      </c>
      <c r="F1364">
        <v>7.6</v>
      </c>
      <c r="G1364">
        <v>20.8</v>
      </c>
    </row>
    <row r="1365" spans="1:7" x14ac:dyDescent="0.7">
      <c r="A1365" s="1">
        <v>43006</v>
      </c>
      <c r="B1365">
        <v>7.68</v>
      </c>
      <c r="C1365">
        <v>25.3</v>
      </c>
      <c r="E1365" s="1">
        <v>43006</v>
      </c>
      <c r="F1365">
        <v>7.71</v>
      </c>
      <c r="G1365">
        <v>20.5</v>
      </c>
    </row>
    <row r="1366" spans="1:7" x14ac:dyDescent="0.7">
      <c r="A1366" s="1">
        <v>43007</v>
      </c>
      <c r="B1366">
        <v>7.45</v>
      </c>
      <c r="C1366">
        <v>24.3</v>
      </c>
      <c r="E1366" s="1">
        <v>43006</v>
      </c>
      <c r="F1366">
        <v>7.78</v>
      </c>
      <c r="G1366">
        <v>20.100000000000001</v>
      </c>
    </row>
    <row r="1367" spans="1:7" x14ac:dyDescent="0.7">
      <c r="A1367" s="1">
        <v>43007</v>
      </c>
      <c r="B1367">
        <v>7.38</v>
      </c>
      <c r="C1367">
        <v>23.4</v>
      </c>
      <c r="E1367" s="1">
        <v>43006</v>
      </c>
      <c r="F1367">
        <v>7.76</v>
      </c>
      <c r="G1367">
        <v>19.899999999999999</v>
      </c>
    </row>
    <row r="1368" spans="1:7" x14ac:dyDescent="0.7">
      <c r="A1368" s="1">
        <v>43007</v>
      </c>
      <c r="B1368">
        <v>7.52</v>
      </c>
      <c r="C1368">
        <v>23</v>
      </c>
      <c r="E1368" s="1">
        <v>43006</v>
      </c>
      <c r="F1368">
        <v>7.92</v>
      </c>
      <c r="G1368">
        <v>21.5</v>
      </c>
    </row>
    <row r="1369" spans="1:7" x14ac:dyDescent="0.7">
      <c r="A1369" s="1">
        <v>43007</v>
      </c>
      <c r="B1369">
        <v>8.3699999999999992</v>
      </c>
      <c r="C1369">
        <v>24.5</v>
      </c>
      <c r="E1369" s="1">
        <v>43006</v>
      </c>
      <c r="F1369">
        <v>8.9</v>
      </c>
      <c r="G1369">
        <v>25.4</v>
      </c>
    </row>
    <row r="1370" spans="1:7" x14ac:dyDescent="0.7">
      <c r="A1370" s="1">
        <v>43007</v>
      </c>
      <c r="B1370">
        <v>8.84</v>
      </c>
      <c r="C1370">
        <v>26</v>
      </c>
      <c r="E1370" s="1">
        <v>43006</v>
      </c>
      <c r="F1370">
        <v>9.33</v>
      </c>
      <c r="G1370">
        <v>26.8</v>
      </c>
    </row>
    <row r="1371" spans="1:7" x14ac:dyDescent="0.7">
      <c r="A1371" s="1">
        <v>43007</v>
      </c>
      <c r="B1371">
        <v>9.01</v>
      </c>
      <c r="C1371">
        <v>25.9</v>
      </c>
      <c r="E1371" s="1">
        <v>43006</v>
      </c>
      <c r="F1371">
        <v>8.59</v>
      </c>
      <c r="G1371">
        <v>24.4</v>
      </c>
    </row>
    <row r="1372" spans="1:7" x14ac:dyDescent="0.7">
      <c r="A1372" s="1">
        <v>43007</v>
      </c>
      <c r="B1372">
        <v>8.82</v>
      </c>
      <c r="C1372">
        <v>24.8</v>
      </c>
      <c r="E1372" s="1">
        <v>43006</v>
      </c>
      <c r="F1372">
        <v>8.0500000000000007</v>
      </c>
      <c r="G1372">
        <v>22.2</v>
      </c>
    </row>
    <row r="1373" spans="1:7" x14ac:dyDescent="0.7">
      <c r="A1373" s="1">
        <v>43007</v>
      </c>
      <c r="B1373">
        <v>8.6199999999999992</v>
      </c>
      <c r="C1373">
        <v>23.8</v>
      </c>
      <c r="E1373" s="1">
        <v>43007</v>
      </c>
      <c r="F1373">
        <v>7.84</v>
      </c>
      <c r="G1373">
        <v>20.3</v>
      </c>
    </row>
    <row r="1374" spans="1:7" x14ac:dyDescent="0.7">
      <c r="A1374" s="1">
        <v>43008</v>
      </c>
      <c r="B1374">
        <v>8.4</v>
      </c>
      <c r="C1374">
        <v>22.7</v>
      </c>
      <c r="E1374" s="1">
        <v>43007</v>
      </c>
      <c r="F1374">
        <v>7.81</v>
      </c>
      <c r="G1374">
        <v>18.7</v>
      </c>
    </row>
    <row r="1375" spans="1:7" x14ac:dyDescent="0.7">
      <c r="A1375" s="1">
        <v>43008</v>
      </c>
      <c r="B1375">
        <v>8.18</v>
      </c>
      <c r="C1375">
        <v>21.6</v>
      </c>
      <c r="E1375" s="1">
        <v>43007</v>
      </c>
      <c r="F1375">
        <v>7.81</v>
      </c>
      <c r="G1375">
        <v>17.2</v>
      </c>
    </row>
    <row r="1376" spans="1:7" x14ac:dyDescent="0.7">
      <c r="A1376" s="1">
        <v>43008</v>
      </c>
      <c r="B1376">
        <v>8.1199999999999992</v>
      </c>
      <c r="C1376">
        <v>21.2</v>
      </c>
      <c r="E1376" s="1">
        <v>43007</v>
      </c>
      <c r="F1376">
        <v>8.32</v>
      </c>
      <c r="G1376">
        <v>18.2</v>
      </c>
    </row>
    <row r="1377" spans="1:7" x14ac:dyDescent="0.7">
      <c r="A1377" s="1">
        <v>43008</v>
      </c>
      <c r="B1377">
        <v>8.7100000000000009</v>
      </c>
      <c r="C1377">
        <v>23.5</v>
      </c>
      <c r="E1377" s="1">
        <v>43007</v>
      </c>
      <c r="F1377">
        <v>9.2100000000000009</v>
      </c>
      <c r="G1377">
        <v>21.3</v>
      </c>
    </row>
    <row r="1378" spans="1:7" x14ac:dyDescent="0.7">
      <c r="A1378" s="1">
        <v>43008</v>
      </c>
      <c r="B1378">
        <v>8.74</v>
      </c>
      <c r="C1378">
        <v>26.5</v>
      </c>
      <c r="E1378" s="1">
        <v>43007</v>
      </c>
      <c r="F1378">
        <v>9.5399999999999991</v>
      </c>
      <c r="G1378">
        <v>22.9</v>
      </c>
    </row>
    <row r="1379" spans="1:7" x14ac:dyDescent="0.7">
      <c r="A1379" s="1">
        <v>43008</v>
      </c>
      <c r="B1379">
        <v>8.67</v>
      </c>
      <c r="C1379">
        <v>27</v>
      </c>
      <c r="E1379" s="1">
        <v>43007</v>
      </c>
      <c r="F1379">
        <v>9.2100000000000009</v>
      </c>
      <c r="G1379">
        <v>21.5</v>
      </c>
    </row>
    <row r="1380" spans="1:7" x14ac:dyDescent="0.7">
      <c r="A1380" s="1">
        <v>43008</v>
      </c>
      <c r="B1380">
        <v>8.1300000000000008</v>
      </c>
      <c r="C1380">
        <v>25.7</v>
      </c>
      <c r="E1380" s="1">
        <v>43007</v>
      </c>
      <c r="F1380">
        <v>8.9</v>
      </c>
      <c r="G1380">
        <v>19.899999999999999</v>
      </c>
    </row>
    <row r="1381" spans="1:7" x14ac:dyDescent="0.7">
      <c r="A1381" s="1">
        <v>43008</v>
      </c>
      <c r="B1381">
        <v>7.76</v>
      </c>
      <c r="C1381">
        <v>24.5</v>
      </c>
      <c r="E1381" s="1">
        <v>43008</v>
      </c>
      <c r="F1381">
        <v>8.5299999999999994</v>
      </c>
      <c r="G1381">
        <v>18.399999999999999</v>
      </c>
    </row>
    <row r="1382" spans="1:7" x14ac:dyDescent="0.7">
      <c r="A1382" s="1">
        <v>43009</v>
      </c>
      <c r="B1382">
        <v>7.55</v>
      </c>
      <c r="C1382">
        <v>23.4</v>
      </c>
      <c r="E1382" s="1">
        <v>43008</v>
      </c>
      <c r="F1382">
        <v>8.1</v>
      </c>
      <c r="G1382">
        <v>17</v>
      </c>
    </row>
    <row r="1383" spans="1:7" x14ac:dyDescent="0.7">
      <c r="A1383" s="1">
        <v>43009</v>
      </c>
      <c r="B1383">
        <v>7.49</v>
      </c>
      <c r="C1383">
        <v>22.5</v>
      </c>
      <c r="E1383" s="1">
        <v>43008</v>
      </c>
      <c r="F1383">
        <v>7.95</v>
      </c>
      <c r="G1383">
        <v>15.7</v>
      </c>
    </row>
    <row r="1384" spans="1:7" x14ac:dyDescent="0.7">
      <c r="A1384" s="1">
        <v>43009</v>
      </c>
      <c r="B1384">
        <v>7.29</v>
      </c>
      <c r="C1384">
        <v>22.1</v>
      </c>
      <c r="E1384" s="1">
        <v>43008</v>
      </c>
      <c r="F1384">
        <v>8.8800000000000008</v>
      </c>
      <c r="G1384">
        <v>17.399999999999999</v>
      </c>
    </row>
    <row r="1385" spans="1:7" x14ac:dyDescent="0.7">
      <c r="A1385" s="1">
        <v>43009</v>
      </c>
      <c r="B1385">
        <v>7.42</v>
      </c>
      <c r="C1385">
        <v>23.2</v>
      </c>
      <c r="E1385" s="1">
        <v>43008</v>
      </c>
      <c r="F1385">
        <v>8.56</v>
      </c>
      <c r="G1385">
        <v>22.2</v>
      </c>
    </row>
    <row r="1386" spans="1:7" x14ac:dyDescent="0.7">
      <c r="A1386" s="1">
        <v>43009</v>
      </c>
      <c r="B1386">
        <v>7.58</v>
      </c>
      <c r="C1386">
        <v>23.9</v>
      </c>
      <c r="E1386" s="1">
        <v>43008</v>
      </c>
      <c r="F1386">
        <v>9.2799999999999994</v>
      </c>
      <c r="G1386">
        <v>25</v>
      </c>
    </row>
    <row r="1387" spans="1:7" x14ac:dyDescent="0.7">
      <c r="A1387" s="1">
        <v>43009</v>
      </c>
      <c r="B1387">
        <v>7.34</v>
      </c>
      <c r="C1387">
        <v>23.8</v>
      </c>
      <c r="E1387" s="1">
        <v>43008</v>
      </c>
      <c r="F1387">
        <v>7.89</v>
      </c>
      <c r="G1387">
        <v>23.7</v>
      </c>
    </row>
    <row r="1388" spans="1:7" x14ac:dyDescent="0.7">
      <c r="A1388" s="1">
        <v>43009</v>
      </c>
      <c r="B1388">
        <v>7.32</v>
      </c>
      <c r="C1388">
        <v>23.3</v>
      </c>
      <c r="E1388" s="1">
        <v>43008</v>
      </c>
      <c r="F1388">
        <v>7.68</v>
      </c>
      <c r="G1388">
        <v>21.6</v>
      </c>
    </row>
    <row r="1389" spans="1:7" x14ac:dyDescent="0.7">
      <c r="A1389" s="1">
        <v>43009</v>
      </c>
      <c r="B1389">
        <v>7.38</v>
      </c>
      <c r="C1389">
        <v>22.8</v>
      </c>
      <c r="E1389" s="1">
        <v>43009</v>
      </c>
      <c r="F1389">
        <v>7.67</v>
      </c>
      <c r="G1389">
        <v>20</v>
      </c>
    </row>
    <row r="1390" spans="1:7" x14ac:dyDescent="0.7">
      <c r="A1390" s="1">
        <v>43010</v>
      </c>
      <c r="B1390">
        <v>7.43</v>
      </c>
      <c r="C1390">
        <v>22.4</v>
      </c>
      <c r="E1390" s="1">
        <v>43009</v>
      </c>
      <c r="F1390">
        <v>7.69</v>
      </c>
      <c r="G1390">
        <v>18.5</v>
      </c>
    </row>
    <row r="1391" spans="1:7" x14ac:dyDescent="0.7">
      <c r="A1391" s="1">
        <v>43010</v>
      </c>
      <c r="B1391">
        <v>7.43</v>
      </c>
      <c r="C1391">
        <v>22.2</v>
      </c>
      <c r="E1391" s="1">
        <v>43009</v>
      </c>
      <c r="F1391">
        <v>7.72</v>
      </c>
      <c r="G1391">
        <v>17.7</v>
      </c>
    </row>
    <row r="1392" spans="1:7" x14ac:dyDescent="0.7">
      <c r="A1392" s="1">
        <v>43010</v>
      </c>
      <c r="B1392">
        <v>7.3</v>
      </c>
      <c r="C1392">
        <v>22</v>
      </c>
      <c r="E1392" s="1">
        <v>43009</v>
      </c>
      <c r="F1392">
        <v>7.76</v>
      </c>
      <c r="G1392">
        <v>18.3</v>
      </c>
    </row>
    <row r="1393" spans="1:7" x14ac:dyDescent="0.7">
      <c r="A1393" s="1">
        <v>43010</v>
      </c>
      <c r="B1393">
        <v>7.51</v>
      </c>
      <c r="C1393">
        <v>23.1</v>
      </c>
      <c r="E1393" s="1">
        <v>43009</v>
      </c>
      <c r="F1393">
        <v>8.23</v>
      </c>
      <c r="G1393">
        <v>19.399999999999999</v>
      </c>
    </row>
    <row r="1394" spans="1:7" x14ac:dyDescent="0.7">
      <c r="A1394" s="1">
        <v>43010</v>
      </c>
      <c r="B1394">
        <v>7.89</v>
      </c>
      <c r="C1394">
        <v>25</v>
      </c>
      <c r="E1394" s="1">
        <v>43009</v>
      </c>
      <c r="F1394">
        <v>8.0399999999999991</v>
      </c>
      <c r="G1394">
        <v>20</v>
      </c>
    </row>
    <row r="1395" spans="1:7" x14ac:dyDescent="0.7">
      <c r="A1395" s="1">
        <v>43010</v>
      </c>
      <c r="B1395">
        <v>7.58</v>
      </c>
      <c r="C1395">
        <v>25</v>
      </c>
      <c r="E1395" s="1">
        <v>43009</v>
      </c>
      <c r="F1395">
        <v>7.53</v>
      </c>
      <c r="G1395">
        <v>19.399999999999999</v>
      </c>
    </row>
    <row r="1396" spans="1:7" x14ac:dyDescent="0.7">
      <c r="A1396" s="1">
        <v>43010</v>
      </c>
      <c r="B1396">
        <v>7.3</v>
      </c>
      <c r="C1396">
        <v>24.5</v>
      </c>
      <c r="E1396" s="1">
        <v>43009</v>
      </c>
      <c r="F1396">
        <v>7.65</v>
      </c>
      <c r="G1396">
        <v>19</v>
      </c>
    </row>
    <row r="1397" spans="1:7" x14ac:dyDescent="0.7">
      <c r="A1397" s="1">
        <v>43010</v>
      </c>
      <c r="B1397">
        <v>7.34</v>
      </c>
      <c r="C1397">
        <v>24.1</v>
      </c>
      <c r="E1397" s="1">
        <v>43010</v>
      </c>
      <c r="F1397">
        <v>7.73</v>
      </c>
      <c r="G1397">
        <v>18.7</v>
      </c>
    </row>
    <row r="1398" spans="1:7" x14ac:dyDescent="0.7">
      <c r="A1398" s="1">
        <v>43011</v>
      </c>
      <c r="B1398">
        <v>7.38</v>
      </c>
      <c r="C1398">
        <v>23.7</v>
      </c>
      <c r="E1398" s="1">
        <v>43010</v>
      </c>
      <c r="F1398">
        <v>7.78</v>
      </c>
      <c r="G1398">
        <v>18.5</v>
      </c>
    </row>
    <row r="1399" spans="1:7" x14ac:dyDescent="0.7">
      <c r="A1399" s="1">
        <v>43011</v>
      </c>
      <c r="B1399">
        <v>7.39</v>
      </c>
      <c r="C1399">
        <v>23.4</v>
      </c>
      <c r="E1399" s="1">
        <v>43010</v>
      </c>
      <c r="F1399">
        <v>7.77</v>
      </c>
      <c r="G1399">
        <v>18.399999999999999</v>
      </c>
    </row>
    <row r="1400" spans="1:7" x14ac:dyDescent="0.7">
      <c r="A1400" s="1">
        <v>43011</v>
      </c>
      <c r="B1400">
        <v>7.2</v>
      </c>
      <c r="C1400">
        <v>23.3</v>
      </c>
      <c r="E1400" s="1">
        <v>43010</v>
      </c>
      <c r="F1400">
        <v>7.73</v>
      </c>
      <c r="G1400">
        <v>18.899999999999999</v>
      </c>
    </row>
    <row r="1401" spans="1:7" x14ac:dyDescent="0.7">
      <c r="A1401" s="1">
        <v>43011</v>
      </c>
      <c r="B1401">
        <v>7.69</v>
      </c>
      <c r="C1401">
        <v>25.2</v>
      </c>
      <c r="E1401" s="1">
        <v>43010</v>
      </c>
      <c r="F1401">
        <v>8.7899999999999991</v>
      </c>
      <c r="G1401">
        <v>21.7</v>
      </c>
    </row>
    <row r="1402" spans="1:7" x14ac:dyDescent="0.7">
      <c r="A1402" s="1">
        <v>43014</v>
      </c>
      <c r="B1402">
        <v>7.49</v>
      </c>
      <c r="C1402">
        <v>27.1</v>
      </c>
      <c r="E1402" s="1">
        <v>43010</v>
      </c>
      <c r="F1402">
        <v>8.99</v>
      </c>
      <c r="G1402">
        <v>23.4</v>
      </c>
    </row>
    <row r="1403" spans="1:7" x14ac:dyDescent="0.7">
      <c r="A1403" s="1">
        <v>43014</v>
      </c>
      <c r="B1403">
        <v>7.35</v>
      </c>
      <c r="C1403">
        <v>20.7</v>
      </c>
      <c r="E1403" s="1">
        <v>43010</v>
      </c>
      <c r="F1403">
        <v>7.89</v>
      </c>
      <c r="G1403">
        <v>22.9</v>
      </c>
    </row>
    <row r="1404" spans="1:7" x14ac:dyDescent="0.7">
      <c r="A1404" s="1">
        <v>43014</v>
      </c>
      <c r="B1404">
        <v>7.41</v>
      </c>
      <c r="C1404">
        <v>21.1</v>
      </c>
      <c r="E1404" s="1">
        <v>43010</v>
      </c>
      <c r="F1404">
        <v>7.71</v>
      </c>
      <c r="G1404">
        <v>22.2</v>
      </c>
    </row>
    <row r="1405" spans="1:7" x14ac:dyDescent="0.7">
      <c r="A1405" s="1">
        <v>43014</v>
      </c>
      <c r="B1405">
        <v>7.42</v>
      </c>
      <c r="C1405">
        <v>20.9</v>
      </c>
      <c r="E1405" s="1">
        <v>43011</v>
      </c>
      <c r="F1405">
        <v>7.67</v>
      </c>
      <c r="G1405">
        <v>21.5</v>
      </c>
    </row>
    <row r="1406" spans="1:7" x14ac:dyDescent="0.7">
      <c r="A1406" s="1">
        <v>43014</v>
      </c>
      <c r="B1406">
        <v>7.52</v>
      </c>
      <c r="C1406">
        <v>20.8</v>
      </c>
      <c r="E1406" s="1">
        <v>43011</v>
      </c>
      <c r="F1406">
        <v>7.66</v>
      </c>
      <c r="G1406">
        <v>21</v>
      </c>
    </row>
    <row r="1407" spans="1:7" x14ac:dyDescent="0.7">
      <c r="A1407" s="1">
        <v>43015</v>
      </c>
      <c r="B1407">
        <v>7.59</v>
      </c>
      <c r="C1407">
        <v>20.7</v>
      </c>
      <c r="E1407" s="1">
        <v>43011</v>
      </c>
      <c r="F1407">
        <v>7.69</v>
      </c>
      <c r="G1407">
        <v>20.7</v>
      </c>
    </row>
    <row r="1408" spans="1:7" x14ac:dyDescent="0.7">
      <c r="A1408" s="1">
        <v>43015</v>
      </c>
      <c r="B1408">
        <v>7.62</v>
      </c>
      <c r="C1408">
        <v>20.6</v>
      </c>
      <c r="E1408" s="1">
        <v>43011</v>
      </c>
      <c r="F1408">
        <v>7.77</v>
      </c>
      <c r="G1408">
        <v>21.6</v>
      </c>
    </row>
    <row r="1409" spans="1:7" x14ac:dyDescent="0.7">
      <c r="A1409" s="1">
        <v>43015</v>
      </c>
      <c r="B1409">
        <v>7.54</v>
      </c>
      <c r="C1409">
        <v>20.7</v>
      </c>
      <c r="E1409" s="1">
        <v>43011</v>
      </c>
      <c r="F1409">
        <v>9.2100000000000009</v>
      </c>
      <c r="G1409">
        <v>25.7</v>
      </c>
    </row>
    <row r="1410" spans="1:7" x14ac:dyDescent="0.7">
      <c r="A1410" s="1">
        <v>43015</v>
      </c>
      <c r="B1410">
        <v>7.89</v>
      </c>
      <c r="C1410">
        <v>22.8</v>
      </c>
      <c r="E1410" s="1">
        <v>43020</v>
      </c>
      <c r="F1410">
        <v>6.99</v>
      </c>
      <c r="G1410">
        <v>15.6</v>
      </c>
    </row>
    <row r="1411" spans="1:7" x14ac:dyDescent="0.7">
      <c r="A1411" s="1">
        <v>43015</v>
      </c>
      <c r="B1411">
        <v>8.34</v>
      </c>
      <c r="C1411">
        <v>24.6</v>
      </c>
      <c r="E1411" s="1">
        <v>43020</v>
      </c>
      <c r="F1411">
        <v>8.34</v>
      </c>
      <c r="G1411">
        <v>15.3</v>
      </c>
    </row>
    <row r="1412" spans="1:7" x14ac:dyDescent="0.7">
      <c r="A1412" s="1">
        <v>43015</v>
      </c>
      <c r="B1412">
        <v>8.2200000000000006</v>
      </c>
      <c r="C1412">
        <v>24.8</v>
      </c>
      <c r="E1412" s="1">
        <v>43020</v>
      </c>
      <c r="F1412">
        <v>8.2100000000000009</v>
      </c>
      <c r="G1412">
        <v>14.4</v>
      </c>
    </row>
    <row r="1413" spans="1:7" x14ac:dyDescent="0.7">
      <c r="A1413" s="1">
        <v>43015</v>
      </c>
      <c r="B1413">
        <v>7.69</v>
      </c>
      <c r="C1413">
        <v>24.2</v>
      </c>
      <c r="E1413" s="1">
        <v>43020</v>
      </c>
      <c r="F1413">
        <v>8.1199999999999992</v>
      </c>
      <c r="G1413">
        <v>13.5</v>
      </c>
    </row>
    <row r="1414" spans="1:7" x14ac:dyDescent="0.7">
      <c r="A1414" s="1">
        <v>43015</v>
      </c>
      <c r="B1414">
        <v>7.61</v>
      </c>
      <c r="C1414">
        <v>23.5</v>
      </c>
      <c r="E1414" s="1">
        <v>43020</v>
      </c>
      <c r="F1414">
        <v>7.37</v>
      </c>
      <c r="G1414">
        <v>13.9</v>
      </c>
    </row>
    <row r="1415" spans="1:7" x14ac:dyDescent="0.7">
      <c r="A1415" s="1">
        <v>43016</v>
      </c>
      <c r="B1415">
        <v>7.56</v>
      </c>
      <c r="C1415">
        <v>22.9</v>
      </c>
      <c r="E1415" s="1">
        <v>43021</v>
      </c>
      <c r="F1415">
        <v>6.5</v>
      </c>
      <c r="G1415">
        <v>12.3</v>
      </c>
    </row>
    <row r="1416" spans="1:7" x14ac:dyDescent="0.7">
      <c r="A1416" s="1">
        <v>43016</v>
      </c>
      <c r="B1416">
        <v>7.54</v>
      </c>
      <c r="C1416">
        <v>22.4</v>
      </c>
      <c r="E1416" s="1">
        <v>43021</v>
      </c>
      <c r="F1416">
        <v>6.73</v>
      </c>
      <c r="G1416">
        <v>8.6999999999999993</v>
      </c>
    </row>
    <row r="1417" spans="1:7" x14ac:dyDescent="0.7">
      <c r="A1417" s="1">
        <v>43016</v>
      </c>
      <c r="B1417">
        <v>7.46</v>
      </c>
      <c r="C1417">
        <v>22.3</v>
      </c>
      <c r="E1417" s="1">
        <v>43021</v>
      </c>
      <c r="F1417">
        <v>3.96</v>
      </c>
      <c r="G1417">
        <v>13.6</v>
      </c>
    </row>
    <row r="1418" spans="1:7" x14ac:dyDescent="0.7">
      <c r="A1418" s="1">
        <v>43016</v>
      </c>
      <c r="B1418">
        <v>8.35</v>
      </c>
      <c r="C1418">
        <v>24.4</v>
      </c>
      <c r="E1418" s="1">
        <v>43021</v>
      </c>
      <c r="F1418">
        <v>9.06</v>
      </c>
      <c r="G1418">
        <v>26</v>
      </c>
    </row>
    <row r="1419" spans="1:7" x14ac:dyDescent="0.7">
      <c r="A1419" s="1">
        <v>43016</v>
      </c>
      <c r="B1419">
        <v>8.7899999999999991</v>
      </c>
      <c r="C1419">
        <v>26.9</v>
      </c>
      <c r="E1419" s="1">
        <v>43021</v>
      </c>
      <c r="F1419">
        <v>7.57</v>
      </c>
      <c r="G1419">
        <v>31.6</v>
      </c>
    </row>
    <row r="1420" spans="1:7" x14ac:dyDescent="0.7">
      <c r="A1420" s="1">
        <v>43016</v>
      </c>
      <c r="B1420">
        <v>9</v>
      </c>
      <c r="C1420">
        <v>27.3</v>
      </c>
      <c r="E1420" s="1">
        <v>43021</v>
      </c>
      <c r="F1420">
        <v>6.64</v>
      </c>
      <c r="G1420">
        <v>24.8</v>
      </c>
    </row>
    <row r="1421" spans="1:7" x14ac:dyDescent="0.7">
      <c r="A1421" s="1">
        <v>43016</v>
      </c>
      <c r="B1421">
        <v>8.8000000000000007</v>
      </c>
      <c r="C1421">
        <v>26.3</v>
      </c>
      <c r="E1421" s="1">
        <v>43021</v>
      </c>
      <c r="F1421">
        <v>6.3</v>
      </c>
      <c r="G1421">
        <v>15.6</v>
      </c>
    </row>
    <row r="1422" spans="1:7" x14ac:dyDescent="0.7">
      <c r="A1422" s="1">
        <v>43016</v>
      </c>
      <c r="B1422">
        <v>8.57</v>
      </c>
      <c r="C1422">
        <v>25.6</v>
      </c>
      <c r="E1422" s="1">
        <v>43021</v>
      </c>
      <c r="F1422">
        <v>6.73</v>
      </c>
      <c r="G1422">
        <v>14.8</v>
      </c>
    </row>
    <row r="1423" spans="1:7" x14ac:dyDescent="0.7">
      <c r="A1423" s="1">
        <v>43017</v>
      </c>
      <c r="B1423">
        <v>8.2899999999999991</v>
      </c>
      <c r="C1423">
        <v>24.8</v>
      </c>
      <c r="E1423" s="1">
        <v>43022</v>
      </c>
      <c r="F1423">
        <v>7.41</v>
      </c>
      <c r="G1423">
        <v>13.1</v>
      </c>
    </row>
    <row r="1424" spans="1:7" x14ac:dyDescent="0.7">
      <c r="A1424" s="1">
        <v>43017</v>
      </c>
      <c r="B1424">
        <v>7.96</v>
      </c>
      <c r="C1424">
        <v>24</v>
      </c>
      <c r="E1424" s="1">
        <v>43022</v>
      </c>
      <c r="F1424">
        <v>6.13</v>
      </c>
      <c r="G1424">
        <v>10.3</v>
      </c>
    </row>
    <row r="1425" spans="1:7" x14ac:dyDescent="0.7">
      <c r="A1425" s="1">
        <v>43017</v>
      </c>
      <c r="B1425">
        <v>7.8</v>
      </c>
      <c r="C1425">
        <v>23.8</v>
      </c>
      <c r="E1425" s="1">
        <v>43022</v>
      </c>
      <c r="F1425">
        <v>8</v>
      </c>
      <c r="G1425">
        <v>26.6</v>
      </c>
    </row>
    <row r="1426" spans="1:7" x14ac:dyDescent="0.7">
      <c r="A1426" s="1">
        <v>43017</v>
      </c>
      <c r="B1426">
        <v>8.6300000000000008</v>
      </c>
      <c r="C1426">
        <v>25.7</v>
      </c>
      <c r="E1426" s="1">
        <v>43022</v>
      </c>
      <c r="F1426">
        <v>7.43</v>
      </c>
      <c r="G1426">
        <v>33.9</v>
      </c>
    </row>
    <row r="1427" spans="1:7" x14ac:dyDescent="0.7">
      <c r="A1427" s="1">
        <v>43017</v>
      </c>
      <c r="B1427">
        <v>8.6</v>
      </c>
      <c r="C1427">
        <v>28.6</v>
      </c>
      <c r="E1427" s="1">
        <v>43022</v>
      </c>
      <c r="F1427">
        <v>6.87</v>
      </c>
      <c r="G1427">
        <v>28.9</v>
      </c>
    </row>
    <row r="1428" spans="1:7" x14ac:dyDescent="0.7">
      <c r="A1428" s="1">
        <v>43017</v>
      </c>
      <c r="B1428">
        <v>8.39</v>
      </c>
      <c r="C1428">
        <v>28.6</v>
      </c>
      <c r="E1428" s="1">
        <v>43022</v>
      </c>
      <c r="F1428">
        <v>6.72</v>
      </c>
      <c r="G1428">
        <v>14.9</v>
      </c>
    </row>
    <row r="1429" spans="1:7" x14ac:dyDescent="0.7">
      <c r="A1429" s="1">
        <v>43017</v>
      </c>
      <c r="B1429">
        <v>7.68</v>
      </c>
      <c r="C1429">
        <v>27.4</v>
      </c>
      <c r="E1429" s="1">
        <v>43022</v>
      </c>
      <c r="F1429">
        <v>6.67</v>
      </c>
      <c r="G1429">
        <v>13.7</v>
      </c>
    </row>
    <row r="1430" spans="1:7" x14ac:dyDescent="0.7">
      <c r="A1430" s="1">
        <v>43017</v>
      </c>
      <c r="B1430">
        <v>7.48</v>
      </c>
      <c r="C1430">
        <v>26.2</v>
      </c>
      <c r="E1430" s="1">
        <v>43023</v>
      </c>
      <c r="F1430">
        <v>6.8</v>
      </c>
      <c r="G1430">
        <v>13.8</v>
      </c>
    </row>
    <row r="1431" spans="1:7" x14ac:dyDescent="0.7">
      <c r="A1431" s="1">
        <v>43018</v>
      </c>
      <c r="B1431">
        <v>7.39</v>
      </c>
      <c r="C1431">
        <v>25.1</v>
      </c>
      <c r="E1431" s="1">
        <v>43023</v>
      </c>
      <c r="F1431">
        <v>5.71</v>
      </c>
      <c r="G1431">
        <v>12</v>
      </c>
    </row>
    <row r="1432" spans="1:7" x14ac:dyDescent="0.7">
      <c r="A1432" s="1">
        <v>43018</v>
      </c>
      <c r="B1432">
        <v>7.39</v>
      </c>
      <c r="C1432">
        <v>24.2</v>
      </c>
      <c r="E1432" s="1">
        <v>43023</v>
      </c>
      <c r="F1432">
        <v>5.04</v>
      </c>
      <c r="G1432">
        <v>13.2</v>
      </c>
    </row>
    <row r="1433" spans="1:7" x14ac:dyDescent="0.7">
      <c r="A1433" s="1">
        <v>43018</v>
      </c>
      <c r="B1433">
        <v>7.38</v>
      </c>
      <c r="C1433">
        <v>23.7</v>
      </c>
      <c r="E1433" s="1">
        <v>43023</v>
      </c>
      <c r="F1433">
        <v>5.56</v>
      </c>
      <c r="G1433">
        <v>17.100000000000001</v>
      </c>
    </row>
    <row r="1434" spans="1:7" x14ac:dyDescent="0.7">
      <c r="A1434" s="1">
        <v>43018</v>
      </c>
      <c r="B1434">
        <v>7.92</v>
      </c>
      <c r="C1434">
        <v>25.8</v>
      </c>
      <c r="E1434" s="1">
        <v>43023</v>
      </c>
      <c r="F1434">
        <v>7.21</v>
      </c>
      <c r="G1434">
        <v>23.2</v>
      </c>
    </row>
    <row r="1435" spans="1:7" x14ac:dyDescent="0.7">
      <c r="A1435" s="1">
        <v>43018</v>
      </c>
      <c r="B1435">
        <v>8.19</v>
      </c>
      <c r="C1435">
        <v>27.5</v>
      </c>
      <c r="E1435" s="1">
        <v>43023</v>
      </c>
      <c r="F1435">
        <v>7.16</v>
      </c>
      <c r="G1435">
        <v>21</v>
      </c>
    </row>
    <row r="1436" spans="1:7" x14ac:dyDescent="0.7">
      <c r="A1436" s="1">
        <v>43018</v>
      </c>
      <c r="B1436">
        <v>7.91</v>
      </c>
      <c r="C1436">
        <v>27.5</v>
      </c>
      <c r="E1436" s="1">
        <v>43023</v>
      </c>
      <c r="F1436">
        <v>6.31</v>
      </c>
      <c r="G1436">
        <v>15.5</v>
      </c>
    </row>
    <row r="1437" spans="1:7" x14ac:dyDescent="0.7">
      <c r="A1437" s="1">
        <v>43018</v>
      </c>
      <c r="B1437">
        <v>7.31</v>
      </c>
      <c r="C1437">
        <v>26.4</v>
      </c>
      <c r="E1437" s="1">
        <v>43023</v>
      </c>
      <c r="F1437">
        <v>6.4</v>
      </c>
      <c r="G1437">
        <v>14.9</v>
      </c>
    </row>
    <row r="1438" spans="1:7" x14ac:dyDescent="0.7">
      <c r="A1438" s="1">
        <v>43018</v>
      </c>
      <c r="B1438">
        <v>7.32</v>
      </c>
      <c r="C1438">
        <v>25.5</v>
      </c>
      <c r="E1438" s="1">
        <v>43024</v>
      </c>
      <c r="F1438">
        <v>6.63</v>
      </c>
      <c r="G1438">
        <v>14.8</v>
      </c>
    </row>
    <row r="1439" spans="1:7" x14ac:dyDescent="0.7">
      <c r="A1439" s="1">
        <v>43019</v>
      </c>
      <c r="B1439">
        <v>7.34</v>
      </c>
      <c r="C1439">
        <v>24.8</v>
      </c>
      <c r="E1439" s="1">
        <v>43024</v>
      </c>
      <c r="F1439">
        <v>6.61</v>
      </c>
      <c r="G1439">
        <v>14.1</v>
      </c>
    </row>
    <row r="1440" spans="1:7" x14ac:dyDescent="0.7">
      <c r="A1440" s="1">
        <v>43019</v>
      </c>
      <c r="B1440">
        <v>7.38</v>
      </c>
      <c r="C1440">
        <v>24.2</v>
      </c>
      <c r="E1440" s="1">
        <v>43024</v>
      </c>
      <c r="F1440">
        <v>6.73</v>
      </c>
      <c r="G1440">
        <v>14.8</v>
      </c>
    </row>
    <row r="1441" spans="1:7" x14ac:dyDescent="0.7">
      <c r="A1441" s="1">
        <v>43019</v>
      </c>
      <c r="B1441">
        <v>7.36</v>
      </c>
      <c r="C1441">
        <v>23.8</v>
      </c>
      <c r="E1441" s="1">
        <v>43024</v>
      </c>
      <c r="F1441">
        <v>7.17</v>
      </c>
      <c r="G1441">
        <v>21.2</v>
      </c>
    </row>
    <row r="1442" spans="1:7" x14ac:dyDescent="0.7">
      <c r="A1442" s="1">
        <v>43019</v>
      </c>
      <c r="B1442">
        <v>7.14</v>
      </c>
      <c r="C1442">
        <v>23.8</v>
      </c>
      <c r="E1442" s="1">
        <v>43024</v>
      </c>
      <c r="F1442">
        <v>7.82</v>
      </c>
      <c r="G1442">
        <v>23.6</v>
      </c>
    </row>
    <row r="1443" spans="1:7" x14ac:dyDescent="0.7">
      <c r="A1443" s="1">
        <v>43019</v>
      </c>
      <c r="B1443">
        <v>7.21</v>
      </c>
      <c r="C1443">
        <v>24.6</v>
      </c>
      <c r="E1443" s="1">
        <v>43024</v>
      </c>
      <c r="F1443">
        <v>7.64</v>
      </c>
      <c r="G1443">
        <v>23.6</v>
      </c>
    </row>
    <row r="1444" spans="1:7" x14ac:dyDescent="0.7">
      <c r="A1444" s="1">
        <v>43019</v>
      </c>
      <c r="B1444">
        <v>7.05</v>
      </c>
      <c r="C1444">
        <v>24.4</v>
      </c>
      <c r="E1444" s="1">
        <v>43024</v>
      </c>
      <c r="F1444">
        <v>6.38</v>
      </c>
      <c r="G1444">
        <v>14.7</v>
      </c>
    </row>
    <row r="1445" spans="1:7" x14ac:dyDescent="0.7">
      <c r="A1445" s="1">
        <v>43019</v>
      </c>
      <c r="B1445">
        <v>7.13</v>
      </c>
      <c r="C1445">
        <v>23.9</v>
      </c>
      <c r="E1445" s="1">
        <v>43024</v>
      </c>
      <c r="F1445">
        <v>5.24</v>
      </c>
      <c r="G1445">
        <v>12.1</v>
      </c>
    </row>
    <row r="1446" spans="1:7" x14ac:dyDescent="0.7">
      <c r="A1446" s="1">
        <v>43019</v>
      </c>
      <c r="B1446">
        <v>7.24</v>
      </c>
      <c r="C1446">
        <v>23.4</v>
      </c>
      <c r="E1446" s="1">
        <v>43025</v>
      </c>
      <c r="F1446">
        <v>5.19</v>
      </c>
      <c r="G1446">
        <v>11.2</v>
      </c>
    </row>
    <row r="1447" spans="1:7" x14ac:dyDescent="0.7">
      <c r="A1447" s="1">
        <v>43020</v>
      </c>
      <c r="B1447">
        <v>7.35</v>
      </c>
      <c r="C1447">
        <v>22.8</v>
      </c>
      <c r="E1447" s="1">
        <v>43025</v>
      </c>
      <c r="F1447">
        <v>6.5</v>
      </c>
      <c r="G1447">
        <v>10.7</v>
      </c>
    </row>
    <row r="1448" spans="1:7" x14ac:dyDescent="0.7">
      <c r="A1448" s="1">
        <v>43020</v>
      </c>
      <c r="B1448">
        <v>7.4</v>
      </c>
      <c r="C1448">
        <v>22.3</v>
      </c>
      <c r="E1448" s="1">
        <v>43025</v>
      </c>
      <c r="F1448">
        <v>6.51</v>
      </c>
      <c r="G1448">
        <v>12.6</v>
      </c>
    </row>
    <row r="1449" spans="1:7" x14ac:dyDescent="0.7">
      <c r="A1449" s="1">
        <v>43020</v>
      </c>
      <c r="B1449">
        <v>7.33</v>
      </c>
      <c r="C1449">
        <v>21.9</v>
      </c>
      <c r="E1449" s="1">
        <v>43025</v>
      </c>
      <c r="F1449">
        <v>7.31</v>
      </c>
      <c r="G1449">
        <v>23.7</v>
      </c>
    </row>
    <row r="1450" spans="1:7" x14ac:dyDescent="0.7">
      <c r="A1450" s="1">
        <v>43020</v>
      </c>
      <c r="B1450">
        <v>7.24</v>
      </c>
      <c r="C1450">
        <v>22</v>
      </c>
      <c r="E1450" s="1">
        <v>43025</v>
      </c>
      <c r="F1450">
        <v>7.39</v>
      </c>
      <c r="G1450">
        <v>32.1</v>
      </c>
    </row>
    <row r="1451" spans="1:7" x14ac:dyDescent="0.7">
      <c r="A1451" s="1">
        <v>43020</v>
      </c>
      <c r="B1451">
        <v>7.25</v>
      </c>
      <c r="C1451">
        <v>22.1</v>
      </c>
      <c r="E1451" s="1">
        <v>43025</v>
      </c>
      <c r="F1451">
        <v>6.52</v>
      </c>
      <c r="G1451">
        <v>22.8</v>
      </c>
    </row>
    <row r="1452" spans="1:7" x14ac:dyDescent="0.7">
      <c r="A1452" s="1">
        <v>43020</v>
      </c>
      <c r="B1452">
        <v>7.16</v>
      </c>
      <c r="C1452">
        <v>21.7</v>
      </c>
      <c r="E1452" s="1">
        <v>43025</v>
      </c>
      <c r="F1452">
        <v>5.5</v>
      </c>
      <c r="G1452">
        <v>16.7</v>
      </c>
    </row>
    <row r="1453" spans="1:7" x14ac:dyDescent="0.7">
      <c r="A1453" s="1">
        <v>43020</v>
      </c>
      <c r="B1453">
        <v>7.19</v>
      </c>
      <c r="C1453">
        <v>21.3</v>
      </c>
      <c r="E1453" s="1">
        <v>43025</v>
      </c>
      <c r="F1453">
        <v>6.15</v>
      </c>
      <c r="G1453">
        <v>13.7</v>
      </c>
    </row>
    <row r="1454" spans="1:7" x14ac:dyDescent="0.7">
      <c r="A1454" s="1">
        <v>43020</v>
      </c>
      <c r="B1454">
        <v>7.31</v>
      </c>
      <c r="C1454">
        <v>20.9</v>
      </c>
      <c r="E1454" s="1">
        <v>43026</v>
      </c>
      <c r="F1454">
        <v>5.98</v>
      </c>
      <c r="G1454">
        <v>13</v>
      </c>
    </row>
    <row r="1455" spans="1:7" x14ac:dyDescent="0.7">
      <c r="A1455" s="1">
        <v>43021</v>
      </c>
      <c r="B1455">
        <v>7.38</v>
      </c>
      <c r="C1455">
        <v>20.5</v>
      </c>
      <c r="E1455" s="1">
        <v>43026</v>
      </c>
      <c r="F1455">
        <v>5.12</v>
      </c>
      <c r="G1455">
        <v>14.2</v>
      </c>
    </row>
    <row r="1456" spans="1:7" x14ac:dyDescent="0.7">
      <c r="A1456" s="1">
        <v>43021</v>
      </c>
      <c r="B1456">
        <v>7.44</v>
      </c>
      <c r="C1456">
        <v>19.600000000000001</v>
      </c>
      <c r="E1456" s="1">
        <v>43026</v>
      </c>
      <c r="F1456">
        <v>5.42</v>
      </c>
      <c r="G1456">
        <v>15.3</v>
      </c>
    </row>
    <row r="1457" spans="1:7" x14ac:dyDescent="0.7">
      <c r="A1457" s="1">
        <v>43021</v>
      </c>
      <c r="B1457">
        <v>7.46</v>
      </c>
      <c r="C1457">
        <v>19.3</v>
      </c>
      <c r="E1457" s="1">
        <v>43026</v>
      </c>
      <c r="F1457">
        <v>6.49</v>
      </c>
      <c r="G1457">
        <v>19.399999999999999</v>
      </c>
    </row>
    <row r="1458" spans="1:7" x14ac:dyDescent="0.7">
      <c r="A1458" s="1">
        <v>43021</v>
      </c>
      <c r="B1458">
        <v>7.54</v>
      </c>
      <c r="C1458">
        <v>21.7</v>
      </c>
      <c r="E1458" s="1">
        <v>43026</v>
      </c>
      <c r="F1458">
        <v>6.25</v>
      </c>
      <c r="G1458">
        <v>22.3</v>
      </c>
    </row>
    <row r="1459" spans="1:7" x14ac:dyDescent="0.7">
      <c r="A1459" s="1">
        <v>43021</v>
      </c>
      <c r="B1459">
        <v>8.2799999999999994</v>
      </c>
      <c r="C1459">
        <v>24.2</v>
      </c>
      <c r="E1459" s="1">
        <v>43026</v>
      </c>
      <c r="F1459">
        <v>6.3</v>
      </c>
      <c r="G1459">
        <v>18</v>
      </c>
    </row>
    <row r="1460" spans="1:7" x14ac:dyDescent="0.7">
      <c r="A1460" s="1">
        <v>43021</v>
      </c>
      <c r="B1460">
        <v>8.43</v>
      </c>
      <c r="C1460">
        <v>24</v>
      </c>
      <c r="E1460" s="1">
        <v>43026</v>
      </c>
      <c r="F1460">
        <v>6.12</v>
      </c>
      <c r="G1460">
        <v>16.2</v>
      </c>
    </row>
    <row r="1461" spans="1:7" x14ac:dyDescent="0.7">
      <c r="A1461" s="1">
        <v>43021</v>
      </c>
      <c r="B1461">
        <v>7.97</v>
      </c>
      <c r="C1461">
        <v>22.9</v>
      </c>
      <c r="E1461" s="1">
        <v>43026</v>
      </c>
      <c r="F1461">
        <v>5.84</v>
      </c>
      <c r="G1461">
        <v>14.7</v>
      </c>
    </row>
    <row r="1462" spans="1:7" x14ac:dyDescent="0.7">
      <c r="A1462" s="1">
        <v>43021</v>
      </c>
      <c r="B1462">
        <v>7.65</v>
      </c>
      <c r="C1462">
        <v>22.2</v>
      </c>
      <c r="E1462" s="1">
        <v>43027</v>
      </c>
      <c r="F1462">
        <v>5.78</v>
      </c>
      <c r="G1462">
        <v>13.7</v>
      </c>
    </row>
    <row r="1463" spans="1:7" x14ac:dyDescent="0.7">
      <c r="A1463" s="1">
        <v>43022</v>
      </c>
      <c r="B1463">
        <v>7.53</v>
      </c>
      <c r="C1463">
        <v>21.4</v>
      </c>
      <c r="E1463" s="1">
        <v>43027</v>
      </c>
      <c r="F1463">
        <v>6.2</v>
      </c>
      <c r="G1463">
        <v>11.4</v>
      </c>
    </row>
    <row r="1464" spans="1:7" x14ac:dyDescent="0.7">
      <c r="A1464" s="1">
        <v>43022</v>
      </c>
      <c r="B1464">
        <v>7.46</v>
      </c>
      <c r="C1464">
        <v>20.6</v>
      </c>
      <c r="E1464" s="1">
        <v>43027</v>
      </c>
      <c r="F1464">
        <v>6.11</v>
      </c>
      <c r="G1464">
        <v>12.9</v>
      </c>
    </row>
    <row r="1465" spans="1:7" x14ac:dyDescent="0.7">
      <c r="A1465" s="1">
        <v>43022</v>
      </c>
      <c r="B1465">
        <v>7.51</v>
      </c>
      <c r="C1465">
        <v>20.100000000000001</v>
      </c>
      <c r="E1465" s="1">
        <v>43027</v>
      </c>
      <c r="F1465">
        <v>6</v>
      </c>
      <c r="G1465">
        <v>26.1</v>
      </c>
    </row>
    <row r="1466" spans="1:7" x14ac:dyDescent="0.7">
      <c r="A1466" s="1">
        <v>43022</v>
      </c>
      <c r="B1466">
        <v>7.93</v>
      </c>
      <c r="C1466">
        <v>22.5</v>
      </c>
      <c r="E1466" s="1">
        <v>43027</v>
      </c>
      <c r="F1466">
        <v>6.64</v>
      </c>
      <c r="G1466">
        <v>30.1</v>
      </c>
    </row>
    <row r="1467" spans="1:7" x14ac:dyDescent="0.7">
      <c r="A1467" s="1">
        <v>43022</v>
      </c>
      <c r="B1467">
        <v>8.41</v>
      </c>
      <c r="C1467">
        <v>24.3</v>
      </c>
      <c r="E1467" s="1">
        <v>43027</v>
      </c>
      <c r="F1467">
        <v>5.8</v>
      </c>
      <c r="G1467">
        <v>18</v>
      </c>
    </row>
    <row r="1468" spans="1:7" x14ac:dyDescent="0.7">
      <c r="A1468" s="1">
        <v>43022</v>
      </c>
      <c r="B1468">
        <v>8.3699999999999992</v>
      </c>
      <c r="C1468">
        <v>24.1</v>
      </c>
      <c r="E1468" s="1">
        <v>43027</v>
      </c>
      <c r="F1468">
        <v>5.73</v>
      </c>
      <c r="G1468">
        <v>16.600000000000001</v>
      </c>
    </row>
    <row r="1469" spans="1:7" x14ac:dyDescent="0.7">
      <c r="A1469" s="1">
        <v>43022</v>
      </c>
      <c r="B1469">
        <v>7.87</v>
      </c>
      <c r="C1469">
        <v>22.9</v>
      </c>
      <c r="E1469" s="1">
        <v>43027</v>
      </c>
      <c r="F1469">
        <v>5.9</v>
      </c>
      <c r="G1469">
        <v>15.4</v>
      </c>
    </row>
    <row r="1470" spans="1:7" x14ac:dyDescent="0.7">
      <c r="A1470" s="1">
        <v>43022</v>
      </c>
      <c r="B1470">
        <v>7.6</v>
      </c>
      <c r="C1470">
        <v>22.2</v>
      </c>
      <c r="E1470" s="1">
        <v>43028</v>
      </c>
      <c r="F1470">
        <v>6.13</v>
      </c>
      <c r="G1470">
        <v>14.6</v>
      </c>
    </row>
    <row r="1471" spans="1:7" x14ac:dyDescent="0.7">
      <c r="A1471" s="1">
        <v>43023</v>
      </c>
      <c r="B1471">
        <v>7.48</v>
      </c>
      <c r="C1471">
        <v>21.5</v>
      </c>
      <c r="E1471" s="1">
        <v>43028</v>
      </c>
      <c r="F1471">
        <v>6.3</v>
      </c>
      <c r="G1471">
        <v>12.3</v>
      </c>
    </row>
    <row r="1472" spans="1:7" x14ac:dyDescent="0.7">
      <c r="A1472" s="1">
        <v>43023</v>
      </c>
      <c r="B1472">
        <v>7.44</v>
      </c>
      <c r="C1472">
        <v>20.9</v>
      </c>
      <c r="E1472" s="1">
        <v>43028</v>
      </c>
      <c r="F1472">
        <v>5.89</v>
      </c>
      <c r="G1472">
        <v>15.2</v>
      </c>
    </row>
    <row r="1473" spans="1:7" x14ac:dyDescent="0.7">
      <c r="A1473" s="1">
        <v>43023</v>
      </c>
      <c r="B1473">
        <v>7.46</v>
      </c>
      <c r="C1473">
        <v>20.6</v>
      </c>
      <c r="E1473" s="1">
        <v>43028</v>
      </c>
      <c r="F1473">
        <v>6.27</v>
      </c>
      <c r="G1473">
        <v>23.8</v>
      </c>
    </row>
    <row r="1474" spans="1:7" x14ac:dyDescent="0.7">
      <c r="A1474" s="1">
        <v>43023</v>
      </c>
      <c r="B1474">
        <v>7.68</v>
      </c>
      <c r="C1474">
        <v>21.1</v>
      </c>
      <c r="E1474" s="1">
        <v>43028</v>
      </c>
      <c r="F1474">
        <v>7.17</v>
      </c>
      <c r="G1474">
        <v>35.1</v>
      </c>
    </row>
    <row r="1475" spans="1:7" x14ac:dyDescent="0.7">
      <c r="A1475" s="1">
        <v>43023</v>
      </c>
      <c r="B1475">
        <v>8.25</v>
      </c>
      <c r="C1475">
        <v>22.9</v>
      </c>
      <c r="E1475" s="1">
        <v>43028</v>
      </c>
      <c r="F1475">
        <v>6.78</v>
      </c>
      <c r="G1475">
        <v>21.4</v>
      </c>
    </row>
    <row r="1476" spans="1:7" x14ac:dyDescent="0.7">
      <c r="A1476" s="1">
        <v>43023</v>
      </c>
      <c r="B1476">
        <v>8.6300000000000008</v>
      </c>
      <c r="C1476">
        <v>22.6</v>
      </c>
      <c r="E1476" s="1">
        <v>43028</v>
      </c>
      <c r="F1476">
        <v>5.99</v>
      </c>
      <c r="G1476">
        <v>15.3</v>
      </c>
    </row>
    <row r="1477" spans="1:7" x14ac:dyDescent="0.7">
      <c r="A1477" s="1">
        <v>43023</v>
      </c>
      <c r="B1477">
        <v>8.69</v>
      </c>
      <c r="C1477">
        <v>18.3</v>
      </c>
      <c r="E1477" s="1">
        <v>43028</v>
      </c>
      <c r="F1477">
        <v>6.22</v>
      </c>
      <c r="G1477">
        <v>11.9</v>
      </c>
    </row>
    <row r="1478" spans="1:7" x14ac:dyDescent="0.7">
      <c r="A1478" s="1">
        <v>43023</v>
      </c>
      <c r="B1478">
        <v>8.84</v>
      </c>
      <c r="C1478">
        <v>17.100000000000001</v>
      </c>
      <c r="E1478" s="1">
        <v>43029</v>
      </c>
      <c r="F1478">
        <v>6.29</v>
      </c>
      <c r="G1478">
        <v>11.3</v>
      </c>
    </row>
    <row r="1479" spans="1:7" x14ac:dyDescent="0.7">
      <c r="A1479" s="1">
        <v>43024</v>
      </c>
      <c r="B1479">
        <v>8.7899999999999991</v>
      </c>
      <c r="C1479">
        <v>16.899999999999999</v>
      </c>
      <c r="E1479" s="1">
        <v>43029</v>
      </c>
      <c r="F1479">
        <v>6.35</v>
      </c>
      <c r="G1479">
        <v>10.4</v>
      </c>
    </row>
    <row r="1480" spans="1:7" x14ac:dyDescent="0.7">
      <c r="A1480" s="1">
        <v>43024</v>
      </c>
      <c r="B1480">
        <v>8.67</v>
      </c>
      <c r="C1480">
        <v>16.2</v>
      </c>
      <c r="E1480" s="1">
        <v>43029</v>
      </c>
      <c r="F1480">
        <v>6.27</v>
      </c>
      <c r="G1480">
        <v>12.4</v>
      </c>
    </row>
    <row r="1481" spans="1:7" x14ac:dyDescent="0.7">
      <c r="A1481" s="1">
        <v>43024</v>
      </c>
      <c r="B1481">
        <v>8.5399999999999991</v>
      </c>
      <c r="C1481">
        <v>17</v>
      </c>
      <c r="E1481" s="1">
        <v>43029</v>
      </c>
      <c r="F1481">
        <v>5.78</v>
      </c>
      <c r="G1481">
        <v>23.8</v>
      </c>
    </row>
    <row r="1482" spans="1:7" x14ac:dyDescent="0.7">
      <c r="A1482" s="1">
        <v>43024</v>
      </c>
      <c r="B1482">
        <v>3.48</v>
      </c>
      <c r="C1482">
        <v>22.3</v>
      </c>
      <c r="E1482" s="1">
        <v>43029</v>
      </c>
      <c r="F1482">
        <v>6.85</v>
      </c>
      <c r="G1482">
        <v>32.200000000000003</v>
      </c>
    </row>
    <row r="1483" spans="1:7" x14ac:dyDescent="0.7">
      <c r="A1483" s="1">
        <v>43024</v>
      </c>
      <c r="B1483">
        <v>1.7</v>
      </c>
      <c r="C1483">
        <v>22.8</v>
      </c>
      <c r="E1483" s="1">
        <v>43029</v>
      </c>
      <c r="F1483">
        <v>6.69</v>
      </c>
      <c r="G1483">
        <v>29.8</v>
      </c>
    </row>
    <row r="1484" spans="1:7" x14ac:dyDescent="0.7">
      <c r="A1484" s="1">
        <v>43025</v>
      </c>
      <c r="B1484">
        <v>7.5</v>
      </c>
      <c r="C1484">
        <v>33.5</v>
      </c>
      <c r="E1484" s="1">
        <v>43029</v>
      </c>
      <c r="F1484">
        <v>6.13</v>
      </c>
      <c r="G1484">
        <v>14.4</v>
      </c>
    </row>
    <row r="1485" spans="1:7" x14ac:dyDescent="0.7">
      <c r="A1485" s="1">
        <v>43025</v>
      </c>
      <c r="B1485">
        <v>7.14</v>
      </c>
      <c r="C1485">
        <v>23.4</v>
      </c>
      <c r="E1485" s="1">
        <v>43029</v>
      </c>
      <c r="F1485">
        <v>5.83</v>
      </c>
      <c r="G1485">
        <v>12.6</v>
      </c>
    </row>
    <row r="1486" spans="1:7" x14ac:dyDescent="0.7">
      <c r="A1486" s="1">
        <v>43025</v>
      </c>
      <c r="B1486">
        <v>7.22</v>
      </c>
      <c r="C1486">
        <v>18.600000000000001</v>
      </c>
      <c r="E1486" s="1">
        <v>43030</v>
      </c>
      <c r="F1486">
        <v>6.67</v>
      </c>
      <c r="G1486">
        <v>11.4</v>
      </c>
    </row>
    <row r="1487" spans="1:7" x14ac:dyDescent="0.7">
      <c r="A1487" s="1">
        <v>43025</v>
      </c>
      <c r="B1487">
        <v>7.39</v>
      </c>
      <c r="C1487">
        <v>16.399999999999999</v>
      </c>
      <c r="E1487" s="1">
        <v>43030</v>
      </c>
      <c r="F1487">
        <v>6.14</v>
      </c>
      <c r="G1487">
        <v>11</v>
      </c>
    </row>
    <row r="1488" spans="1:7" x14ac:dyDescent="0.7">
      <c r="A1488" s="1">
        <v>43026</v>
      </c>
      <c r="B1488">
        <v>7.55</v>
      </c>
      <c r="C1488">
        <v>15.8</v>
      </c>
      <c r="E1488" s="1">
        <v>43030</v>
      </c>
      <c r="F1488">
        <v>5.17</v>
      </c>
      <c r="G1488">
        <v>15.3</v>
      </c>
    </row>
    <row r="1489" spans="1:7" x14ac:dyDescent="0.7">
      <c r="A1489" s="1">
        <v>43026</v>
      </c>
      <c r="B1489">
        <v>7.65</v>
      </c>
      <c r="C1489">
        <v>16.100000000000001</v>
      </c>
      <c r="E1489" s="1">
        <v>43030</v>
      </c>
      <c r="F1489">
        <v>6.28</v>
      </c>
      <c r="G1489">
        <v>28.5</v>
      </c>
    </row>
    <row r="1490" spans="1:7" x14ac:dyDescent="0.7">
      <c r="A1490" s="1">
        <v>43026</v>
      </c>
      <c r="B1490">
        <v>7.68</v>
      </c>
      <c r="C1490">
        <v>16.899999999999999</v>
      </c>
      <c r="E1490" s="1">
        <v>43030</v>
      </c>
      <c r="F1490">
        <v>7.41</v>
      </c>
      <c r="G1490">
        <v>21</v>
      </c>
    </row>
    <row r="1491" spans="1:7" x14ac:dyDescent="0.7">
      <c r="A1491" s="1">
        <v>43026</v>
      </c>
      <c r="B1491">
        <v>7.49</v>
      </c>
      <c r="C1491">
        <v>18.399999999999999</v>
      </c>
      <c r="E1491" s="1">
        <v>43030</v>
      </c>
      <c r="F1491">
        <v>7.44</v>
      </c>
      <c r="G1491">
        <v>19.5</v>
      </c>
    </row>
    <row r="1492" spans="1:7" x14ac:dyDescent="0.7">
      <c r="A1492" s="1">
        <v>43026</v>
      </c>
      <c r="B1492">
        <v>7.61</v>
      </c>
      <c r="C1492">
        <v>19.8</v>
      </c>
      <c r="E1492" s="1">
        <v>43030</v>
      </c>
      <c r="F1492">
        <v>7.48</v>
      </c>
      <c r="G1492">
        <v>17.3</v>
      </c>
    </row>
    <row r="1493" spans="1:7" x14ac:dyDescent="0.7">
      <c r="A1493" s="1">
        <v>43026</v>
      </c>
      <c r="B1493">
        <v>7.42</v>
      </c>
      <c r="C1493">
        <v>19.8</v>
      </c>
      <c r="E1493" s="1">
        <v>43030</v>
      </c>
      <c r="F1493">
        <v>7.71</v>
      </c>
      <c r="G1493">
        <v>15.8</v>
      </c>
    </row>
    <row r="1494" spans="1:7" x14ac:dyDescent="0.7">
      <c r="A1494" s="1">
        <v>43026</v>
      </c>
      <c r="B1494">
        <v>7.5</v>
      </c>
      <c r="C1494">
        <v>19.5</v>
      </c>
      <c r="E1494" s="1">
        <v>43031</v>
      </c>
      <c r="F1494">
        <v>7.87</v>
      </c>
      <c r="G1494">
        <v>14.6</v>
      </c>
    </row>
    <row r="1495" spans="1:7" x14ac:dyDescent="0.7">
      <c r="A1495" s="1">
        <v>43026</v>
      </c>
      <c r="B1495">
        <v>7.64</v>
      </c>
      <c r="C1495">
        <v>19.100000000000001</v>
      </c>
      <c r="E1495" s="1">
        <v>43031</v>
      </c>
      <c r="F1495">
        <v>7.99</v>
      </c>
      <c r="G1495">
        <v>13.4</v>
      </c>
    </row>
    <row r="1496" spans="1:7" x14ac:dyDescent="0.7">
      <c r="A1496" s="1">
        <v>43027</v>
      </c>
      <c r="B1496">
        <v>7.72</v>
      </c>
      <c r="C1496">
        <v>18.8</v>
      </c>
      <c r="E1496" s="1">
        <v>43031</v>
      </c>
      <c r="F1496">
        <v>7.85</v>
      </c>
      <c r="G1496">
        <v>12.7</v>
      </c>
    </row>
    <row r="1497" spans="1:7" x14ac:dyDescent="0.7">
      <c r="A1497" s="1">
        <v>43027</v>
      </c>
      <c r="B1497">
        <v>7.76</v>
      </c>
      <c r="C1497">
        <v>18.3</v>
      </c>
      <c r="E1497" s="1">
        <v>43031</v>
      </c>
      <c r="F1497">
        <v>7.73</v>
      </c>
      <c r="G1497">
        <v>16.399999999999999</v>
      </c>
    </row>
    <row r="1498" spans="1:7" x14ac:dyDescent="0.7">
      <c r="A1498" s="1">
        <v>43027</v>
      </c>
      <c r="B1498">
        <v>7.74</v>
      </c>
      <c r="C1498">
        <v>18.100000000000001</v>
      </c>
      <c r="E1498" s="1">
        <v>43031</v>
      </c>
      <c r="F1498">
        <v>7.5</v>
      </c>
      <c r="G1498">
        <v>20</v>
      </c>
    </row>
    <row r="1499" spans="1:7" x14ac:dyDescent="0.7">
      <c r="A1499" s="1">
        <v>43027</v>
      </c>
      <c r="B1499">
        <v>7.8</v>
      </c>
      <c r="C1499">
        <v>19.8</v>
      </c>
      <c r="E1499" s="1">
        <v>43031</v>
      </c>
      <c r="F1499">
        <v>7.61</v>
      </c>
      <c r="G1499">
        <v>19.399999999999999</v>
      </c>
    </row>
    <row r="1500" spans="1:7" x14ac:dyDescent="0.7">
      <c r="A1500" s="1">
        <v>43027</v>
      </c>
      <c r="B1500">
        <v>8.41</v>
      </c>
      <c r="C1500">
        <v>22</v>
      </c>
      <c r="E1500" s="1">
        <v>43031</v>
      </c>
      <c r="F1500">
        <v>7.61</v>
      </c>
      <c r="G1500">
        <v>17.5</v>
      </c>
    </row>
    <row r="1501" spans="1:7" x14ac:dyDescent="0.7">
      <c r="A1501" s="1">
        <v>43027</v>
      </c>
      <c r="B1501">
        <v>8.1</v>
      </c>
      <c r="C1501">
        <v>21.9</v>
      </c>
      <c r="E1501" s="1">
        <v>43031</v>
      </c>
      <c r="F1501">
        <v>7.75</v>
      </c>
      <c r="G1501">
        <v>16.399999999999999</v>
      </c>
    </row>
    <row r="1502" spans="1:7" x14ac:dyDescent="0.7">
      <c r="A1502" s="1">
        <v>43027</v>
      </c>
      <c r="B1502">
        <v>7.77</v>
      </c>
      <c r="C1502">
        <v>21.4</v>
      </c>
      <c r="E1502" s="1">
        <v>43032</v>
      </c>
      <c r="F1502">
        <v>7.85</v>
      </c>
      <c r="G1502">
        <v>15.4</v>
      </c>
    </row>
    <row r="1503" spans="1:7" x14ac:dyDescent="0.7">
      <c r="A1503" s="1">
        <v>43027</v>
      </c>
      <c r="B1503">
        <v>7.75</v>
      </c>
      <c r="C1503">
        <v>20.9</v>
      </c>
      <c r="E1503" s="1">
        <v>43032</v>
      </c>
      <c r="F1503">
        <v>7.96</v>
      </c>
      <c r="G1503">
        <v>14.7</v>
      </c>
    </row>
    <row r="1504" spans="1:7" x14ac:dyDescent="0.7">
      <c r="A1504" s="1">
        <v>43028</v>
      </c>
      <c r="B1504">
        <v>7.73</v>
      </c>
      <c r="C1504">
        <v>20.399999999999999</v>
      </c>
      <c r="E1504" s="1">
        <v>43032</v>
      </c>
      <c r="F1504">
        <v>7.97</v>
      </c>
      <c r="G1504">
        <v>14.2</v>
      </c>
    </row>
    <row r="1505" spans="1:7" x14ac:dyDescent="0.7">
      <c r="A1505" s="1">
        <v>43028</v>
      </c>
      <c r="B1505">
        <v>7.74</v>
      </c>
      <c r="C1505">
        <v>19.8</v>
      </c>
      <c r="E1505" s="1">
        <v>43032</v>
      </c>
      <c r="F1505">
        <v>7.96</v>
      </c>
      <c r="G1505">
        <v>15.6</v>
      </c>
    </row>
    <row r="1506" spans="1:7" x14ac:dyDescent="0.7">
      <c r="A1506" s="1">
        <v>43028</v>
      </c>
      <c r="B1506">
        <v>7.76</v>
      </c>
      <c r="C1506">
        <v>19.7</v>
      </c>
      <c r="E1506" s="1">
        <v>43032</v>
      </c>
      <c r="F1506">
        <v>7.77</v>
      </c>
      <c r="G1506">
        <v>17.5</v>
      </c>
    </row>
    <row r="1507" spans="1:7" x14ac:dyDescent="0.7">
      <c r="A1507" s="1">
        <v>43028</v>
      </c>
      <c r="B1507">
        <v>8.23</v>
      </c>
      <c r="C1507">
        <v>21.8</v>
      </c>
      <c r="E1507" s="1">
        <v>43032</v>
      </c>
      <c r="F1507">
        <v>7.89</v>
      </c>
      <c r="G1507">
        <v>17.3</v>
      </c>
    </row>
    <row r="1508" spans="1:7" x14ac:dyDescent="0.7">
      <c r="A1508" s="1">
        <v>43028</v>
      </c>
      <c r="B1508">
        <v>8.74</v>
      </c>
      <c r="C1508">
        <v>24</v>
      </c>
      <c r="E1508" s="1">
        <v>43032</v>
      </c>
      <c r="F1508">
        <v>7.93</v>
      </c>
      <c r="G1508">
        <v>16</v>
      </c>
    </row>
    <row r="1509" spans="1:7" x14ac:dyDescent="0.7">
      <c r="A1509" s="1">
        <v>43028</v>
      </c>
      <c r="B1509">
        <v>8.7799999999999994</v>
      </c>
      <c r="C1509">
        <v>24</v>
      </c>
      <c r="E1509" s="1">
        <v>43032</v>
      </c>
      <c r="F1509">
        <v>8.02</v>
      </c>
      <c r="G1509">
        <v>14.9</v>
      </c>
    </row>
    <row r="1510" spans="1:7" x14ac:dyDescent="0.7">
      <c r="A1510" s="1">
        <v>43028</v>
      </c>
      <c r="B1510">
        <v>8.52</v>
      </c>
      <c r="C1510">
        <v>23</v>
      </c>
      <c r="E1510" s="1">
        <v>43033</v>
      </c>
      <c r="F1510">
        <v>8.07</v>
      </c>
      <c r="G1510">
        <v>13.8</v>
      </c>
    </row>
    <row r="1511" spans="1:7" x14ac:dyDescent="0.7">
      <c r="A1511" s="1">
        <v>43028</v>
      </c>
      <c r="B1511">
        <v>8.32</v>
      </c>
      <c r="C1511">
        <v>22</v>
      </c>
      <c r="E1511" s="1">
        <v>43033</v>
      </c>
      <c r="F1511">
        <v>8.09</v>
      </c>
      <c r="G1511">
        <v>13</v>
      </c>
    </row>
    <row r="1512" spans="1:7" x14ac:dyDescent="0.7">
      <c r="A1512" s="1">
        <v>43029</v>
      </c>
      <c r="B1512">
        <v>8.1</v>
      </c>
      <c r="C1512">
        <v>21</v>
      </c>
      <c r="E1512" s="1">
        <v>43033</v>
      </c>
      <c r="F1512">
        <v>8.2100000000000009</v>
      </c>
      <c r="G1512">
        <v>12.7</v>
      </c>
    </row>
    <row r="1513" spans="1:7" x14ac:dyDescent="0.7">
      <c r="A1513" s="1">
        <v>43029</v>
      </c>
      <c r="B1513">
        <v>7.91</v>
      </c>
      <c r="C1513">
        <v>20.2</v>
      </c>
      <c r="E1513" s="1">
        <v>43033</v>
      </c>
      <c r="F1513">
        <v>9.09</v>
      </c>
      <c r="G1513">
        <v>14.8</v>
      </c>
    </row>
    <row r="1514" spans="1:7" x14ac:dyDescent="0.7">
      <c r="A1514" s="1">
        <v>43029</v>
      </c>
      <c r="B1514">
        <v>7.9</v>
      </c>
      <c r="C1514">
        <v>19.7</v>
      </c>
      <c r="E1514" s="1">
        <v>43033</v>
      </c>
      <c r="F1514">
        <v>8.83</v>
      </c>
      <c r="G1514">
        <v>18.100000000000001</v>
      </c>
    </row>
    <row r="1515" spans="1:7" x14ac:dyDescent="0.7">
      <c r="A1515" s="1">
        <v>43029</v>
      </c>
      <c r="B1515">
        <v>8.4</v>
      </c>
      <c r="C1515">
        <v>21.5</v>
      </c>
      <c r="E1515" s="1">
        <v>43033</v>
      </c>
      <c r="F1515">
        <v>8.82</v>
      </c>
      <c r="G1515">
        <v>18.5</v>
      </c>
    </row>
    <row r="1516" spans="1:7" x14ac:dyDescent="0.7">
      <c r="A1516" s="1">
        <v>43029</v>
      </c>
      <c r="B1516">
        <v>8.8699999999999992</v>
      </c>
      <c r="C1516">
        <v>23.4</v>
      </c>
      <c r="E1516" s="1">
        <v>43033</v>
      </c>
      <c r="F1516">
        <v>8.26</v>
      </c>
      <c r="G1516">
        <v>17.100000000000001</v>
      </c>
    </row>
    <row r="1517" spans="1:7" x14ac:dyDescent="0.7">
      <c r="A1517" s="1">
        <v>43029</v>
      </c>
      <c r="B1517">
        <v>8.9700000000000006</v>
      </c>
      <c r="C1517">
        <v>23.4</v>
      </c>
      <c r="E1517" s="1">
        <v>43033</v>
      </c>
      <c r="F1517">
        <v>8.1999999999999993</v>
      </c>
      <c r="G1517">
        <v>15.9</v>
      </c>
    </row>
    <row r="1518" spans="1:7" x14ac:dyDescent="0.7">
      <c r="A1518" s="1">
        <v>43029</v>
      </c>
      <c r="B1518">
        <v>8.64</v>
      </c>
      <c r="C1518">
        <v>22.4</v>
      </c>
      <c r="E1518" s="1">
        <v>43034</v>
      </c>
      <c r="F1518">
        <v>8.23</v>
      </c>
      <c r="G1518">
        <v>14.6</v>
      </c>
    </row>
    <row r="1519" spans="1:7" x14ac:dyDescent="0.7">
      <c r="A1519" s="1">
        <v>43029</v>
      </c>
      <c r="B1519">
        <v>8.44</v>
      </c>
      <c r="C1519">
        <v>21.4</v>
      </c>
      <c r="E1519" s="1">
        <v>43034</v>
      </c>
      <c r="F1519">
        <v>8.2200000000000006</v>
      </c>
      <c r="G1519">
        <v>13.6</v>
      </c>
    </row>
    <row r="1520" spans="1:7" x14ac:dyDescent="0.7">
      <c r="A1520" s="1">
        <v>43030</v>
      </c>
      <c r="B1520">
        <v>8.2100000000000009</v>
      </c>
      <c r="C1520">
        <v>20.5</v>
      </c>
      <c r="E1520" s="1">
        <v>43034</v>
      </c>
      <c r="F1520">
        <v>8.17</v>
      </c>
      <c r="G1520">
        <v>13.1</v>
      </c>
    </row>
    <row r="1521" spans="1:7" x14ac:dyDescent="0.7">
      <c r="A1521" s="1">
        <v>43030</v>
      </c>
      <c r="B1521">
        <v>7.97</v>
      </c>
      <c r="C1521">
        <v>19.7</v>
      </c>
      <c r="E1521" s="1">
        <v>43034</v>
      </c>
      <c r="F1521">
        <v>8.6</v>
      </c>
      <c r="G1521">
        <v>14.4</v>
      </c>
    </row>
    <row r="1522" spans="1:7" x14ac:dyDescent="0.7">
      <c r="A1522" s="1">
        <v>43030</v>
      </c>
      <c r="B1522">
        <v>7.7</v>
      </c>
      <c r="C1522">
        <v>19.3</v>
      </c>
      <c r="E1522" s="1">
        <v>43034</v>
      </c>
      <c r="F1522">
        <v>9.09</v>
      </c>
      <c r="G1522">
        <v>17.100000000000001</v>
      </c>
    </row>
    <row r="1523" spans="1:7" x14ac:dyDescent="0.7">
      <c r="A1523" s="1">
        <v>43030</v>
      </c>
      <c r="B1523">
        <v>7.94</v>
      </c>
      <c r="C1523">
        <v>21.2</v>
      </c>
      <c r="E1523" s="1">
        <v>43034</v>
      </c>
      <c r="F1523">
        <v>8.75</v>
      </c>
      <c r="G1523">
        <v>17.600000000000001</v>
      </c>
    </row>
    <row r="1524" spans="1:7" x14ac:dyDescent="0.7">
      <c r="A1524" s="1">
        <v>43030</v>
      </c>
      <c r="B1524">
        <v>8.39</v>
      </c>
      <c r="C1524">
        <v>22.8</v>
      </c>
      <c r="E1524" s="1">
        <v>43034</v>
      </c>
      <c r="F1524">
        <v>7.95</v>
      </c>
      <c r="G1524">
        <v>16.8</v>
      </c>
    </row>
    <row r="1525" spans="1:7" x14ac:dyDescent="0.7">
      <c r="A1525" s="1">
        <v>43030</v>
      </c>
      <c r="B1525">
        <v>8.2200000000000006</v>
      </c>
      <c r="C1525">
        <v>23.2</v>
      </c>
      <c r="E1525" s="1">
        <v>43034</v>
      </c>
      <c r="F1525">
        <v>8.0500000000000007</v>
      </c>
      <c r="G1525">
        <v>15.9</v>
      </c>
    </row>
    <row r="1526" spans="1:7" x14ac:dyDescent="0.7">
      <c r="A1526" s="1">
        <v>43030</v>
      </c>
      <c r="B1526">
        <v>7.62</v>
      </c>
      <c r="C1526">
        <v>22.4</v>
      </c>
      <c r="E1526" s="1">
        <v>43035</v>
      </c>
      <c r="F1526">
        <v>8.11</v>
      </c>
      <c r="G1526">
        <v>15.3</v>
      </c>
    </row>
    <row r="1527" spans="1:7" x14ac:dyDescent="0.7">
      <c r="A1527" s="1">
        <v>43030</v>
      </c>
      <c r="B1527">
        <v>7.59</v>
      </c>
      <c r="C1527">
        <v>21.7</v>
      </c>
      <c r="E1527" s="1">
        <v>43035</v>
      </c>
      <c r="F1527">
        <v>8.16</v>
      </c>
      <c r="G1527">
        <v>14.6</v>
      </c>
    </row>
    <row r="1528" spans="1:7" x14ac:dyDescent="0.7">
      <c r="A1528" s="1">
        <v>43031</v>
      </c>
      <c r="B1528">
        <v>7.59</v>
      </c>
      <c r="C1528">
        <v>21.1</v>
      </c>
      <c r="E1528" s="1">
        <v>43035</v>
      </c>
      <c r="F1528">
        <v>8.01</v>
      </c>
      <c r="G1528">
        <v>14.3</v>
      </c>
    </row>
    <row r="1529" spans="1:7" x14ac:dyDescent="0.7">
      <c r="A1529" s="1">
        <v>43031</v>
      </c>
      <c r="B1529">
        <v>7.6</v>
      </c>
      <c r="C1529">
        <v>20.3</v>
      </c>
      <c r="E1529" s="1">
        <v>43035</v>
      </c>
      <c r="F1529">
        <v>8.3000000000000007</v>
      </c>
      <c r="G1529">
        <v>16.2</v>
      </c>
    </row>
    <row r="1530" spans="1:7" x14ac:dyDescent="0.7">
      <c r="A1530" s="1">
        <v>43031</v>
      </c>
      <c r="B1530">
        <v>7.54</v>
      </c>
      <c r="C1530">
        <v>19.7</v>
      </c>
      <c r="E1530" s="1">
        <v>43035</v>
      </c>
      <c r="F1530">
        <v>8.73</v>
      </c>
      <c r="G1530">
        <v>18.399999999999999</v>
      </c>
    </row>
    <row r="1531" spans="1:7" x14ac:dyDescent="0.7">
      <c r="A1531" s="1">
        <v>43031</v>
      </c>
      <c r="B1531">
        <v>8.56</v>
      </c>
      <c r="C1531">
        <v>21.8</v>
      </c>
      <c r="E1531" s="1">
        <v>43035</v>
      </c>
      <c r="F1531">
        <v>8.48</v>
      </c>
      <c r="G1531">
        <v>18.8</v>
      </c>
    </row>
    <row r="1532" spans="1:7" x14ac:dyDescent="0.7">
      <c r="A1532" s="1">
        <v>43031</v>
      </c>
      <c r="B1532">
        <v>8.91</v>
      </c>
      <c r="C1532">
        <v>23.2</v>
      </c>
      <c r="E1532" s="1">
        <v>43035</v>
      </c>
      <c r="F1532">
        <v>7.94</v>
      </c>
      <c r="G1532">
        <v>17.5</v>
      </c>
    </row>
    <row r="1533" spans="1:7" x14ac:dyDescent="0.7">
      <c r="A1533" s="1">
        <v>43031</v>
      </c>
      <c r="B1533">
        <v>8.7799999999999994</v>
      </c>
      <c r="C1533">
        <v>22.7</v>
      </c>
      <c r="E1533" s="1">
        <v>43035</v>
      </c>
      <c r="F1533">
        <v>8.0299999999999994</v>
      </c>
      <c r="G1533">
        <v>16.5</v>
      </c>
    </row>
    <row r="1534" spans="1:7" x14ac:dyDescent="0.7">
      <c r="A1534" s="1">
        <v>43031</v>
      </c>
      <c r="B1534">
        <v>8.3000000000000007</v>
      </c>
      <c r="C1534">
        <v>20.9</v>
      </c>
      <c r="E1534" s="1">
        <v>43036</v>
      </c>
      <c r="F1534">
        <v>8.06</v>
      </c>
      <c r="G1534">
        <v>15.1</v>
      </c>
    </row>
    <row r="1535" spans="1:7" x14ac:dyDescent="0.7">
      <c r="A1535" s="1">
        <v>43031</v>
      </c>
      <c r="B1535">
        <v>8.0399999999999991</v>
      </c>
      <c r="C1535">
        <v>19.7</v>
      </c>
      <c r="E1535" s="1">
        <v>43036</v>
      </c>
      <c r="F1535">
        <v>8.08</v>
      </c>
      <c r="G1535">
        <v>12.8</v>
      </c>
    </row>
    <row r="1536" spans="1:7" x14ac:dyDescent="0.7">
      <c r="A1536" s="1">
        <v>43032</v>
      </c>
      <c r="B1536">
        <v>7.84</v>
      </c>
      <c r="C1536">
        <v>18.600000000000001</v>
      </c>
      <c r="E1536" s="1">
        <v>43036</v>
      </c>
      <c r="F1536">
        <v>8.11</v>
      </c>
      <c r="G1536">
        <v>13.4</v>
      </c>
    </row>
    <row r="1537" spans="1:7" x14ac:dyDescent="0.7">
      <c r="A1537" s="1">
        <v>43032</v>
      </c>
      <c r="B1537">
        <v>7.73</v>
      </c>
      <c r="C1537">
        <v>17.8</v>
      </c>
      <c r="E1537" s="1">
        <v>43036</v>
      </c>
      <c r="F1537">
        <v>8.99</v>
      </c>
      <c r="G1537">
        <v>19.399999999999999</v>
      </c>
    </row>
    <row r="1538" spans="1:7" x14ac:dyDescent="0.7">
      <c r="A1538" s="1">
        <v>43032</v>
      </c>
      <c r="B1538">
        <v>7.61</v>
      </c>
      <c r="C1538">
        <v>17.2</v>
      </c>
      <c r="E1538" s="1">
        <v>43036</v>
      </c>
      <c r="F1538">
        <v>8.85</v>
      </c>
      <c r="G1538">
        <v>18.399999999999999</v>
      </c>
    </row>
    <row r="1539" spans="1:7" x14ac:dyDescent="0.7">
      <c r="A1539" s="1">
        <v>43032</v>
      </c>
      <c r="B1539">
        <v>8.2100000000000009</v>
      </c>
      <c r="C1539">
        <v>18</v>
      </c>
      <c r="E1539" s="1">
        <v>43036</v>
      </c>
      <c r="F1539">
        <v>7.9</v>
      </c>
      <c r="G1539">
        <v>18.5</v>
      </c>
    </row>
    <row r="1540" spans="1:7" x14ac:dyDescent="0.7">
      <c r="A1540" s="1">
        <v>43032</v>
      </c>
      <c r="B1540">
        <v>7.98</v>
      </c>
      <c r="C1540">
        <v>19.100000000000001</v>
      </c>
      <c r="E1540" s="1">
        <v>43036</v>
      </c>
      <c r="F1540">
        <v>7.81</v>
      </c>
      <c r="G1540">
        <v>18</v>
      </c>
    </row>
    <row r="1541" spans="1:7" x14ac:dyDescent="0.7">
      <c r="A1541" s="1">
        <v>43032</v>
      </c>
      <c r="B1541">
        <v>8.0399999999999991</v>
      </c>
      <c r="C1541">
        <v>19.100000000000001</v>
      </c>
      <c r="E1541" s="1">
        <v>43036</v>
      </c>
      <c r="F1541">
        <v>7.96</v>
      </c>
      <c r="G1541">
        <v>17.3</v>
      </c>
    </row>
    <row r="1542" spans="1:7" x14ac:dyDescent="0.7">
      <c r="A1542" s="1">
        <v>43032</v>
      </c>
      <c r="B1542">
        <v>7.83</v>
      </c>
      <c r="C1542">
        <v>18</v>
      </c>
      <c r="E1542" s="1">
        <v>43037</v>
      </c>
      <c r="F1542">
        <v>8.1</v>
      </c>
      <c r="G1542">
        <v>16.600000000000001</v>
      </c>
    </row>
    <row r="1543" spans="1:7" x14ac:dyDescent="0.7">
      <c r="A1543" s="1">
        <v>43032</v>
      </c>
      <c r="B1543">
        <v>7.78</v>
      </c>
      <c r="C1543">
        <v>17</v>
      </c>
      <c r="E1543" s="1">
        <v>43037</v>
      </c>
      <c r="F1543">
        <v>8.19</v>
      </c>
      <c r="G1543">
        <v>15.7</v>
      </c>
    </row>
    <row r="1544" spans="1:7" x14ac:dyDescent="0.7">
      <c r="A1544" s="1">
        <v>43033</v>
      </c>
      <c r="B1544">
        <v>7.75</v>
      </c>
      <c r="C1544">
        <v>16.100000000000001</v>
      </c>
      <c r="E1544" s="1">
        <v>43037</v>
      </c>
      <c r="F1544">
        <v>8.24</v>
      </c>
      <c r="G1544">
        <v>15</v>
      </c>
    </row>
    <row r="1545" spans="1:7" x14ac:dyDescent="0.7">
      <c r="A1545" s="1">
        <v>43033</v>
      </c>
      <c r="B1545">
        <v>7.75</v>
      </c>
      <c r="C1545">
        <v>15.3</v>
      </c>
      <c r="E1545" s="1">
        <v>43037</v>
      </c>
      <c r="F1545">
        <v>8.7899999999999991</v>
      </c>
      <c r="G1545">
        <v>17.100000000000001</v>
      </c>
    </row>
    <row r="1546" spans="1:7" x14ac:dyDescent="0.7">
      <c r="A1546" s="1">
        <v>43033</v>
      </c>
      <c r="B1546">
        <v>7.83</v>
      </c>
      <c r="C1546">
        <v>14.9</v>
      </c>
      <c r="E1546" s="1">
        <v>43037</v>
      </c>
      <c r="F1546">
        <v>9.26</v>
      </c>
      <c r="G1546">
        <v>19.2</v>
      </c>
    </row>
    <row r="1547" spans="1:7" x14ac:dyDescent="0.7">
      <c r="A1547" s="1">
        <v>43033</v>
      </c>
      <c r="B1547">
        <v>8.7200000000000006</v>
      </c>
      <c r="C1547">
        <v>16.600000000000001</v>
      </c>
      <c r="E1547" s="1">
        <v>43037</v>
      </c>
      <c r="F1547">
        <v>9.33</v>
      </c>
      <c r="G1547">
        <v>18.5</v>
      </c>
    </row>
    <row r="1548" spans="1:7" x14ac:dyDescent="0.7">
      <c r="A1548" s="1">
        <v>43033</v>
      </c>
      <c r="B1548">
        <v>8.86</v>
      </c>
      <c r="C1548">
        <v>19</v>
      </c>
      <c r="E1548" s="1">
        <v>43037</v>
      </c>
      <c r="F1548">
        <v>8.9700000000000006</v>
      </c>
      <c r="G1548">
        <v>15.8</v>
      </c>
    </row>
    <row r="1549" spans="1:7" x14ac:dyDescent="0.7">
      <c r="A1549" s="1">
        <v>43033</v>
      </c>
      <c r="B1549">
        <v>8.73</v>
      </c>
      <c r="C1549">
        <v>19.600000000000001</v>
      </c>
      <c r="E1549" s="1">
        <v>43037</v>
      </c>
      <c r="F1549">
        <v>8.89</v>
      </c>
      <c r="G1549">
        <v>13.4</v>
      </c>
    </row>
    <row r="1550" spans="1:7" x14ac:dyDescent="0.7">
      <c r="A1550" s="1">
        <v>43033</v>
      </c>
      <c r="B1550">
        <v>8.34</v>
      </c>
      <c r="C1550">
        <v>18.399999999999999</v>
      </c>
      <c r="E1550" s="1">
        <v>43038</v>
      </c>
      <c r="F1550">
        <v>8.77</v>
      </c>
      <c r="G1550">
        <v>11.7</v>
      </c>
    </row>
    <row r="1551" spans="1:7" x14ac:dyDescent="0.7">
      <c r="A1551" s="1">
        <v>43033</v>
      </c>
      <c r="B1551">
        <v>8.07</v>
      </c>
      <c r="C1551">
        <v>17.399999999999999</v>
      </c>
      <c r="E1551" s="1">
        <v>43038</v>
      </c>
      <c r="F1551">
        <v>8.68</v>
      </c>
      <c r="G1551">
        <v>10.5</v>
      </c>
    </row>
    <row r="1552" spans="1:7" x14ac:dyDescent="0.7">
      <c r="A1552" s="1">
        <v>43034</v>
      </c>
      <c r="B1552">
        <v>7.89</v>
      </c>
      <c r="C1552">
        <v>16.3</v>
      </c>
      <c r="E1552" s="1">
        <v>43038</v>
      </c>
      <c r="F1552">
        <v>8.58</v>
      </c>
      <c r="G1552">
        <v>9.6999999999999993</v>
      </c>
    </row>
    <row r="1553" spans="1:7" x14ac:dyDescent="0.7">
      <c r="A1553" s="1">
        <v>43034</v>
      </c>
      <c r="B1553">
        <v>7.8</v>
      </c>
      <c r="C1553">
        <v>15.4</v>
      </c>
      <c r="E1553" s="1">
        <v>43038</v>
      </c>
      <c r="F1553">
        <v>8.51</v>
      </c>
      <c r="G1553">
        <v>11.7</v>
      </c>
    </row>
    <row r="1554" spans="1:7" x14ac:dyDescent="0.7">
      <c r="A1554" s="1">
        <v>43034</v>
      </c>
      <c r="B1554">
        <v>7.76</v>
      </c>
      <c r="C1554">
        <v>14.9</v>
      </c>
      <c r="E1554" s="1">
        <v>43038</v>
      </c>
      <c r="F1554">
        <v>8.4</v>
      </c>
      <c r="G1554">
        <v>15</v>
      </c>
    </row>
    <row r="1555" spans="1:7" x14ac:dyDescent="0.7">
      <c r="A1555" s="1">
        <v>43034</v>
      </c>
      <c r="B1555">
        <v>7.97</v>
      </c>
      <c r="C1555">
        <v>16.100000000000001</v>
      </c>
      <c r="E1555" s="1">
        <v>43038</v>
      </c>
      <c r="F1555">
        <v>8.17</v>
      </c>
      <c r="G1555">
        <v>14.9</v>
      </c>
    </row>
    <row r="1556" spans="1:7" x14ac:dyDescent="0.7">
      <c r="A1556" s="1">
        <v>43034</v>
      </c>
      <c r="B1556">
        <v>8.5399999999999991</v>
      </c>
      <c r="C1556">
        <v>18.3</v>
      </c>
      <c r="E1556" s="1">
        <v>43038</v>
      </c>
      <c r="F1556">
        <v>8.17</v>
      </c>
      <c r="G1556">
        <v>13.2</v>
      </c>
    </row>
    <row r="1557" spans="1:7" x14ac:dyDescent="0.7">
      <c r="A1557" s="1">
        <v>43034</v>
      </c>
      <c r="B1557">
        <v>8.2799999999999994</v>
      </c>
      <c r="C1557">
        <v>18.899999999999999</v>
      </c>
      <c r="E1557" s="1">
        <v>43038</v>
      </c>
      <c r="F1557">
        <v>8.3000000000000007</v>
      </c>
      <c r="G1557">
        <v>11.6</v>
      </c>
    </row>
    <row r="1558" spans="1:7" x14ac:dyDescent="0.7">
      <c r="A1558" s="1">
        <v>43034</v>
      </c>
      <c r="B1558">
        <v>7.7</v>
      </c>
      <c r="C1558">
        <v>18.399999999999999</v>
      </c>
      <c r="E1558" s="1">
        <v>43039</v>
      </c>
      <c r="F1558">
        <v>8.42</v>
      </c>
      <c r="G1558">
        <v>10.199999999999999</v>
      </c>
    </row>
    <row r="1559" spans="1:7" x14ac:dyDescent="0.7">
      <c r="A1559" s="1">
        <v>43034</v>
      </c>
      <c r="B1559">
        <v>7.68</v>
      </c>
      <c r="C1559">
        <v>17.8</v>
      </c>
      <c r="E1559" s="1">
        <v>43039</v>
      </c>
      <c r="F1559">
        <v>8.35</v>
      </c>
      <c r="G1559">
        <v>9</v>
      </c>
    </row>
    <row r="1560" spans="1:7" x14ac:dyDescent="0.7">
      <c r="A1560" s="1">
        <v>43035</v>
      </c>
      <c r="B1560">
        <v>7.69</v>
      </c>
      <c r="C1560">
        <v>17.399999999999999</v>
      </c>
      <c r="E1560" s="1">
        <v>43039</v>
      </c>
      <c r="F1560">
        <v>8.27</v>
      </c>
      <c r="G1560">
        <v>8.1</v>
      </c>
    </row>
    <row r="1561" spans="1:7" x14ac:dyDescent="0.7">
      <c r="A1561" s="1">
        <v>43035</v>
      </c>
      <c r="B1561">
        <v>7.69</v>
      </c>
      <c r="C1561">
        <v>16.899999999999999</v>
      </c>
      <c r="E1561" s="1">
        <v>43039</v>
      </c>
      <c r="F1561">
        <v>8.9499999999999993</v>
      </c>
      <c r="G1561">
        <v>11</v>
      </c>
    </row>
    <row r="1562" spans="1:7" x14ac:dyDescent="0.7">
      <c r="A1562" s="1">
        <v>43035</v>
      </c>
      <c r="B1562">
        <v>7.7</v>
      </c>
      <c r="C1562">
        <v>16.8</v>
      </c>
      <c r="E1562" s="1">
        <v>43040</v>
      </c>
      <c r="F1562">
        <v>7.36</v>
      </c>
      <c r="G1562">
        <v>6.8</v>
      </c>
    </row>
    <row r="1563" spans="1:7" x14ac:dyDescent="0.7">
      <c r="A1563" s="1">
        <v>43035</v>
      </c>
      <c r="B1563">
        <v>8.35</v>
      </c>
      <c r="C1563">
        <v>18.600000000000001</v>
      </c>
      <c r="E1563" s="1">
        <v>43040</v>
      </c>
      <c r="F1563">
        <v>7.35</v>
      </c>
      <c r="G1563">
        <v>6.3</v>
      </c>
    </row>
    <row r="1564" spans="1:7" x14ac:dyDescent="0.7">
      <c r="A1564" s="1">
        <v>43035</v>
      </c>
      <c r="B1564">
        <v>8.9600000000000009</v>
      </c>
      <c r="C1564">
        <v>20.100000000000001</v>
      </c>
      <c r="E1564" s="1">
        <v>43040</v>
      </c>
      <c r="F1564">
        <v>7.38</v>
      </c>
      <c r="G1564">
        <v>8.8000000000000007</v>
      </c>
    </row>
    <row r="1565" spans="1:7" x14ac:dyDescent="0.7">
      <c r="A1565" s="1">
        <v>43035</v>
      </c>
      <c r="B1565">
        <v>9.1</v>
      </c>
      <c r="C1565">
        <v>20.5</v>
      </c>
      <c r="E1565" s="1">
        <v>43040</v>
      </c>
      <c r="F1565">
        <v>8.5299999999999994</v>
      </c>
      <c r="G1565">
        <v>24.1</v>
      </c>
    </row>
    <row r="1566" spans="1:7" x14ac:dyDescent="0.7">
      <c r="A1566" s="1">
        <v>43035</v>
      </c>
      <c r="B1566">
        <v>8.94</v>
      </c>
      <c r="C1566">
        <v>19.7</v>
      </c>
      <c r="E1566" s="1">
        <v>43040</v>
      </c>
      <c r="F1566">
        <v>9.51</v>
      </c>
      <c r="G1566">
        <v>23.8</v>
      </c>
    </row>
    <row r="1567" spans="1:7" x14ac:dyDescent="0.7">
      <c r="A1567" s="1">
        <v>43035</v>
      </c>
      <c r="B1567">
        <v>8.7799999999999994</v>
      </c>
      <c r="C1567">
        <v>19.100000000000001</v>
      </c>
      <c r="E1567" s="1">
        <v>43040</v>
      </c>
      <c r="F1567">
        <v>9.56</v>
      </c>
      <c r="G1567">
        <v>19.5</v>
      </c>
    </row>
    <row r="1568" spans="1:7" x14ac:dyDescent="0.7">
      <c r="A1568" s="1">
        <v>43036</v>
      </c>
      <c r="B1568">
        <v>8.6</v>
      </c>
      <c r="C1568">
        <v>18.3</v>
      </c>
      <c r="E1568" s="1">
        <v>43040</v>
      </c>
      <c r="F1568">
        <v>9.2799999999999994</v>
      </c>
      <c r="G1568">
        <v>14</v>
      </c>
    </row>
    <row r="1569" spans="1:7" x14ac:dyDescent="0.7">
      <c r="A1569" s="1">
        <v>43036</v>
      </c>
      <c r="B1569">
        <v>8.4</v>
      </c>
      <c r="C1569">
        <v>17.600000000000001</v>
      </c>
      <c r="E1569" s="1">
        <v>43040</v>
      </c>
      <c r="F1569">
        <v>9.0399999999999991</v>
      </c>
      <c r="G1569">
        <v>12</v>
      </c>
    </row>
    <row r="1570" spans="1:7" x14ac:dyDescent="0.7">
      <c r="A1570" s="1">
        <v>43036</v>
      </c>
      <c r="B1570">
        <v>8.25</v>
      </c>
      <c r="C1570">
        <v>17.399999999999999</v>
      </c>
      <c r="E1570" s="1">
        <v>43041</v>
      </c>
      <c r="F1570">
        <v>8.85</v>
      </c>
      <c r="G1570">
        <v>10</v>
      </c>
    </row>
    <row r="1571" spans="1:7" x14ac:dyDescent="0.7">
      <c r="A1571" s="1">
        <v>43036</v>
      </c>
      <c r="B1571">
        <v>8.91</v>
      </c>
      <c r="C1571">
        <v>19.399999999999999</v>
      </c>
      <c r="E1571" s="1">
        <v>43041</v>
      </c>
      <c r="F1571">
        <v>8.6300000000000008</v>
      </c>
      <c r="G1571">
        <v>9.1</v>
      </c>
    </row>
    <row r="1572" spans="1:7" x14ac:dyDescent="0.7">
      <c r="A1572" s="1">
        <v>43036</v>
      </c>
      <c r="B1572">
        <v>9.0399999999999991</v>
      </c>
      <c r="C1572">
        <v>20.2</v>
      </c>
      <c r="E1572" s="1">
        <v>43041</v>
      </c>
      <c r="F1572">
        <v>8.74</v>
      </c>
      <c r="G1572">
        <v>10.8</v>
      </c>
    </row>
    <row r="1573" spans="1:7" x14ac:dyDescent="0.7">
      <c r="A1573" s="1">
        <v>43036</v>
      </c>
      <c r="B1573">
        <v>8.59</v>
      </c>
      <c r="C1573">
        <v>20.2</v>
      </c>
      <c r="E1573" s="1">
        <v>43041</v>
      </c>
      <c r="F1573">
        <v>5.99</v>
      </c>
      <c r="G1573">
        <v>25</v>
      </c>
    </row>
    <row r="1574" spans="1:7" x14ac:dyDescent="0.7">
      <c r="A1574" s="1">
        <v>43036</v>
      </c>
      <c r="B1574">
        <v>8.0299999999999994</v>
      </c>
      <c r="C1574">
        <v>19.8</v>
      </c>
      <c r="E1574" s="1">
        <v>43041</v>
      </c>
      <c r="F1574">
        <v>9.36</v>
      </c>
      <c r="G1574">
        <v>21.7</v>
      </c>
    </row>
    <row r="1575" spans="1:7" x14ac:dyDescent="0.7">
      <c r="A1575" s="1">
        <v>43036</v>
      </c>
      <c r="B1575">
        <v>7.84</v>
      </c>
      <c r="C1575">
        <v>19.3</v>
      </c>
      <c r="E1575" s="1">
        <v>43041</v>
      </c>
      <c r="F1575">
        <v>8.92</v>
      </c>
      <c r="G1575">
        <v>18.7</v>
      </c>
    </row>
    <row r="1576" spans="1:7" x14ac:dyDescent="0.7">
      <c r="A1576" s="1">
        <v>43037</v>
      </c>
      <c r="B1576">
        <v>7.75</v>
      </c>
      <c r="C1576">
        <v>18.899999999999999</v>
      </c>
      <c r="E1576" s="1">
        <v>43041</v>
      </c>
      <c r="F1576">
        <v>7.91</v>
      </c>
      <c r="G1576">
        <v>17.399999999999999</v>
      </c>
    </row>
    <row r="1577" spans="1:7" x14ac:dyDescent="0.7">
      <c r="A1577" s="1">
        <v>43037</v>
      </c>
      <c r="B1577">
        <v>7.72</v>
      </c>
      <c r="C1577">
        <v>18.3</v>
      </c>
      <c r="E1577" s="1">
        <v>43041</v>
      </c>
      <c r="F1577">
        <v>8</v>
      </c>
      <c r="G1577">
        <v>16.2</v>
      </c>
    </row>
    <row r="1578" spans="1:7" x14ac:dyDescent="0.7">
      <c r="A1578" s="1">
        <v>43037</v>
      </c>
      <c r="B1578">
        <v>7.67</v>
      </c>
      <c r="C1578">
        <v>17.899999999999999</v>
      </c>
      <c r="E1578" s="1">
        <v>43042</v>
      </c>
      <c r="F1578">
        <v>8.07</v>
      </c>
      <c r="G1578">
        <v>15</v>
      </c>
    </row>
    <row r="1579" spans="1:7" x14ac:dyDescent="0.7">
      <c r="A1579" s="1">
        <v>43037</v>
      </c>
      <c r="B1579">
        <v>8.0500000000000007</v>
      </c>
      <c r="C1579">
        <v>19.7</v>
      </c>
      <c r="E1579" s="1">
        <v>43042</v>
      </c>
      <c r="F1579">
        <v>8.1300000000000008</v>
      </c>
      <c r="G1579">
        <v>14</v>
      </c>
    </row>
    <row r="1580" spans="1:7" x14ac:dyDescent="0.7">
      <c r="A1580" s="1">
        <v>43037</v>
      </c>
      <c r="B1580">
        <v>8.56</v>
      </c>
      <c r="C1580">
        <v>21.1</v>
      </c>
      <c r="E1580" s="1">
        <v>43042</v>
      </c>
      <c r="F1580">
        <v>8.08</v>
      </c>
      <c r="G1580">
        <v>13.2</v>
      </c>
    </row>
    <row r="1581" spans="1:7" x14ac:dyDescent="0.7">
      <c r="A1581" s="1">
        <v>43037</v>
      </c>
      <c r="B1581">
        <v>8.5299999999999994</v>
      </c>
      <c r="C1581">
        <v>20.7</v>
      </c>
      <c r="E1581" s="1">
        <v>43042</v>
      </c>
      <c r="F1581">
        <v>8.77</v>
      </c>
      <c r="G1581">
        <v>15.4</v>
      </c>
    </row>
    <row r="1582" spans="1:7" x14ac:dyDescent="0.7">
      <c r="A1582" s="1">
        <v>43037</v>
      </c>
      <c r="B1582">
        <v>7.88</v>
      </c>
      <c r="C1582">
        <v>19.600000000000001</v>
      </c>
      <c r="E1582" s="1">
        <v>43042</v>
      </c>
      <c r="F1582">
        <v>9.1300000000000008</v>
      </c>
      <c r="G1582">
        <v>17.100000000000001</v>
      </c>
    </row>
    <row r="1583" spans="1:7" x14ac:dyDescent="0.7">
      <c r="A1583" s="1">
        <v>43037</v>
      </c>
      <c r="B1583">
        <v>7.76</v>
      </c>
      <c r="C1583">
        <v>18.5</v>
      </c>
      <c r="E1583" s="1">
        <v>43042</v>
      </c>
      <c r="F1583">
        <v>9.24</v>
      </c>
      <c r="G1583">
        <v>17.100000000000001</v>
      </c>
    </row>
    <row r="1584" spans="1:7" x14ac:dyDescent="0.7">
      <c r="A1584" s="1">
        <v>43038</v>
      </c>
      <c r="B1584">
        <v>7.73</v>
      </c>
      <c r="C1584">
        <v>17.5</v>
      </c>
      <c r="E1584" s="1">
        <v>43042</v>
      </c>
      <c r="F1584">
        <v>8.24</v>
      </c>
      <c r="G1584">
        <v>15.8</v>
      </c>
    </row>
    <row r="1585" spans="1:7" x14ac:dyDescent="0.7">
      <c r="A1585" s="1">
        <v>43038</v>
      </c>
      <c r="B1585">
        <v>7.73</v>
      </c>
      <c r="C1585">
        <v>16.5</v>
      </c>
      <c r="E1585" s="1">
        <v>43042</v>
      </c>
      <c r="F1585">
        <v>8.23</v>
      </c>
      <c r="G1585">
        <v>13.7</v>
      </c>
    </row>
    <row r="1586" spans="1:7" x14ac:dyDescent="0.7">
      <c r="A1586" s="1">
        <v>43038</v>
      </c>
      <c r="B1586">
        <v>7.8</v>
      </c>
      <c r="C1586">
        <v>15.9</v>
      </c>
      <c r="E1586" s="1">
        <v>43043</v>
      </c>
      <c r="F1586">
        <v>8.27</v>
      </c>
      <c r="G1586">
        <v>11.5</v>
      </c>
    </row>
    <row r="1587" spans="1:7" x14ac:dyDescent="0.7">
      <c r="A1587" s="1">
        <v>43038</v>
      </c>
      <c r="B1587">
        <v>7.88</v>
      </c>
      <c r="C1587">
        <v>14.3</v>
      </c>
      <c r="E1587" s="1">
        <v>43043</v>
      </c>
      <c r="F1587">
        <v>8.23</v>
      </c>
      <c r="G1587">
        <v>10.199999999999999</v>
      </c>
    </row>
    <row r="1588" spans="1:7" x14ac:dyDescent="0.7">
      <c r="A1588" s="1">
        <v>43038</v>
      </c>
      <c r="B1588">
        <v>7.92</v>
      </c>
      <c r="C1588">
        <v>27.6</v>
      </c>
      <c r="E1588" s="1">
        <v>43043</v>
      </c>
      <c r="F1588">
        <v>7.97</v>
      </c>
      <c r="G1588">
        <v>9.6999999999999993</v>
      </c>
    </row>
    <row r="1589" spans="1:7" x14ac:dyDescent="0.7">
      <c r="A1589" s="1">
        <v>43038</v>
      </c>
      <c r="B1589">
        <v>8.0500000000000007</v>
      </c>
      <c r="C1589">
        <v>19</v>
      </c>
      <c r="E1589" s="1">
        <v>43043</v>
      </c>
      <c r="F1589">
        <v>9.0399999999999991</v>
      </c>
      <c r="G1589">
        <v>12</v>
      </c>
    </row>
    <row r="1590" spans="1:7" x14ac:dyDescent="0.7">
      <c r="A1590" s="1">
        <v>43038</v>
      </c>
      <c r="B1590">
        <v>7.68</v>
      </c>
      <c r="C1590">
        <v>9.6999999999999993</v>
      </c>
      <c r="E1590" s="1">
        <v>43043</v>
      </c>
      <c r="F1590">
        <v>9.5500000000000007</v>
      </c>
      <c r="G1590">
        <v>15.2</v>
      </c>
    </row>
    <row r="1591" spans="1:7" x14ac:dyDescent="0.7">
      <c r="A1591" s="1">
        <v>43038</v>
      </c>
      <c r="B1591">
        <v>7.68</v>
      </c>
      <c r="C1591">
        <v>8.6999999999999993</v>
      </c>
      <c r="E1591" s="1">
        <v>43043</v>
      </c>
      <c r="F1591">
        <v>9.6300000000000008</v>
      </c>
      <c r="G1591">
        <v>14.1</v>
      </c>
    </row>
    <row r="1592" spans="1:7" x14ac:dyDescent="0.7">
      <c r="A1592" s="1">
        <v>43039</v>
      </c>
      <c r="B1592">
        <v>7.76</v>
      </c>
      <c r="C1592">
        <v>6.1</v>
      </c>
      <c r="E1592" s="1">
        <v>43043</v>
      </c>
      <c r="F1592">
        <v>9.1999999999999993</v>
      </c>
      <c r="G1592">
        <v>11.9</v>
      </c>
    </row>
    <row r="1593" spans="1:7" x14ac:dyDescent="0.7">
      <c r="A1593" s="1">
        <v>43039</v>
      </c>
      <c r="B1593">
        <v>7.76</v>
      </c>
      <c r="C1593">
        <v>4.9000000000000004</v>
      </c>
      <c r="E1593" s="1">
        <v>43043</v>
      </c>
      <c r="F1593">
        <v>8.9600000000000009</v>
      </c>
      <c r="G1593">
        <v>9.3000000000000007</v>
      </c>
    </row>
    <row r="1594" spans="1:7" x14ac:dyDescent="0.7">
      <c r="A1594" s="1">
        <v>43039</v>
      </c>
      <c r="B1594">
        <v>7.7</v>
      </c>
      <c r="C1594">
        <v>8.1</v>
      </c>
      <c r="E1594" s="1">
        <v>43044</v>
      </c>
      <c r="F1594">
        <v>8.61</v>
      </c>
      <c r="G1594">
        <v>7.1</v>
      </c>
    </row>
    <row r="1595" spans="1:7" x14ac:dyDescent="0.7">
      <c r="A1595" s="1">
        <v>43039</v>
      </c>
      <c r="B1595">
        <v>8.0500000000000007</v>
      </c>
      <c r="C1595">
        <v>23.2</v>
      </c>
      <c r="E1595" s="1">
        <v>43044</v>
      </c>
      <c r="F1595">
        <v>8.35</v>
      </c>
      <c r="G1595">
        <v>5.6</v>
      </c>
    </row>
    <row r="1596" spans="1:7" x14ac:dyDescent="0.7">
      <c r="A1596" s="1">
        <v>43039</v>
      </c>
      <c r="B1596">
        <v>7.15</v>
      </c>
      <c r="C1596">
        <v>24.9</v>
      </c>
      <c r="E1596" s="1">
        <v>43044</v>
      </c>
      <c r="F1596">
        <v>8.43</v>
      </c>
      <c r="G1596">
        <v>6</v>
      </c>
    </row>
    <row r="1597" spans="1:7" x14ac:dyDescent="0.7">
      <c r="A1597" s="1">
        <v>43039</v>
      </c>
      <c r="B1597">
        <v>7.14</v>
      </c>
      <c r="C1597">
        <v>21.3</v>
      </c>
      <c r="E1597" s="1">
        <v>43044</v>
      </c>
      <c r="F1597">
        <v>9.6300000000000008</v>
      </c>
      <c r="G1597">
        <v>17</v>
      </c>
    </row>
    <row r="1598" spans="1:7" x14ac:dyDescent="0.7">
      <c r="A1598" s="1">
        <v>43039</v>
      </c>
      <c r="B1598">
        <v>7.57</v>
      </c>
      <c r="C1598">
        <v>10.7</v>
      </c>
      <c r="E1598" s="1">
        <v>43044</v>
      </c>
      <c r="F1598">
        <v>10.050000000000001</v>
      </c>
      <c r="G1598">
        <v>19.899999999999999</v>
      </c>
    </row>
    <row r="1599" spans="1:7" x14ac:dyDescent="0.7">
      <c r="A1599" s="1">
        <v>43039</v>
      </c>
      <c r="B1599">
        <v>7.61</v>
      </c>
      <c r="C1599">
        <v>8.6</v>
      </c>
      <c r="E1599" s="1">
        <v>43044</v>
      </c>
      <c r="F1599">
        <v>10.130000000000001</v>
      </c>
      <c r="G1599">
        <v>16.399999999999999</v>
      </c>
    </row>
    <row r="1600" spans="1:7" x14ac:dyDescent="0.7">
      <c r="A1600" s="1">
        <v>43040</v>
      </c>
      <c r="B1600">
        <v>7.59</v>
      </c>
      <c r="C1600">
        <v>8.1999999999999993</v>
      </c>
      <c r="E1600" s="1">
        <v>43044</v>
      </c>
      <c r="F1600">
        <v>10.02</v>
      </c>
      <c r="G1600">
        <v>8.8000000000000007</v>
      </c>
    </row>
    <row r="1601" spans="1:7" x14ac:dyDescent="0.7">
      <c r="A1601" s="1">
        <v>43040</v>
      </c>
      <c r="B1601">
        <v>7.79</v>
      </c>
      <c r="C1601">
        <v>6.7</v>
      </c>
      <c r="E1601" s="1">
        <v>43044</v>
      </c>
      <c r="F1601">
        <v>10.050000000000001</v>
      </c>
      <c r="G1601">
        <v>7</v>
      </c>
    </row>
    <row r="1602" spans="1:7" x14ac:dyDescent="0.7">
      <c r="A1602" s="1">
        <v>43040</v>
      </c>
      <c r="B1602">
        <v>7.71</v>
      </c>
      <c r="C1602">
        <v>10.1</v>
      </c>
      <c r="E1602" s="1">
        <v>43045</v>
      </c>
      <c r="F1602">
        <v>10.039999999999999</v>
      </c>
      <c r="G1602">
        <v>4.7</v>
      </c>
    </row>
    <row r="1603" spans="1:7" x14ac:dyDescent="0.7">
      <c r="A1603" s="1">
        <v>43040</v>
      </c>
      <c r="B1603">
        <v>7.8</v>
      </c>
      <c r="C1603">
        <v>25.4</v>
      </c>
      <c r="E1603" s="1">
        <v>43045</v>
      </c>
      <c r="F1603">
        <v>9.9600000000000009</v>
      </c>
      <c r="G1603">
        <v>4.5999999999999996</v>
      </c>
    </row>
    <row r="1604" spans="1:7" x14ac:dyDescent="0.7">
      <c r="A1604" s="1">
        <v>43040</v>
      </c>
      <c r="B1604">
        <v>7.44</v>
      </c>
      <c r="C1604">
        <v>25.1</v>
      </c>
      <c r="E1604" s="1">
        <v>43045</v>
      </c>
      <c r="F1604">
        <v>9.84</v>
      </c>
      <c r="G1604">
        <v>4.7</v>
      </c>
    </row>
    <row r="1605" spans="1:7" x14ac:dyDescent="0.7">
      <c r="A1605" s="1">
        <v>43040</v>
      </c>
      <c r="B1605">
        <v>7.65</v>
      </c>
      <c r="C1605">
        <v>23</v>
      </c>
      <c r="E1605" s="1">
        <v>43045</v>
      </c>
      <c r="F1605">
        <v>9.9600000000000009</v>
      </c>
      <c r="G1605">
        <v>10.5</v>
      </c>
    </row>
    <row r="1606" spans="1:7" x14ac:dyDescent="0.7">
      <c r="A1606" s="1">
        <v>43040</v>
      </c>
      <c r="B1606">
        <v>7.61</v>
      </c>
      <c r="C1606">
        <v>14.4</v>
      </c>
      <c r="E1606" s="1">
        <v>43045</v>
      </c>
      <c r="F1606">
        <v>9.4</v>
      </c>
      <c r="G1606">
        <v>15</v>
      </c>
    </row>
    <row r="1607" spans="1:7" x14ac:dyDescent="0.7">
      <c r="A1607" s="1">
        <v>43040</v>
      </c>
      <c r="B1607">
        <v>7.57</v>
      </c>
      <c r="C1607">
        <v>12.5</v>
      </c>
      <c r="E1607" s="1">
        <v>43045</v>
      </c>
      <c r="F1607">
        <v>7.96</v>
      </c>
      <c r="G1607">
        <v>15.5</v>
      </c>
    </row>
    <row r="1608" spans="1:7" x14ac:dyDescent="0.7">
      <c r="A1608" s="1">
        <v>43041</v>
      </c>
      <c r="B1608">
        <v>7.5</v>
      </c>
      <c r="C1608">
        <v>11.5</v>
      </c>
      <c r="E1608" s="1">
        <v>43045</v>
      </c>
      <c r="F1608">
        <v>7.8</v>
      </c>
      <c r="G1608">
        <v>14.1</v>
      </c>
    </row>
    <row r="1609" spans="1:7" x14ac:dyDescent="0.7">
      <c r="A1609" s="1">
        <v>43041</v>
      </c>
      <c r="B1609">
        <v>7.52</v>
      </c>
      <c r="C1609">
        <v>11.6</v>
      </c>
      <c r="E1609" s="1">
        <v>43045</v>
      </c>
      <c r="F1609">
        <v>7.99</v>
      </c>
      <c r="G1609">
        <v>12.8</v>
      </c>
    </row>
    <row r="1610" spans="1:7" x14ac:dyDescent="0.7">
      <c r="A1610" s="1">
        <v>43041</v>
      </c>
      <c r="B1610">
        <v>7.56</v>
      </c>
      <c r="C1610">
        <v>12.7</v>
      </c>
      <c r="E1610" s="1">
        <v>43046</v>
      </c>
      <c r="F1610">
        <v>8.1300000000000008</v>
      </c>
      <c r="G1610">
        <v>11.6</v>
      </c>
    </row>
    <row r="1611" spans="1:7" x14ac:dyDescent="0.7">
      <c r="A1611" s="1">
        <v>43041</v>
      </c>
      <c r="B1611">
        <v>7.85</v>
      </c>
      <c r="C1611">
        <v>24.7</v>
      </c>
      <c r="E1611" s="1">
        <v>43046</v>
      </c>
      <c r="F1611">
        <v>8.23</v>
      </c>
      <c r="G1611">
        <v>10.6</v>
      </c>
    </row>
    <row r="1612" spans="1:7" x14ac:dyDescent="0.7">
      <c r="A1612" s="1">
        <v>43041</v>
      </c>
      <c r="B1612">
        <v>8.8800000000000008</v>
      </c>
      <c r="C1612">
        <v>19.8</v>
      </c>
      <c r="E1612" s="1">
        <v>43046</v>
      </c>
      <c r="F1612">
        <v>8.34</v>
      </c>
      <c r="G1612">
        <v>9.8000000000000007</v>
      </c>
    </row>
    <row r="1613" spans="1:7" x14ac:dyDescent="0.7">
      <c r="A1613" s="1">
        <v>43041</v>
      </c>
      <c r="B1613">
        <v>8.35</v>
      </c>
      <c r="C1613">
        <v>19.7</v>
      </c>
      <c r="E1613" s="1">
        <v>43046</v>
      </c>
      <c r="F1613">
        <v>9.34</v>
      </c>
      <c r="G1613">
        <v>12.1</v>
      </c>
    </row>
    <row r="1614" spans="1:7" x14ac:dyDescent="0.7">
      <c r="A1614" s="1">
        <v>43041</v>
      </c>
      <c r="B1614">
        <v>7.94</v>
      </c>
      <c r="C1614">
        <v>18.5</v>
      </c>
      <c r="E1614" s="1">
        <v>43046</v>
      </c>
      <c r="F1614">
        <v>9.24</v>
      </c>
      <c r="G1614">
        <v>15.7</v>
      </c>
    </row>
    <row r="1615" spans="1:7" x14ac:dyDescent="0.7">
      <c r="A1615" s="1">
        <v>43041</v>
      </c>
      <c r="B1615">
        <v>7.82</v>
      </c>
      <c r="C1615">
        <v>17.5</v>
      </c>
      <c r="E1615" s="1">
        <v>43046</v>
      </c>
      <c r="F1615">
        <v>9.3000000000000007</v>
      </c>
      <c r="G1615">
        <v>15.9</v>
      </c>
    </row>
    <row r="1616" spans="1:7" x14ac:dyDescent="0.7">
      <c r="A1616" s="1">
        <v>43042</v>
      </c>
      <c r="B1616">
        <v>7.77</v>
      </c>
      <c r="C1616">
        <v>16.600000000000001</v>
      </c>
      <c r="E1616" s="1">
        <v>43046</v>
      </c>
      <c r="F1616">
        <v>8.69</v>
      </c>
      <c r="G1616">
        <v>15.2</v>
      </c>
    </row>
    <row r="1617" spans="1:7" x14ac:dyDescent="0.7">
      <c r="A1617" s="1">
        <v>43042</v>
      </c>
      <c r="B1617">
        <v>7.76</v>
      </c>
      <c r="C1617">
        <v>15.9</v>
      </c>
      <c r="E1617" s="1">
        <v>43046</v>
      </c>
      <c r="F1617">
        <v>8.49</v>
      </c>
      <c r="G1617">
        <v>14.5</v>
      </c>
    </row>
    <row r="1618" spans="1:7" x14ac:dyDescent="0.7">
      <c r="A1618" s="1">
        <v>43042</v>
      </c>
      <c r="B1618">
        <v>7.81</v>
      </c>
      <c r="C1618">
        <v>15.5</v>
      </c>
      <c r="E1618" s="1">
        <v>43047</v>
      </c>
      <c r="F1618">
        <v>8.3699999999999992</v>
      </c>
      <c r="G1618">
        <v>13.9</v>
      </c>
    </row>
    <row r="1619" spans="1:7" x14ac:dyDescent="0.7">
      <c r="A1619" s="1">
        <v>43042</v>
      </c>
      <c r="B1619">
        <v>8.15</v>
      </c>
      <c r="C1619">
        <v>17.3</v>
      </c>
      <c r="E1619" s="1">
        <v>43047</v>
      </c>
      <c r="F1619">
        <v>8.33</v>
      </c>
      <c r="G1619">
        <v>13.5</v>
      </c>
    </row>
    <row r="1620" spans="1:7" x14ac:dyDescent="0.7">
      <c r="A1620" s="1">
        <v>43042</v>
      </c>
      <c r="B1620">
        <v>8.15</v>
      </c>
      <c r="C1620">
        <v>18.399999999999999</v>
      </c>
      <c r="E1620" s="1">
        <v>43047</v>
      </c>
      <c r="F1620">
        <v>8.15</v>
      </c>
      <c r="G1620">
        <v>12.8</v>
      </c>
    </row>
    <row r="1621" spans="1:7" x14ac:dyDescent="0.7">
      <c r="A1621" s="1">
        <v>43042</v>
      </c>
      <c r="B1621">
        <v>7.93</v>
      </c>
      <c r="C1621">
        <v>18.5</v>
      </c>
      <c r="E1621" s="1">
        <v>43047</v>
      </c>
      <c r="F1621">
        <v>8.91</v>
      </c>
      <c r="G1621">
        <v>14.8</v>
      </c>
    </row>
    <row r="1622" spans="1:7" x14ac:dyDescent="0.7">
      <c r="A1622" s="1">
        <v>43042</v>
      </c>
      <c r="B1622">
        <v>7.67</v>
      </c>
      <c r="C1622">
        <v>17.399999999999999</v>
      </c>
      <c r="E1622" s="1">
        <v>43047</v>
      </c>
      <c r="F1622">
        <v>9.4600000000000009</v>
      </c>
      <c r="G1622">
        <v>17.3</v>
      </c>
    </row>
    <row r="1623" spans="1:7" x14ac:dyDescent="0.7">
      <c r="A1623" s="1">
        <v>43042</v>
      </c>
      <c r="B1623">
        <v>7.7</v>
      </c>
      <c r="C1623">
        <v>15.9</v>
      </c>
      <c r="E1623" s="1">
        <v>43047</v>
      </c>
      <c r="F1623">
        <v>9.2799999999999994</v>
      </c>
      <c r="G1623">
        <v>16.7</v>
      </c>
    </row>
    <row r="1624" spans="1:7" x14ac:dyDescent="0.7">
      <c r="A1624" s="1">
        <v>43043</v>
      </c>
      <c r="B1624">
        <v>7.73</v>
      </c>
      <c r="C1624">
        <v>15</v>
      </c>
      <c r="E1624" s="1">
        <v>43047</v>
      </c>
      <c r="F1624">
        <v>8.83</v>
      </c>
      <c r="G1624">
        <v>14.8</v>
      </c>
    </row>
    <row r="1625" spans="1:7" x14ac:dyDescent="0.7">
      <c r="A1625" s="1">
        <v>43043</v>
      </c>
      <c r="B1625">
        <v>7.74</v>
      </c>
      <c r="C1625">
        <v>14.4</v>
      </c>
      <c r="E1625" s="1">
        <v>43047</v>
      </c>
      <c r="F1625">
        <v>8.68</v>
      </c>
      <c r="G1625">
        <v>12.9</v>
      </c>
    </row>
    <row r="1626" spans="1:7" x14ac:dyDescent="0.7">
      <c r="A1626" s="1">
        <v>43043</v>
      </c>
      <c r="B1626">
        <v>7.89</v>
      </c>
      <c r="C1626">
        <v>14</v>
      </c>
      <c r="E1626" s="1">
        <v>43048</v>
      </c>
      <c r="F1626">
        <v>8.5299999999999994</v>
      </c>
      <c r="G1626">
        <v>11.7</v>
      </c>
    </row>
    <row r="1627" spans="1:7" x14ac:dyDescent="0.7">
      <c r="A1627" s="1">
        <v>43043</v>
      </c>
      <c r="B1627">
        <v>8.83</v>
      </c>
      <c r="C1627">
        <v>15.3</v>
      </c>
      <c r="E1627" s="1">
        <v>43048</v>
      </c>
      <c r="F1627">
        <v>8.41</v>
      </c>
      <c r="G1627">
        <v>10.6</v>
      </c>
    </row>
    <row r="1628" spans="1:7" x14ac:dyDescent="0.7">
      <c r="A1628" s="1">
        <v>43043</v>
      </c>
      <c r="B1628">
        <v>9.2899999999999991</v>
      </c>
      <c r="C1628">
        <v>17.100000000000001</v>
      </c>
      <c r="E1628" s="1">
        <v>43048</v>
      </c>
      <c r="F1628">
        <v>8.32</v>
      </c>
      <c r="G1628">
        <v>9.8000000000000007</v>
      </c>
    </row>
    <row r="1629" spans="1:7" x14ac:dyDescent="0.7">
      <c r="A1629" s="1">
        <v>43043</v>
      </c>
      <c r="B1629">
        <v>9.44</v>
      </c>
      <c r="C1629">
        <v>17.100000000000001</v>
      </c>
      <c r="E1629" s="1">
        <v>43048</v>
      </c>
      <c r="F1629">
        <v>9.31</v>
      </c>
      <c r="G1629">
        <v>11.7</v>
      </c>
    </row>
    <row r="1630" spans="1:7" x14ac:dyDescent="0.7">
      <c r="A1630" s="1">
        <v>43043</v>
      </c>
      <c r="B1630">
        <v>9.34</v>
      </c>
      <c r="C1630">
        <v>15.8</v>
      </c>
      <c r="E1630" s="1">
        <v>43048</v>
      </c>
      <c r="F1630">
        <v>9.65</v>
      </c>
      <c r="G1630">
        <v>14.7</v>
      </c>
    </row>
    <row r="1631" spans="1:7" x14ac:dyDescent="0.7">
      <c r="A1631" s="1">
        <v>43043</v>
      </c>
      <c r="B1631">
        <v>9.24</v>
      </c>
      <c r="C1631">
        <v>14.9</v>
      </c>
      <c r="E1631" s="1">
        <v>43048</v>
      </c>
      <c r="F1631">
        <v>9.5500000000000007</v>
      </c>
      <c r="G1631">
        <v>14.8</v>
      </c>
    </row>
    <row r="1632" spans="1:7" x14ac:dyDescent="0.7">
      <c r="A1632" s="1">
        <v>43044</v>
      </c>
      <c r="B1632">
        <v>9.15</v>
      </c>
      <c r="C1632">
        <v>14.2</v>
      </c>
      <c r="E1632" s="1">
        <v>43048</v>
      </c>
      <c r="F1632">
        <v>9.25</v>
      </c>
      <c r="G1632">
        <v>13.3</v>
      </c>
    </row>
    <row r="1633" spans="1:7" x14ac:dyDescent="0.7">
      <c r="A1633" s="1">
        <v>43044</v>
      </c>
      <c r="B1633">
        <v>9.06</v>
      </c>
      <c r="C1633">
        <v>13.4</v>
      </c>
      <c r="E1633" s="1">
        <v>43048</v>
      </c>
      <c r="F1633">
        <v>9.0500000000000007</v>
      </c>
      <c r="G1633">
        <v>12</v>
      </c>
    </row>
    <row r="1634" spans="1:7" x14ac:dyDescent="0.7">
      <c r="A1634" s="1">
        <v>43044</v>
      </c>
      <c r="B1634">
        <v>9.06</v>
      </c>
      <c r="C1634">
        <v>12.9</v>
      </c>
      <c r="E1634" s="1">
        <v>43049</v>
      </c>
      <c r="F1634">
        <v>8.83</v>
      </c>
      <c r="G1634">
        <v>11</v>
      </c>
    </row>
    <row r="1635" spans="1:7" x14ac:dyDescent="0.7">
      <c r="A1635" s="1">
        <v>43044</v>
      </c>
      <c r="B1635">
        <v>9.36</v>
      </c>
      <c r="C1635">
        <v>14.6</v>
      </c>
      <c r="E1635" s="1">
        <v>43049</v>
      </c>
      <c r="F1635">
        <v>8.6</v>
      </c>
      <c r="G1635">
        <v>10</v>
      </c>
    </row>
    <row r="1636" spans="1:7" x14ac:dyDescent="0.7">
      <c r="A1636" s="1">
        <v>43044</v>
      </c>
      <c r="B1636">
        <v>9.81</v>
      </c>
      <c r="C1636">
        <v>16.399999999999999</v>
      </c>
      <c r="E1636" s="1">
        <v>43049</v>
      </c>
      <c r="F1636">
        <v>8.42</v>
      </c>
      <c r="G1636">
        <v>9.3000000000000007</v>
      </c>
    </row>
    <row r="1637" spans="1:7" x14ac:dyDescent="0.7">
      <c r="A1637" s="1">
        <v>43044</v>
      </c>
      <c r="B1637">
        <v>9.98</v>
      </c>
      <c r="C1637">
        <v>16.8</v>
      </c>
      <c r="E1637" s="1">
        <v>43049</v>
      </c>
      <c r="F1637">
        <v>9.41</v>
      </c>
      <c r="G1637">
        <v>12.4</v>
      </c>
    </row>
    <row r="1638" spans="1:7" x14ac:dyDescent="0.7">
      <c r="A1638" s="1">
        <v>43044</v>
      </c>
      <c r="B1638">
        <v>9.86</v>
      </c>
      <c r="C1638">
        <v>15.5</v>
      </c>
      <c r="E1638" s="1">
        <v>43049</v>
      </c>
      <c r="F1638">
        <v>9.18</v>
      </c>
      <c r="G1638">
        <v>15.1</v>
      </c>
    </row>
    <row r="1639" spans="1:7" x14ac:dyDescent="0.7">
      <c r="A1639" s="1">
        <v>43044</v>
      </c>
      <c r="B1639">
        <v>9.75</v>
      </c>
      <c r="C1639">
        <v>14.6</v>
      </c>
      <c r="E1639" s="1">
        <v>43049</v>
      </c>
      <c r="F1639">
        <v>8.15</v>
      </c>
      <c r="G1639">
        <v>15.6</v>
      </c>
    </row>
    <row r="1640" spans="1:7" x14ac:dyDescent="0.7">
      <c r="A1640" s="1">
        <v>43045</v>
      </c>
      <c r="B1640">
        <v>9.66</v>
      </c>
      <c r="C1640">
        <v>13.7</v>
      </c>
      <c r="E1640" s="1">
        <v>43049</v>
      </c>
      <c r="F1640">
        <v>8.19</v>
      </c>
      <c r="G1640">
        <v>14.3</v>
      </c>
    </row>
    <row r="1641" spans="1:7" x14ac:dyDescent="0.7">
      <c r="A1641" s="1">
        <v>43045</v>
      </c>
      <c r="B1641">
        <v>9.57</v>
      </c>
      <c r="C1641">
        <v>12.9</v>
      </c>
      <c r="E1641" s="1">
        <v>43049</v>
      </c>
      <c r="F1641">
        <v>8.33</v>
      </c>
      <c r="G1641">
        <v>12.5</v>
      </c>
    </row>
    <row r="1642" spans="1:7" x14ac:dyDescent="0.7">
      <c r="A1642" s="1">
        <v>43045</v>
      </c>
      <c r="B1642">
        <v>9.5500000000000007</v>
      </c>
      <c r="C1642">
        <v>12.4</v>
      </c>
      <c r="E1642" s="1">
        <v>43050</v>
      </c>
      <c r="F1642">
        <v>8.4</v>
      </c>
      <c r="G1642">
        <v>11.2</v>
      </c>
    </row>
    <row r="1643" spans="1:7" x14ac:dyDescent="0.7">
      <c r="A1643" s="1">
        <v>43045</v>
      </c>
      <c r="B1643">
        <v>9.75</v>
      </c>
      <c r="C1643">
        <v>14</v>
      </c>
      <c r="E1643" s="1">
        <v>43050</v>
      </c>
      <c r="F1643">
        <v>8.43</v>
      </c>
      <c r="G1643">
        <v>9.5</v>
      </c>
    </row>
    <row r="1644" spans="1:7" x14ac:dyDescent="0.7">
      <c r="A1644" s="1">
        <v>43045</v>
      </c>
      <c r="B1644">
        <v>9.85</v>
      </c>
      <c r="C1644">
        <v>16.5</v>
      </c>
      <c r="E1644" s="1">
        <v>43050</v>
      </c>
      <c r="F1644">
        <v>8.4600000000000009</v>
      </c>
      <c r="G1644">
        <v>8.3000000000000007</v>
      </c>
    </row>
    <row r="1645" spans="1:7" x14ac:dyDescent="0.7">
      <c r="A1645" s="1">
        <v>43045</v>
      </c>
      <c r="B1645">
        <v>9.4499999999999993</v>
      </c>
      <c r="C1645">
        <v>17</v>
      </c>
      <c r="E1645" s="1">
        <v>43050</v>
      </c>
      <c r="F1645">
        <v>9.33</v>
      </c>
      <c r="G1645">
        <v>9.8000000000000007</v>
      </c>
    </row>
    <row r="1646" spans="1:7" x14ac:dyDescent="0.7">
      <c r="A1646" s="1">
        <v>43045</v>
      </c>
      <c r="B1646">
        <v>9.2799999999999994</v>
      </c>
      <c r="C1646">
        <v>15.7</v>
      </c>
      <c r="E1646" s="1">
        <v>43050</v>
      </c>
      <c r="F1646">
        <v>9.4499999999999993</v>
      </c>
      <c r="G1646">
        <v>12.4</v>
      </c>
    </row>
    <row r="1647" spans="1:7" x14ac:dyDescent="0.7">
      <c r="A1647" s="1">
        <v>43045</v>
      </c>
      <c r="B1647">
        <v>9.18</v>
      </c>
      <c r="C1647">
        <v>14.9</v>
      </c>
      <c r="E1647" s="1">
        <v>43050</v>
      </c>
      <c r="F1647">
        <v>8.9600000000000009</v>
      </c>
      <c r="G1647">
        <v>12.4</v>
      </c>
    </row>
    <row r="1648" spans="1:7" x14ac:dyDescent="0.7">
      <c r="A1648" s="1">
        <v>43046</v>
      </c>
      <c r="B1648">
        <v>9.11</v>
      </c>
      <c r="C1648">
        <v>14.1</v>
      </c>
      <c r="E1648" s="1">
        <v>43050</v>
      </c>
      <c r="F1648">
        <v>8.59</v>
      </c>
      <c r="G1648">
        <v>10.9</v>
      </c>
    </row>
    <row r="1649" spans="1:7" x14ac:dyDescent="0.7">
      <c r="A1649" s="1">
        <v>43046</v>
      </c>
      <c r="B1649">
        <v>9</v>
      </c>
      <c r="C1649">
        <v>13.4</v>
      </c>
      <c r="E1649" s="1">
        <v>43050</v>
      </c>
      <c r="F1649">
        <v>8.48</v>
      </c>
      <c r="G1649">
        <v>9.6999999999999993</v>
      </c>
    </row>
    <row r="1650" spans="1:7" x14ac:dyDescent="0.7">
      <c r="A1650" s="1">
        <v>43046</v>
      </c>
      <c r="B1650">
        <v>9</v>
      </c>
      <c r="C1650">
        <v>13</v>
      </c>
      <c r="E1650" s="1">
        <v>43051</v>
      </c>
      <c r="F1650">
        <v>8.3800000000000008</v>
      </c>
      <c r="G1650">
        <v>8.5</v>
      </c>
    </row>
    <row r="1651" spans="1:7" x14ac:dyDescent="0.7">
      <c r="A1651" s="1">
        <v>43046</v>
      </c>
      <c r="B1651">
        <v>9.32</v>
      </c>
      <c r="C1651">
        <v>14.9</v>
      </c>
      <c r="E1651" s="1">
        <v>43051</v>
      </c>
      <c r="F1651">
        <v>8.24</v>
      </c>
      <c r="G1651">
        <v>7.4</v>
      </c>
    </row>
    <row r="1652" spans="1:7" x14ac:dyDescent="0.7">
      <c r="A1652" s="1">
        <v>43046</v>
      </c>
      <c r="B1652">
        <v>9.27</v>
      </c>
      <c r="C1652">
        <v>17.399999999999999</v>
      </c>
      <c r="E1652" s="1">
        <v>43051</v>
      </c>
      <c r="F1652">
        <v>8.18</v>
      </c>
      <c r="G1652">
        <v>6.6</v>
      </c>
    </row>
    <row r="1653" spans="1:7" x14ac:dyDescent="0.7">
      <c r="A1653" s="1">
        <v>43046</v>
      </c>
      <c r="B1653">
        <v>9.0500000000000007</v>
      </c>
      <c r="C1653">
        <v>17.600000000000001</v>
      </c>
      <c r="E1653" s="1">
        <v>43051</v>
      </c>
      <c r="F1653">
        <v>9.18</v>
      </c>
      <c r="G1653">
        <v>8.6</v>
      </c>
    </row>
    <row r="1654" spans="1:7" x14ac:dyDescent="0.7">
      <c r="A1654" s="1">
        <v>43046</v>
      </c>
      <c r="B1654">
        <v>8.84</v>
      </c>
      <c r="C1654">
        <v>16.899999999999999</v>
      </c>
      <c r="E1654" s="1">
        <v>43051</v>
      </c>
      <c r="F1654">
        <v>9.61</v>
      </c>
      <c r="G1654">
        <v>11.6</v>
      </c>
    </row>
    <row r="1655" spans="1:7" x14ac:dyDescent="0.7">
      <c r="A1655" s="1">
        <v>43046</v>
      </c>
      <c r="B1655">
        <v>8.7100000000000009</v>
      </c>
      <c r="C1655">
        <v>16.2</v>
      </c>
      <c r="E1655" s="1">
        <v>43051</v>
      </c>
      <c r="F1655">
        <v>9.5399999999999991</v>
      </c>
      <c r="G1655">
        <v>11.9</v>
      </c>
    </row>
    <row r="1656" spans="1:7" x14ac:dyDescent="0.7">
      <c r="A1656" s="1">
        <v>43047</v>
      </c>
      <c r="B1656">
        <v>8.58</v>
      </c>
      <c r="C1656">
        <v>15.7</v>
      </c>
      <c r="E1656" s="1">
        <v>43051</v>
      </c>
      <c r="F1656">
        <v>9.2799999999999994</v>
      </c>
      <c r="G1656">
        <v>10.7</v>
      </c>
    </row>
    <row r="1657" spans="1:7" x14ac:dyDescent="0.7">
      <c r="A1657" s="1">
        <v>43047</v>
      </c>
      <c r="B1657">
        <v>8.43</v>
      </c>
      <c r="C1657">
        <v>15.2</v>
      </c>
      <c r="E1657" s="1">
        <v>43051</v>
      </c>
      <c r="F1657">
        <v>9.06</v>
      </c>
      <c r="G1657">
        <v>9.5</v>
      </c>
    </row>
    <row r="1658" spans="1:7" x14ac:dyDescent="0.7">
      <c r="A1658" s="1">
        <v>43047</v>
      </c>
      <c r="B1658">
        <v>8.2899999999999991</v>
      </c>
      <c r="C1658">
        <v>14.7</v>
      </c>
      <c r="E1658" s="1">
        <v>43052</v>
      </c>
      <c r="F1658">
        <v>8.8000000000000007</v>
      </c>
      <c r="G1658">
        <v>8.3000000000000007</v>
      </c>
    </row>
    <row r="1659" spans="1:7" x14ac:dyDescent="0.7">
      <c r="A1659" s="1">
        <v>43047</v>
      </c>
      <c r="B1659">
        <v>8.85</v>
      </c>
      <c r="C1659">
        <v>16.5</v>
      </c>
      <c r="E1659" s="1">
        <v>43052</v>
      </c>
      <c r="F1659">
        <v>8.51</v>
      </c>
      <c r="G1659">
        <v>7.3</v>
      </c>
    </row>
    <row r="1660" spans="1:7" x14ac:dyDescent="0.7">
      <c r="A1660" s="1">
        <v>43047</v>
      </c>
      <c r="B1660">
        <v>9.14</v>
      </c>
      <c r="C1660">
        <v>19.600000000000001</v>
      </c>
      <c r="E1660" s="1">
        <v>43052</v>
      </c>
      <c r="F1660">
        <v>8.41</v>
      </c>
      <c r="G1660">
        <v>6.6</v>
      </c>
    </row>
    <row r="1661" spans="1:7" x14ac:dyDescent="0.7">
      <c r="A1661" s="1">
        <v>43047</v>
      </c>
      <c r="B1661">
        <v>9.0399999999999991</v>
      </c>
      <c r="C1661">
        <v>20.2</v>
      </c>
      <c r="E1661" s="1">
        <v>43052</v>
      </c>
      <c r="F1661">
        <v>9.43</v>
      </c>
      <c r="G1661">
        <v>8.4</v>
      </c>
    </row>
    <row r="1662" spans="1:7" x14ac:dyDescent="0.7">
      <c r="A1662" s="1">
        <v>43047</v>
      </c>
      <c r="B1662">
        <v>8.89</v>
      </c>
      <c r="C1662">
        <v>19</v>
      </c>
      <c r="E1662" s="1">
        <v>43052</v>
      </c>
      <c r="F1662">
        <v>9.8000000000000007</v>
      </c>
      <c r="G1662">
        <v>10.6</v>
      </c>
    </row>
    <row r="1663" spans="1:7" x14ac:dyDescent="0.7">
      <c r="A1663" s="1">
        <v>43047</v>
      </c>
      <c r="B1663">
        <v>8.73</v>
      </c>
      <c r="C1663">
        <v>18</v>
      </c>
      <c r="E1663" s="1">
        <v>43052</v>
      </c>
      <c r="F1663">
        <v>8.8800000000000008</v>
      </c>
      <c r="G1663">
        <v>11.6</v>
      </c>
    </row>
    <row r="1664" spans="1:7" x14ac:dyDescent="0.7">
      <c r="A1664" s="1">
        <v>43048</v>
      </c>
      <c r="B1664">
        <v>8.58</v>
      </c>
      <c r="C1664">
        <v>16.899999999999999</v>
      </c>
      <c r="E1664" s="1">
        <v>43052</v>
      </c>
      <c r="F1664">
        <v>8.4600000000000009</v>
      </c>
      <c r="G1664">
        <v>10.8</v>
      </c>
    </row>
    <row r="1665" spans="1:7" x14ac:dyDescent="0.7">
      <c r="A1665" s="1">
        <v>43048</v>
      </c>
      <c r="B1665">
        <v>8.4</v>
      </c>
      <c r="C1665">
        <v>15.8</v>
      </c>
      <c r="E1665" s="1">
        <v>43052</v>
      </c>
      <c r="F1665">
        <v>8.44</v>
      </c>
      <c r="G1665">
        <v>9.9</v>
      </c>
    </row>
    <row r="1666" spans="1:7" x14ac:dyDescent="0.7">
      <c r="A1666" s="1">
        <v>43048</v>
      </c>
      <c r="B1666">
        <v>8.1999999999999993</v>
      </c>
      <c r="C1666">
        <v>15.2</v>
      </c>
      <c r="E1666" s="1">
        <v>43053</v>
      </c>
      <c r="F1666">
        <v>8.4</v>
      </c>
      <c r="G1666">
        <v>9.1999999999999993</v>
      </c>
    </row>
    <row r="1667" spans="1:7" x14ac:dyDescent="0.7">
      <c r="A1667" s="1">
        <v>43048</v>
      </c>
      <c r="B1667">
        <v>8.61</v>
      </c>
      <c r="C1667">
        <v>17.5</v>
      </c>
      <c r="E1667" s="1">
        <v>43053</v>
      </c>
      <c r="F1667">
        <v>8.42</v>
      </c>
      <c r="G1667">
        <v>8.6999999999999993</v>
      </c>
    </row>
    <row r="1668" spans="1:7" x14ac:dyDescent="0.7">
      <c r="A1668" s="1">
        <v>43048</v>
      </c>
      <c r="B1668">
        <v>8.91</v>
      </c>
      <c r="C1668">
        <v>20.7</v>
      </c>
      <c r="E1668" s="1">
        <v>43053</v>
      </c>
      <c r="F1668">
        <v>8.39</v>
      </c>
      <c r="G1668">
        <v>8</v>
      </c>
    </row>
    <row r="1669" spans="1:7" x14ac:dyDescent="0.7">
      <c r="A1669" s="1">
        <v>43048</v>
      </c>
      <c r="B1669">
        <v>8.74</v>
      </c>
      <c r="C1669">
        <v>21.4</v>
      </c>
      <c r="E1669" s="1">
        <v>43053</v>
      </c>
      <c r="F1669">
        <v>8.94</v>
      </c>
      <c r="G1669">
        <v>9.8000000000000007</v>
      </c>
    </row>
    <row r="1670" spans="1:7" x14ac:dyDescent="0.7">
      <c r="A1670" s="1">
        <v>43048</v>
      </c>
      <c r="B1670">
        <v>8.49</v>
      </c>
      <c r="C1670">
        <v>19.7</v>
      </c>
      <c r="E1670" s="1">
        <v>43053</v>
      </c>
      <c r="F1670">
        <v>8.8800000000000008</v>
      </c>
      <c r="G1670">
        <v>12.3</v>
      </c>
    </row>
    <row r="1671" spans="1:7" x14ac:dyDescent="0.7">
      <c r="A1671" s="1">
        <v>43048</v>
      </c>
      <c r="B1671">
        <v>8.24</v>
      </c>
      <c r="C1671">
        <v>18.399999999999999</v>
      </c>
      <c r="E1671" s="1">
        <v>43053</v>
      </c>
      <c r="F1671">
        <v>8.86</v>
      </c>
      <c r="G1671">
        <v>11.8</v>
      </c>
    </row>
    <row r="1672" spans="1:7" x14ac:dyDescent="0.7">
      <c r="A1672" s="1">
        <v>43049</v>
      </c>
      <c r="B1672">
        <v>7.98</v>
      </c>
      <c r="C1672">
        <v>17.2</v>
      </c>
      <c r="E1672" s="1">
        <v>43053</v>
      </c>
      <c r="F1672">
        <v>8.56</v>
      </c>
      <c r="G1672">
        <v>10.4</v>
      </c>
    </row>
    <row r="1673" spans="1:7" x14ac:dyDescent="0.7">
      <c r="A1673" s="1">
        <v>43049</v>
      </c>
      <c r="B1673">
        <v>7.82</v>
      </c>
      <c r="C1673">
        <v>16.2</v>
      </c>
      <c r="E1673" s="1">
        <v>43053</v>
      </c>
      <c r="F1673">
        <v>8.42</v>
      </c>
      <c r="G1673">
        <v>8.9</v>
      </c>
    </row>
    <row r="1674" spans="1:7" x14ac:dyDescent="0.7">
      <c r="A1674" s="1">
        <v>43049</v>
      </c>
      <c r="B1674">
        <v>7.82</v>
      </c>
      <c r="C1674">
        <v>15.5</v>
      </c>
      <c r="E1674" s="1">
        <v>43054</v>
      </c>
      <c r="F1674">
        <v>8.27</v>
      </c>
      <c r="G1674">
        <v>7.9</v>
      </c>
    </row>
    <row r="1675" spans="1:7" x14ac:dyDescent="0.7">
      <c r="A1675" s="1">
        <v>43049</v>
      </c>
      <c r="B1675">
        <v>8.5399999999999991</v>
      </c>
      <c r="C1675">
        <v>17.7</v>
      </c>
      <c r="E1675" s="1">
        <v>43054</v>
      </c>
      <c r="F1675">
        <v>8.1199999999999992</v>
      </c>
      <c r="G1675">
        <v>7.1</v>
      </c>
    </row>
    <row r="1676" spans="1:7" x14ac:dyDescent="0.7">
      <c r="A1676" s="1">
        <v>43049</v>
      </c>
      <c r="B1676">
        <v>8.7799999999999994</v>
      </c>
      <c r="C1676">
        <v>19.5</v>
      </c>
      <c r="E1676" s="1">
        <v>43054</v>
      </c>
      <c r="F1676">
        <v>8.14</v>
      </c>
      <c r="G1676">
        <v>6.5</v>
      </c>
    </row>
    <row r="1677" spans="1:7" x14ac:dyDescent="0.7">
      <c r="A1677" s="1">
        <v>43049</v>
      </c>
      <c r="B1677">
        <v>8.43</v>
      </c>
      <c r="C1677">
        <v>19.600000000000001</v>
      </c>
      <c r="E1677" s="1">
        <v>43054</v>
      </c>
      <c r="F1677">
        <v>9.41</v>
      </c>
      <c r="G1677">
        <v>8.1999999999999993</v>
      </c>
    </row>
    <row r="1678" spans="1:7" x14ac:dyDescent="0.7">
      <c r="A1678" s="1">
        <v>43049</v>
      </c>
      <c r="B1678">
        <v>7.97</v>
      </c>
      <c r="C1678">
        <v>18.899999999999999</v>
      </c>
      <c r="E1678" s="1">
        <v>43054</v>
      </c>
      <c r="F1678">
        <v>9.58</v>
      </c>
      <c r="G1678">
        <v>9.1</v>
      </c>
    </row>
    <row r="1679" spans="1:7" x14ac:dyDescent="0.7">
      <c r="A1679" s="1">
        <v>43049</v>
      </c>
      <c r="B1679">
        <v>7.78</v>
      </c>
      <c r="C1679">
        <v>18.100000000000001</v>
      </c>
      <c r="E1679" s="1">
        <v>43054</v>
      </c>
      <c r="F1679">
        <v>9.58</v>
      </c>
      <c r="G1679">
        <v>9.3000000000000007</v>
      </c>
    </row>
    <row r="1680" spans="1:7" x14ac:dyDescent="0.7">
      <c r="A1680" s="1">
        <v>43050</v>
      </c>
      <c r="B1680">
        <v>7.72</v>
      </c>
      <c r="C1680">
        <v>17.2</v>
      </c>
      <c r="E1680" s="1">
        <v>43054</v>
      </c>
      <c r="F1680">
        <v>9.3000000000000007</v>
      </c>
      <c r="G1680">
        <v>7.6</v>
      </c>
    </row>
    <row r="1681" spans="1:7" x14ac:dyDescent="0.7">
      <c r="A1681" s="1">
        <v>43050</v>
      </c>
      <c r="B1681">
        <v>7.68</v>
      </c>
      <c r="C1681">
        <v>16.2</v>
      </c>
      <c r="E1681" s="1">
        <v>43054</v>
      </c>
      <c r="F1681">
        <v>9.08</v>
      </c>
      <c r="G1681">
        <v>6</v>
      </c>
    </row>
    <row r="1682" spans="1:7" x14ac:dyDescent="0.7">
      <c r="A1682" s="1">
        <v>43050</v>
      </c>
      <c r="B1682">
        <v>7.78</v>
      </c>
      <c r="C1682">
        <v>15.4</v>
      </c>
      <c r="E1682" s="1">
        <v>43055</v>
      </c>
      <c r="F1682">
        <v>8.9700000000000006</v>
      </c>
      <c r="G1682">
        <v>5.0999999999999996</v>
      </c>
    </row>
    <row r="1683" spans="1:7" x14ac:dyDescent="0.7">
      <c r="A1683" s="1">
        <v>43050</v>
      </c>
      <c r="B1683">
        <v>8.75</v>
      </c>
      <c r="C1683">
        <v>17.600000000000001</v>
      </c>
      <c r="E1683" s="1">
        <v>43055</v>
      </c>
      <c r="F1683">
        <v>8.86</v>
      </c>
      <c r="G1683">
        <v>3.2</v>
      </c>
    </row>
    <row r="1684" spans="1:7" x14ac:dyDescent="0.7">
      <c r="A1684" s="1">
        <v>43050</v>
      </c>
      <c r="B1684">
        <v>8.9600000000000009</v>
      </c>
      <c r="C1684">
        <v>20.5</v>
      </c>
      <c r="E1684" s="1">
        <v>43055</v>
      </c>
      <c r="F1684">
        <v>8.84</v>
      </c>
      <c r="G1684">
        <v>3.7</v>
      </c>
    </row>
    <row r="1685" spans="1:7" x14ac:dyDescent="0.7">
      <c r="A1685" s="1">
        <v>43050</v>
      </c>
      <c r="B1685">
        <v>8.6999999999999993</v>
      </c>
      <c r="C1685">
        <v>21</v>
      </c>
      <c r="E1685" s="1">
        <v>43055</v>
      </c>
      <c r="F1685">
        <v>9.4499999999999993</v>
      </c>
      <c r="G1685">
        <v>10.8</v>
      </c>
    </row>
    <row r="1686" spans="1:7" x14ac:dyDescent="0.7">
      <c r="A1686" s="1">
        <v>43050</v>
      </c>
      <c r="B1686">
        <v>8.3800000000000008</v>
      </c>
      <c r="C1686">
        <v>19.100000000000001</v>
      </c>
      <c r="E1686" s="1">
        <v>43055</v>
      </c>
      <c r="F1686">
        <v>9.49</v>
      </c>
      <c r="G1686">
        <v>12.2</v>
      </c>
    </row>
    <row r="1687" spans="1:7" x14ac:dyDescent="0.7">
      <c r="A1687" s="1">
        <v>43050</v>
      </c>
      <c r="B1687">
        <v>8.09</v>
      </c>
      <c r="C1687">
        <v>17.600000000000001</v>
      </c>
      <c r="E1687" s="1">
        <v>43055</v>
      </c>
      <c r="F1687">
        <v>9</v>
      </c>
      <c r="G1687">
        <v>8.3000000000000007</v>
      </c>
    </row>
    <row r="1688" spans="1:7" x14ac:dyDescent="0.7">
      <c r="A1688" s="1">
        <v>43051</v>
      </c>
      <c r="B1688">
        <v>7.83</v>
      </c>
      <c r="C1688">
        <v>16.2</v>
      </c>
      <c r="E1688" s="1">
        <v>43055</v>
      </c>
      <c r="F1688">
        <v>8.64</v>
      </c>
      <c r="G1688">
        <v>5.2</v>
      </c>
    </row>
    <row r="1689" spans="1:7" x14ac:dyDescent="0.7">
      <c r="A1689" s="1">
        <v>43051</v>
      </c>
      <c r="B1689">
        <v>7.71</v>
      </c>
      <c r="C1689">
        <v>15</v>
      </c>
      <c r="E1689" s="1">
        <v>43055</v>
      </c>
      <c r="F1689">
        <v>8.17</v>
      </c>
      <c r="G1689">
        <v>2.9</v>
      </c>
    </row>
    <row r="1690" spans="1:7" x14ac:dyDescent="0.7">
      <c r="A1690" s="1">
        <v>43051</v>
      </c>
      <c r="B1690">
        <v>7.62</v>
      </c>
      <c r="C1690">
        <v>14.2</v>
      </c>
      <c r="E1690" s="1">
        <v>43056</v>
      </c>
      <c r="F1690">
        <v>7.99</v>
      </c>
      <c r="G1690">
        <v>1.7</v>
      </c>
    </row>
    <row r="1691" spans="1:7" x14ac:dyDescent="0.7">
      <c r="A1691" s="1">
        <v>43051</v>
      </c>
      <c r="B1691">
        <v>7.76</v>
      </c>
      <c r="C1691">
        <v>16.5</v>
      </c>
      <c r="E1691" s="1">
        <v>43056</v>
      </c>
      <c r="F1691">
        <v>7.91</v>
      </c>
      <c r="G1691">
        <v>0.2</v>
      </c>
    </row>
    <row r="1692" spans="1:7" x14ac:dyDescent="0.7">
      <c r="A1692" s="1">
        <v>43051</v>
      </c>
      <c r="B1692">
        <v>8.3000000000000007</v>
      </c>
      <c r="C1692">
        <v>19.7</v>
      </c>
      <c r="E1692" s="1">
        <v>43056</v>
      </c>
      <c r="F1692">
        <v>8.27</v>
      </c>
      <c r="G1692">
        <v>1</v>
      </c>
    </row>
    <row r="1693" spans="1:7" x14ac:dyDescent="0.7">
      <c r="A1693" s="1">
        <v>43051</v>
      </c>
      <c r="B1693">
        <v>8.52</v>
      </c>
      <c r="C1693">
        <v>20.399999999999999</v>
      </c>
      <c r="E1693" s="1">
        <v>43056</v>
      </c>
      <c r="F1693">
        <v>9.35</v>
      </c>
      <c r="G1693">
        <v>10.4</v>
      </c>
    </row>
    <row r="1694" spans="1:7" x14ac:dyDescent="0.7">
      <c r="A1694" s="1">
        <v>43051</v>
      </c>
      <c r="B1694">
        <v>8.1999999999999993</v>
      </c>
      <c r="C1694">
        <v>18.8</v>
      </c>
      <c r="E1694" s="1">
        <v>43056</v>
      </c>
      <c r="F1694">
        <v>9.4700000000000006</v>
      </c>
      <c r="G1694">
        <v>7.3</v>
      </c>
    </row>
    <row r="1695" spans="1:7" x14ac:dyDescent="0.7">
      <c r="A1695" s="1">
        <v>43051</v>
      </c>
      <c r="B1695">
        <v>7.88</v>
      </c>
      <c r="C1695">
        <v>17.399999999999999</v>
      </c>
      <c r="E1695" s="1">
        <v>43056</v>
      </c>
      <c r="F1695">
        <v>9.6199999999999992</v>
      </c>
      <c r="G1695">
        <v>8.1999999999999993</v>
      </c>
    </row>
    <row r="1696" spans="1:7" x14ac:dyDescent="0.7">
      <c r="A1696" s="1">
        <v>43052</v>
      </c>
      <c r="B1696">
        <v>7.72</v>
      </c>
      <c r="C1696">
        <v>16.100000000000001</v>
      </c>
      <c r="E1696" s="1">
        <v>43056</v>
      </c>
      <c r="F1696">
        <v>9.5500000000000007</v>
      </c>
      <c r="G1696">
        <v>6.5</v>
      </c>
    </row>
    <row r="1697" spans="1:7" x14ac:dyDescent="0.7">
      <c r="A1697" s="1">
        <v>43052</v>
      </c>
      <c r="B1697">
        <v>7.62</v>
      </c>
      <c r="C1697">
        <v>15</v>
      </c>
      <c r="E1697" s="1">
        <v>43056</v>
      </c>
      <c r="F1697">
        <v>9.26</v>
      </c>
      <c r="G1697">
        <v>6.4</v>
      </c>
    </row>
    <row r="1698" spans="1:7" x14ac:dyDescent="0.7">
      <c r="A1698" s="1">
        <v>43052</v>
      </c>
      <c r="B1698">
        <v>7.59</v>
      </c>
      <c r="C1698">
        <v>14.3</v>
      </c>
      <c r="E1698" s="1">
        <v>43057</v>
      </c>
      <c r="F1698">
        <v>8.9</v>
      </c>
      <c r="G1698">
        <v>6.3</v>
      </c>
    </row>
    <row r="1699" spans="1:7" x14ac:dyDescent="0.7">
      <c r="A1699" s="1">
        <v>43052</v>
      </c>
      <c r="B1699">
        <v>8.33</v>
      </c>
      <c r="C1699">
        <v>16.100000000000001</v>
      </c>
      <c r="E1699" s="1">
        <v>43057</v>
      </c>
      <c r="F1699">
        <v>8.86</v>
      </c>
      <c r="G1699">
        <v>3.6</v>
      </c>
    </row>
    <row r="1700" spans="1:7" x14ac:dyDescent="0.7">
      <c r="A1700" s="1">
        <v>43052</v>
      </c>
      <c r="B1700">
        <v>8.81</v>
      </c>
      <c r="C1700">
        <v>18</v>
      </c>
      <c r="E1700" s="1">
        <v>43057</v>
      </c>
      <c r="F1700">
        <v>8.9700000000000006</v>
      </c>
      <c r="G1700">
        <v>2.4</v>
      </c>
    </row>
    <row r="1701" spans="1:7" x14ac:dyDescent="0.7">
      <c r="A1701" s="1">
        <v>43052</v>
      </c>
      <c r="B1701">
        <v>8.57</v>
      </c>
      <c r="C1701">
        <v>18.2</v>
      </c>
      <c r="E1701" s="1">
        <v>43057</v>
      </c>
      <c r="F1701">
        <v>8.73</v>
      </c>
      <c r="G1701">
        <v>11.2</v>
      </c>
    </row>
    <row r="1702" spans="1:7" x14ac:dyDescent="0.7">
      <c r="A1702" s="1">
        <v>43052</v>
      </c>
      <c r="B1702">
        <v>8.19</v>
      </c>
      <c r="C1702">
        <v>17.2</v>
      </c>
      <c r="E1702" s="1">
        <v>43057</v>
      </c>
      <c r="F1702">
        <v>8.44</v>
      </c>
      <c r="G1702">
        <v>13.4</v>
      </c>
    </row>
    <row r="1703" spans="1:7" x14ac:dyDescent="0.7">
      <c r="A1703" s="1">
        <v>43052</v>
      </c>
      <c r="B1703">
        <v>7.93</v>
      </c>
      <c r="C1703">
        <v>16.3</v>
      </c>
      <c r="E1703" s="1">
        <v>43057</v>
      </c>
      <c r="F1703">
        <v>8.58</v>
      </c>
      <c r="G1703">
        <v>4.8</v>
      </c>
    </row>
    <row r="1704" spans="1:7" x14ac:dyDescent="0.7">
      <c r="A1704" s="1">
        <v>43053</v>
      </c>
      <c r="B1704">
        <v>7.78</v>
      </c>
      <c r="C1704">
        <v>15.5</v>
      </c>
      <c r="E1704" s="1">
        <v>43057</v>
      </c>
      <c r="F1704">
        <v>7.44</v>
      </c>
      <c r="G1704">
        <v>0.1</v>
      </c>
    </row>
    <row r="1705" spans="1:7" x14ac:dyDescent="0.7">
      <c r="A1705" s="1">
        <v>43053</v>
      </c>
      <c r="B1705">
        <v>7.69</v>
      </c>
      <c r="C1705">
        <v>14.9</v>
      </c>
      <c r="E1705" s="1">
        <v>43057</v>
      </c>
      <c r="F1705">
        <v>7.57</v>
      </c>
      <c r="G1705">
        <v>-1.6</v>
      </c>
    </row>
    <row r="1706" spans="1:7" x14ac:dyDescent="0.7">
      <c r="A1706" s="1">
        <v>43053</v>
      </c>
      <c r="B1706">
        <v>7.71</v>
      </c>
      <c r="C1706">
        <v>14.2</v>
      </c>
      <c r="E1706" s="1">
        <v>43058</v>
      </c>
      <c r="F1706">
        <v>7.21</v>
      </c>
      <c r="G1706">
        <v>-1.4</v>
      </c>
    </row>
    <row r="1707" spans="1:7" x14ac:dyDescent="0.7">
      <c r="A1707" s="1">
        <v>43053</v>
      </c>
      <c r="B1707">
        <v>8.01</v>
      </c>
      <c r="C1707">
        <v>16.399999999999999</v>
      </c>
      <c r="E1707" s="1">
        <v>43058</v>
      </c>
      <c r="F1707">
        <v>7.03</v>
      </c>
      <c r="G1707">
        <v>-2.2999999999999998</v>
      </c>
    </row>
    <row r="1708" spans="1:7" x14ac:dyDescent="0.7">
      <c r="A1708" s="1">
        <v>43053</v>
      </c>
      <c r="B1708">
        <v>8.61</v>
      </c>
      <c r="C1708">
        <v>19.100000000000001</v>
      </c>
      <c r="E1708" s="1">
        <v>43058</v>
      </c>
      <c r="F1708">
        <v>6.86</v>
      </c>
      <c r="G1708">
        <v>-1.1000000000000001</v>
      </c>
    </row>
    <row r="1709" spans="1:7" x14ac:dyDescent="0.7">
      <c r="A1709" s="1">
        <v>43053</v>
      </c>
      <c r="B1709">
        <v>8.4499999999999993</v>
      </c>
      <c r="C1709">
        <v>18.899999999999999</v>
      </c>
      <c r="E1709" s="1">
        <v>43058</v>
      </c>
      <c r="F1709">
        <v>6.58</v>
      </c>
      <c r="G1709">
        <v>11.8</v>
      </c>
    </row>
    <row r="1710" spans="1:7" x14ac:dyDescent="0.7">
      <c r="A1710" s="1">
        <v>43053</v>
      </c>
      <c r="B1710">
        <v>8.7100000000000009</v>
      </c>
      <c r="C1710">
        <v>11.1</v>
      </c>
      <c r="E1710" s="1">
        <v>43058</v>
      </c>
      <c r="F1710">
        <v>7</v>
      </c>
      <c r="G1710">
        <v>10.5</v>
      </c>
    </row>
    <row r="1711" spans="1:7" x14ac:dyDescent="0.7">
      <c r="A1711" s="1">
        <v>43053</v>
      </c>
      <c r="B1711">
        <v>8.61</v>
      </c>
      <c r="C1711">
        <v>9.4</v>
      </c>
      <c r="E1711" s="1">
        <v>43058</v>
      </c>
      <c r="F1711">
        <v>7.61</v>
      </c>
      <c r="G1711">
        <v>4.0999999999999996</v>
      </c>
    </row>
    <row r="1712" spans="1:7" x14ac:dyDescent="0.7">
      <c r="A1712" s="1">
        <v>43054</v>
      </c>
      <c r="B1712">
        <v>8.56</v>
      </c>
      <c r="C1712">
        <v>7.5</v>
      </c>
      <c r="E1712" s="1">
        <v>43058</v>
      </c>
      <c r="F1712">
        <v>7.2</v>
      </c>
      <c r="G1712">
        <v>1.5</v>
      </c>
    </row>
    <row r="1713" spans="1:7" x14ac:dyDescent="0.7">
      <c r="A1713" s="1">
        <v>43054</v>
      </c>
      <c r="B1713">
        <v>8.5299999999999994</v>
      </c>
      <c r="C1713">
        <v>6.7</v>
      </c>
      <c r="E1713" s="1">
        <v>43058</v>
      </c>
      <c r="F1713">
        <v>7.3</v>
      </c>
      <c r="G1713">
        <v>1.7</v>
      </c>
    </row>
    <row r="1714" spans="1:7" x14ac:dyDescent="0.7">
      <c r="A1714" s="1">
        <v>43054</v>
      </c>
      <c r="B1714">
        <v>8.5399999999999991</v>
      </c>
      <c r="C1714">
        <v>8.1999999999999993</v>
      </c>
      <c r="E1714" s="1">
        <v>43059</v>
      </c>
      <c r="F1714">
        <v>7.4</v>
      </c>
      <c r="G1714">
        <v>2.4</v>
      </c>
    </row>
    <row r="1715" spans="1:7" x14ac:dyDescent="0.7">
      <c r="A1715" s="1">
        <v>43054</v>
      </c>
      <c r="B1715">
        <v>9.1300000000000008</v>
      </c>
      <c r="C1715">
        <v>19.8</v>
      </c>
      <c r="E1715" s="1">
        <v>43059</v>
      </c>
      <c r="F1715">
        <v>7.51</v>
      </c>
      <c r="G1715">
        <v>1.9</v>
      </c>
    </row>
    <row r="1716" spans="1:7" x14ac:dyDescent="0.7">
      <c r="A1716" s="1">
        <v>43054</v>
      </c>
      <c r="B1716">
        <v>9.14</v>
      </c>
      <c r="C1716">
        <v>20.5</v>
      </c>
      <c r="E1716" s="1">
        <v>43059</v>
      </c>
      <c r="F1716">
        <v>7.66</v>
      </c>
      <c r="G1716">
        <v>0.9</v>
      </c>
    </row>
    <row r="1717" spans="1:7" x14ac:dyDescent="0.7">
      <c r="A1717" s="1">
        <v>43054</v>
      </c>
      <c r="B1717">
        <v>8.89</v>
      </c>
      <c r="C1717">
        <v>21.2</v>
      </c>
      <c r="E1717" s="1">
        <v>43059</v>
      </c>
      <c r="F1717">
        <v>7.44</v>
      </c>
      <c r="G1717">
        <v>15.1</v>
      </c>
    </row>
    <row r="1718" spans="1:7" x14ac:dyDescent="0.7">
      <c r="A1718" s="1">
        <v>43054</v>
      </c>
      <c r="B1718">
        <v>7.99</v>
      </c>
      <c r="C1718">
        <v>10.3</v>
      </c>
      <c r="E1718" s="1">
        <v>43059</v>
      </c>
      <c r="F1718">
        <v>7.73</v>
      </c>
      <c r="G1718">
        <v>12</v>
      </c>
    </row>
    <row r="1719" spans="1:7" x14ac:dyDescent="0.7">
      <c r="A1719" s="1">
        <v>43054</v>
      </c>
      <c r="B1719">
        <v>7.96</v>
      </c>
      <c r="C1719">
        <v>8.6999999999999993</v>
      </c>
      <c r="E1719" s="1">
        <v>43059</v>
      </c>
      <c r="F1719">
        <v>8.19</v>
      </c>
      <c r="G1719">
        <v>10.4</v>
      </c>
    </row>
    <row r="1720" spans="1:7" x14ac:dyDescent="0.7">
      <c r="A1720" s="1">
        <v>43055</v>
      </c>
      <c r="B1720">
        <v>7.95</v>
      </c>
      <c r="C1720">
        <v>8.1</v>
      </c>
      <c r="E1720" s="1">
        <v>43059</v>
      </c>
      <c r="F1720">
        <v>8.1</v>
      </c>
      <c r="G1720">
        <v>9.1</v>
      </c>
    </row>
    <row r="1721" spans="1:7" x14ac:dyDescent="0.7">
      <c r="A1721" s="1">
        <v>43055</v>
      </c>
      <c r="B1721">
        <v>7.97</v>
      </c>
      <c r="C1721">
        <v>6.9</v>
      </c>
      <c r="E1721" s="1">
        <v>43059</v>
      </c>
      <c r="F1721">
        <v>8.09</v>
      </c>
      <c r="G1721">
        <v>7.9</v>
      </c>
    </row>
    <row r="1722" spans="1:7" x14ac:dyDescent="0.7">
      <c r="A1722" s="1">
        <v>43055</v>
      </c>
      <c r="B1722">
        <v>8</v>
      </c>
      <c r="C1722">
        <v>7.4</v>
      </c>
      <c r="E1722" s="1">
        <v>43060</v>
      </c>
      <c r="F1722">
        <v>7.98</v>
      </c>
      <c r="G1722">
        <v>6.7</v>
      </c>
    </row>
    <row r="1723" spans="1:7" x14ac:dyDescent="0.7">
      <c r="A1723" s="1">
        <v>43055</v>
      </c>
      <c r="B1723">
        <v>5.86</v>
      </c>
      <c r="C1723">
        <v>28.2</v>
      </c>
      <c r="E1723" s="1">
        <v>43060</v>
      </c>
      <c r="F1723">
        <v>7.84</v>
      </c>
      <c r="G1723">
        <v>5.5</v>
      </c>
    </row>
    <row r="1724" spans="1:7" x14ac:dyDescent="0.7">
      <c r="A1724" s="1">
        <v>43055</v>
      </c>
      <c r="B1724">
        <v>8.41</v>
      </c>
      <c r="C1724">
        <v>19</v>
      </c>
      <c r="E1724" s="1">
        <v>43060</v>
      </c>
      <c r="F1724">
        <v>7.83</v>
      </c>
      <c r="G1724">
        <v>4.4000000000000004</v>
      </c>
    </row>
    <row r="1725" spans="1:7" x14ac:dyDescent="0.7">
      <c r="A1725" s="1">
        <v>43055</v>
      </c>
      <c r="B1725">
        <v>8</v>
      </c>
      <c r="C1725">
        <v>19.100000000000001</v>
      </c>
      <c r="E1725" s="1">
        <v>43060</v>
      </c>
      <c r="F1725">
        <v>8.18</v>
      </c>
      <c r="G1725">
        <v>6.4</v>
      </c>
    </row>
    <row r="1726" spans="1:7" x14ac:dyDescent="0.7">
      <c r="A1726" s="1">
        <v>43055</v>
      </c>
      <c r="B1726">
        <v>7.74</v>
      </c>
      <c r="C1726">
        <v>17.399999999999999</v>
      </c>
      <c r="E1726" s="1">
        <v>43060</v>
      </c>
      <c r="F1726">
        <v>8.39</v>
      </c>
      <c r="G1726">
        <v>9.9</v>
      </c>
    </row>
    <row r="1727" spans="1:7" x14ac:dyDescent="0.7">
      <c r="A1727" s="1">
        <v>43055</v>
      </c>
      <c r="B1727">
        <v>7.69</v>
      </c>
      <c r="C1727">
        <v>16.100000000000001</v>
      </c>
      <c r="E1727" s="1">
        <v>43060</v>
      </c>
      <c r="F1727">
        <v>8.5</v>
      </c>
      <c r="G1727">
        <v>9.9</v>
      </c>
    </row>
    <row r="1728" spans="1:7" x14ac:dyDescent="0.7">
      <c r="A1728" s="1">
        <v>43056</v>
      </c>
      <c r="B1728">
        <v>7.68</v>
      </c>
      <c r="C1728">
        <v>14.8</v>
      </c>
      <c r="E1728" s="1">
        <v>43060</v>
      </c>
      <c r="F1728">
        <v>8.31</v>
      </c>
      <c r="G1728">
        <v>8.1999999999999993</v>
      </c>
    </row>
    <row r="1729" spans="1:7" x14ac:dyDescent="0.7">
      <c r="A1729" s="1">
        <v>43056</v>
      </c>
      <c r="B1729">
        <v>7.66</v>
      </c>
      <c r="C1729">
        <v>13.8</v>
      </c>
      <c r="E1729" s="1">
        <v>43060</v>
      </c>
      <c r="F1729">
        <v>8.0399999999999991</v>
      </c>
      <c r="G1729">
        <v>6.7</v>
      </c>
    </row>
    <row r="1730" spans="1:7" x14ac:dyDescent="0.7">
      <c r="A1730" s="1">
        <v>43056</v>
      </c>
      <c r="B1730">
        <v>7.74</v>
      </c>
      <c r="C1730">
        <v>13</v>
      </c>
      <c r="E1730" s="1">
        <v>43061</v>
      </c>
      <c r="F1730">
        <v>7.92</v>
      </c>
      <c r="G1730">
        <v>5.6</v>
      </c>
    </row>
    <row r="1731" spans="1:7" x14ac:dyDescent="0.7">
      <c r="A1731" s="1">
        <v>43056</v>
      </c>
      <c r="B1731">
        <v>8.3000000000000007</v>
      </c>
      <c r="C1731">
        <v>14.6</v>
      </c>
      <c r="E1731" s="1">
        <v>43061</v>
      </c>
      <c r="F1731">
        <v>7.93</v>
      </c>
      <c r="G1731">
        <v>5</v>
      </c>
    </row>
    <row r="1732" spans="1:7" x14ac:dyDescent="0.7">
      <c r="A1732" s="1">
        <v>43056</v>
      </c>
      <c r="B1732">
        <v>8.48</v>
      </c>
      <c r="C1732">
        <v>15.8</v>
      </c>
      <c r="E1732" s="1">
        <v>43061</v>
      </c>
      <c r="F1732">
        <v>7.98</v>
      </c>
      <c r="G1732">
        <v>4.5</v>
      </c>
    </row>
    <row r="1733" spans="1:7" x14ac:dyDescent="0.7">
      <c r="A1733" s="1">
        <v>43056</v>
      </c>
      <c r="B1733">
        <v>8.31</v>
      </c>
      <c r="C1733">
        <v>16</v>
      </c>
      <c r="E1733" s="1">
        <v>43061</v>
      </c>
      <c r="F1733">
        <v>8.15</v>
      </c>
      <c r="G1733">
        <v>5.9</v>
      </c>
    </row>
    <row r="1734" spans="1:7" x14ac:dyDescent="0.7">
      <c r="A1734" s="1">
        <v>43056</v>
      </c>
      <c r="B1734">
        <v>8.02</v>
      </c>
      <c r="C1734">
        <v>15.4</v>
      </c>
      <c r="E1734" s="1">
        <v>43061</v>
      </c>
      <c r="F1734">
        <v>8.08</v>
      </c>
      <c r="G1734">
        <v>8.3000000000000007</v>
      </c>
    </row>
    <row r="1735" spans="1:7" x14ac:dyDescent="0.7">
      <c r="A1735" s="1">
        <v>43056</v>
      </c>
      <c r="B1735">
        <v>7.89</v>
      </c>
      <c r="C1735">
        <v>15</v>
      </c>
      <c r="E1735" s="1">
        <v>43061</v>
      </c>
      <c r="F1735">
        <v>7.94</v>
      </c>
      <c r="G1735">
        <v>9.1999999999999993</v>
      </c>
    </row>
    <row r="1736" spans="1:7" x14ac:dyDescent="0.7">
      <c r="A1736" s="1">
        <v>43057</v>
      </c>
      <c r="B1736">
        <v>7.83</v>
      </c>
      <c r="C1736">
        <v>14.6</v>
      </c>
      <c r="E1736" s="1">
        <v>43061</v>
      </c>
      <c r="F1736">
        <v>8.08</v>
      </c>
      <c r="G1736">
        <v>8.3000000000000007</v>
      </c>
    </row>
    <row r="1737" spans="1:7" x14ac:dyDescent="0.7">
      <c r="A1737" s="1">
        <v>43057</v>
      </c>
      <c r="B1737">
        <v>7.79</v>
      </c>
      <c r="C1737">
        <v>13.9</v>
      </c>
      <c r="E1737" s="1">
        <v>43061</v>
      </c>
      <c r="F1737">
        <v>8.14</v>
      </c>
      <c r="G1737">
        <v>7.2</v>
      </c>
    </row>
    <row r="1738" spans="1:7" x14ac:dyDescent="0.7">
      <c r="A1738" s="1">
        <v>43057</v>
      </c>
      <c r="B1738">
        <v>7.84</v>
      </c>
      <c r="C1738">
        <v>13.1</v>
      </c>
      <c r="E1738" s="1">
        <v>43062</v>
      </c>
      <c r="F1738">
        <v>8.14</v>
      </c>
      <c r="G1738">
        <v>5.9</v>
      </c>
    </row>
    <row r="1739" spans="1:7" x14ac:dyDescent="0.7">
      <c r="A1739" s="1">
        <v>43057</v>
      </c>
      <c r="B1739">
        <v>8.5500000000000007</v>
      </c>
      <c r="C1739">
        <v>14.8</v>
      </c>
      <c r="E1739" s="1">
        <v>43062</v>
      </c>
      <c r="F1739">
        <v>8.06</v>
      </c>
      <c r="G1739">
        <v>4.5999999999999996</v>
      </c>
    </row>
    <row r="1740" spans="1:7" x14ac:dyDescent="0.7">
      <c r="A1740" s="1">
        <v>43057</v>
      </c>
      <c r="B1740">
        <v>8.99</v>
      </c>
      <c r="C1740">
        <v>17.399999999999999</v>
      </c>
      <c r="E1740" s="1">
        <v>43062</v>
      </c>
      <c r="F1740">
        <v>8.06</v>
      </c>
      <c r="G1740">
        <v>3.7</v>
      </c>
    </row>
    <row r="1741" spans="1:7" x14ac:dyDescent="0.7">
      <c r="A1741" s="1">
        <v>43057</v>
      </c>
      <c r="B1741">
        <v>9.06</v>
      </c>
      <c r="C1741">
        <v>17.600000000000001</v>
      </c>
      <c r="E1741" s="1">
        <v>43062</v>
      </c>
      <c r="F1741">
        <v>8.17</v>
      </c>
      <c r="G1741">
        <v>5.4</v>
      </c>
    </row>
    <row r="1742" spans="1:7" x14ac:dyDescent="0.7">
      <c r="A1742" s="1">
        <v>43057</v>
      </c>
      <c r="B1742">
        <v>8.93</v>
      </c>
      <c r="C1742">
        <v>15.9</v>
      </c>
      <c r="E1742" s="1">
        <v>43062</v>
      </c>
      <c r="F1742">
        <v>8.16</v>
      </c>
      <c r="G1742">
        <v>7.8</v>
      </c>
    </row>
    <row r="1743" spans="1:7" x14ac:dyDescent="0.7">
      <c r="A1743" s="1">
        <v>43057</v>
      </c>
      <c r="B1743">
        <v>8.82</v>
      </c>
      <c r="C1743">
        <v>14.5</v>
      </c>
      <c r="E1743" s="1">
        <v>43062</v>
      </c>
      <c r="F1743">
        <v>8.1300000000000008</v>
      </c>
      <c r="G1743">
        <v>8.1</v>
      </c>
    </row>
    <row r="1744" spans="1:7" x14ac:dyDescent="0.7">
      <c r="A1744" s="1">
        <v>43058</v>
      </c>
      <c r="B1744">
        <v>8.7100000000000009</v>
      </c>
      <c r="C1744">
        <v>13.3</v>
      </c>
      <c r="E1744" s="1">
        <v>43062</v>
      </c>
      <c r="F1744">
        <v>8.16</v>
      </c>
      <c r="G1744">
        <v>6.7</v>
      </c>
    </row>
    <row r="1745" spans="1:7" x14ac:dyDescent="0.7">
      <c r="A1745" s="1">
        <v>43058</v>
      </c>
      <c r="B1745">
        <v>8.61</v>
      </c>
      <c r="C1745">
        <v>12.3</v>
      </c>
      <c r="E1745" s="1">
        <v>43062</v>
      </c>
      <c r="F1745">
        <v>8.1199999999999992</v>
      </c>
      <c r="G1745">
        <v>5.7</v>
      </c>
    </row>
    <row r="1746" spans="1:7" x14ac:dyDescent="0.7">
      <c r="A1746" s="1">
        <v>43058</v>
      </c>
      <c r="B1746">
        <v>8.57</v>
      </c>
      <c r="C1746">
        <v>11.5</v>
      </c>
      <c r="E1746" s="1">
        <v>43063</v>
      </c>
      <c r="F1746">
        <v>8.08</v>
      </c>
      <c r="G1746">
        <v>4.8</v>
      </c>
    </row>
    <row r="1747" spans="1:7" x14ac:dyDescent="0.7">
      <c r="A1747" s="1">
        <v>43058</v>
      </c>
      <c r="B1747">
        <v>8.89</v>
      </c>
      <c r="C1747">
        <v>13.4</v>
      </c>
      <c r="E1747" s="1">
        <v>43063</v>
      </c>
      <c r="F1747">
        <v>8.06</v>
      </c>
      <c r="G1747">
        <v>4.2</v>
      </c>
    </row>
    <row r="1748" spans="1:7" x14ac:dyDescent="0.7">
      <c r="A1748" s="1">
        <v>43058</v>
      </c>
      <c r="B1748">
        <v>9.17</v>
      </c>
      <c r="C1748">
        <v>16.2</v>
      </c>
      <c r="E1748" s="1">
        <v>43063</v>
      </c>
      <c r="F1748">
        <v>8.08</v>
      </c>
      <c r="G1748">
        <v>3.6</v>
      </c>
    </row>
    <row r="1749" spans="1:7" x14ac:dyDescent="0.7">
      <c r="A1749" s="1">
        <v>43058</v>
      </c>
      <c r="B1749">
        <v>9.1999999999999993</v>
      </c>
      <c r="C1749">
        <v>16</v>
      </c>
      <c r="E1749" s="1">
        <v>43063</v>
      </c>
      <c r="F1749">
        <v>8.51</v>
      </c>
      <c r="G1749">
        <v>5.2</v>
      </c>
    </row>
    <row r="1750" spans="1:7" x14ac:dyDescent="0.7">
      <c r="A1750" s="1">
        <v>43058</v>
      </c>
      <c r="B1750">
        <v>9.09</v>
      </c>
      <c r="C1750">
        <v>14.7</v>
      </c>
      <c r="E1750" s="1">
        <v>43063</v>
      </c>
      <c r="F1750">
        <v>8.85</v>
      </c>
      <c r="G1750">
        <v>6.8</v>
      </c>
    </row>
    <row r="1751" spans="1:7" x14ac:dyDescent="0.7">
      <c r="A1751" s="1">
        <v>43058</v>
      </c>
      <c r="B1751">
        <v>9</v>
      </c>
      <c r="C1751">
        <v>13.8</v>
      </c>
      <c r="E1751" s="1">
        <v>43063</v>
      </c>
      <c r="F1751">
        <v>8.85</v>
      </c>
      <c r="G1751">
        <v>6.6</v>
      </c>
    </row>
    <row r="1752" spans="1:7" x14ac:dyDescent="0.7">
      <c r="A1752" s="1">
        <v>43059</v>
      </c>
      <c r="B1752">
        <v>8.91</v>
      </c>
      <c r="C1752">
        <v>13.2</v>
      </c>
      <c r="E1752" s="1">
        <v>43063</v>
      </c>
      <c r="F1752">
        <v>8.66</v>
      </c>
      <c r="G1752">
        <v>5.4</v>
      </c>
    </row>
    <row r="1753" spans="1:7" x14ac:dyDescent="0.7">
      <c r="A1753" s="1">
        <v>43059</v>
      </c>
      <c r="B1753">
        <v>8.83</v>
      </c>
      <c r="C1753">
        <v>12.5</v>
      </c>
      <c r="E1753" s="1">
        <v>43063</v>
      </c>
      <c r="F1753">
        <v>8.4700000000000006</v>
      </c>
      <c r="G1753">
        <v>4.4000000000000004</v>
      </c>
    </row>
    <row r="1754" spans="1:7" x14ac:dyDescent="0.7">
      <c r="A1754" s="1">
        <v>43059</v>
      </c>
      <c r="B1754">
        <v>8.7799999999999994</v>
      </c>
      <c r="C1754">
        <v>11.9</v>
      </c>
      <c r="E1754" s="1">
        <v>43064</v>
      </c>
      <c r="F1754">
        <v>8.33</v>
      </c>
      <c r="G1754">
        <v>3.5</v>
      </c>
    </row>
    <row r="1755" spans="1:7" x14ac:dyDescent="0.7">
      <c r="A1755" s="1">
        <v>43059</v>
      </c>
      <c r="B1755">
        <v>9.0299999999999994</v>
      </c>
      <c r="C1755">
        <v>13.6</v>
      </c>
      <c r="E1755" s="1">
        <v>43064</v>
      </c>
      <c r="F1755">
        <v>8.24</v>
      </c>
      <c r="G1755">
        <v>2.6</v>
      </c>
    </row>
    <row r="1756" spans="1:7" x14ac:dyDescent="0.7">
      <c r="A1756" s="1">
        <v>43059</v>
      </c>
      <c r="B1756">
        <v>9.11</v>
      </c>
      <c r="C1756">
        <v>16.2</v>
      </c>
      <c r="E1756" s="1">
        <v>43064</v>
      </c>
      <c r="F1756">
        <v>8.1999999999999993</v>
      </c>
      <c r="G1756">
        <v>2</v>
      </c>
    </row>
    <row r="1757" spans="1:7" x14ac:dyDescent="0.7">
      <c r="A1757" s="1">
        <v>43059</v>
      </c>
      <c r="B1757">
        <v>9.06</v>
      </c>
      <c r="C1757">
        <v>16.5</v>
      </c>
      <c r="E1757" s="1">
        <v>43064</v>
      </c>
      <c r="F1757">
        <v>8.26</v>
      </c>
      <c r="G1757">
        <v>3.7</v>
      </c>
    </row>
    <row r="1758" spans="1:7" x14ac:dyDescent="0.7">
      <c r="A1758" s="1">
        <v>43059</v>
      </c>
      <c r="B1758">
        <v>8.9</v>
      </c>
      <c r="C1758">
        <v>15.5</v>
      </c>
      <c r="E1758" s="1">
        <v>43064</v>
      </c>
      <c r="F1758">
        <v>8.27</v>
      </c>
      <c r="G1758">
        <v>6.9</v>
      </c>
    </row>
    <row r="1759" spans="1:7" x14ac:dyDescent="0.7">
      <c r="A1759" s="1">
        <v>43059</v>
      </c>
      <c r="B1759">
        <v>8.7799999999999994</v>
      </c>
      <c r="C1759">
        <v>14.6</v>
      </c>
      <c r="E1759" s="1">
        <v>43064</v>
      </c>
      <c r="F1759">
        <v>8.48</v>
      </c>
      <c r="G1759">
        <v>7</v>
      </c>
    </row>
    <row r="1760" spans="1:7" x14ac:dyDescent="0.7">
      <c r="A1760" s="1">
        <v>43060</v>
      </c>
      <c r="B1760">
        <v>8.66</v>
      </c>
      <c r="C1760">
        <v>13.5</v>
      </c>
      <c r="E1760" s="1">
        <v>43064</v>
      </c>
      <c r="F1760">
        <v>8.33</v>
      </c>
      <c r="G1760">
        <v>5.9</v>
      </c>
    </row>
    <row r="1761" spans="1:7" x14ac:dyDescent="0.7">
      <c r="A1761" s="1">
        <v>43060</v>
      </c>
      <c r="B1761">
        <v>8.5299999999999994</v>
      </c>
      <c r="C1761">
        <v>12.5</v>
      </c>
      <c r="E1761" s="1">
        <v>43064</v>
      </c>
      <c r="F1761">
        <v>8.2200000000000006</v>
      </c>
      <c r="G1761">
        <v>5.3</v>
      </c>
    </row>
    <row r="1762" spans="1:7" x14ac:dyDescent="0.7">
      <c r="A1762" s="1">
        <v>43060</v>
      </c>
      <c r="B1762">
        <v>8.4700000000000006</v>
      </c>
      <c r="C1762">
        <v>11.8</v>
      </c>
      <c r="E1762" s="1">
        <v>43065</v>
      </c>
      <c r="F1762">
        <v>8.1</v>
      </c>
      <c r="G1762">
        <v>4.5999999999999996</v>
      </c>
    </row>
    <row r="1763" spans="1:7" x14ac:dyDescent="0.7">
      <c r="A1763" s="1">
        <v>43060</v>
      </c>
      <c r="B1763">
        <v>8.74</v>
      </c>
      <c r="C1763">
        <v>13.8</v>
      </c>
      <c r="E1763" s="1">
        <v>43065</v>
      </c>
      <c r="F1763">
        <v>8.0500000000000007</v>
      </c>
      <c r="G1763">
        <v>4</v>
      </c>
    </row>
    <row r="1764" spans="1:7" x14ac:dyDescent="0.7">
      <c r="A1764" s="1">
        <v>43060</v>
      </c>
      <c r="B1764">
        <v>8.9600000000000009</v>
      </c>
      <c r="C1764">
        <v>16.7</v>
      </c>
      <c r="E1764" s="1">
        <v>43065</v>
      </c>
      <c r="F1764">
        <v>8.0299999999999994</v>
      </c>
      <c r="G1764">
        <v>3.8</v>
      </c>
    </row>
    <row r="1765" spans="1:7" x14ac:dyDescent="0.7">
      <c r="A1765" s="1">
        <v>43060</v>
      </c>
      <c r="B1765">
        <v>8.82</v>
      </c>
      <c r="C1765">
        <v>17.2</v>
      </c>
      <c r="E1765" s="1">
        <v>43065</v>
      </c>
      <c r="F1765">
        <v>8.3800000000000008</v>
      </c>
      <c r="G1765">
        <v>6</v>
      </c>
    </row>
    <row r="1766" spans="1:7" x14ac:dyDescent="0.7">
      <c r="A1766" s="1">
        <v>43060</v>
      </c>
      <c r="B1766">
        <v>8.58</v>
      </c>
      <c r="C1766">
        <v>15.7</v>
      </c>
      <c r="E1766" s="1">
        <v>43065</v>
      </c>
      <c r="F1766">
        <v>8.4700000000000006</v>
      </c>
      <c r="G1766">
        <v>8.6999999999999993</v>
      </c>
    </row>
    <row r="1767" spans="1:7" x14ac:dyDescent="0.7">
      <c r="A1767" s="1">
        <v>43060</v>
      </c>
      <c r="B1767">
        <v>8.3699999999999992</v>
      </c>
      <c r="C1767">
        <v>14.5</v>
      </c>
      <c r="E1767" s="1">
        <v>43065</v>
      </c>
      <c r="F1767">
        <v>8.31</v>
      </c>
      <c r="G1767">
        <v>9</v>
      </c>
    </row>
    <row r="1768" spans="1:7" x14ac:dyDescent="0.7">
      <c r="A1768" s="1">
        <v>43061</v>
      </c>
      <c r="B1768">
        <v>8.16</v>
      </c>
      <c r="C1768">
        <v>13.5</v>
      </c>
      <c r="E1768" s="1">
        <v>43065</v>
      </c>
      <c r="F1768">
        <v>8.2899999999999991</v>
      </c>
      <c r="G1768">
        <v>7.8</v>
      </c>
    </row>
    <row r="1769" spans="1:7" x14ac:dyDescent="0.7">
      <c r="A1769" s="1">
        <v>43061</v>
      </c>
      <c r="B1769">
        <v>7.99</v>
      </c>
      <c r="C1769">
        <v>12.8</v>
      </c>
      <c r="E1769" s="1">
        <v>43065</v>
      </c>
      <c r="F1769">
        <v>8.17</v>
      </c>
      <c r="G1769">
        <v>6.6</v>
      </c>
    </row>
    <row r="1770" spans="1:7" x14ac:dyDescent="0.7">
      <c r="A1770" s="1">
        <v>43061</v>
      </c>
      <c r="B1770">
        <v>7.94</v>
      </c>
      <c r="C1770">
        <v>12.3</v>
      </c>
      <c r="E1770" s="1">
        <v>43066</v>
      </c>
      <c r="F1770">
        <v>8.0399999999999991</v>
      </c>
      <c r="G1770">
        <v>5.4</v>
      </c>
    </row>
    <row r="1771" spans="1:7" x14ac:dyDescent="0.7">
      <c r="A1771" s="1">
        <v>43061</v>
      </c>
      <c r="B1771">
        <v>8.5399999999999991</v>
      </c>
      <c r="C1771">
        <v>12.9</v>
      </c>
      <c r="E1771" s="1">
        <v>43066</v>
      </c>
      <c r="F1771">
        <v>7.91</v>
      </c>
      <c r="G1771">
        <v>4.4000000000000004</v>
      </c>
    </row>
    <row r="1772" spans="1:7" x14ac:dyDescent="0.7">
      <c r="A1772" s="1">
        <v>43061</v>
      </c>
      <c r="B1772">
        <v>8.83</v>
      </c>
      <c r="C1772">
        <v>13.6</v>
      </c>
      <c r="E1772" s="1">
        <v>43066</v>
      </c>
      <c r="F1772">
        <v>7.87</v>
      </c>
      <c r="G1772">
        <v>3.8</v>
      </c>
    </row>
    <row r="1773" spans="1:7" x14ac:dyDescent="0.7">
      <c r="A1773" s="1">
        <v>43061</v>
      </c>
      <c r="B1773">
        <v>8.75</v>
      </c>
      <c r="C1773">
        <v>13.4</v>
      </c>
      <c r="E1773" s="1">
        <v>43066</v>
      </c>
      <c r="F1773">
        <v>7.98</v>
      </c>
      <c r="G1773">
        <v>5.5</v>
      </c>
    </row>
    <row r="1774" spans="1:7" x14ac:dyDescent="0.7">
      <c r="A1774" s="1">
        <v>43061</v>
      </c>
      <c r="B1774">
        <v>8.6</v>
      </c>
      <c r="C1774">
        <v>12.7</v>
      </c>
      <c r="E1774" s="1">
        <v>43066</v>
      </c>
      <c r="F1774">
        <v>8.16</v>
      </c>
      <c r="G1774">
        <v>9.5</v>
      </c>
    </row>
    <row r="1775" spans="1:7" x14ac:dyDescent="0.7">
      <c r="A1775" s="1">
        <v>43061</v>
      </c>
      <c r="B1775">
        <v>8.44</v>
      </c>
      <c r="C1775">
        <v>12.2</v>
      </c>
      <c r="E1775" s="1">
        <v>43066</v>
      </c>
      <c r="F1775">
        <v>8.18</v>
      </c>
      <c r="G1775">
        <v>10.199999999999999</v>
      </c>
    </row>
    <row r="1776" spans="1:7" x14ac:dyDescent="0.7">
      <c r="A1776" s="1">
        <v>43062</v>
      </c>
      <c r="B1776">
        <v>8.26</v>
      </c>
      <c r="C1776">
        <v>11.6</v>
      </c>
      <c r="E1776" s="1">
        <v>43066</v>
      </c>
      <c r="F1776">
        <v>8.27</v>
      </c>
      <c r="G1776">
        <v>9</v>
      </c>
    </row>
    <row r="1777" spans="1:7" x14ac:dyDescent="0.7">
      <c r="A1777" s="1">
        <v>43062</v>
      </c>
      <c r="B1777">
        <v>8.1199999999999992</v>
      </c>
      <c r="C1777">
        <v>10.9</v>
      </c>
      <c r="E1777" s="1">
        <v>43066</v>
      </c>
      <c r="F1777">
        <v>8.3000000000000007</v>
      </c>
      <c r="G1777">
        <v>8.1</v>
      </c>
    </row>
    <row r="1778" spans="1:7" x14ac:dyDescent="0.7">
      <c r="A1778" s="1">
        <v>43062</v>
      </c>
      <c r="B1778">
        <v>8.1</v>
      </c>
      <c r="C1778">
        <v>10.3</v>
      </c>
      <c r="E1778" s="1">
        <v>43067</v>
      </c>
      <c r="F1778">
        <v>8.33</v>
      </c>
      <c r="G1778">
        <v>7.3</v>
      </c>
    </row>
    <row r="1779" spans="1:7" x14ac:dyDescent="0.7">
      <c r="A1779" s="1">
        <v>43062</v>
      </c>
      <c r="B1779">
        <v>8.75</v>
      </c>
      <c r="C1779">
        <v>12.2</v>
      </c>
      <c r="E1779" s="1">
        <v>43067</v>
      </c>
      <c r="F1779">
        <v>8.31</v>
      </c>
      <c r="G1779">
        <v>6.6</v>
      </c>
    </row>
    <row r="1780" spans="1:7" x14ac:dyDescent="0.7">
      <c r="A1780" s="1">
        <v>43062</v>
      </c>
      <c r="B1780">
        <v>9.08</v>
      </c>
      <c r="C1780">
        <v>14.9</v>
      </c>
      <c r="E1780" s="1">
        <v>43067</v>
      </c>
      <c r="F1780">
        <v>8.2799999999999994</v>
      </c>
      <c r="G1780">
        <v>5.8</v>
      </c>
    </row>
    <row r="1781" spans="1:7" x14ac:dyDescent="0.7">
      <c r="A1781" s="1">
        <v>43062</v>
      </c>
      <c r="B1781">
        <v>9.0399999999999991</v>
      </c>
      <c r="C1781">
        <v>14.9</v>
      </c>
      <c r="E1781" s="1">
        <v>43067</v>
      </c>
      <c r="F1781">
        <v>8.48</v>
      </c>
      <c r="G1781">
        <v>7</v>
      </c>
    </row>
    <row r="1782" spans="1:7" x14ac:dyDescent="0.7">
      <c r="A1782" s="1">
        <v>43062</v>
      </c>
      <c r="B1782">
        <v>8.86</v>
      </c>
      <c r="C1782">
        <v>13.6</v>
      </c>
      <c r="E1782" s="1">
        <v>43067</v>
      </c>
      <c r="F1782">
        <v>8.33</v>
      </c>
      <c r="G1782">
        <v>9.1</v>
      </c>
    </row>
    <row r="1783" spans="1:7" x14ac:dyDescent="0.7">
      <c r="A1783" s="1">
        <v>43062</v>
      </c>
      <c r="B1783">
        <v>8.7200000000000006</v>
      </c>
      <c r="C1783">
        <v>12.6</v>
      </c>
      <c r="E1783" s="1">
        <v>43067</v>
      </c>
      <c r="F1783">
        <v>8.4499999999999993</v>
      </c>
      <c r="G1783">
        <v>9.6999999999999993</v>
      </c>
    </row>
    <row r="1784" spans="1:7" x14ac:dyDescent="0.7">
      <c r="A1784" s="1">
        <v>43063</v>
      </c>
      <c r="B1784">
        <v>8.58</v>
      </c>
      <c r="C1784">
        <v>11.8</v>
      </c>
      <c r="E1784" s="1">
        <v>43067</v>
      </c>
      <c r="F1784">
        <v>8.31</v>
      </c>
      <c r="G1784">
        <v>8.8000000000000007</v>
      </c>
    </row>
    <row r="1785" spans="1:7" x14ac:dyDescent="0.7">
      <c r="A1785" s="1">
        <v>43063</v>
      </c>
      <c r="B1785">
        <v>8.43</v>
      </c>
      <c r="C1785">
        <v>11.1</v>
      </c>
      <c r="E1785" s="1">
        <v>43067</v>
      </c>
      <c r="F1785">
        <v>8.2899999999999991</v>
      </c>
      <c r="G1785">
        <v>8.1</v>
      </c>
    </row>
    <row r="1786" spans="1:7" x14ac:dyDescent="0.7">
      <c r="A1786" s="1">
        <v>43063</v>
      </c>
      <c r="B1786">
        <v>8.32</v>
      </c>
      <c r="C1786">
        <v>10.6</v>
      </c>
      <c r="E1786" s="1">
        <v>43068</v>
      </c>
      <c r="F1786">
        <v>8.19</v>
      </c>
      <c r="G1786">
        <v>7.4</v>
      </c>
    </row>
    <row r="1787" spans="1:7" x14ac:dyDescent="0.7">
      <c r="A1787" s="1">
        <v>43063</v>
      </c>
      <c r="B1787">
        <v>8.7899999999999991</v>
      </c>
      <c r="C1787">
        <v>12.5</v>
      </c>
      <c r="E1787" s="1">
        <v>43068</v>
      </c>
      <c r="F1787">
        <v>8.16</v>
      </c>
      <c r="G1787">
        <v>7</v>
      </c>
    </row>
    <row r="1788" spans="1:7" x14ac:dyDescent="0.7">
      <c r="A1788" s="1">
        <v>43063</v>
      </c>
      <c r="B1788">
        <v>8.99</v>
      </c>
      <c r="C1788">
        <v>13.7</v>
      </c>
      <c r="E1788" s="1">
        <v>43068</v>
      </c>
      <c r="F1788">
        <v>8.09</v>
      </c>
      <c r="G1788">
        <v>7</v>
      </c>
    </row>
    <row r="1789" spans="1:7" x14ac:dyDescent="0.7">
      <c r="A1789" s="1">
        <v>43063</v>
      </c>
      <c r="B1789">
        <v>8.98</v>
      </c>
      <c r="C1789">
        <v>13.6</v>
      </c>
      <c r="E1789" s="1">
        <v>43068</v>
      </c>
      <c r="F1789">
        <v>8.51</v>
      </c>
      <c r="G1789">
        <v>8.4</v>
      </c>
    </row>
    <row r="1790" spans="1:7" x14ac:dyDescent="0.7">
      <c r="A1790" s="1">
        <v>43063</v>
      </c>
      <c r="B1790">
        <v>8.83</v>
      </c>
      <c r="C1790">
        <v>12.5</v>
      </c>
      <c r="E1790" s="1">
        <v>43068</v>
      </c>
      <c r="F1790">
        <v>8.9700000000000006</v>
      </c>
      <c r="G1790">
        <v>10.4</v>
      </c>
    </row>
    <row r="1791" spans="1:7" x14ac:dyDescent="0.7">
      <c r="A1791" s="1">
        <v>43063</v>
      </c>
      <c r="B1791">
        <v>8.6999999999999993</v>
      </c>
      <c r="C1791">
        <v>11.5</v>
      </c>
      <c r="E1791" s="1">
        <v>43068</v>
      </c>
      <c r="F1791">
        <v>8.5399999999999991</v>
      </c>
      <c r="G1791">
        <v>9.9</v>
      </c>
    </row>
    <row r="1792" spans="1:7" x14ac:dyDescent="0.7">
      <c r="A1792" s="1">
        <v>43064</v>
      </c>
      <c r="B1792">
        <v>8.57</v>
      </c>
      <c r="C1792">
        <v>10.7</v>
      </c>
      <c r="E1792" s="1">
        <v>43068</v>
      </c>
      <c r="F1792">
        <v>8.35</v>
      </c>
      <c r="G1792">
        <v>8.9</v>
      </c>
    </row>
    <row r="1793" spans="1:7" x14ac:dyDescent="0.7">
      <c r="A1793" s="1">
        <v>43064</v>
      </c>
      <c r="B1793">
        <v>8.42</v>
      </c>
      <c r="C1793">
        <v>9.9</v>
      </c>
      <c r="E1793" s="1">
        <v>43068</v>
      </c>
      <c r="F1793">
        <v>8.4600000000000009</v>
      </c>
      <c r="G1793">
        <v>8</v>
      </c>
    </row>
    <row r="1794" spans="1:7" x14ac:dyDescent="0.7">
      <c r="A1794" s="1">
        <v>43064</v>
      </c>
      <c r="B1794">
        <v>8.33</v>
      </c>
      <c r="C1794">
        <v>9.3000000000000007</v>
      </c>
      <c r="E1794" s="1">
        <v>43069</v>
      </c>
      <c r="F1794">
        <v>8.5399999999999991</v>
      </c>
      <c r="G1794">
        <v>7</v>
      </c>
    </row>
    <row r="1795" spans="1:7" x14ac:dyDescent="0.7">
      <c r="A1795" s="1">
        <v>43064</v>
      </c>
      <c r="B1795">
        <v>8.81</v>
      </c>
      <c r="C1795">
        <v>11.2</v>
      </c>
      <c r="E1795" s="1">
        <v>43069</v>
      </c>
      <c r="F1795">
        <v>8.14</v>
      </c>
      <c r="G1795">
        <v>5.9</v>
      </c>
    </row>
    <row r="1796" spans="1:7" x14ac:dyDescent="0.7">
      <c r="A1796" s="1">
        <v>43064</v>
      </c>
      <c r="B1796">
        <v>9.1199999999999992</v>
      </c>
      <c r="C1796">
        <v>14.1</v>
      </c>
      <c r="E1796" s="1">
        <v>43069</v>
      </c>
      <c r="F1796">
        <v>8.01</v>
      </c>
      <c r="G1796">
        <v>5</v>
      </c>
    </row>
    <row r="1797" spans="1:7" x14ac:dyDescent="0.7">
      <c r="A1797" s="1">
        <v>43064</v>
      </c>
      <c r="B1797">
        <v>9.1199999999999992</v>
      </c>
      <c r="C1797">
        <v>14.6</v>
      </c>
      <c r="E1797" s="1">
        <v>43069</v>
      </c>
      <c r="F1797">
        <v>8.02</v>
      </c>
      <c r="G1797">
        <v>5.9</v>
      </c>
    </row>
    <row r="1798" spans="1:7" x14ac:dyDescent="0.7">
      <c r="A1798" s="1">
        <v>43064</v>
      </c>
      <c r="B1798">
        <v>8.98</v>
      </c>
      <c r="C1798">
        <v>13.6</v>
      </c>
      <c r="E1798" s="1">
        <v>43069</v>
      </c>
      <c r="F1798">
        <v>8.4</v>
      </c>
      <c r="G1798">
        <v>8</v>
      </c>
    </row>
    <row r="1799" spans="1:7" x14ac:dyDescent="0.7">
      <c r="A1799" s="1">
        <v>43064</v>
      </c>
      <c r="B1799">
        <v>8.85</v>
      </c>
      <c r="C1799">
        <v>12.9</v>
      </c>
    </row>
    <row r="1800" spans="1:7" x14ac:dyDescent="0.7">
      <c r="A1800" s="1">
        <v>43065</v>
      </c>
      <c r="B1800">
        <v>8.7200000000000006</v>
      </c>
      <c r="C1800">
        <v>12.1</v>
      </c>
    </row>
    <row r="1801" spans="1:7" x14ac:dyDescent="0.7">
      <c r="A1801" s="1">
        <v>43065</v>
      </c>
      <c r="B1801">
        <v>8.58</v>
      </c>
      <c r="C1801">
        <v>11.4</v>
      </c>
    </row>
    <row r="1802" spans="1:7" x14ac:dyDescent="0.7">
      <c r="A1802" s="1">
        <v>43065</v>
      </c>
      <c r="B1802">
        <v>8.4600000000000009</v>
      </c>
      <c r="C1802">
        <v>11</v>
      </c>
    </row>
    <row r="1803" spans="1:7" x14ac:dyDescent="0.7">
      <c r="A1803" s="1">
        <v>43065</v>
      </c>
      <c r="B1803">
        <v>8.98</v>
      </c>
      <c r="C1803">
        <v>12.9</v>
      </c>
    </row>
    <row r="1804" spans="1:7" x14ac:dyDescent="0.7">
      <c r="A1804" s="1">
        <v>43065</v>
      </c>
      <c r="B1804">
        <v>9.24</v>
      </c>
      <c r="C1804">
        <v>14.7</v>
      </c>
    </row>
    <row r="1805" spans="1:7" x14ac:dyDescent="0.7">
      <c r="A1805" s="1">
        <v>43065</v>
      </c>
      <c r="B1805">
        <v>9.1199999999999992</v>
      </c>
      <c r="C1805">
        <v>14.7</v>
      </c>
    </row>
    <row r="1806" spans="1:7" x14ac:dyDescent="0.7">
      <c r="A1806" s="1">
        <v>43065</v>
      </c>
      <c r="B1806">
        <v>8.9700000000000006</v>
      </c>
      <c r="C1806">
        <v>13.7</v>
      </c>
    </row>
    <row r="1807" spans="1:7" x14ac:dyDescent="0.7">
      <c r="A1807" s="1">
        <v>43065</v>
      </c>
      <c r="B1807">
        <v>8.86</v>
      </c>
      <c r="C1807">
        <v>12.7</v>
      </c>
    </row>
    <row r="1808" spans="1:7" x14ac:dyDescent="0.7">
      <c r="A1808" s="1">
        <v>43066</v>
      </c>
      <c r="B1808">
        <v>8.74</v>
      </c>
      <c r="C1808">
        <v>11.8</v>
      </c>
    </row>
    <row r="1809" spans="1:3" x14ac:dyDescent="0.7">
      <c r="A1809" s="1">
        <v>43066</v>
      </c>
      <c r="B1809">
        <v>8.61</v>
      </c>
      <c r="C1809">
        <v>11</v>
      </c>
    </row>
    <row r="1810" spans="1:3" x14ac:dyDescent="0.7">
      <c r="A1810" s="1">
        <v>43066</v>
      </c>
      <c r="B1810">
        <v>8.5399999999999991</v>
      </c>
      <c r="C1810">
        <v>10.5</v>
      </c>
    </row>
    <row r="1811" spans="1:3" x14ac:dyDescent="0.7">
      <c r="A1811" s="1">
        <v>43066</v>
      </c>
      <c r="B1811">
        <v>9</v>
      </c>
      <c r="C1811">
        <v>12.2</v>
      </c>
    </row>
    <row r="1812" spans="1:3" x14ac:dyDescent="0.7">
      <c r="A1812" s="1">
        <v>43066</v>
      </c>
      <c r="B1812">
        <v>9.35</v>
      </c>
      <c r="C1812">
        <v>14.8</v>
      </c>
    </row>
    <row r="1813" spans="1:3" x14ac:dyDescent="0.7">
      <c r="A1813" s="1">
        <v>43066</v>
      </c>
      <c r="B1813">
        <v>9.2899999999999991</v>
      </c>
      <c r="C1813">
        <v>15.4</v>
      </c>
    </row>
    <row r="1814" spans="1:3" x14ac:dyDescent="0.7">
      <c r="A1814" s="1">
        <v>43066</v>
      </c>
      <c r="B1814">
        <v>9.16</v>
      </c>
      <c r="C1814">
        <v>14.3</v>
      </c>
    </row>
    <row r="1815" spans="1:3" x14ac:dyDescent="0.7">
      <c r="A1815" s="1">
        <v>43066</v>
      </c>
      <c r="B1815">
        <v>9.06</v>
      </c>
      <c r="C1815">
        <v>13.4</v>
      </c>
    </row>
    <row r="1816" spans="1:3" x14ac:dyDescent="0.7">
      <c r="A1816" s="1">
        <v>43067</v>
      </c>
      <c r="B1816">
        <v>8.9600000000000009</v>
      </c>
      <c r="C1816">
        <v>12.6</v>
      </c>
    </row>
    <row r="1817" spans="1:3" x14ac:dyDescent="0.7">
      <c r="A1817" s="1">
        <v>43067</v>
      </c>
      <c r="B1817">
        <v>8.85</v>
      </c>
      <c r="C1817">
        <v>11.9</v>
      </c>
    </row>
    <row r="1818" spans="1:3" x14ac:dyDescent="0.7">
      <c r="A1818" s="1">
        <v>43067</v>
      </c>
      <c r="B1818">
        <v>8.7799999999999994</v>
      </c>
      <c r="C1818">
        <v>11.3</v>
      </c>
    </row>
    <row r="1819" spans="1:3" x14ac:dyDescent="0.7">
      <c r="A1819" s="1">
        <v>43067</v>
      </c>
      <c r="B1819">
        <v>9.06</v>
      </c>
      <c r="C1819">
        <v>12.5</v>
      </c>
    </row>
    <row r="1820" spans="1:3" x14ac:dyDescent="0.7">
      <c r="A1820" s="1">
        <v>43067</v>
      </c>
      <c r="B1820">
        <v>9.18</v>
      </c>
      <c r="C1820">
        <v>14.3</v>
      </c>
    </row>
    <row r="1821" spans="1:3" x14ac:dyDescent="0.7">
      <c r="A1821" s="1">
        <v>43067</v>
      </c>
      <c r="B1821">
        <v>9.16</v>
      </c>
      <c r="C1821">
        <v>14.6</v>
      </c>
    </row>
    <row r="1822" spans="1:3" x14ac:dyDescent="0.7">
      <c r="A1822" s="1">
        <v>43067</v>
      </c>
      <c r="B1822">
        <v>9.0500000000000007</v>
      </c>
      <c r="C1822">
        <v>13.8</v>
      </c>
    </row>
    <row r="1823" spans="1:3" x14ac:dyDescent="0.7">
      <c r="A1823" s="1">
        <v>43067</v>
      </c>
      <c r="B1823">
        <v>8.94</v>
      </c>
      <c r="C1823">
        <v>13.1</v>
      </c>
    </row>
    <row r="1824" spans="1:3" x14ac:dyDescent="0.7">
      <c r="A1824" s="1">
        <v>43068</v>
      </c>
      <c r="B1824">
        <v>8.84</v>
      </c>
      <c r="C1824">
        <v>12.4</v>
      </c>
    </row>
    <row r="1825" spans="1:3" x14ac:dyDescent="0.7">
      <c r="A1825" s="1">
        <v>43068</v>
      </c>
      <c r="B1825">
        <v>8.73</v>
      </c>
      <c r="C1825">
        <v>12</v>
      </c>
    </row>
    <row r="1826" spans="1:3" x14ac:dyDescent="0.7">
      <c r="A1826" s="1">
        <v>43068</v>
      </c>
      <c r="B1826">
        <v>8.6199999999999992</v>
      </c>
      <c r="C1826">
        <v>11.9</v>
      </c>
    </row>
    <row r="1827" spans="1:3" x14ac:dyDescent="0.7">
      <c r="A1827" s="1">
        <v>43068</v>
      </c>
      <c r="B1827">
        <v>9.01</v>
      </c>
      <c r="C1827">
        <v>13.6</v>
      </c>
    </row>
    <row r="1828" spans="1:3" x14ac:dyDescent="0.7">
      <c r="A1828" s="1">
        <v>43068</v>
      </c>
      <c r="B1828">
        <v>9.3699999999999992</v>
      </c>
      <c r="C1828">
        <v>15.8</v>
      </c>
    </row>
    <row r="1829" spans="1:3" x14ac:dyDescent="0.7">
      <c r="A1829" s="1">
        <v>43068</v>
      </c>
      <c r="B1829">
        <v>9.25</v>
      </c>
      <c r="C1829">
        <v>15.5</v>
      </c>
    </row>
    <row r="1830" spans="1:3" x14ac:dyDescent="0.7">
      <c r="A1830" s="1">
        <v>43068</v>
      </c>
      <c r="B1830">
        <v>9.1</v>
      </c>
      <c r="C1830">
        <v>14.8</v>
      </c>
    </row>
    <row r="1831" spans="1:3" x14ac:dyDescent="0.7">
      <c r="A1831" s="1">
        <v>43068</v>
      </c>
      <c r="B1831">
        <v>8.99</v>
      </c>
      <c r="C1831">
        <v>14.2</v>
      </c>
    </row>
    <row r="1832" spans="1:3" x14ac:dyDescent="0.7">
      <c r="A1832" s="1">
        <v>43069</v>
      </c>
      <c r="B1832">
        <v>8.89</v>
      </c>
      <c r="C1832">
        <v>13.6</v>
      </c>
    </row>
    <row r="1833" spans="1:3" x14ac:dyDescent="0.7">
      <c r="A1833" s="1">
        <v>43069</v>
      </c>
      <c r="B1833">
        <v>8.73</v>
      </c>
      <c r="C1833">
        <v>12.9</v>
      </c>
    </row>
    <row r="1834" spans="1:3" x14ac:dyDescent="0.7">
      <c r="A1834" s="1">
        <v>43069</v>
      </c>
      <c r="B1834">
        <v>8.68</v>
      </c>
      <c r="C1834">
        <v>12.3</v>
      </c>
    </row>
    <row r="1835" spans="1:3" x14ac:dyDescent="0.7">
      <c r="A1835" s="1">
        <v>43069</v>
      </c>
      <c r="B1835">
        <v>8.77</v>
      </c>
      <c r="C1835">
        <v>13.8</v>
      </c>
    </row>
  </sheetData>
  <mergeCells count="4">
    <mergeCell ref="E1:G1"/>
    <mergeCell ref="A1:C1"/>
    <mergeCell ref="J1:K1"/>
    <mergeCell ref="L1:M1"/>
  </mergeCells>
  <phoneticPr fontId="1" type="noConversion"/>
  <pageMargins left="0.7" right="0.7" top="0.75" bottom="0.75" header="0.3" footer="0.3"/>
  <ignoredErrors>
    <ignoredError sqref="L3:L10 J3:J10 M3:M10 K3:K1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8AF3B-ACA1-457B-8141-33FDFDDC4A2C}">
  <dimension ref="A1:S128"/>
  <sheetViews>
    <sheetView workbookViewId="0">
      <selection activeCell="N18" sqref="N18"/>
    </sheetView>
  </sheetViews>
  <sheetFormatPr defaultRowHeight="16.5" x14ac:dyDescent="0.7"/>
  <sheetData>
    <row r="1" spans="1:19" x14ac:dyDescent="0.7">
      <c r="A1" s="31" t="s">
        <v>359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31" t="s">
        <v>360</v>
      </c>
      <c r="P1" s="31"/>
      <c r="Q1" s="31"/>
      <c r="R1" s="31"/>
      <c r="S1" s="31"/>
    </row>
    <row r="2" spans="1:19" x14ac:dyDescent="0.7">
      <c r="B2" s="31" t="s">
        <v>352</v>
      </c>
      <c r="C2" s="31"/>
      <c r="D2" s="31"/>
      <c r="E2" s="31"/>
      <c r="F2" s="31"/>
      <c r="I2" s="31" t="s">
        <v>353</v>
      </c>
      <c r="J2" s="31"/>
      <c r="K2" s="31"/>
      <c r="L2" s="31"/>
      <c r="M2" s="31"/>
      <c r="P2" t="s">
        <v>15</v>
      </c>
      <c r="R2" t="s">
        <v>16</v>
      </c>
    </row>
    <row r="3" spans="1:19" x14ac:dyDescent="0.7">
      <c r="A3" t="s">
        <v>354</v>
      </c>
      <c r="B3" t="s">
        <v>355</v>
      </c>
      <c r="C3" t="s">
        <v>356</v>
      </c>
      <c r="D3" t="s">
        <v>357</v>
      </c>
      <c r="E3" t="s">
        <v>350</v>
      </c>
      <c r="F3" t="s">
        <v>358</v>
      </c>
      <c r="H3" t="s">
        <v>354</v>
      </c>
      <c r="I3" t="s">
        <v>355</v>
      </c>
      <c r="J3" t="s">
        <v>356</v>
      </c>
      <c r="K3" t="s">
        <v>357</v>
      </c>
      <c r="L3" t="s">
        <v>350</v>
      </c>
      <c r="M3" t="s">
        <v>358</v>
      </c>
      <c r="O3">
        <v>1</v>
      </c>
      <c r="P3">
        <v>3.44</v>
      </c>
      <c r="Q3">
        <v>0.35</v>
      </c>
      <c r="R3">
        <v>3.79</v>
      </c>
      <c r="S3">
        <v>0.46</v>
      </c>
    </row>
    <row r="4" spans="1:19" x14ac:dyDescent="0.7">
      <c r="A4">
        <v>0</v>
      </c>
      <c r="B4">
        <v>30.2</v>
      </c>
      <c r="C4">
        <v>36.700000000000003</v>
      </c>
      <c r="D4">
        <v>24</v>
      </c>
      <c r="E4">
        <v>0</v>
      </c>
      <c r="F4">
        <v>11.68</v>
      </c>
      <c r="H4">
        <v>0</v>
      </c>
      <c r="I4">
        <v>30.2</v>
      </c>
      <c r="J4">
        <v>36.700000000000003</v>
      </c>
      <c r="K4">
        <v>24</v>
      </c>
      <c r="L4">
        <v>0</v>
      </c>
      <c r="M4">
        <v>11.68</v>
      </c>
      <c r="O4">
        <v>2</v>
      </c>
      <c r="P4">
        <v>3.85</v>
      </c>
      <c r="Q4">
        <v>0.38</v>
      </c>
      <c r="R4">
        <v>4.21</v>
      </c>
      <c r="S4">
        <v>0.54</v>
      </c>
    </row>
    <row r="5" spans="1:19" x14ac:dyDescent="0.7">
      <c r="A5">
        <v>1</v>
      </c>
      <c r="B5">
        <v>30.6</v>
      </c>
      <c r="C5">
        <v>36.700000000000003</v>
      </c>
      <c r="D5">
        <v>24.6</v>
      </c>
      <c r="E5">
        <v>0</v>
      </c>
      <c r="F5">
        <v>11.93</v>
      </c>
      <c r="H5">
        <v>1</v>
      </c>
      <c r="I5">
        <v>30.6</v>
      </c>
      <c r="J5">
        <v>36.700000000000003</v>
      </c>
      <c r="K5">
        <v>24.6</v>
      </c>
      <c r="L5">
        <v>0</v>
      </c>
      <c r="M5">
        <v>11.93</v>
      </c>
      <c r="O5">
        <v>3</v>
      </c>
      <c r="P5">
        <v>4.3099999999999996</v>
      </c>
      <c r="Q5">
        <v>0.33</v>
      </c>
      <c r="R5">
        <v>4.1900000000000004</v>
      </c>
      <c r="S5">
        <v>0.38</v>
      </c>
    </row>
    <row r="6" spans="1:19" x14ac:dyDescent="0.7">
      <c r="A6">
        <v>2</v>
      </c>
      <c r="B6">
        <v>30</v>
      </c>
      <c r="C6">
        <v>34</v>
      </c>
      <c r="D6">
        <v>25.8</v>
      </c>
      <c r="E6">
        <v>0</v>
      </c>
      <c r="F6">
        <v>10.210000000000001</v>
      </c>
      <c r="H6">
        <v>2</v>
      </c>
      <c r="I6">
        <v>30</v>
      </c>
      <c r="J6">
        <v>34</v>
      </c>
      <c r="K6">
        <v>25.8</v>
      </c>
      <c r="L6">
        <v>0</v>
      </c>
      <c r="M6">
        <v>10.210000000000001</v>
      </c>
      <c r="O6">
        <v>4</v>
      </c>
      <c r="P6">
        <v>4.41</v>
      </c>
      <c r="Q6">
        <v>0.38</v>
      </c>
      <c r="R6">
        <v>6.1</v>
      </c>
      <c r="S6">
        <v>0.52</v>
      </c>
    </row>
    <row r="7" spans="1:19" x14ac:dyDescent="0.7">
      <c r="A7">
        <v>3</v>
      </c>
      <c r="B7">
        <v>30.4</v>
      </c>
      <c r="C7">
        <v>36.4</v>
      </c>
      <c r="D7">
        <v>25.4</v>
      </c>
      <c r="E7">
        <v>0</v>
      </c>
      <c r="F7">
        <v>11.45</v>
      </c>
      <c r="H7">
        <v>3</v>
      </c>
      <c r="I7">
        <v>30.4</v>
      </c>
      <c r="J7">
        <v>36.4</v>
      </c>
      <c r="K7">
        <v>25.4</v>
      </c>
      <c r="L7">
        <v>0</v>
      </c>
      <c r="M7">
        <v>11.45</v>
      </c>
      <c r="O7">
        <v>5</v>
      </c>
      <c r="P7">
        <v>4.3499999999999996</v>
      </c>
      <c r="Q7">
        <v>0.41</v>
      </c>
      <c r="R7">
        <v>5.54</v>
      </c>
      <c r="S7">
        <v>0.44</v>
      </c>
    </row>
    <row r="8" spans="1:19" x14ac:dyDescent="0.7">
      <c r="A8">
        <v>4</v>
      </c>
      <c r="B8">
        <v>31</v>
      </c>
      <c r="C8">
        <v>36.799999999999997</v>
      </c>
      <c r="D8">
        <v>26</v>
      </c>
      <c r="E8">
        <v>0</v>
      </c>
      <c r="F8">
        <v>12.1</v>
      </c>
      <c r="H8">
        <v>4</v>
      </c>
      <c r="I8">
        <v>31</v>
      </c>
      <c r="J8">
        <v>36.799999999999997</v>
      </c>
      <c r="K8">
        <v>26</v>
      </c>
      <c r="L8">
        <v>0</v>
      </c>
      <c r="M8">
        <v>12.1</v>
      </c>
      <c r="O8">
        <v>6</v>
      </c>
      <c r="P8">
        <v>3.2</v>
      </c>
      <c r="Q8">
        <v>0.28999999999999998</v>
      </c>
      <c r="R8">
        <v>4.0199999999999996</v>
      </c>
      <c r="S8">
        <v>0.21</v>
      </c>
    </row>
    <row r="9" spans="1:19" x14ac:dyDescent="0.7">
      <c r="A9">
        <v>5</v>
      </c>
      <c r="B9">
        <v>31.1</v>
      </c>
      <c r="C9">
        <v>36.6</v>
      </c>
      <c r="D9">
        <v>25.9</v>
      </c>
      <c r="E9">
        <v>0</v>
      </c>
      <c r="F9">
        <v>11.12</v>
      </c>
      <c r="H9">
        <v>5</v>
      </c>
      <c r="I9">
        <v>31.1</v>
      </c>
      <c r="J9">
        <v>36.6</v>
      </c>
      <c r="K9">
        <v>25.9</v>
      </c>
      <c r="L9">
        <v>0</v>
      </c>
      <c r="M9">
        <v>11.12</v>
      </c>
    </row>
    <row r="10" spans="1:19" x14ac:dyDescent="0.7">
      <c r="A10">
        <v>6</v>
      </c>
      <c r="B10">
        <v>31.7</v>
      </c>
      <c r="C10">
        <v>37</v>
      </c>
      <c r="D10">
        <v>26.6</v>
      </c>
      <c r="E10">
        <v>0</v>
      </c>
      <c r="F10">
        <v>11.92</v>
      </c>
      <c r="H10">
        <v>6</v>
      </c>
      <c r="I10">
        <v>31.7</v>
      </c>
      <c r="J10">
        <v>37</v>
      </c>
      <c r="K10">
        <v>26.6</v>
      </c>
      <c r="L10">
        <v>0</v>
      </c>
      <c r="M10">
        <v>11.92</v>
      </c>
    </row>
    <row r="11" spans="1:19" x14ac:dyDescent="0.7">
      <c r="A11">
        <v>7</v>
      </c>
      <c r="B11">
        <v>32.200000000000003</v>
      </c>
      <c r="C11">
        <v>38.4</v>
      </c>
      <c r="D11">
        <v>26.9</v>
      </c>
      <c r="E11">
        <v>0</v>
      </c>
      <c r="F11">
        <v>11</v>
      </c>
      <c r="H11">
        <v>7</v>
      </c>
      <c r="I11">
        <v>32.200000000000003</v>
      </c>
      <c r="J11">
        <v>38.4</v>
      </c>
      <c r="K11">
        <v>26.9</v>
      </c>
      <c r="L11">
        <v>0</v>
      </c>
      <c r="M11">
        <v>11</v>
      </c>
    </row>
    <row r="12" spans="1:19" x14ac:dyDescent="0.7">
      <c r="A12">
        <v>8</v>
      </c>
      <c r="B12">
        <v>30.8</v>
      </c>
      <c r="C12">
        <v>35.9</v>
      </c>
      <c r="D12">
        <v>26.4</v>
      </c>
      <c r="E12">
        <v>0</v>
      </c>
      <c r="F12">
        <v>7.17</v>
      </c>
      <c r="H12">
        <v>8</v>
      </c>
      <c r="I12">
        <v>30.8</v>
      </c>
      <c r="J12">
        <v>35.9</v>
      </c>
      <c r="K12">
        <v>26.4</v>
      </c>
      <c r="L12">
        <v>0</v>
      </c>
      <c r="M12">
        <v>7.17</v>
      </c>
    </row>
    <row r="13" spans="1:19" x14ac:dyDescent="0.7">
      <c r="A13">
        <v>9</v>
      </c>
      <c r="B13">
        <v>29.9</v>
      </c>
      <c r="C13">
        <v>36.4</v>
      </c>
      <c r="D13">
        <v>24.3</v>
      </c>
      <c r="E13">
        <v>0</v>
      </c>
      <c r="F13">
        <v>9.5299999999999994</v>
      </c>
      <c r="H13">
        <v>9</v>
      </c>
      <c r="I13">
        <v>29.9</v>
      </c>
      <c r="J13">
        <v>36.4</v>
      </c>
      <c r="K13">
        <v>24.3</v>
      </c>
      <c r="L13">
        <v>0</v>
      </c>
      <c r="M13">
        <v>9.5299999999999994</v>
      </c>
    </row>
    <row r="14" spans="1:19" x14ac:dyDescent="0.7">
      <c r="A14">
        <v>10</v>
      </c>
      <c r="B14">
        <v>29.1</v>
      </c>
      <c r="C14">
        <v>33.6</v>
      </c>
      <c r="D14">
        <v>24.6</v>
      </c>
      <c r="E14">
        <v>0</v>
      </c>
      <c r="F14">
        <v>4</v>
      </c>
      <c r="H14">
        <v>10</v>
      </c>
      <c r="I14">
        <v>29.1</v>
      </c>
      <c r="J14">
        <v>33.6</v>
      </c>
      <c r="K14">
        <v>24.6</v>
      </c>
      <c r="L14">
        <v>0</v>
      </c>
      <c r="M14">
        <v>4</v>
      </c>
    </row>
    <row r="15" spans="1:19" x14ac:dyDescent="0.7">
      <c r="A15">
        <v>11</v>
      </c>
      <c r="B15">
        <v>29.1</v>
      </c>
      <c r="C15">
        <v>35.799999999999997</v>
      </c>
      <c r="D15">
        <v>23.4</v>
      </c>
      <c r="E15">
        <v>0</v>
      </c>
      <c r="F15">
        <v>11.6</v>
      </c>
      <c r="H15">
        <v>11</v>
      </c>
      <c r="I15">
        <v>29.1</v>
      </c>
      <c r="J15">
        <v>35.799999999999997</v>
      </c>
      <c r="K15">
        <v>23.4</v>
      </c>
      <c r="L15">
        <v>0</v>
      </c>
      <c r="M15">
        <v>11.6</v>
      </c>
    </row>
    <row r="16" spans="1:19" x14ac:dyDescent="0.7">
      <c r="A16">
        <v>12</v>
      </c>
      <c r="B16">
        <v>30.2</v>
      </c>
      <c r="C16">
        <v>38</v>
      </c>
      <c r="D16">
        <v>22.6</v>
      </c>
      <c r="E16">
        <v>0</v>
      </c>
      <c r="F16">
        <v>12.1</v>
      </c>
      <c r="H16">
        <v>12</v>
      </c>
      <c r="I16">
        <v>30.2</v>
      </c>
      <c r="J16">
        <v>38</v>
      </c>
      <c r="K16">
        <v>22.6</v>
      </c>
      <c r="L16">
        <v>0</v>
      </c>
      <c r="M16">
        <v>12.1</v>
      </c>
    </row>
    <row r="17" spans="1:13" x14ac:dyDescent="0.7">
      <c r="A17">
        <v>13</v>
      </c>
      <c r="B17">
        <v>30.6</v>
      </c>
      <c r="C17">
        <v>37.6</v>
      </c>
      <c r="D17">
        <v>23.4</v>
      </c>
      <c r="E17">
        <v>0</v>
      </c>
      <c r="F17">
        <v>11.28</v>
      </c>
      <c r="H17">
        <v>13</v>
      </c>
      <c r="I17">
        <v>30.6</v>
      </c>
      <c r="J17">
        <v>37.6</v>
      </c>
      <c r="K17">
        <v>23.4</v>
      </c>
      <c r="L17">
        <v>0</v>
      </c>
      <c r="M17">
        <v>11.28</v>
      </c>
    </row>
    <row r="18" spans="1:13" x14ac:dyDescent="0.7">
      <c r="A18">
        <v>14</v>
      </c>
      <c r="B18">
        <v>30.4</v>
      </c>
      <c r="C18">
        <v>36.299999999999997</v>
      </c>
      <c r="D18">
        <v>24.4</v>
      </c>
      <c r="E18">
        <v>0</v>
      </c>
      <c r="F18">
        <v>12.12</v>
      </c>
      <c r="H18">
        <v>14</v>
      </c>
      <c r="I18">
        <v>30.4</v>
      </c>
      <c r="J18">
        <v>36.299999999999997</v>
      </c>
      <c r="K18">
        <v>24.4</v>
      </c>
      <c r="L18">
        <v>0</v>
      </c>
      <c r="M18">
        <v>12.12</v>
      </c>
    </row>
    <row r="19" spans="1:13" x14ac:dyDescent="0.7">
      <c r="A19">
        <v>15</v>
      </c>
      <c r="B19">
        <v>31.1</v>
      </c>
      <c r="C19">
        <v>37.4</v>
      </c>
      <c r="D19">
        <v>25.5</v>
      </c>
      <c r="E19">
        <v>0</v>
      </c>
      <c r="F19">
        <v>11.57</v>
      </c>
      <c r="H19">
        <v>15</v>
      </c>
      <c r="I19">
        <v>31.1</v>
      </c>
      <c r="J19">
        <v>37.4</v>
      </c>
      <c r="K19">
        <v>25.5</v>
      </c>
      <c r="L19">
        <v>0</v>
      </c>
      <c r="M19">
        <v>11.57</v>
      </c>
    </row>
    <row r="20" spans="1:13" x14ac:dyDescent="0.7">
      <c r="A20">
        <v>16</v>
      </c>
      <c r="B20">
        <v>31.3</v>
      </c>
      <c r="C20">
        <v>36.200000000000003</v>
      </c>
      <c r="D20">
        <v>26.5</v>
      </c>
      <c r="E20">
        <v>0</v>
      </c>
      <c r="F20">
        <v>8.1</v>
      </c>
      <c r="H20">
        <v>16</v>
      </c>
      <c r="I20">
        <v>31.3</v>
      </c>
      <c r="J20">
        <v>36.200000000000003</v>
      </c>
      <c r="K20">
        <v>26.5</v>
      </c>
      <c r="L20">
        <v>0</v>
      </c>
      <c r="M20">
        <v>8.1</v>
      </c>
    </row>
    <row r="21" spans="1:13" x14ac:dyDescent="0.7">
      <c r="A21">
        <v>17</v>
      </c>
      <c r="B21">
        <v>30.5</v>
      </c>
      <c r="C21">
        <v>35.799999999999997</v>
      </c>
      <c r="D21">
        <v>26.9</v>
      </c>
      <c r="E21">
        <v>2.5</v>
      </c>
      <c r="F21">
        <v>8.9700000000000006</v>
      </c>
      <c r="H21">
        <v>17</v>
      </c>
      <c r="I21">
        <v>30.5</v>
      </c>
      <c r="J21">
        <v>35.799999999999997</v>
      </c>
      <c r="K21">
        <v>26.9</v>
      </c>
      <c r="L21">
        <v>2.5</v>
      </c>
      <c r="M21">
        <v>8.9700000000000006</v>
      </c>
    </row>
    <row r="22" spans="1:13" x14ac:dyDescent="0.7">
      <c r="A22">
        <v>18</v>
      </c>
      <c r="B22">
        <v>29.1</v>
      </c>
      <c r="C22">
        <v>33.6</v>
      </c>
      <c r="D22">
        <v>26.2</v>
      </c>
      <c r="E22">
        <v>0</v>
      </c>
      <c r="F22">
        <v>6.97</v>
      </c>
      <c r="H22">
        <v>18</v>
      </c>
      <c r="I22">
        <v>29.1</v>
      </c>
      <c r="J22">
        <v>33.6</v>
      </c>
      <c r="K22">
        <v>26.2</v>
      </c>
      <c r="L22">
        <v>0</v>
      </c>
      <c r="M22">
        <v>6.97</v>
      </c>
    </row>
    <row r="23" spans="1:13" x14ac:dyDescent="0.7">
      <c r="A23">
        <v>19</v>
      </c>
      <c r="B23">
        <v>30.1</v>
      </c>
      <c r="C23">
        <v>37.5</v>
      </c>
      <c r="D23">
        <v>23.8</v>
      </c>
      <c r="E23">
        <v>0</v>
      </c>
      <c r="F23">
        <v>11.35</v>
      </c>
      <c r="H23">
        <v>19</v>
      </c>
      <c r="I23">
        <v>30.1</v>
      </c>
      <c r="J23">
        <v>37.5</v>
      </c>
      <c r="K23">
        <v>23.8</v>
      </c>
      <c r="L23">
        <v>0</v>
      </c>
      <c r="M23">
        <v>11.35</v>
      </c>
    </row>
    <row r="24" spans="1:13" x14ac:dyDescent="0.7">
      <c r="A24">
        <v>20</v>
      </c>
      <c r="B24">
        <v>30.1</v>
      </c>
      <c r="C24">
        <v>37.1</v>
      </c>
      <c r="D24">
        <v>25.3</v>
      </c>
      <c r="E24">
        <v>0.5</v>
      </c>
      <c r="F24">
        <v>10.93</v>
      </c>
      <c r="H24">
        <v>20</v>
      </c>
      <c r="I24">
        <v>30.1</v>
      </c>
      <c r="J24">
        <v>37.1</v>
      </c>
      <c r="K24">
        <v>25.3</v>
      </c>
      <c r="L24">
        <v>0.5</v>
      </c>
      <c r="M24">
        <v>10.93</v>
      </c>
    </row>
    <row r="25" spans="1:13" x14ac:dyDescent="0.7">
      <c r="A25">
        <v>21</v>
      </c>
      <c r="B25">
        <v>27</v>
      </c>
      <c r="C25">
        <v>31</v>
      </c>
      <c r="D25">
        <v>25.1</v>
      </c>
      <c r="E25">
        <v>39</v>
      </c>
      <c r="F25">
        <v>3.1</v>
      </c>
      <c r="H25">
        <v>21</v>
      </c>
      <c r="I25">
        <v>27</v>
      </c>
      <c r="J25">
        <v>31</v>
      </c>
      <c r="K25">
        <v>25.1</v>
      </c>
      <c r="L25">
        <v>39</v>
      </c>
      <c r="M25">
        <v>3.1</v>
      </c>
    </row>
    <row r="26" spans="1:13" x14ac:dyDescent="0.7">
      <c r="A26">
        <v>22</v>
      </c>
      <c r="B26">
        <v>27.1</v>
      </c>
      <c r="C26">
        <v>31.1</v>
      </c>
      <c r="D26">
        <v>24.2</v>
      </c>
      <c r="E26">
        <v>0</v>
      </c>
      <c r="F26">
        <v>1.47</v>
      </c>
      <c r="H26">
        <v>22</v>
      </c>
      <c r="I26">
        <v>27.1</v>
      </c>
      <c r="J26">
        <v>31.1</v>
      </c>
      <c r="K26">
        <v>24.2</v>
      </c>
      <c r="L26">
        <v>0</v>
      </c>
      <c r="M26">
        <v>1.47</v>
      </c>
    </row>
    <row r="27" spans="1:13" x14ac:dyDescent="0.7">
      <c r="A27">
        <v>23</v>
      </c>
      <c r="B27">
        <v>27.5</v>
      </c>
      <c r="C27">
        <v>32.9</v>
      </c>
      <c r="D27">
        <v>23.5</v>
      </c>
      <c r="E27">
        <v>0</v>
      </c>
      <c r="F27">
        <v>4.8499999999999996</v>
      </c>
      <c r="H27">
        <v>23</v>
      </c>
      <c r="I27">
        <v>27.5</v>
      </c>
      <c r="J27">
        <v>32.9</v>
      </c>
      <c r="K27">
        <v>23.5</v>
      </c>
      <c r="L27">
        <v>0</v>
      </c>
      <c r="M27">
        <v>4.8499999999999996</v>
      </c>
    </row>
    <row r="28" spans="1:13" x14ac:dyDescent="0.7">
      <c r="A28">
        <v>24</v>
      </c>
      <c r="B28">
        <v>30</v>
      </c>
      <c r="C28">
        <v>35.299999999999997</v>
      </c>
      <c r="D28">
        <v>25.2</v>
      </c>
      <c r="E28">
        <v>0</v>
      </c>
      <c r="F28">
        <v>10.94</v>
      </c>
      <c r="H28">
        <v>24</v>
      </c>
      <c r="I28">
        <v>30</v>
      </c>
      <c r="J28">
        <v>35.299999999999997</v>
      </c>
      <c r="K28">
        <v>25.2</v>
      </c>
      <c r="L28">
        <v>0</v>
      </c>
      <c r="M28">
        <v>10.94</v>
      </c>
    </row>
    <row r="29" spans="1:13" x14ac:dyDescent="0.7">
      <c r="A29">
        <v>25</v>
      </c>
      <c r="B29">
        <v>30.2</v>
      </c>
      <c r="C29">
        <v>37.299999999999997</v>
      </c>
      <c r="D29">
        <v>23.9</v>
      </c>
      <c r="E29">
        <v>0</v>
      </c>
      <c r="F29">
        <v>11.58</v>
      </c>
      <c r="H29">
        <v>25</v>
      </c>
      <c r="I29">
        <v>30.2</v>
      </c>
      <c r="J29">
        <v>37.299999999999997</v>
      </c>
      <c r="K29">
        <v>23.9</v>
      </c>
      <c r="L29">
        <v>0</v>
      </c>
      <c r="M29">
        <v>11.58</v>
      </c>
    </row>
    <row r="30" spans="1:13" x14ac:dyDescent="0.7">
      <c r="A30">
        <v>26</v>
      </c>
      <c r="B30">
        <v>29.7</v>
      </c>
      <c r="C30">
        <v>36.200000000000003</v>
      </c>
      <c r="D30">
        <v>23.6</v>
      </c>
      <c r="E30">
        <v>0</v>
      </c>
      <c r="F30">
        <v>8.33</v>
      </c>
      <c r="H30">
        <v>26</v>
      </c>
      <c r="I30">
        <v>29.7</v>
      </c>
      <c r="J30">
        <v>36.200000000000003</v>
      </c>
      <c r="K30">
        <v>23.6</v>
      </c>
      <c r="L30">
        <v>0</v>
      </c>
      <c r="M30">
        <v>8.33</v>
      </c>
    </row>
    <row r="31" spans="1:13" x14ac:dyDescent="0.7">
      <c r="A31">
        <v>27</v>
      </c>
      <c r="B31">
        <v>26.7</v>
      </c>
      <c r="C31">
        <v>32.1</v>
      </c>
      <c r="D31">
        <v>24.6</v>
      </c>
      <c r="E31">
        <v>17</v>
      </c>
      <c r="F31">
        <v>5.03</v>
      </c>
      <c r="H31">
        <v>27</v>
      </c>
      <c r="I31">
        <v>26.7</v>
      </c>
      <c r="J31">
        <v>32.1</v>
      </c>
      <c r="K31">
        <v>24.6</v>
      </c>
      <c r="L31">
        <v>17</v>
      </c>
      <c r="M31">
        <v>5.03</v>
      </c>
    </row>
    <row r="32" spans="1:13" x14ac:dyDescent="0.7">
      <c r="A32">
        <v>28</v>
      </c>
      <c r="B32">
        <v>24.1</v>
      </c>
      <c r="C32">
        <v>28.6</v>
      </c>
      <c r="D32">
        <v>18.399999999999999</v>
      </c>
      <c r="E32">
        <v>0</v>
      </c>
      <c r="F32">
        <v>3.25</v>
      </c>
      <c r="H32">
        <v>28</v>
      </c>
      <c r="I32">
        <v>24.1</v>
      </c>
      <c r="J32">
        <v>28.6</v>
      </c>
      <c r="K32">
        <v>18.399999999999999</v>
      </c>
      <c r="L32">
        <v>0</v>
      </c>
      <c r="M32">
        <v>3.25</v>
      </c>
    </row>
    <row r="33" spans="1:13" x14ac:dyDescent="0.7">
      <c r="A33">
        <v>29</v>
      </c>
      <c r="B33">
        <v>23.2</v>
      </c>
      <c r="C33">
        <v>29.4</v>
      </c>
      <c r="D33">
        <v>17.600000000000001</v>
      </c>
      <c r="E33">
        <v>0</v>
      </c>
      <c r="F33">
        <v>10.23</v>
      </c>
      <c r="H33">
        <v>29</v>
      </c>
      <c r="I33">
        <v>23.2</v>
      </c>
      <c r="J33">
        <v>29.4</v>
      </c>
      <c r="K33">
        <v>17.600000000000001</v>
      </c>
      <c r="L33">
        <v>0</v>
      </c>
      <c r="M33">
        <v>10.23</v>
      </c>
    </row>
    <row r="34" spans="1:13" x14ac:dyDescent="0.7">
      <c r="A34">
        <v>30</v>
      </c>
      <c r="B34">
        <v>24.9</v>
      </c>
      <c r="C34">
        <v>32.4</v>
      </c>
      <c r="D34">
        <v>18.399999999999999</v>
      </c>
      <c r="E34">
        <v>0</v>
      </c>
      <c r="F34">
        <v>11.52</v>
      </c>
      <c r="H34">
        <v>30</v>
      </c>
      <c r="I34">
        <v>24.9</v>
      </c>
      <c r="J34">
        <v>32.4</v>
      </c>
      <c r="K34">
        <v>18.399999999999999</v>
      </c>
      <c r="L34">
        <v>0</v>
      </c>
      <c r="M34">
        <v>11.52</v>
      </c>
    </row>
    <row r="35" spans="1:13" x14ac:dyDescent="0.7">
      <c r="A35">
        <v>31</v>
      </c>
      <c r="B35">
        <v>26.7</v>
      </c>
      <c r="C35">
        <v>32.1</v>
      </c>
      <c r="D35">
        <v>20.5</v>
      </c>
      <c r="E35">
        <v>0</v>
      </c>
      <c r="F35">
        <v>11.25</v>
      </c>
      <c r="H35">
        <v>31</v>
      </c>
      <c r="I35">
        <v>26.7</v>
      </c>
      <c r="J35">
        <v>32.1</v>
      </c>
      <c r="K35">
        <v>20.5</v>
      </c>
      <c r="L35">
        <v>0</v>
      </c>
      <c r="M35">
        <v>11.25</v>
      </c>
    </row>
    <row r="36" spans="1:13" x14ac:dyDescent="0.7">
      <c r="A36">
        <v>32</v>
      </c>
      <c r="B36">
        <v>28.2</v>
      </c>
      <c r="C36">
        <v>35.1</v>
      </c>
      <c r="D36">
        <v>22.4</v>
      </c>
      <c r="E36">
        <v>0</v>
      </c>
      <c r="F36">
        <v>11.43</v>
      </c>
      <c r="H36">
        <v>32</v>
      </c>
      <c r="I36">
        <v>28.2</v>
      </c>
      <c r="J36">
        <v>35.1</v>
      </c>
      <c r="K36">
        <v>22.4</v>
      </c>
      <c r="L36">
        <v>0</v>
      </c>
      <c r="M36">
        <v>11.43</v>
      </c>
    </row>
    <row r="37" spans="1:13" x14ac:dyDescent="0.7">
      <c r="A37">
        <v>33</v>
      </c>
      <c r="B37">
        <v>28.8</v>
      </c>
      <c r="C37">
        <v>34.200000000000003</v>
      </c>
      <c r="D37">
        <v>22.6</v>
      </c>
      <c r="E37">
        <v>0</v>
      </c>
      <c r="F37">
        <v>9.25</v>
      </c>
      <c r="H37">
        <v>33</v>
      </c>
      <c r="I37">
        <v>28.8</v>
      </c>
      <c r="J37">
        <v>34.200000000000003</v>
      </c>
      <c r="K37">
        <v>22.6</v>
      </c>
      <c r="L37">
        <v>0</v>
      </c>
      <c r="M37">
        <v>9.25</v>
      </c>
    </row>
    <row r="38" spans="1:13" x14ac:dyDescent="0.7">
      <c r="A38">
        <v>34</v>
      </c>
      <c r="B38">
        <v>28.7</v>
      </c>
      <c r="C38">
        <v>30.6</v>
      </c>
      <c r="D38">
        <v>25.5</v>
      </c>
      <c r="E38">
        <v>2</v>
      </c>
      <c r="F38">
        <v>0.22</v>
      </c>
      <c r="H38">
        <v>34</v>
      </c>
      <c r="I38">
        <v>28.7</v>
      </c>
      <c r="J38">
        <v>30.6</v>
      </c>
      <c r="K38">
        <v>25.5</v>
      </c>
      <c r="L38">
        <v>2</v>
      </c>
      <c r="M38">
        <v>0.22</v>
      </c>
    </row>
    <row r="39" spans="1:13" x14ac:dyDescent="0.7">
      <c r="A39">
        <v>35</v>
      </c>
      <c r="B39">
        <v>28.2</v>
      </c>
      <c r="C39">
        <v>33.299999999999997</v>
      </c>
      <c r="D39">
        <v>23.6</v>
      </c>
      <c r="E39">
        <v>14.5</v>
      </c>
      <c r="F39">
        <v>4.75</v>
      </c>
      <c r="H39">
        <v>35</v>
      </c>
      <c r="I39">
        <v>28.2</v>
      </c>
      <c r="J39">
        <v>33.299999999999997</v>
      </c>
      <c r="K39">
        <v>23.6</v>
      </c>
      <c r="L39">
        <v>14.5</v>
      </c>
      <c r="M39">
        <v>4.75</v>
      </c>
    </row>
    <row r="40" spans="1:13" x14ac:dyDescent="0.7">
      <c r="A40">
        <v>36</v>
      </c>
      <c r="B40">
        <v>24.8</v>
      </c>
      <c r="C40">
        <v>29.7</v>
      </c>
      <c r="D40">
        <v>20.8</v>
      </c>
      <c r="E40">
        <v>0</v>
      </c>
      <c r="F40">
        <v>2.93</v>
      </c>
      <c r="H40">
        <v>36</v>
      </c>
      <c r="I40">
        <v>24.8</v>
      </c>
      <c r="J40">
        <v>29.7</v>
      </c>
      <c r="K40">
        <v>20.8</v>
      </c>
      <c r="L40">
        <v>0</v>
      </c>
      <c r="M40">
        <v>2.93</v>
      </c>
    </row>
    <row r="41" spans="1:13" x14ac:dyDescent="0.7">
      <c r="A41">
        <v>37</v>
      </c>
      <c r="B41">
        <v>20.399999999999999</v>
      </c>
      <c r="C41">
        <v>24.5</v>
      </c>
      <c r="D41">
        <v>19.2</v>
      </c>
      <c r="E41">
        <v>83.5</v>
      </c>
      <c r="F41">
        <v>0</v>
      </c>
      <c r="H41">
        <v>37</v>
      </c>
      <c r="I41">
        <v>20.399999999999999</v>
      </c>
      <c r="J41">
        <v>24.5</v>
      </c>
      <c r="K41">
        <v>19.2</v>
      </c>
      <c r="L41">
        <v>83.5</v>
      </c>
      <c r="M41">
        <v>0</v>
      </c>
    </row>
    <row r="42" spans="1:13" x14ac:dyDescent="0.7">
      <c r="A42">
        <v>38</v>
      </c>
      <c r="B42">
        <v>22.6</v>
      </c>
      <c r="C42">
        <v>24.8</v>
      </c>
      <c r="D42">
        <v>19.7</v>
      </c>
      <c r="E42">
        <v>44.5</v>
      </c>
      <c r="F42">
        <v>0</v>
      </c>
      <c r="H42">
        <v>38</v>
      </c>
      <c r="I42">
        <v>22.6</v>
      </c>
      <c r="J42">
        <v>24.8</v>
      </c>
      <c r="K42">
        <v>19.7</v>
      </c>
      <c r="L42">
        <v>44.5</v>
      </c>
      <c r="M42">
        <v>0</v>
      </c>
    </row>
    <row r="43" spans="1:13" x14ac:dyDescent="0.7">
      <c r="A43">
        <v>38</v>
      </c>
      <c r="B43">
        <v>26.2</v>
      </c>
      <c r="C43">
        <v>30.8</v>
      </c>
      <c r="D43">
        <v>23.3</v>
      </c>
      <c r="E43">
        <v>2</v>
      </c>
      <c r="F43">
        <v>1.9</v>
      </c>
      <c r="H43">
        <v>38</v>
      </c>
      <c r="I43">
        <v>26.2</v>
      </c>
      <c r="J43">
        <v>30.8</v>
      </c>
      <c r="K43">
        <v>23.3</v>
      </c>
      <c r="L43">
        <v>2</v>
      </c>
      <c r="M43">
        <v>1.9</v>
      </c>
    </row>
    <row r="44" spans="1:13" x14ac:dyDescent="0.7">
      <c r="A44">
        <v>40</v>
      </c>
      <c r="B44">
        <v>27.2</v>
      </c>
      <c r="C44">
        <v>32.4</v>
      </c>
      <c r="D44">
        <v>24.3</v>
      </c>
      <c r="E44">
        <v>0</v>
      </c>
      <c r="F44">
        <v>9.1999999999999993</v>
      </c>
      <c r="H44">
        <v>40</v>
      </c>
      <c r="I44">
        <v>27.2</v>
      </c>
      <c r="J44">
        <v>32.4</v>
      </c>
      <c r="K44">
        <v>24.3</v>
      </c>
      <c r="L44">
        <v>0</v>
      </c>
      <c r="M44">
        <v>9.1999999999999993</v>
      </c>
    </row>
    <row r="45" spans="1:13" x14ac:dyDescent="0.7">
      <c r="A45">
        <v>41</v>
      </c>
      <c r="B45">
        <v>26.7</v>
      </c>
      <c r="C45">
        <v>30.2</v>
      </c>
      <c r="D45">
        <v>24.8</v>
      </c>
      <c r="E45">
        <v>5</v>
      </c>
      <c r="F45">
        <v>2.33</v>
      </c>
      <c r="H45">
        <v>41</v>
      </c>
      <c r="I45">
        <v>26.7</v>
      </c>
      <c r="J45">
        <v>30.2</v>
      </c>
      <c r="K45">
        <v>24.8</v>
      </c>
      <c r="L45">
        <v>5</v>
      </c>
      <c r="M45">
        <v>2.33</v>
      </c>
    </row>
    <row r="46" spans="1:13" x14ac:dyDescent="0.7">
      <c r="A46">
        <v>42</v>
      </c>
      <c r="B46">
        <v>22.8</v>
      </c>
      <c r="C46">
        <v>25.3</v>
      </c>
      <c r="D46">
        <v>19.7</v>
      </c>
      <c r="E46">
        <v>40</v>
      </c>
      <c r="F46">
        <v>0.18</v>
      </c>
      <c r="H46">
        <v>42</v>
      </c>
      <c r="I46">
        <v>22.8</v>
      </c>
      <c r="J46">
        <v>25.3</v>
      </c>
      <c r="K46">
        <v>19.7</v>
      </c>
      <c r="L46">
        <v>40</v>
      </c>
      <c r="M46">
        <v>0.18</v>
      </c>
    </row>
    <row r="47" spans="1:13" x14ac:dyDescent="0.7">
      <c r="A47">
        <v>43</v>
      </c>
      <c r="B47">
        <v>23.4</v>
      </c>
      <c r="C47">
        <v>29</v>
      </c>
      <c r="D47">
        <v>18.899999999999999</v>
      </c>
      <c r="E47">
        <v>0</v>
      </c>
      <c r="F47">
        <v>6.88</v>
      </c>
      <c r="H47">
        <v>43</v>
      </c>
      <c r="I47">
        <v>23.4</v>
      </c>
      <c r="J47">
        <v>29</v>
      </c>
      <c r="K47">
        <v>18.899999999999999</v>
      </c>
      <c r="L47">
        <v>0</v>
      </c>
      <c r="M47">
        <v>6.88</v>
      </c>
    </row>
    <row r="48" spans="1:13" x14ac:dyDescent="0.7">
      <c r="A48">
        <v>44</v>
      </c>
      <c r="B48">
        <v>21.8</v>
      </c>
      <c r="C48">
        <v>25.4</v>
      </c>
      <c r="D48">
        <v>17.3</v>
      </c>
      <c r="E48">
        <v>0</v>
      </c>
      <c r="F48">
        <v>3.17</v>
      </c>
      <c r="H48">
        <v>44</v>
      </c>
      <c r="I48">
        <v>21.8</v>
      </c>
      <c r="J48">
        <v>25.4</v>
      </c>
      <c r="K48">
        <v>17.3</v>
      </c>
      <c r="L48">
        <v>0</v>
      </c>
      <c r="M48">
        <v>3.17</v>
      </c>
    </row>
    <row r="49" spans="1:13" x14ac:dyDescent="0.7">
      <c r="A49">
        <v>45</v>
      </c>
      <c r="B49">
        <v>23.3</v>
      </c>
      <c r="C49">
        <v>25.6</v>
      </c>
      <c r="D49">
        <v>21</v>
      </c>
      <c r="E49">
        <v>9</v>
      </c>
      <c r="F49">
        <v>0.2</v>
      </c>
      <c r="H49">
        <v>45</v>
      </c>
      <c r="I49">
        <v>23.3</v>
      </c>
      <c r="J49">
        <v>25.6</v>
      </c>
      <c r="K49">
        <v>21</v>
      </c>
      <c r="L49">
        <v>9</v>
      </c>
      <c r="M49">
        <v>0.2</v>
      </c>
    </row>
    <row r="50" spans="1:13" x14ac:dyDescent="0.7">
      <c r="A50">
        <v>46</v>
      </c>
      <c r="B50">
        <v>24.5</v>
      </c>
      <c r="C50">
        <v>30.1</v>
      </c>
      <c r="D50">
        <v>20.8</v>
      </c>
      <c r="E50">
        <v>69.5</v>
      </c>
      <c r="F50">
        <v>9.0500000000000007</v>
      </c>
      <c r="H50">
        <v>46</v>
      </c>
      <c r="I50">
        <v>24.5</v>
      </c>
      <c r="J50">
        <v>30.1</v>
      </c>
      <c r="K50">
        <v>20.8</v>
      </c>
      <c r="L50">
        <v>69.5</v>
      </c>
      <c r="M50">
        <v>9.0500000000000007</v>
      </c>
    </row>
    <row r="51" spans="1:13" x14ac:dyDescent="0.7">
      <c r="A51">
        <v>47</v>
      </c>
      <c r="B51">
        <v>23.6</v>
      </c>
      <c r="C51">
        <v>30</v>
      </c>
      <c r="D51">
        <v>17.899999999999999</v>
      </c>
      <c r="E51">
        <v>0</v>
      </c>
      <c r="F51">
        <v>11.05</v>
      </c>
      <c r="H51">
        <v>47</v>
      </c>
      <c r="I51">
        <v>23.6</v>
      </c>
      <c r="J51">
        <v>30</v>
      </c>
      <c r="K51">
        <v>17.899999999999999</v>
      </c>
      <c r="L51">
        <v>0</v>
      </c>
      <c r="M51">
        <v>11.05</v>
      </c>
    </row>
    <row r="52" spans="1:13" x14ac:dyDescent="0.7">
      <c r="A52">
        <v>48</v>
      </c>
      <c r="B52">
        <v>21.3</v>
      </c>
      <c r="C52">
        <v>25.9</v>
      </c>
      <c r="D52">
        <v>15.9</v>
      </c>
      <c r="E52">
        <v>0</v>
      </c>
      <c r="F52">
        <v>2.8</v>
      </c>
      <c r="H52">
        <v>48</v>
      </c>
      <c r="I52">
        <v>21.3</v>
      </c>
      <c r="J52">
        <v>25.9</v>
      </c>
      <c r="K52">
        <v>15.9</v>
      </c>
      <c r="L52">
        <v>0</v>
      </c>
      <c r="M52">
        <v>2.8</v>
      </c>
    </row>
    <row r="53" spans="1:13" x14ac:dyDescent="0.7">
      <c r="A53">
        <v>49</v>
      </c>
      <c r="B53">
        <v>22.1</v>
      </c>
      <c r="C53">
        <v>25.7</v>
      </c>
      <c r="D53">
        <v>18.3</v>
      </c>
      <c r="E53">
        <v>2</v>
      </c>
      <c r="F53">
        <v>1.8</v>
      </c>
      <c r="H53">
        <v>49</v>
      </c>
      <c r="I53">
        <v>22.1</v>
      </c>
      <c r="J53">
        <v>25.7</v>
      </c>
      <c r="K53">
        <v>18.3</v>
      </c>
      <c r="L53">
        <v>2</v>
      </c>
      <c r="M53">
        <v>1.8</v>
      </c>
    </row>
    <row r="54" spans="1:13" x14ac:dyDescent="0.7">
      <c r="A54">
        <v>50</v>
      </c>
      <c r="B54">
        <v>19.100000000000001</v>
      </c>
      <c r="C54">
        <v>24.2</v>
      </c>
      <c r="D54">
        <v>14.7</v>
      </c>
      <c r="E54">
        <v>0</v>
      </c>
      <c r="F54">
        <v>3.73</v>
      </c>
      <c r="H54">
        <v>50</v>
      </c>
      <c r="I54">
        <v>19.100000000000001</v>
      </c>
      <c r="J54">
        <v>24.2</v>
      </c>
      <c r="K54">
        <v>14.7</v>
      </c>
      <c r="L54">
        <v>0</v>
      </c>
      <c r="M54">
        <v>3.73</v>
      </c>
    </row>
    <row r="55" spans="1:13" x14ac:dyDescent="0.7">
      <c r="A55">
        <v>51</v>
      </c>
      <c r="B55">
        <v>20.3</v>
      </c>
      <c r="C55">
        <v>27.9</v>
      </c>
      <c r="D55">
        <v>15</v>
      </c>
      <c r="E55">
        <v>0</v>
      </c>
      <c r="F55">
        <v>7.95</v>
      </c>
      <c r="H55">
        <v>51</v>
      </c>
      <c r="I55">
        <v>20.3</v>
      </c>
      <c r="J55">
        <v>27.9</v>
      </c>
      <c r="K55">
        <v>15</v>
      </c>
      <c r="L55">
        <v>0</v>
      </c>
      <c r="M55">
        <v>7.95</v>
      </c>
    </row>
    <row r="56" spans="1:13" x14ac:dyDescent="0.7">
      <c r="A56">
        <v>52</v>
      </c>
      <c r="B56">
        <v>20.7</v>
      </c>
      <c r="C56">
        <v>26</v>
      </c>
      <c r="D56">
        <v>14.8</v>
      </c>
      <c r="E56">
        <v>0</v>
      </c>
      <c r="F56">
        <v>8.35</v>
      </c>
      <c r="H56">
        <v>52</v>
      </c>
      <c r="I56">
        <v>20.7</v>
      </c>
      <c r="J56">
        <v>26</v>
      </c>
      <c r="K56">
        <v>14.8</v>
      </c>
      <c r="L56">
        <v>0</v>
      </c>
      <c r="M56">
        <v>8.35</v>
      </c>
    </row>
    <row r="57" spans="1:13" x14ac:dyDescent="0.7">
      <c r="A57">
        <v>53</v>
      </c>
      <c r="B57">
        <v>18.7</v>
      </c>
      <c r="C57">
        <v>24.2</v>
      </c>
      <c r="D57">
        <v>13.5</v>
      </c>
      <c r="E57">
        <v>0</v>
      </c>
      <c r="F57">
        <v>6.57</v>
      </c>
      <c r="H57">
        <v>53</v>
      </c>
      <c r="I57">
        <v>18.7</v>
      </c>
      <c r="J57">
        <v>24.2</v>
      </c>
      <c r="K57">
        <v>13.5</v>
      </c>
      <c r="L57">
        <v>0</v>
      </c>
      <c r="M57">
        <v>6.57</v>
      </c>
    </row>
    <row r="58" spans="1:13" x14ac:dyDescent="0.7">
      <c r="A58">
        <v>54</v>
      </c>
      <c r="B58">
        <v>20.8</v>
      </c>
      <c r="C58">
        <v>26.7</v>
      </c>
      <c r="D58">
        <v>16.3</v>
      </c>
      <c r="E58">
        <v>0</v>
      </c>
      <c r="F58">
        <v>9.23</v>
      </c>
      <c r="H58">
        <v>54</v>
      </c>
      <c r="I58">
        <v>20.8</v>
      </c>
      <c r="J58">
        <v>26.7</v>
      </c>
      <c r="K58">
        <v>16.3</v>
      </c>
      <c r="L58">
        <v>0</v>
      </c>
      <c r="M58">
        <v>9.23</v>
      </c>
    </row>
    <row r="59" spans="1:13" x14ac:dyDescent="0.7">
      <c r="A59">
        <v>55</v>
      </c>
      <c r="B59">
        <v>20.2</v>
      </c>
      <c r="C59">
        <v>23.7</v>
      </c>
      <c r="D59">
        <v>18</v>
      </c>
      <c r="E59">
        <v>0</v>
      </c>
      <c r="F59">
        <v>0.98</v>
      </c>
      <c r="H59">
        <v>55</v>
      </c>
      <c r="I59">
        <v>20.2</v>
      </c>
      <c r="J59">
        <v>23.7</v>
      </c>
      <c r="K59">
        <v>18</v>
      </c>
      <c r="L59">
        <v>0</v>
      </c>
      <c r="M59">
        <v>0.98</v>
      </c>
    </row>
    <row r="60" spans="1:13" x14ac:dyDescent="0.7">
      <c r="A60">
        <v>56</v>
      </c>
      <c r="B60">
        <v>21.1</v>
      </c>
      <c r="C60">
        <v>22.9</v>
      </c>
      <c r="D60">
        <v>19.399999999999999</v>
      </c>
      <c r="E60">
        <v>6.5</v>
      </c>
      <c r="F60">
        <v>0</v>
      </c>
      <c r="H60">
        <v>56</v>
      </c>
      <c r="I60">
        <v>21.1</v>
      </c>
      <c r="J60">
        <v>22.9</v>
      </c>
      <c r="K60">
        <v>19.399999999999999</v>
      </c>
      <c r="L60">
        <v>6.5</v>
      </c>
      <c r="M60">
        <v>0</v>
      </c>
    </row>
    <row r="61" spans="1:13" x14ac:dyDescent="0.7">
      <c r="H61">
        <v>57</v>
      </c>
      <c r="I61">
        <v>21.7</v>
      </c>
      <c r="J61">
        <v>23.8</v>
      </c>
      <c r="K61">
        <v>20</v>
      </c>
      <c r="L61">
        <v>6</v>
      </c>
      <c r="M61">
        <v>0.16</v>
      </c>
    </row>
    <row r="62" spans="1:13" x14ac:dyDescent="0.7">
      <c r="H62">
        <v>58</v>
      </c>
      <c r="I62">
        <v>23.5</v>
      </c>
      <c r="J62">
        <v>27.9</v>
      </c>
      <c r="K62">
        <v>20.9</v>
      </c>
      <c r="L62">
        <v>0</v>
      </c>
      <c r="M62">
        <v>4.16</v>
      </c>
    </row>
    <row r="63" spans="1:13" x14ac:dyDescent="0.7">
      <c r="H63">
        <v>59</v>
      </c>
      <c r="I63">
        <v>22.5</v>
      </c>
      <c r="J63">
        <v>29.3</v>
      </c>
      <c r="K63">
        <v>17.3</v>
      </c>
      <c r="L63">
        <v>0</v>
      </c>
      <c r="M63">
        <v>6.95</v>
      </c>
    </row>
    <row r="64" spans="1:13" x14ac:dyDescent="0.7">
      <c r="H64">
        <v>60</v>
      </c>
      <c r="I64">
        <v>21.2</v>
      </c>
      <c r="J64">
        <v>28.7</v>
      </c>
      <c r="K64">
        <v>15.4</v>
      </c>
      <c r="L64">
        <v>0</v>
      </c>
      <c r="M64">
        <v>10.75</v>
      </c>
    </row>
    <row r="65" spans="8:13" x14ac:dyDescent="0.7">
      <c r="H65">
        <v>61</v>
      </c>
      <c r="I65">
        <v>21</v>
      </c>
      <c r="J65">
        <v>25.6</v>
      </c>
      <c r="K65">
        <v>16.399999999999999</v>
      </c>
      <c r="L65">
        <v>0</v>
      </c>
      <c r="M65">
        <v>1.78</v>
      </c>
    </row>
    <row r="66" spans="8:13" x14ac:dyDescent="0.7">
      <c r="H66">
        <v>62</v>
      </c>
      <c r="I66">
        <v>20</v>
      </c>
      <c r="J66">
        <v>21.2</v>
      </c>
      <c r="K66">
        <v>19</v>
      </c>
      <c r="L66">
        <v>7.5</v>
      </c>
      <c r="M66">
        <v>0</v>
      </c>
    </row>
    <row r="67" spans="8:13" x14ac:dyDescent="0.7">
      <c r="H67">
        <v>63</v>
      </c>
      <c r="I67">
        <v>19.2</v>
      </c>
      <c r="J67">
        <v>20</v>
      </c>
      <c r="K67">
        <v>18.7</v>
      </c>
      <c r="L67">
        <v>29</v>
      </c>
      <c r="M67">
        <v>0</v>
      </c>
    </row>
    <row r="68" spans="8:13" x14ac:dyDescent="0.7">
      <c r="H68">
        <v>64</v>
      </c>
      <c r="I68">
        <v>20.3</v>
      </c>
      <c r="J68">
        <v>27.9</v>
      </c>
      <c r="K68">
        <v>15.2</v>
      </c>
      <c r="L68">
        <v>0</v>
      </c>
      <c r="M68">
        <v>8.6</v>
      </c>
    </row>
    <row r="69" spans="8:13" x14ac:dyDescent="0.7">
      <c r="H69">
        <v>65</v>
      </c>
      <c r="I69">
        <v>18.899999999999999</v>
      </c>
      <c r="J69">
        <v>26.1</v>
      </c>
      <c r="K69">
        <v>12.9</v>
      </c>
      <c r="L69">
        <v>0</v>
      </c>
      <c r="M69">
        <v>8.1300000000000008</v>
      </c>
    </row>
    <row r="70" spans="8:13" x14ac:dyDescent="0.7">
      <c r="H70">
        <v>66</v>
      </c>
      <c r="I70">
        <v>16.3</v>
      </c>
      <c r="J70">
        <v>22.2</v>
      </c>
      <c r="K70">
        <v>10.8</v>
      </c>
      <c r="L70">
        <v>0</v>
      </c>
      <c r="M70">
        <v>0.63</v>
      </c>
    </row>
    <row r="71" spans="8:13" x14ac:dyDescent="0.7">
      <c r="H71">
        <v>67</v>
      </c>
      <c r="I71">
        <v>16</v>
      </c>
      <c r="J71">
        <v>24.9</v>
      </c>
      <c r="K71">
        <v>9.6</v>
      </c>
      <c r="L71">
        <v>0</v>
      </c>
      <c r="M71">
        <v>9.11</v>
      </c>
    </row>
    <row r="72" spans="8:13" x14ac:dyDescent="0.7">
      <c r="H72">
        <v>68</v>
      </c>
      <c r="I72">
        <v>17.2</v>
      </c>
      <c r="J72">
        <v>23.5</v>
      </c>
      <c r="K72">
        <v>12.5</v>
      </c>
      <c r="L72">
        <v>0</v>
      </c>
      <c r="M72">
        <v>5.91</v>
      </c>
    </row>
    <row r="73" spans="8:13" x14ac:dyDescent="0.7">
      <c r="H73">
        <v>67</v>
      </c>
      <c r="I73">
        <v>16.399999999999999</v>
      </c>
      <c r="J73">
        <v>24</v>
      </c>
      <c r="K73">
        <v>11</v>
      </c>
      <c r="L73">
        <v>0</v>
      </c>
      <c r="M73">
        <v>8.26</v>
      </c>
    </row>
    <row r="74" spans="8:13" x14ac:dyDescent="0.7">
      <c r="H74">
        <v>70</v>
      </c>
      <c r="I74">
        <v>16.5</v>
      </c>
      <c r="J74">
        <v>21.8</v>
      </c>
      <c r="K74">
        <v>10.9</v>
      </c>
      <c r="L74">
        <v>0</v>
      </c>
      <c r="M74">
        <v>3.75</v>
      </c>
    </row>
    <row r="75" spans="8:13" x14ac:dyDescent="0.7">
      <c r="H75">
        <v>71</v>
      </c>
      <c r="I75">
        <v>18.7</v>
      </c>
      <c r="J75">
        <v>22.1</v>
      </c>
      <c r="K75">
        <v>15.8</v>
      </c>
      <c r="L75">
        <v>0</v>
      </c>
      <c r="M75">
        <v>0.6</v>
      </c>
    </row>
    <row r="76" spans="8:13" x14ac:dyDescent="0.7">
      <c r="H76">
        <v>72</v>
      </c>
      <c r="I76">
        <v>20.2</v>
      </c>
      <c r="J76">
        <v>27.1</v>
      </c>
      <c r="K76">
        <v>15.8</v>
      </c>
      <c r="L76">
        <v>0</v>
      </c>
      <c r="M76">
        <v>9.43</v>
      </c>
    </row>
    <row r="77" spans="8:13" x14ac:dyDescent="0.7">
      <c r="H77">
        <v>73</v>
      </c>
      <c r="I77">
        <v>16.600000000000001</v>
      </c>
      <c r="J77">
        <v>21.1</v>
      </c>
      <c r="K77">
        <v>11.7</v>
      </c>
      <c r="L77">
        <v>0</v>
      </c>
      <c r="M77">
        <v>8.25</v>
      </c>
    </row>
    <row r="78" spans="8:13" x14ac:dyDescent="0.7">
      <c r="H78">
        <v>74</v>
      </c>
      <c r="I78">
        <v>16.399999999999999</v>
      </c>
      <c r="J78">
        <v>23.5</v>
      </c>
      <c r="K78">
        <v>10.199999999999999</v>
      </c>
      <c r="L78">
        <v>0</v>
      </c>
      <c r="M78">
        <v>10.43</v>
      </c>
    </row>
    <row r="79" spans="8:13" x14ac:dyDescent="0.7">
      <c r="H79">
        <v>75</v>
      </c>
      <c r="I79">
        <v>15</v>
      </c>
      <c r="J79">
        <v>23.8</v>
      </c>
      <c r="K79">
        <v>8.1</v>
      </c>
      <c r="L79">
        <v>0</v>
      </c>
      <c r="M79">
        <v>10.45</v>
      </c>
    </row>
    <row r="80" spans="8:13" x14ac:dyDescent="0.7">
      <c r="H80">
        <v>76</v>
      </c>
      <c r="I80">
        <v>17.5</v>
      </c>
      <c r="J80">
        <v>24.9</v>
      </c>
      <c r="K80">
        <v>10.1</v>
      </c>
      <c r="L80">
        <v>0</v>
      </c>
      <c r="M80">
        <v>9.76</v>
      </c>
    </row>
    <row r="81" spans="8:13" x14ac:dyDescent="0.7">
      <c r="H81">
        <v>77</v>
      </c>
      <c r="I81">
        <v>17.600000000000001</v>
      </c>
      <c r="J81">
        <v>18.399999999999999</v>
      </c>
      <c r="K81">
        <v>16.2</v>
      </c>
      <c r="L81">
        <v>50</v>
      </c>
      <c r="M81">
        <v>0</v>
      </c>
    </row>
    <row r="82" spans="8:13" x14ac:dyDescent="0.7">
      <c r="H82">
        <v>78</v>
      </c>
      <c r="I82">
        <v>19.399999999999999</v>
      </c>
      <c r="J82">
        <v>22</v>
      </c>
      <c r="K82">
        <v>17.399999999999999</v>
      </c>
      <c r="L82">
        <v>71</v>
      </c>
      <c r="M82">
        <v>1.26</v>
      </c>
    </row>
    <row r="83" spans="8:13" x14ac:dyDescent="0.7">
      <c r="H83">
        <v>79</v>
      </c>
      <c r="I83">
        <v>18.600000000000001</v>
      </c>
      <c r="J83">
        <v>26.1</v>
      </c>
      <c r="K83">
        <v>13.1</v>
      </c>
      <c r="L83">
        <v>0</v>
      </c>
      <c r="M83">
        <v>10.38</v>
      </c>
    </row>
    <row r="84" spans="8:13" x14ac:dyDescent="0.7">
      <c r="H84">
        <v>80</v>
      </c>
      <c r="I84">
        <v>15.3</v>
      </c>
      <c r="J84">
        <v>21.4</v>
      </c>
      <c r="K84">
        <v>10.3</v>
      </c>
      <c r="L84">
        <v>0</v>
      </c>
      <c r="M84">
        <v>10</v>
      </c>
    </row>
    <row r="85" spans="8:13" x14ac:dyDescent="0.7">
      <c r="H85">
        <v>81</v>
      </c>
      <c r="I85">
        <v>14.5</v>
      </c>
      <c r="J85">
        <v>19.7</v>
      </c>
      <c r="K85">
        <v>10.6</v>
      </c>
      <c r="L85">
        <v>0</v>
      </c>
      <c r="M85">
        <v>1.81</v>
      </c>
    </row>
    <row r="86" spans="8:13" x14ac:dyDescent="0.7">
      <c r="H86">
        <v>82</v>
      </c>
      <c r="I86">
        <v>15.2</v>
      </c>
      <c r="J86">
        <v>19.399999999999999</v>
      </c>
      <c r="K86">
        <v>8.9</v>
      </c>
      <c r="L86">
        <v>0</v>
      </c>
      <c r="M86">
        <v>6.55</v>
      </c>
    </row>
    <row r="87" spans="8:13" x14ac:dyDescent="0.7">
      <c r="H87">
        <v>83</v>
      </c>
      <c r="I87">
        <v>11.2</v>
      </c>
      <c r="J87">
        <v>16.8</v>
      </c>
      <c r="K87">
        <v>5.2</v>
      </c>
      <c r="L87">
        <v>0</v>
      </c>
      <c r="M87">
        <v>10.33</v>
      </c>
    </row>
    <row r="88" spans="8:13" x14ac:dyDescent="0.7">
      <c r="H88">
        <v>84</v>
      </c>
      <c r="I88">
        <v>9.8000000000000007</v>
      </c>
      <c r="J88">
        <v>17.7</v>
      </c>
      <c r="K88">
        <v>3.9</v>
      </c>
      <c r="L88">
        <v>0</v>
      </c>
      <c r="M88">
        <v>10.48</v>
      </c>
    </row>
    <row r="89" spans="8:13" x14ac:dyDescent="0.7">
      <c r="H89">
        <v>85</v>
      </c>
      <c r="I89">
        <v>11.9</v>
      </c>
      <c r="J89">
        <v>20.9</v>
      </c>
      <c r="K89">
        <v>5.5</v>
      </c>
      <c r="L89">
        <v>0</v>
      </c>
      <c r="M89">
        <v>7.5</v>
      </c>
    </row>
    <row r="90" spans="8:13" x14ac:dyDescent="0.7">
      <c r="H90">
        <v>86</v>
      </c>
      <c r="I90">
        <v>13.1</v>
      </c>
      <c r="J90">
        <v>20.399999999999999</v>
      </c>
      <c r="K90">
        <v>6.8</v>
      </c>
      <c r="L90">
        <v>0</v>
      </c>
      <c r="M90">
        <v>7.9</v>
      </c>
    </row>
    <row r="91" spans="8:13" x14ac:dyDescent="0.7">
      <c r="H91">
        <v>87</v>
      </c>
      <c r="I91">
        <v>14.1</v>
      </c>
      <c r="J91">
        <v>21.1</v>
      </c>
      <c r="K91">
        <v>7.6</v>
      </c>
      <c r="L91">
        <v>0</v>
      </c>
      <c r="M91">
        <v>9.9</v>
      </c>
    </row>
    <row r="92" spans="8:13" x14ac:dyDescent="0.7">
      <c r="H92">
        <v>88</v>
      </c>
      <c r="I92">
        <v>12.6</v>
      </c>
      <c r="J92">
        <v>17.3</v>
      </c>
      <c r="K92">
        <v>7.6</v>
      </c>
      <c r="L92">
        <v>0</v>
      </c>
      <c r="M92">
        <v>0.86</v>
      </c>
    </row>
    <row r="93" spans="8:13" x14ac:dyDescent="0.7">
      <c r="H93">
        <v>89</v>
      </c>
      <c r="I93">
        <v>12</v>
      </c>
      <c r="J93">
        <v>19.600000000000001</v>
      </c>
      <c r="K93">
        <v>7.3</v>
      </c>
      <c r="L93">
        <v>0</v>
      </c>
      <c r="M93">
        <v>8.31</v>
      </c>
    </row>
    <row r="94" spans="8:13" x14ac:dyDescent="0.7">
      <c r="H94">
        <v>90</v>
      </c>
      <c r="I94">
        <v>11.6</v>
      </c>
      <c r="J94">
        <v>17.7</v>
      </c>
      <c r="K94">
        <v>4.4000000000000004</v>
      </c>
      <c r="L94">
        <v>0.5</v>
      </c>
      <c r="M94">
        <v>9.08</v>
      </c>
    </row>
    <row r="95" spans="8:13" x14ac:dyDescent="0.7">
      <c r="H95">
        <v>91</v>
      </c>
      <c r="I95">
        <v>11.7</v>
      </c>
      <c r="J95">
        <v>19.2</v>
      </c>
      <c r="K95">
        <v>6.5</v>
      </c>
      <c r="L95">
        <v>0</v>
      </c>
      <c r="M95">
        <v>10.16</v>
      </c>
    </row>
    <row r="96" spans="8:13" x14ac:dyDescent="0.7">
      <c r="H96">
        <v>92</v>
      </c>
      <c r="I96">
        <v>10.8</v>
      </c>
      <c r="J96">
        <v>20.7</v>
      </c>
      <c r="K96">
        <v>4.8</v>
      </c>
      <c r="L96">
        <v>0</v>
      </c>
      <c r="M96">
        <v>9.98</v>
      </c>
    </row>
    <row r="97" spans="8:13" x14ac:dyDescent="0.7">
      <c r="H97">
        <v>93</v>
      </c>
      <c r="I97">
        <v>10.5</v>
      </c>
      <c r="J97">
        <v>21.2</v>
      </c>
      <c r="K97">
        <v>3.8</v>
      </c>
      <c r="L97">
        <v>0</v>
      </c>
      <c r="M97">
        <v>10.029999999999999</v>
      </c>
    </row>
    <row r="98" spans="8:13" x14ac:dyDescent="0.7">
      <c r="H98">
        <v>94</v>
      </c>
      <c r="I98">
        <v>11.8</v>
      </c>
      <c r="J98">
        <v>19.7</v>
      </c>
      <c r="K98">
        <v>5</v>
      </c>
      <c r="L98">
        <v>0</v>
      </c>
      <c r="M98">
        <v>7.93</v>
      </c>
    </row>
    <row r="99" spans="8:13" x14ac:dyDescent="0.7">
      <c r="H99">
        <v>95</v>
      </c>
      <c r="I99">
        <v>13.9</v>
      </c>
      <c r="J99">
        <v>21.5</v>
      </c>
      <c r="K99">
        <v>9.5</v>
      </c>
      <c r="L99">
        <v>0</v>
      </c>
      <c r="M99">
        <v>6.6</v>
      </c>
    </row>
    <row r="100" spans="8:13" x14ac:dyDescent="0.7">
      <c r="H100">
        <v>96</v>
      </c>
      <c r="I100">
        <v>12.2</v>
      </c>
      <c r="J100">
        <v>20.100000000000001</v>
      </c>
      <c r="K100">
        <v>5.8</v>
      </c>
      <c r="L100">
        <v>0</v>
      </c>
      <c r="M100">
        <v>10</v>
      </c>
    </row>
    <row r="101" spans="8:13" x14ac:dyDescent="0.7">
      <c r="H101">
        <v>97</v>
      </c>
      <c r="I101">
        <v>11.2</v>
      </c>
      <c r="J101">
        <v>20.6</v>
      </c>
      <c r="K101">
        <v>4.4000000000000004</v>
      </c>
      <c r="L101">
        <v>0</v>
      </c>
      <c r="M101">
        <v>9.7799999999999994</v>
      </c>
    </row>
    <row r="102" spans="8:13" x14ac:dyDescent="0.7">
      <c r="H102">
        <v>98</v>
      </c>
      <c r="I102">
        <v>11.2</v>
      </c>
      <c r="J102">
        <v>13.7</v>
      </c>
      <c r="K102">
        <v>7.3</v>
      </c>
      <c r="L102">
        <v>3</v>
      </c>
      <c r="M102">
        <v>0</v>
      </c>
    </row>
    <row r="103" spans="8:13" x14ac:dyDescent="0.7">
      <c r="H103">
        <v>99</v>
      </c>
      <c r="I103">
        <v>11.4</v>
      </c>
      <c r="J103">
        <v>16.100000000000001</v>
      </c>
      <c r="K103">
        <v>6.5</v>
      </c>
      <c r="L103">
        <v>0</v>
      </c>
      <c r="M103">
        <v>4.5199999999999996</v>
      </c>
    </row>
    <row r="104" spans="8:13" x14ac:dyDescent="0.7">
      <c r="H104">
        <v>100</v>
      </c>
      <c r="I104">
        <v>10.7</v>
      </c>
      <c r="J104">
        <v>17.899999999999999</v>
      </c>
      <c r="K104">
        <v>5.0999999999999996</v>
      </c>
      <c r="L104">
        <v>0.5</v>
      </c>
      <c r="M104">
        <v>6.21</v>
      </c>
    </row>
    <row r="105" spans="8:13" x14ac:dyDescent="0.7">
      <c r="H105">
        <v>101</v>
      </c>
      <c r="I105">
        <v>9.3000000000000007</v>
      </c>
      <c r="J105">
        <v>14.7</v>
      </c>
      <c r="K105">
        <v>3.4</v>
      </c>
      <c r="L105">
        <v>0.5</v>
      </c>
      <c r="M105">
        <v>3.71</v>
      </c>
    </row>
    <row r="106" spans="8:13" x14ac:dyDescent="0.7">
      <c r="H106">
        <v>102</v>
      </c>
      <c r="I106">
        <v>8</v>
      </c>
      <c r="J106">
        <v>14</v>
      </c>
      <c r="K106">
        <v>2.5</v>
      </c>
      <c r="L106">
        <v>0</v>
      </c>
      <c r="M106">
        <v>9.9499999999999993</v>
      </c>
    </row>
    <row r="107" spans="8:13" x14ac:dyDescent="0.7">
      <c r="H107">
        <v>103</v>
      </c>
      <c r="I107">
        <v>8.1999999999999993</v>
      </c>
      <c r="J107">
        <v>16.100000000000001</v>
      </c>
      <c r="K107">
        <v>1.8</v>
      </c>
      <c r="L107">
        <v>0</v>
      </c>
      <c r="M107">
        <v>8.25</v>
      </c>
    </row>
    <row r="108" spans="8:13" x14ac:dyDescent="0.7">
      <c r="H108">
        <v>104</v>
      </c>
      <c r="I108">
        <v>7.2</v>
      </c>
      <c r="J108">
        <v>16.7</v>
      </c>
      <c r="K108">
        <v>0.2</v>
      </c>
      <c r="L108">
        <v>0</v>
      </c>
      <c r="M108">
        <v>9.73</v>
      </c>
    </row>
    <row r="109" spans="8:13" x14ac:dyDescent="0.7">
      <c r="H109">
        <v>105</v>
      </c>
      <c r="I109">
        <v>7.4</v>
      </c>
      <c r="J109">
        <v>18.600000000000001</v>
      </c>
      <c r="K109">
        <v>0.3</v>
      </c>
      <c r="L109">
        <v>0</v>
      </c>
      <c r="M109">
        <v>9.7799999999999994</v>
      </c>
    </row>
    <row r="110" spans="8:13" x14ac:dyDescent="0.7">
      <c r="H110">
        <v>106</v>
      </c>
      <c r="I110">
        <v>8</v>
      </c>
      <c r="J110">
        <v>19.899999999999999</v>
      </c>
      <c r="K110">
        <v>0.6</v>
      </c>
      <c r="L110">
        <v>0</v>
      </c>
      <c r="M110">
        <v>9.4600000000000009</v>
      </c>
    </row>
    <row r="111" spans="8:13" x14ac:dyDescent="0.7">
      <c r="H111">
        <v>107</v>
      </c>
      <c r="I111">
        <v>8.6999999999999993</v>
      </c>
      <c r="J111">
        <v>20.100000000000001</v>
      </c>
      <c r="K111">
        <v>0.7</v>
      </c>
      <c r="L111">
        <v>0</v>
      </c>
      <c r="M111">
        <v>9.3800000000000008</v>
      </c>
    </row>
    <row r="112" spans="8:13" x14ac:dyDescent="0.7">
      <c r="H112">
        <v>108</v>
      </c>
      <c r="I112">
        <v>9.1</v>
      </c>
      <c r="J112">
        <v>19.2</v>
      </c>
      <c r="K112">
        <v>1.8</v>
      </c>
      <c r="L112">
        <v>0</v>
      </c>
      <c r="M112">
        <v>9.35</v>
      </c>
    </row>
    <row r="113" spans="8:13" x14ac:dyDescent="0.7">
      <c r="H113">
        <v>109</v>
      </c>
      <c r="I113">
        <v>10.8</v>
      </c>
      <c r="J113">
        <v>20.8</v>
      </c>
      <c r="K113">
        <v>3.8</v>
      </c>
      <c r="L113">
        <v>0</v>
      </c>
      <c r="M113">
        <v>8.85</v>
      </c>
    </row>
    <row r="114" spans="8:13" x14ac:dyDescent="0.7">
      <c r="H114">
        <v>110</v>
      </c>
      <c r="I114">
        <v>12.6</v>
      </c>
      <c r="J114">
        <v>15.4</v>
      </c>
      <c r="K114">
        <v>9</v>
      </c>
      <c r="L114">
        <v>0.5</v>
      </c>
      <c r="M114">
        <v>0</v>
      </c>
    </row>
    <row r="115" spans="8:13" x14ac:dyDescent="0.7">
      <c r="H115">
        <v>111</v>
      </c>
      <c r="I115">
        <v>14.3</v>
      </c>
      <c r="J115">
        <v>17.100000000000001</v>
      </c>
      <c r="K115">
        <v>12.7</v>
      </c>
      <c r="L115">
        <v>12.5</v>
      </c>
      <c r="M115">
        <v>0</v>
      </c>
    </row>
    <row r="116" spans="8:13" x14ac:dyDescent="0.7">
      <c r="H116">
        <v>112</v>
      </c>
      <c r="I116">
        <v>13.1</v>
      </c>
      <c r="J116">
        <v>15.9</v>
      </c>
      <c r="K116">
        <v>5.9</v>
      </c>
      <c r="L116">
        <v>0</v>
      </c>
      <c r="M116">
        <v>1.65</v>
      </c>
    </row>
    <row r="117" spans="8:13" x14ac:dyDescent="0.7">
      <c r="H117">
        <v>113</v>
      </c>
      <c r="I117">
        <v>9.4</v>
      </c>
      <c r="J117">
        <v>18.7</v>
      </c>
      <c r="K117">
        <v>2.7</v>
      </c>
      <c r="L117">
        <v>0</v>
      </c>
      <c r="M117">
        <v>8.5299999999999994</v>
      </c>
    </row>
    <row r="118" spans="8:13" x14ac:dyDescent="0.7">
      <c r="H118">
        <v>114</v>
      </c>
      <c r="I118">
        <v>8.8000000000000007</v>
      </c>
      <c r="J118">
        <v>14.5</v>
      </c>
      <c r="K118">
        <v>3.4</v>
      </c>
      <c r="L118">
        <v>0.5</v>
      </c>
      <c r="M118">
        <v>1.5</v>
      </c>
    </row>
    <row r="119" spans="8:13" x14ac:dyDescent="0.7">
      <c r="H119">
        <v>115</v>
      </c>
      <c r="I119">
        <v>10.199999999999999</v>
      </c>
      <c r="J119">
        <v>15.4</v>
      </c>
      <c r="K119">
        <v>5</v>
      </c>
      <c r="L119">
        <v>0</v>
      </c>
      <c r="M119">
        <v>8.33</v>
      </c>
    </row>
    <row r="120" spans="8:13" x14ac:dyDescent="0.7">
      <c r="H120">
        <v>116</v>
      </c>
      <c r="I120">
        <v>8.9</v>
      </c>
      <c r="J120">
        <v>16.2</v>
      </c>
      <c r="K120">
        <v>4.4000000000000004</v>
      </c>
      <c r="L120">
        <v>0</v>
      </c>
      <c r="M120">
        <v>3.23</v>
      </c>
    </row>
    <row r="121" spans="8:13" x14ac:dyDescent="0.7">
      <c r="H121">
        <v>117</v>
      </c>
      <c r="I121">
        <v>8.5</v>
      </c>
      <c r="J121">
        <v>16.8</v>
      </c>
      <c r="K121">
        <v>3.4</v>
      </c>
      <c r="L121">
        <v>0</v>
      </c>
      <c r="M121">
        <v>8.6</v>
      </c>
    </row>
    <row r="122" spans="8:13" x14ac:dyDescent="0.7">
      <c r="H122">
        <v>118</v>
      </c>
      <c r="I122">
        <v>7.6</v>
      </c>
      <c r="J122">
        <v>15.5</v>
      </c>
      <c r="K122">
        <v>2.2000000000000002</v>
      </c>
      <c r="L122">
        <v>0</v>
      </c>
      <c r="M122">
        <v>7.9</v>
      </c>
    </row>
    <row r="123" spans="8:13" x14ac:dyDescent="0.7">
      <c r="H123">
        <v>119</v>
      </c>
      <c r="I123">
        <v>7.1</v>
      </c>
      <c r="J123">
        <v>13</v>
      </c>
      <c r="K123">
        <v>3</v>
      </c>
      <c r="L123">
        <v>0</v>
      </c>
      <c r="M123">
        <v>0.05</v>
      </c>
    </row>
    <row r="124" spans="8:13" x14ac:dyDescent="0.7">
      <c r="H124">
        <v>120</v>
      </c>
      <c r="I124">
        <v>7.6</v>
      </c>
      <c r="J124">
        <v>14.6</v>
      </c>
      <c r="K124">
        <v>2.1</v>
      </c>
      <c r="L124">
        <v>0</v>
      </c>
      <c r="M124">
        <v>0.18</v>
      </c>
    </row>
    <row r="125" spans="8:13" x14ac:dyDescent="0.7">
      <c r="H125">
        <v>121</v>
      </c>
      <c r="I125">
        <v>6.5</v>
      </c>
      <c r="J125">
        <v>11.1</v>
      </c>
      <c r="K125">
        <v>1.8</v>
      </c>
      <c r="L125">
        <v>0</v>
      </c>
      <c r="M125">
        <v>0</v>
      </c>
    </row>
    <row r="126" spans="8:13" x14ac:dyDescent="0.7">
      <c r="H126">
        <v>122</v>
      </c>
      <c r="I126">
        <v>6.6</v>
      </c>
      <c r="J126">
        <v>13.8</v>
      </c>
      <c r="K126">
        <v>0.5</v>
      </c>
      <c r="L126">
        <v>0</v>
      </c>
      <c r="M126">
        <v>8.8000000000000007</v>
      </c>
    </row>
    <row r="127" spans="8:13" x14ac:dyDescent="0.7">
      <c r="H127">
        <v>123</v>
      </c>
      <c r="I127">
        <v>5.9</v>
      </c>
      <c r="J127">
        <v>13.5</v>
      </c>
      <c r="K127">
        <v>-0.1</v>
      </c>
      <c r="L127">
        <v>0</v>
      </c>
      <c r="M127">
        <v>9</v>
      </c>
    </row>
    <row r="128" spans="8:13" x14ac:dyDescent="0.7">
      <c r="H128">
        <v>123</v>
      </c>
      <c r="I128">
        <v>5.5</v>
      </c>
      <c r="J128">
        <v>11.8</v>
      </c>
      <c r="K128">
        <v>-0.6</v>
      </c>
      <c r="L128">
        <v>0</v>
      </c>
      <c r="M128">
        <v>2.8</v>
      </c>
    </row>
  </sheetData>
  <mergeCells count="4">
    <mergeCell ref="B2:F2"/>
    <mergeCell ref="I2:M2"/>
    <mergeCell ref="A1:M1"/>
    <mergeCell ref="O1:S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51B40-7C48-42ED-B6BB-D7B009C56636}">
  <dimension ref="A1:U80"/>
  <sheetViews>
    <sheetView workbookViewId="0">
      <selection activeCell="P21" sqref="P21"/>
    </sheetView>
  </sheetViews>
  <sheetFormatPr defaultRowHeight="16.5" x14ac:dyDescent="0.7"/>
  <sheetData>
    <row r="1" spans="1:21" x14ac:dyDescent="0.7">
      <c r="B1" t="s">
        <v>361</v>
      </c>
      <c r="C1" t="s">
        <v>362</v>
      </c>
      <c r="D1" t="s">
        <v>363</v>
      </c>
      <c r="E1" t="s">
        <v>364</v>
      </c>
      <c r="F1" t="s">
        <v>365</v>
      </c>
      <c r="G1" t="s">
        <v>366</v>
      </c>
      <c r="H1" t="s">
        <v>367</v>
      </c>
      <c r="I1" t="s">
        <v>368</v>
      </c>
      <c r="J1" t="s">
        <v>369</v>
      </c>
      <c r="K1" t="s">
        <v>370</v>
      </c>
      <c r="L1" t="s">
        <v>371</v>
      </c>
      <c r="M1" t="s">
        <v>372</v>
      </c>
      <c r="N1" t="s">
        <v>373</v>
      </c>
      <c r="O1" t="s">
        <v>374</v>
      </c>
      <c r="P1" t="s">
        <v>375</v>
      </c>
      <c r="T1" t="s">
        <v>15</v>
      </c>
      <c r="U1" t="s">
        <v>16</v>
      </c>
    </row>
    <row r="2" spans="1:21" x14ac:dyDescent="0.7">
      <c r="A2" t="s">
        <v>15</v>
      </c>
      <c r="S2" t="s">
        <v>377</v>
      </c>
    </row>
    <row r="3" spans="1:21" x14ac:dyDescent="0.7">
      <c r="A3" t="s">
        <v>1</v>
      </c>
      <c r="B3">
        <v>1</v>
      </c>
      <c r="C3">
        <v>0</v>
      </c>
      <c r="D3">
        <v>7</v>
      </c>
      <c r="E3">
        <v>19</v>
      </c>
      <c r="F3">
        <v>0</v>
      </c>
      <c r="G3">
        <v>4</v>
      </c>
      <c r="H3">
        <v>8</v>
      </c>
      <c r="I3">
        <v>1</v>
      </c>
      <c r="J3">
        <v>0</v>
      </c>
      <c r="K3">
        <v>2</v>
      </c>
      <c r="L3">
        <v>0</v>
      </c>
      <c r="M3">
        <v>8</v>
      </c>
      <c r="N3">
        <v>70</v>
      </c>
      <c r="O3">
        <v>0</v>
      </c>
      <c r="P3">
        <v>7</v>
      </c>
      <c r="S3" t="s">
        <v>1</v>
      </c>
      <c r="T3">
        <v>0.01</v>
      </c>
      <c r="U3">
        <v>0</v>
      </c>
    </row>
    <row r="4" spans="1:21" x14ac:dyDescent="0.7">
      <c r="A4" t="s">
        <v>2</v>
      </c>
      <c r="B4">
        <v>2</v>
      </c>
      <c r="C4">
        <v>0</v>
      </c>
      <c r="D4">
        <v>7</v>
      </c>
      <c r="E4">
        <v>17</v>
      </c>
      <c r="F4">
        <v>0</v>
      </c>
      <c r="G4">
        <v>4</v>
      </c>
      <c r="H4">
        <v>6</v>
      </c>
      <c r="I4">
        <v>1</v>
      </c>
      <c r="J4">
        <v>2</v>
      </c>
      <c r="K4">
        <v>2</v>
      </c>
      <c r="L4">
        <v>0</v>
      </c>
      <c r="M4">
        <v>6</v>
      </c>
      <c r="N4">
        <v>63</v>
      </c>
      <c r="O4">
        <v>0</v>
      </c>
      <c r="P4">
        <v>4</v>
      </c>
      <c r="S4" t="s">
        <v>2</v>
      </c>
      <c r="T4">
        <v>0.04</v>
      </c>
      <c r="U4">
        <v>0</v>
      </c>
    </row>
    <row r="5" spans="1:21" x14ac:dyDescent="0.7">
      <c r="A5" t="s">
        <v>3</v>
      </c>
      <c r="B5">
        <v>2</v>
      </c>
      <c r="C5">
        <v>0</v>
      </c>
      <c r="D5">
        <v>4</v>
      </c>
      <c r="E5">
        <v>15</v>
      </c>
      <c r="F5">
        <v>0</v>
      </c>
      <c r="G5">
        <v>4</v>
      </c>
      <c r="H5">
        <v>6</v>
      </c>
      <c r="I5">
        <v>2</v>
      </c>
      <c r="J5">
        <v>1</v>
      </c>
      <c r="K5">
        <v>2</v>
      </c>
      <c r="L5">
        <v>0</v>
      </c>
      <c r="M5">
        <v>7</v>
      </c>
      <c r="N5">
        <v>85</v>
      </c>
      <c r="O5">
        <v>1</v>
      </c>
      <c r="P5">
        <v>4</v>
      </c>
      <c r="S5" t="s">
        <v>3</v>
      </c>
      <c r="T5">
        <v>0.02</v>
      </c>
      <c r="U5">
        <v>0</v>
      </c>
    </row>
    <row r="6" spans="1:21" x14ac:dyDescent="0.7">
      <c r="A6" t="s">
        <v>4</v>
      </c>
      <c r="B6">
        <v>2</v>
      </c>
      <c r="C6">
        <v>2</v>
      </c>
      <c r="D6">
        <v>8</v>
      </c>
      <c r="E6">
        <v>15</v>
      </c>
      <c r="F6">
        <v>0</v>
      </c>
      <c r="G6">
        <v>4</v>
      </c>
      <c r="H6">
        <v>10</v>
      </c>
      <c r="I6">
        <v>0</v>
      </c>
      <c r="J6">
        <v>4</v>
      </c>
      <c r="K6">
        <v>2</v>
      </c>
      <c r="L6">
        <v>0</v>
      </c>
      <c r="M6">
        <v>7</v>
      </c>
      <c r="N6">
        <v>81</v>
      </c>
      <c r="O6">
        <v>2</v>
      </c>
      <c r="P6">
        <v>8</v>
      </c>
      <c r="S6" t="s">
        <v>4</v>
      </c>
      <c r="T6">
        <v>0.02</v>
      </c>
      <c r="U6">
        <v>0.01</v>
      </c>
    </row>
    <row r="7" spans="1:21" x14ac:dyDescent="0.7">
      <c r="A7" t="s">
        <v>5</v>
      </c>
      <c r="B7">
        <v>3</v>
      </c>
      <c r="C7">
        <v>2</v>
      </c>
      <c r="D7">
        <v>7</v>
      </c>
      <c r="E7">
        <v>22</v>
      </c>
      <c r="F7">
        <v>0</v>
      </c>
      <c r="G7">
        <v>5</v>
      </c>
      <c r="H7">
        <v>12</v>
      </c>
      <c r="I7">
        <v>3</v>
      </c>
      <c r="J7">
        <v>5</v>
      </c>
      <c r="K7">
        <v>2</v>
      </c>
      <c r="L7">
        <v>0</v>
      </c>
      <c r="M7">
        <v>10</v>
      </c>
      <c r="N7">
        <v>79</v>
      </c>
      <c r="O7">
        <v>3</v>
      </c>
      <c r="P7">
        <v>9</v>
      </c>
      <c r="S7" t="s">
        <v>5</v>
      </c>
      <c r="T7">
        <v>0</v>
      </c>
      <c r="U7">
        <v>0</v>
      </c>
    </row>
    <row r="8" spans="1:21" x14ac:dyDescent="0.7">
      <c r="A8" t="s">
        <v>6</v>
      </c>
      <c r="B8">
        <v>2</v>
      </c>
      <c r="C8">
        <v>3</v>
      </c>
      <c r="D8">
        <v>9</v>
      </c>
      <c r="E8">
        <v>15</v>
      </c>
      <c r="F8">
        <v>1</v>
      </c>
      <c r="G8">
        <v>4</v>
      </c>
      <c r="H8">
        <v>16</v>
      </c>
      <c r="I8">
        <v>2</v>
      </c>
      <c r="J8">
        <v>2</v>
      </c>
      <c r="K8">
        <v>2</v>
      </c>
      <c r="L8">
        <v>1</v>
      </c>
      <c r="M8">
        <v>13</v>
      </c>
      <c r="N8">
        <v>64</v>
      </c>
      <c r="O8">
        <v>1</v>
      </c>
      <c r="P8">
        <v>4</v>
      </c>
      <c r="S8" t="s">
        <v>6</v>
      </c>
      <c r="T8">
        <v>0.71</v>
      </c>
      <c r="U8">
        <v>0.28000000000000003</v>
      </c>
    </row>
    <row r="9" spans="1:21" x14ac:dyDescent="0.7">
      <c r="A9" t="s">
        <v>7</v>
      </c>
      <c r="B9">
        <v>2</v>
      </c>
      <c r="C9">
        <v>3</v>
      </c>
      <c r="D9">
        <v>9</v>
      </c>
      <c r="E9">
        <v>24</v>
      </c>
      <c r="F9">
        <v>1</v>
      </c>
      <c r="G9">
        <v>6</v>
      </c>
      <c r="H9">
        <v>20</v>
      </c>
      <c r="I9">
        <v>1</v>
      </c>
      <c r="J9">
        <v>2</v>
      </c>
      <c r="K9">
        <v>2</v>
      </c>
      <c r="L9">
        <v>1</v>
      </c>
      <c r="M9">
        <v>14</v>
      </c>
      <c r="N9">
        <v>75</v>
      </c>
      <c r="O9">
        <v>1</v>
      </c>
      <c r="P9">
        <v>5</v>
      </c>
      <c r="S9" t="s">
        <v>7</v>
      </c>
      <c r="T9">
        <v>19.7</v>
      </c>
      <c r="U9">
        <v>4.8099999999999996</v>
      </c>
    </row>
    <row r="10" spans="1:21" x14ac:dyDescent="0.7">
      <c r="A10" t="s">
        <v>8</v>
      </c>
      <c r="B10">
        <v>2</v>
      </c>
      <c r="C10">
        <v>2</v>
      </c>
      <c r="D10">
        <v>13</v>
      </c>
      <c r="E10">
        <v>16</v>
      </c>
      <c r="F10">
        <v>2</v>
      </c>
      <c r="G10">
        <v>4</v>
      </c>
      <c r="H10">
        <v>18</v>
      </c>
      <c r="I10">
        <v>1</v>
      </c>
      <c r="J10">
        <v>3</v>
      </c>
      <c r="K10">
        <v>2</v>
      </c>
      <c r="L10">
        <v>1</v>
      </c>
      <c r="M10">
        <v>15</v>
      </c>
      <c r="N10">
        <v>85</v>
      </c>
      <c r="O10">
        <v>0</v>
      </c>
      <c r="P10">
        <v>4</v>
      </c>
      <c r="S10" t="s">
        <v>8</v>
      </c>
      <c r="T10">
        <v>0.61</v>
      </c>
      <c r="U10">
        <v>0.92</v>
      </c>
    </row>
    <row r="11" spans="1:21" x14ac:dyDescent="0.7">
      <c r="A11" t="s">
        <v>16</v>
      </c>
      <c r="B11" t="s">
        <v>376</v>
      </c>
      <c r="C11" t="s">
        <v>376</v>
      </c>
      <c r="D11" t="s">
        <v>376</v>
      </c>
      <c r="E11" t="s">
        <v>376</v>
      </c>
      <c r="F11" t="s">
        <v>376</v>
      </c>
      <c r="G11" t="s">
        <v>376</v>
      </c>
      <c r="H11" t="s">
        <v>376</v>
      </c>
      <c r="I11" t="s">
        <v>376</v>
      </c>
      <c r="J11" t="s">
        <v>376</v>
      </c>
      <c r="K11" t="s">
        <v>376</v>
      </c>
      <c r="L11" t="s">
        <v>376</v>
      </c>
      <c r="M11" t="s">
        <v>376</v>
      </c>
      <c r="N11" t="s">
        <v>376</v>
      </c>
      <c r="O11" t="s">
        <v>376</v>
      </c>
      <c r="P11" t="s">
        <v>376</v>
      </c>
      <c r="S11" t="s">
        <v>376</v>
      </c>
      <c r="T11" t="s">
        <v>376</v>
      </c>
      <c r="U11" t="s">
        <v>376</v>
      </c>
    </row>
    <row r="12" spans="1:21" x14ac:dyDescent="0.7">
      <c r="A12" t="s">
        <v>1</v>
      </c>
      <c r="B12">
        <v>1</v>
      </c>
      <c r="C12">
        <v>0</v>
      </c>
      <c r="D12">
        <v>6</v>
      </c>
      <c r="E12">
        <v>26</v>
      </c>
      <c r="F12">
        <v>0</v>
      </c>
      <c r="G12">
        <v>5</v>
      </c>
      <c r="H12">
        <v>9</v>
      </c>
      <c r="I12">
        <v>1</v>
      </c>
      <c r="J12">
        <v>11</v>
      </c>
      <c r="K12">
        <v>2</v>
      </c>
      <c r="L12">
        <v>0</v>
      </c>
      <c r="M12">
        <v>9</v>
      </c>
      <c r="N12">
        <v>84</v>
      </c>
      <c r="O12">
        <v>0</v>
      </c>
      <c r="P12">
        <v>5</v>
      </c>
      <c r="S12" t="s">
        <v>378</v>
      </c>
      <c r="T12" t="s">
        <v>376</v>
      </c>
      <c r="U12" t="s">
        <v>376</v>
      </c>
    </row>
    <row r="13" spans="1:21" x14ac:dyDescent="0.7">
      <c r="A13" t="s">
        <v>2</v>
      </c>
      <c r="B13">
        <v>2</v>
      </c>
      <c r="C13">
        <v>0</v>
      </c>
      <c r="D13">
        <v>6</v>
      </c>
      <c r="E13">
        <v>25</v>
      </c>
      <c r="F13">
        <v>0</v>
      </c>
      <c r="G13">
        <v>5</v>
      </c>
      <c r="H13">
        <v>11</v>
      </c>
      <c r="I13">
        <v>0</v>
      </c>
      <c r="J13">
        <v>4</v>
      </c>
      <c r="K13">
        <v>2</v>
      </c>
      <c r="L13">
        <v>0</v>
      </c>
      <c r="M13">
        <v>7</v>
      </c>
      <c r="N13">
        <v>59</v>
      </c>
      <c r="O13">
        <v>0</v>
      </c>
      <c r="P13">
        <v>6</v>
      </c>
      <c r="S13" t="s">
        <v>1</v>
      </c>
      <c r="T13">
        <v>2.12</v>
      </c>
      <c r="U13">
        <v>0.12</v>
      </c>
    </row>
    <row r="14" spans="1:21" x14ac:dyDescent="0.7">
      <c r="A14" t="s">
        <v>3</v>
      </c>
      <c r="B14">
        <v>2</v>
      </c>
      <c r="C14">
        <v>1</v>
      </c>
      <c r="D14">
        <v>7</v>
      </c>
      <c r="E14">
        <v>24</v>
      </c>
      <c r="F14">
        <v>0</v>
      </c>
      <c r="G14">
        <v>4</v>
      </c>
      <c r="H14">
        <v>11</v>
      </c>
      <c r="I14">
        <v>0</v>
      </c>
      <c r="J14">
        <v>2</v>
      </c>
      <c r="K14">
        <v>2</v>
      </c>
      <c r="L14">
        <v>0</v>
      </c>
      <c r="M14">
        <v>7</v>
      </c>
      <c r="N14">
        <v>72</v>
      </c>
      <c r="O14">
        <v>1</v>
      </c>
      <c r="P14">
        <v>9</v>
      </c>
      <c r="S14" t="s">
        <v>2</v>
      </c>
      <c r="T14">
        <v>3.17</v>
      </c>
      <c r="U14">
        <v>8.7200000000000006</v>
      </c>
    </row>
    <row r="15" spans="1:21" x14ac:dyDescent="0.7">
      <c r="A15" t="s">
        <v>4</v>
      </c>
      <c r="B15">
        <v>2</v>
      </c>
      <c r="C15">
        <v>3</v>
      </c>
      <c r="D15">
        <v>10</v>
      </c>
      <c r="E15">
        <v>23</v>
      </c>
      <c r="F15">
        <v>0</v>
      </c>
      <c r="G15">
        <v>6</v>
      </c>
      <c r="H15">
        <v>11</v>
      </c>
      <c r="I15">
        <v>0</v>
      </c>
      <c r="J15">
        <v>6</v>
      </c>
      <c r="K15">
        <v>2</v>
      </c>
      <c r="L15">
        <v>0</v>
      </c>
      <c r="M15">
        <v>9</v>
      </c>
      <c r="N15">
        <v>85</v>
      </c>
      <c r="O15">
        <v>3</v>
      </c>
      <c r="P15">
        <v>10</v>
      </c>
      <c r="S15" t="s">
        <v>3</v>
      </c>
      <c r="T15">
        <v>11.16</v>
      </c>
      <c r="U15">
        <v>6.37</v>
      </c>
    </row>
    <row r="16" spans="1:21" x14ac:dyDescent="0.7">
      <c r="A16" t="s">
        <v>5</v>
      </c>
      <c r="B16">
        <v>3</v>
      </c>
      <c r="C16">
        <v>4</v>
      </c>
      <c r="D16">
        <v>8</v>
      </c>
      <c r="E16">
        <v>17</v>
      </c>
      <c r="F16">
        <v>0</v>
      </c>
      <c r="G16">
        <v>6</v>
      </c>
      <c r="H16">
        <v>6</v>
      </c>
      <c r="I16">
        <v>0</v>
      </c>
      <c r="J16">
        <v>3</v>
      </c>
      <c r="K16">
        <v>2</v>
      </c>
      <c r="L16">
        <v>0</v>
      </c>
      <c r="M16">
        <v>7</v>
      </c>
      <c r="N16">
        <v>84</v>
      </c>
      <c r="O16">
        <v>3</v>
      </c>
      <c r="P16">
        <v>8</v>
      </c>
      <c r="S16" t="s">
        <v>4</v>
      </c>
      <c r="T16">
        <v>2.96</v>
      </c>
      <c r="U16">
        <v>1.97</v>
      </c>
    </row>
    <row r="17" spans="1:21" x14ac:dyDescent="0.7">
      <c r="A17" t="s">
        <v>6</v>
      </c>
      <c r="B17">
        <v>3</v>
      </c>
      <c r="C17">
        <v>3</v>
      </c>
      <c r="D17">
        <v>13</v>
      </c>
      <c r="E17">
        <v>22</v>
      </c>
      <c r="F17">
        <v>1</v>
      </c>
      <c r="G17">
        <v>6</v>
      </c>
      <c r="H17">
        <v>17</v>
      </c>
      <c r="I17">
        <v>2</v>
      </c>
      <c r="J17">
        <v>3</v>
      </c>
      <c r="K17">
        <v>2</v>
      </c>
      <c r="L17">
        <v>1</v>
      </c>
      <c r="M17">
        <v>15</v>
      </c>
      <c r="N17">
        <v>84</v>
      </c>
      <c r="O17">
        <v>1</v>
      </c>
      <c r="P17">
        <v>5</v>
      </c>
      <c r="S17" t="s">
        <v>5</v>
      </c>
      <c r="T17">
        <v>19.350000000000001</v>
      </c>
      <c r="U17">
        <v>9.44</v>
      </c>
    </row>
    <row r="18" spans="1:21" x14ac:dyDescent="0.7">
      <c r="A18" t="s">
        <v>7</v>
      </c>
      <c r="B18">
        <v>2</v>
      </c>
      <c r="C18">
        <v>3</v>
      </c>
      <c r="D18">
        <v>14</v>
      </c>
      <c r="E18">
        <v>17</v>
      </c>
      <c r="F18">
        <v>4</v>
      </c>
      <c r="G18">
        <v>5</v>
      </c>
      <c r="H18">
        <v>20</v>
      </c>
      <c r="I18">
        <v>2</v>
      </c>
      <c r="J18">
        <v>2</v>
      </c>
      <c r="K18">
        <v>2</v>
      </c>
      <c r="L18">
        <v>1</v>
      </c>
      <c r="M18">
        <v>14</v>
      </c>
      <c r="N18">
        <v>94</v>
      </c>
      <c r="O18">
        <v>1</v>
      </c>
      <c r="P18">
        <v>8</v>
      </c>
      <c r="S18" t="s">
        <v>6</v>
      </c>
      <c r="T18">
        <v>3.41</v>
      </c>
      <c r="U18">
        <v>1.54</v>
      </c>
    </row>
    <row r="19" spans="1:21" x14ac:dyDescent="0.7">
      <c r="A19" t="s">
        <v>8</v>
      </c>
      <c r="B19">
        <v>2</v>
      </c>
      <c r="C19">
        <v>2</v>
      </c>
      <c r="D19">
        <v>12</v>
      </c>
      <c r="E19">
        <v>20</v>
      </c>
      <c r="F19">
        <v>1</v>
      </c>
      <c r="G19">
        <v>5</v>
      </c>
      <c r="H19">
        <v>17</v>
      </c>
      <c r="I19">
        <v>1</v>
      </c>
      <c r="J19">
        <v>2</v>
      </c>
      <c r="K19">
        <v>1</v>
      </c>
      <c r="L19">
        <v>1</v>
      </c>
      <c r="M19">
        <v>14</v>
      </c>
      <c r="N19">
        <v>89</v>
      </c>
      <c r="O19">
        <v>0</v>
      </c>
      <c r="P19">
        <v>5</v>
      </c>
      <c r="S19" t="s">
        <v>7</v>
      </c>
      <c r="T19">
        <v>0.35</v>
      </c>
      <c r="U19">
        <v>0.9</v>
      </c>
    </row>
    <row r="20" spans="1:21" x14ac:dyDescent="0.7">
      <c r="S20" t="s">
        <v>8</v>
      </c>
      <c r="T20">
        <v>1.64</v>
      </c>
      <c r="U20">
        <v>1.96</v>
      </c>
    </row>
    <row r="21" spans="1:21" x14ac:dyDescent="0.7">
      <c r="S21" t="s">
        <v>376</v>
      </c>
      <c r="T21" t="s">
        <v>376</v>
      </c>
      <c r="U21" t="s">
        <v>376</v>
      </c>
    </row>
    <row r="22" spans="1:21" x14ac:dyDescent="0.7">
      <c r="B22" t="s">
        <v>361</v>
      </c>
      <c r="C22" t="s">
        <v>362</v>
      </c>
      <c r="D22" t="s">
        <v>363</v>
      </c>
      <c r="E22" t="s">
        <v>364</v>
      </c>
      <c r="F22" t="s">
        <v>365</v>
      </c>
      <c r="G22" t="s">
        <v>366</v>
      </c>
      <c r="H22" t="s">
        <v>367</v>
      </c>
      <c r="I22" t="s">
        <v>368</v>
      </c>
      <c r="J22" t="s">
        <v>369</v>
      </c>
      <c r="K22" t="s">
        <v>370</v>
      </c>
      <c r="L22" t="s">
        <v>371</v>
      </c>
      <c r="M22" t="s">
        <v>372</v>
      </c>
      <c r="N22" t="s">
        <v>373</v>
      </c>
      <c r="O22" t="s">
        <v>374</v>
      </c>
      <c r="P22" t="s">
        <v>375</v>
      </c>
      <c r="S22" t="s">
        <v>379</v>
      </c>
      <c r="T22" t="s">
        <v>376</v>
      </c>
      <c r="U22" t="s">
        <v>376</v>
      </c>
    </row>
    <row r="23" spans="1:21" x14ac:dyDescent="0.7">
      <c r="A23" t="s">
        <v>15</v>
      </c>
      <c r="S23" t="s">
        <v>1</v>
      </c>
      <c r="T23">
        <v>0.01</v>
      </c>
      <c r="U23">
        <v>0.42</v>
      </c>
    </row>
    <row r="24" spans="1:21" x14ac:dyDescent="0.7">
      <c r="A24" t="s">
        <v>1</v>
      </c>
      <c r="B24">
        <v>0.78</v>
      </c>
      <c r="C24">
        <v>0</v>
      </c>
      <c r="D24">
        <v>5.51</v>
      </c>
      <c r="E24">
        <v>14.96</v>
      </c>
      <c r="F24">
        <v>0</v>
      </c>
      <c r="G24">
        <v>3.14</v>
      </c>
      <c r="H24">
        <v>6.29</v>
      </c>
      <c r="I24">
        <v>0.78</v>
      </c>
      <c r="J24">
        <v>0</v>
      </c>
      <c r="K24">
        <v>1.57</v>
      </c>
      <c r="L24">
        <v>0</v>
      </c>
      <c r="M24">
        <v>6.29</v>
      </c>
      <c r="N24">
        <v>55.11</v>
      </c>
      <c r="O24">
        <v>0</v>
      </c>
      <c r="P24">
        <v>5.51</v>
      </c>
      <c r="S24" t="s">
        <v>2</v>
      </c>
      <c r="T24">
        <v>0</v>
      </c>
      <c r="U24">
        <v>0.12</v>
      </c>
    </row>
    <row r="25" spans="1:21" x14ac:dyDescent="0.7">
      <c r="A25" t="s">
        <v>2</v>
      </c>
      <c r="B25">
        <v>1.75</v>
      </c>
      <c r="C25">
        <v>0</v>
      </c>
      <c r="D25">
        <v>6.14</v>
      </c>
      <c r="E25">
        <v>14.91</v>
      </c>
      <c r="F25">
        <v>0</v>
      </c>
      <c r="G25">
        <v>3.5</v>
      </c>
      <c r="H25">
        <v>5.26</v>
      </c>
      <c r="I25">
        <v>0.87</v>
      </c>
      <c r="J25">
        <v>1.75</v>
      </c>
      <c r="K25">
        <v>1.75</v>
      </c>
      <c r="L25">
        <v>0</v>
      </c>
      <c r="M25">
        <v>5.26</v>
      </c>
      <c r="N25">
        <v>55.26</v>
      </c>
      <c r="O25">
        <v>0</v>
      </c>
      <c r="P25">
        <v>3.5</v>
      </c>
      <c r="S25" t="s">
        <v>3</v>
      </c>
      <c r="T25">
        <v>0.01</v>
      </c>
      <c r="U25">
        <v>0.13</v>
      </c>
    </row>
    <row r="26" spans="1:21" x14ac:dyDescent="0.7">
      <c r="A26" t="s">
        <v>3</v>
      </c>
      <c r="B26">
        <v>1.5</v>
      </c>
      <c r="C26">
        <v>0</v>
      </c>
      <c r="D26">
        <v>3</v>
      </c>
      <c r="E26">
        <v>11.27</v>
      </c>
      <c r="F26">
        <v>0</v>
      </c>
      <c r="G26">
        <v>3</v>
      </c>
      <c r="H26">
        <v>4.51</v>
      </c>
      <c r="I26">
        <v>1.5</v>
      </c>
      <c r="J26">
        <v>0.75</v>
      </c>
      <c r="K26">
        <v>1.5</v>
      </c>
      <c r="L26">
        <v>0</v>
      </c>
      <c r="M26">
        <v>5.26</v>
      </c>
      <c r="N26">
        <v>63.9</v>
      </c>
      <c r="O26">
        <v>0.75</v>
      </c>
      <c r="P26">
        <v>3</v>
      </c>
      <c r="S26" t="s">
        <v>4</v>
      </c>
      <c r="T26">
        <v>7.0000000000000007E-2</v>
      </c>
      <c r="U26">
        <v>0.25</v>
      </c>
    </row>
    <row r="27" spans="1:21" x14ac:dyDescent="0.7">
      <c r="A27" t="s">
        <v>4</v>
      </c>
      <c r="B27">
        <v>1.37</v>
      </c>
      <c r="C27">
        <v>1.37</v>
      </c>
      <c r="D27">
        <v>5.51</v>
      </c>
      <c r="E27">
        <v>10.34</v>
      </c>
      <c r="F27">
        <v>0</v>
      </c>
      <c r="G27">
        <v>2.75</v>
      </c>
      <c r="H27">
        <v>6.89</v>
      </c>
      <c r="I27">
        <v>0</v>
      </c>
      <c r="J27">
        <v>2.75</v>
      </c>
      <c r="K27">
        <v>1.37</v>
      </c>
      <c r="L27">
        <v>0</v>
      </c>
      <c r="M27">
        <v>4.82</v>
      </c>
      <c r="N27">
        <v>55.86</v>
      </c>
      <c r="O27">
        <v>1.37</v>
      </c>
      <c r="P27">
        <v>5.51</v>
      </c>
      <c r="S27" t="s">
        <v>5</v>
      </c>
      <c r="T27">
        <v>0.22</v>
      </c>
      <c r="U27">
        <v>0.25</v>
      </c>
    </row>
    <row r="28" spans="1:21" x14ac:dyDescent="0.7">
      <c r="A28" t="s">
        <v>5</v>
      </c>
      <c r="B28">
        <v>1.85</v>
      </c>
      <c r="C28">
        <v>1.23</v>
      </c>
      <c r="D28">
        <v>4.32</v>
      </c>
      <c r="E28">
        <v>13.58</v>
      </c>
      <c r="F28">
        <v>0</v>
      </c>
      <c r="G28">
        <v>3.08</v>
      </c>
      <c r="H28">
        <v>7.4</v>
      </c>
      <c r="I28">
        <v>1.85</v>
      </c>
      <c r="J28">
        <v>3.08</v>
      </c>
      <c r="K28">
        <v>1.23</v>
      </c>
      <c r="L28">
        <v>0</v>
      </c>
      <c r="M28">
        <v>6.17</v>
      </c>
      <c r="N28">
        <v>48.76</v>
      </c>
      <c r="O28">
        <v>1.85</v>
      </c>
      <c r="P28">
        <v>5.55</v>
      </c>
      <c r="S28" t="s">
        <v>6</v>
      </c>
      <c r="T28">
        <v>5.44</v>
      </c>
      <c r="U28">
        <v>1.55</v>
      </c>
    </row>
    <row r="29" spans="1:21" x14ac:dyDescent="0.7">
      <c r="A29" t="s">
        <v>6</v>
      </c>
      <c r="B29">
        <v>1.43</v>
      </c>
      <c r="C29">
        <v>2.15</v>
      </c>
      <c r="D29">
        <v>6.47</v>
      </c>
      <c r="E29">
        <v>10.79</v>
      </c>
      <c r="F29">
        <v>0.71</v>
      </c>
      <c r="G29">
        <v>2.87</v>
      </c>
      <c r="H29">
        <v>11.51</v>
      </c>
      <c r="I29">
        <v>1.43</v>
      </c>
      <c r="J29">
        <v>1.43</v>
      </c>
      <c r="K29">
        <v>1.43</v>
      </c>
      <c r="L29">
        <v>0.71</v>
      </c>
      <c r="M29">
        <v>9.35</v>
      </c>
      <c r="N29">
        <v>46.04</v>
      </c>
      <c r="O29">
        <v>0.71</v>
      </c>
      <c r="P29">
        <v>2.87</v>
      </c>
      <c r="S29" t="s">
        <v>7</v>
      </c>
      <c r="T29">
        <v>9.2799999999999994</v>
      </c>
      <c r="U29">
        <v>3.42</v>
      </c>
    </row>
    <row r="30" spans="1:21" x14ac:dyDescent="0.7">
      <c r="A30" t="s">
        <v>7</v>
      </c>
      <c r="B30">
        <v>1.2</v>
      </c>
      <c r="C30">
        <v>1.8</v>
      </c>
      <c r="D30">
        <v>5.42</v>
      </c>
      <c r="E30">
        <v>14.45</v>
      </c>
      <c r="F30">
        <v>0.6</v>
      </c>
      <c r="G30">
        <v>3.61</v>
      </c>
      <c r="H30">
        <v>12.04</v>
      </c>
      <c r="I30">
        <v>0.6</v>
      </c>
      <c r="J30">
        <v>1.2</v>
      </c>
      <c r="K30">
        <v>1.2</v>
      </c>
      <c r="L30">
        <v>0.6</v>
      </c>
      <c r="M30">
        <v>8.43</v>
      </c>
      <c r="N30">
        <v>45.18</v>
      </c>
      <c r="O30">
        <v>0.6</v>
      </c>
      <c r="P30">
        <v>3.01</v>
      </c>
      <c r="S30" t="s">
        <v>8</v>
      </c>
      <c r="T30">
        <v>2.8</v>
      </c>
      <c r="U30">
        <v>2.67</v>
      </c>
    </row>
    <row r="31" spans="1:21" x14ac:dyDescent="0.7">
      <c r="A31" t="s">
        <v>8</v>
      </c>
      <c r="B31">
        <v>1.19</v>
      </c>
      <c r="C31">
        <v>1.19</v>
      </c>
      <c r="D31">
        <v>7.73</v>
      </c>
      <c r="E31">
        <v>9.52</v>
      </c>
      <c r="F31">
        <v>1.19</v>
      </c>
      <c r="G31">
        <v>2.38</v>
      </c>
      <c r="H31">
        <v>10.71</v>
      </c>
      <c r="I31">
        <v>0.59</v>
      </c>
      <c r="J31">
        <v>1.78</v>
      </c>
      <c r="K31">
        <v>1.78</v>
      </c>
      <c r="L31">
        <v>0.59</v>
      </c>
      <c r="M31">
        <v>8.92</v>
      </c>
      <c r="N31">
        <v>50.95</v>
      </c>
      <c r="O31">
        <v>0</v>
      </c>
      <c r="P31">
        <v>2.38</v>
      </c>
      <c r="S31" t="s">
        <v>376</v>
      </c>
      <c r="T31" t="s">
        <v>376</v>
      </c>
      <c r="U31" t="s">
        <v>376</v>
      </c>
    </row>
    <row r="32" spans="1:21" x14ac:dyDescent="0.7">
      <c r="A32" t="s">
        <v>16</v>
      </c>
      <c r="B32" t="s">
        <v>376</v>
      </c>
      <c r="C32" t="s">
        <v>376</v>
      </c>
      <c r="D32" t="s">
        <v>376</v>
      </c>
      <c r="E32" t="s">
        <v>376</v>
      </c>
      <c r="F32" t="s">
        <v>376</v>
      </c>
      <c r="G32" t="s">
        <v>376</v>
      </c>
      <c r="H32" t="s">
        <v>376</v>
      </c>
      <c r="I32" t="s">
        <v>376</v>
      </c>
      <c r="J32" t="s">
        <v>376</v>
      </c>
      <c r="K32" t="s">
        <v>376</v>
      </c>
      <c r="L32" t="s">
        <v>376</v>
      </c>
      <c r="M32" t="s">
        <v>376</v>
      </c>
      <c r="N32" t="s">
        <v>376</v>
      </c>
      <c r="O32" t="s">
        <v>376</v>
      </c>
      <c r="P32" t="s">
        <v>376</v>
      </c>
      <c r="S32" t="s">
        <v>380</v>
      </c>
      <c r="T32" t="s">
        <v>376</v>
      </c>
      <c r="U32" t="s">
        <v>376</v>
      </c>
    </row>
    <row r="33" spans="1:21" x14ac:dyDescent="0.7">
      <c r="A33" t="s">
        <v>1</v>
      </c>
      <c r="B33">
        <v>0.62</v>
      </c>
      <c r="C33">
        <v>0</v>
      </c>
      <c r="D33">
        <v>3.77</v>
      </c>
      <c r="E33">
        <v>16.350000000000001</v>
      </c>
      <c r="F33">
        <v>0</v>
      </c>
      <c r="G33">
        <v>3.14</v>
      </c>
      <c r="H33">
        <v>5.66</v>
      </c>
      <c r="I33">
        <v>0.62</v>
      </c>
      <c r="J33">
        <v>6.91</v>
      </c>
      <c r="K33">
        <v>1.25</v>
      </c>
      <c r="L33">
        <v>0</v>
      </c>
      <c r="M33">
        <v>5.66</v>
      </c>
      <c r="N33">
        <v>52.83</v>
      </c>
      <c r="O33">
        <v>0</v>
      </c>
      <c r="P33">
        <v>3.14</v>
      </c>
      <c r="S33" t="s">
        <v>1</v>
      </c>
      <c r="T33">
        <v>0</v>
      </c>
      <c r="U33">
        <v>0</v>
      </c>
    </row>
    <row r="34" spans="1:21" x14ac:dyDescent="0.7">
      <c r="A34" t="s">
        <v>2</v>
      </c>
      <c r="B34">
        <v>1.57</v>
      </c>
      <c r="C34">
        <v>0</v>
      </c>
      <c r="D34">
        <v>4.72</v>
      </c>
      <c r="E34">
        <v>19.68</v>
      </c>
      <c r="F34">
        <v>0</v>
      </c>
      <c r="G34">
        <v>3.93</v>
      </c>
      <c r="H34">
        <v>8.66</v>
      </c>
      <c r="I34">
        <v>0</v>
      </c>
      <c r="J34">
        <v>3.14</v>
      </c>
      <c r="K34">
        <v>1.57</v>
      </c>
      <c r="L34">
        <v>0</v>
      </c>
      <c r="M34">
        <v>5.51</v>
      </c>
      <c r="N34">
        <v>46.45</v>
      </c>
      <c r="O34">
        <v>0</v>
      </c>
      <c r="P34">
        <v>4.72</v>
      </c>
      <c r="S34" t="s">
        <v>2</v>
      </c>
      <c r="T34">
        <v>0</v>
      </c>
      <c r="U34">
        <v>0</v>
      </c>
    </row>
    <row r="35" spans="1:21" x14ac:dyDescent="0.7">
      <c r="A35" t="s">
        <v>3</v>
      </c>
      <c r="B35">
        <v>1.4</v>
      </c>
      <c r="C35">
        <v>0.7</v>
      </c>
      <c r="D35">
        <v>4.92</v>
      </c>
      <c r="E35">
        <v>16.899999999999999</v>
      </c>
      <c r="F35">
        <v>0</v>
      </c>
      <c r="G35">
        <v>2.81</v>
      </c>
      <c r="H35">
        <v>7.74</v>
      </c>
      <c r="I35">
        <v>0</v>
      </c>
      <c r="J35">
        <v>1.4</v>
      </c>
      <c r="K35">
        <v>1.4</v>
      </c>
      <c r="L35">
        <v>0</v>
      </c>
      <c r="M35">
        <v>4.92</v>
      </c>
      <c r="N35">
        <v>50.7</v>
      </c>
      <c r="O35">
        <v>0.7</v>
      </c>
      <c r="P35">
        <v>6.33</v>
      </c>
      <c r="S35" t="s">
        <v>3</v>
      </c>
      <c r="T35">
        <v>0</v>
      </c>
      <c r="U35">
        <v>0</v>
      </c>
    </row>
    <row r="36" spans="1:21" x14ac:dyDescent="0.7">
      <c r="A36" t="s">
        <v>4</v>
      </c>
      <c r="B36">
        <v>1.17</v>
      </c>
      <c r="C36">
        <v>1.76</v>
      </c>
      <c r="D36">
        <v>5.88</v>
      </c>
      <c r="E36">
        <v>13.52</v>
      </c>
      <c r="F36">
        <v>0</v>
      </c>
      <c r="G36">
        <v>3.52</v>
      </c>
      <c r="H36">
        <v>6.47</v>
      </c>
      <c r="I36">
        <v>0</v>
      </c>
      <c r="J36">
        <v>3.52</v>
      </c>
      <c r="K36">
        <v>1.17</v>
      </c>
      <c r="L36">
        <v>0</v>
      </c>
      <c r="M36">
        <v>5.29</v>
      </c>
      <c r="N36">
        <v>50</v>
      </c>
      <c r="O36">
        <v>1.76</v>
      </c>
      <c r="P36">
        <v>5.88</v>
      </c>
      <c r="S36" t="s">
        <v>4</v>
      </c>
      <c r="T36">
        <v>0</v>
      </c>
      <c r="U36">
        <v>0</v>
      </c>
    </row>
    <row r="37" spans="1:21" x14ac:dyDescent="0.7">
      <c r="A37" t="s">
        <v>5</v>
      </c>
      <c r="B37">
        <v>1.98</v>
      </c>
      <c r="C37">
        <v>2.64</v>
      </c>
      <c r="D37">
        <v>5.29</v>
      </c>
      <c r="E37">
        <v>11.25</v>
      </c>
      <c r="F37">
        <v>0</v>
      </c>
      <c r="G37">
        <v>3.97</v>
      </c>
      <c r="H37">
        <v>3.97</v>
      </c>
      <c r="I37">
        <v>0</v>
      </c>
      <c r="J37">
        <v>1.98</v>
      </c>
      <c r="K37">
        <v>1.32</v>
      </c>
      <c r="L37">
        <v>0</v>
      </c>
      <c r="M37">
        <v>4.63</v>
      </c>
      <c r="N37">
        <v>55.62</v>
      </c>
      <c r="O37">
        <v>1.98</v>
      </c>
      <c r="P37">
        <v>5.29</v>
      </c>
      <c r="S37" t="s">
        <v>5</v>
      </c>
      <c r="T37">
        <v>0</v>
      </c>
      <c r="U37">
        <v>0</v>
      </c>
    </row>
    <row r="38" spans="1:21" x14ac:dyDescent="0.7">
      <c r="A38" t="s">
        <v>6</v>
      </c>
      <c r="B38">
        <v>1.68</v>
      </c>
      <c r="C38">
        <v>1.68</v>
      </c>
      <c r="D38">
        <v>7.3</v>
      </c>
      <c r="E38">
        <v>12.35</v>
      </c>
      <c r="F38">
        <v>0.56000000000000005</v>
      </c>
      <c r="G38">
        <v>3.37</v>
      </c>
      <c r="H38">
        <v>9.5500000000000007</v>
      </c>
      <c r="I38">
        <v>1.1200000000000001</v>
      </c>
      <c r="J38">
        <v>1.68</v>
      </c>
      <c r="K38">
        <v>1.1200000000000001</v>
      </c>
      <c r="L38">
        <v>0.56000000000000005</v>
      </c>
      <c r="M38">
        <v>8.42</v>
      </c>
      <c r="N38">
        <v>47.19</v>
      </c>
      <c r="O38">
        <v>0.56000000000000005</v>
      </c>
      <c r="P38">
        <v>2.8</v>
      </c>
      <c r="S38" t="s">
        <v>6</v>
      </c>
      <c r="T38">
        <v>0.04</v>
      </c>
      <c r="U38">
        <v>0.01</v>
      </c>
    </row>
    <row r="39" spans="1:21" x14ac:dyDescent="0.7">
      <c r="A39" t="s">
        <v>7</v>
      </c>
      <c r="B39">
        <v>1.05</v>
      </c>
      <c r="C39">
        <v>1.58</v>
      </c>
      <c r="D39">
        <v>7.4</v>
      </c>
      <c r="E39">
        <v>8.99</v>
      </c>
      <c r="F39">
        <v>2.11</v>
      </c>
      <c r="G39">
        <v>2.64</v>
      </c>
      <c r="H39">
        <v>10.58</v>
      </c>
      <c r="I39">
        <v>1.05</v>
      </c>
      <c r="J39">
        <v>1.05</v>
      </c>
      <c r="K39">
        <v>1.05</v>
      </c>
      <c r="L39">
        <v>0.52</v>
      </c>
      <c r="M39">
        <v>7.4</v>
      </c>
      <c r="N39">
        <v>49.73</v>
      </c>
      <c r="O39">
        <v>0.52</v>
      </c>
      <c r="P39">
        <v>4.2300000000000004</v>
      </c>
      <c r="S39" t="s">
        <v>7</v>
      </c>
      <c r="T39">
        <v>0.26</v>
      </c>
      <c r="U39">
        <v>0.02</v>
      </c>
    </row>
    <row r="40" spans="1:21" x14ac:dyDescent="0.7">
      <c r="A40" t="s">
        <v>8</v>
      </c>
      <c r="B40">
        <v>1.1599999999999999</v>
      </c>
      <c r="C40">
        <v>1.1599999999999999</v>
      </c>
      <c r="D40">
        <v>6.97</v>
      </c>
      <c r="E40">
        <v>11.62</v>
      </c>
      <c r="F40">
        <v>0.57999999999999996</v>
      </c>
      <c r="G40">
        <v>2.9</v>
      </c>
      <c r="H40">
        <v>9.8800000000000008</v>
      </c>
      <c r="I40">
        <v>0.57999999999999996</v>
      </c>
      <c r="J40">
        <v>1.1599999999999999</v>
      </c>
      <c r="K40">
        <v>0.57999999999999996</v>
      </c>
      <c r="L40">
        <v>0.57999999999999996</v>
      </c>
      <c r="M40">
        <v>8.1300000000000008</v>
      </c>
      <c r="N40">
        <v>51.74</v>
      </c>
      <c r="O40">
        <v>0</v>
      </c>
      <c r="P40">
        <v>2.9</v>
      </c>
      <c r="S40" t="s">
        <v>8</v>
      </c>
      <c r="T40">
        <v>2.0699999999999998</v>
      </c>
      <c r="U40">
        <v>0</v>
      </c>
    </row>
    <row r="41" spans="1:21" x14ac:dyDescent="0.7">
      <c r="S41" t="s">
        <v>376</v>
      </c>
      <c r="T41" t="s">
        <v>376</v>
      </c>
      <c r="U41" t="s">
        <v>376</v>
      </c>
    </row>
    <row r="42" spans="1:21" x14ac:dyDescent="0.7">
      <c r="S42" t="s">
        <v>381</v>
      </c>
      <c r="T42" t="s">
        <v>376</v>
      </c>
      <c r="U42" t="s">
        <v>376</v>
      </c>
    </row>
    <row r="43" spans="1:21" x14ac:dyDescent="0.7">
      <c r="S43" t="s">
        <v>1</v>
      </c>
      <c r="T43">
        <v>0</v>
      </c>
      <c r="U43">
        <v>0.05</v>
      </c>
    </row>
    <row r="44" spans="1:21" x14ac:dyDescent="0.7">
      <c r="S44" t="s">
        <v>2</v>
      </c>
      <c r="T44">
        <v>0.01</v>
      </c>
      <c r="U44">
        <v>0.11</v>
      </c>
    </row>
    <row r="45" spans="1:21" x14ac:dyDescent="0.7">
      <c r="S45" t="s">
        <v>3</v>
      </c>
      <c r="T45">
        <v>0</v>
      </c>
      <c r="U45">
        <v>0.1</v>
      </c>
    </row>
    <row r="46" spans="1:21" x14ac:dyDescent="0.7">
      <c r="S46" t="s">
        <v>4</v>
      </c>
      <c r="T46">
        <v>0.09</v>
      </c>
      <c r="U46">
        <v>0.23</v>
      </c>
    </row>
    <row r="47" spans="1:21" x14ac:dyDescent="0.7">
      <c r="S47" t="s">
        <v>5</v>
      </c>
      <c r="T47">
        <v>0.17</v>
      </c>
      <c r="U47">
        <v>0.23</v>
      </c>
    </row>
    <row r="48" spans="1:21" x14ac:dyDescent="0.7">
      <c r="S48" t="s">
        <v>6</v>
      </c>
      <c r="T48">
        <v>3.86</v>
      </c>
      <c r="U48">
        <v>1.04</v>
      </c>
    </row>
    <row r="49" spans="19:21" x14ac:dyDescent="0.7">
      <c r="S49" t="s">
        <v>7</v>
      </c>
      <c r="T49">
        <v>5.93</v>
      </c>
      <c r="U49">
        <v>2.44</v>
      </c>
    </row>
    <row r="50" spans="19:21" x14ac:dyDescent="0.7">
      <c r="S50" t="s">
        <v>8</v>
      </c>
      <c r="T50">
        <v>1.36</v>
      </c>
      <c r="U50">
        <v>1.63</v>
      </c>
    </row>
    <row r="51" spans="19:21" x14ac:dyDescent="0.7">
      <c r="S51" t="s">
        <v>376</v>
      </c>
      <c r="T51" t="s">
        <v>376</v>
      </c>
      <c r="U51" t="s">
        <v>376</v>
      </c>
    </row>
    <row r="52" spans="19:21" x14ac:dyDescent="0.7">
      <c r="S52" t="s">
        <v>382</v>
      </c>
      <c r="T52" t="s">
        <v>376</v>
      </c>
      <c r="U52" t="s">
        <v>376</v>
      </c>
    </row>
    <row r="53" spans="19:21" x14ac:dyDescent="0.7">
      <c r="S53" t="s">
        <v>1</v>
      </c>
      <c r="T53">
        <v>0.01</v>
      </c>
      <c r="U53">
        <v>0.08</v>
      </c>
    </row>
    <row r="54" spans="19:21" x14ac:dyDescent="0.7">
      <c r="S54" t="s">
        <v>2</v>
      </c>
      <c r="T54">
        <v>0</v>
      </c>
      <c r="U54">
        <v>0.17</v>
      </c>
    </row>
    <row r="55" spans="19:21" x14ac:dyDescent="0.7">
      <c r="S55" t="s">
        <v>3</v>
      </c>
      <c r="T55">
        <v>0</v>
      </c>
      <c r="U55">
        <v>0.22</v>
      </c>
    </row>
    <row r="56" spans="19:21" x14ac:dyDescent="0.7">
      <c r="S56" t="s">
        <v>4</v>
      </c>
      <c r="T56">
        <v>0.01</v>
      </c>
      <c r="U56">
        <v>0.18</v>
      </c>
    </row>
    <row r="57" spans="19:21" x14ac:dyDescent="0.7">
      <c r="S57" t="s">
        <v>5</v>
      </c>
      <c r="T57">
        <v>0.17</v>
      </c>
      <c r="U57">
        <v>0.11</v>
      </c>
    </row>
    <row r="58" spans="19:21" x14ac:dyDescent="0.7">
      <c r="S58" t="s">
        <v>6</v>
      </c>
      <c r="T58">
        <v>3.86</v>
      </c>
      <c r="U58">
        <v>0.56000000000000005</v>
      </c>
    </row>
    <row r="59" spans="19:21" x14ac:dyDescent="0.7">
      <c r="S59" t="s">
        <v>7</v>
      </c>
      <c r="T59">
        <v>5.93</v>
      </c>
      <c r="U59">
        <v>0.64</v>
      </c>
    </row>
    <row r="60" spans="19:21" x14ac:dyDescent="0.7">
      <c r="S60" t="s">
        <v>8</v>
      </c>
      <c r="T60">
        <v>1.36</v>
      </c>
      <c r="U60">
        <v>0.46</v>
      </c>
    </row>
    <row r="61" spans="19:21" x14ac:dyDescent="0.7">
      <c r="S61" t="s">
        <v>376</v>
      </c>
      <c r="T61" t="s">
        <v>376</v>
      </c>
      <c r="U61" t="s">
        <v>376</v>
      </c>
    </row>
    <row r="62" spans="19:21" x14ac:dyDescent="0.7">
      <c r="S62" t="s">
        <v>383</v>
      </c>
      <c r="T62" t="s">
        <v>376</v>
      </c>
      <c r="U62" t="s">
        <v>376</v>
      </c>
    </row>
    <row r="63" spans="19:21" x14ac:dyDescent="0.7">
      <c r="S63" t="s">
        <v>1</v>
      </c>
      <c r="T63">
        <v>0</v>
      </c>
      <c r="U63">
        <v>2.4500000000000002</v>
      </c>
    </row>
    <row r="64" spans="19:21" x14ac:dyDescent="0.7">
      <c r="S64" t="s">
        <v>2</v>
      </c>
      <c r="T64">
        <v>0</v>
      </c>
      <c r="U64">
        <v>0.21</v>
      </c>
    </row>
    <row r="65" spans="19:21" x14ac:dyDescent="0.7">
      <c r="S65" t="s">
        <v>3</v>
      </c>
      <c r="T65">
        <v>0</v>
      </c>
      <c r="U65">
        <v>7.0000000000000007E-2</v>
      </c>
    </row>
    <row r="66" spans="19:21" x14ac:dyDescent="0.7">
      <c r="S66" t="s">
        <v>4</v>
      </c>
      <c r="T66">
        <v>0</v>
      </c>
      <c r="U66">
        <v>0.02</v>
      </c>
    </row>
    <row r="67" spans="19:21" x14ac:dyDescent="0.7">
      <c r="S67" t="s">
        <v>5</v>
      </c>
      <c r="T67">
        <v>0</v>
      </c>
      <c r="U67">
        <v>0</v>
      </c>
    </row>
    <row r="68" spans="19:21" x14ac:dyDescent="0.7">
      <c r="S68" t="s">
        <v>6</v>
      </c>
      <c r="T68">
        <v>0</v>
      </c>
      <c r="U68">
        <v>0.83</v>
      </c>
    </row>
    <row r="69" spans="19:21" x14ac:dyDescent="0.7">
      <c r="S69" t="s">
        <v>7</v>
      </c>
      <c r="T69">
        <v>0</v>
      </c>
      <c r="U69">
        <v>0.59</v>
      </c>
    </row>
    <row r="70" spans="19:21" x14ac:dyDescent="0.7">
      <c r="S70" t="s">
        <v>8</v>
      </c>
      <c r="T70">
        <v>0</v>
      </c>
      <c r="U70">
        <v>0.26</v>
      </c>
    </row>
    <row r="71" spans="19:21" x14ac:dyDescent="0.7">
      <c r="S71" t="s">
        <v>376</v>
      </c>
      <c r="T71" t="s">
        <v>376</v>
      </c>
      <c r="U71" t="s">
        <v>376</v>
      </c>
    </row>
    <row r="72" spans="19:21" x14ac:dyDescent="0.7">
      <c r="S72" t="s">
        <v>384</v>
      </c>
      <c r="T72" t="s">
        <v>376</v>
      </c>
      <c r="U72" t="s">
        <v>376</v>
      </c>
    </row>
    <row r="73" spans="19:21" x14ac:dyDescent="0.7">
      <c r="S73" t="s">
        <v>1</v>
      </c>
      <c r="T73">
        <v>0</v>
      </c>
      <c r="U73">
        <v>6.07</v>
      </c>
    </row>
    <row r="74" spans="19:21" x14ac:dyDescent="0.7">
      <c r="S74" t="s">
        <v>2</v>
      </c>
      <c r="T74">
        <v>0</v>
      </c>
      <c r="U74">
        <v>1.79</v>
      </c>
    </row>
    <row r="75" spans="19:21" x14ac:dyDescent="0.7">
      <c r="S75" t="s">
        <v>3</v>
      </c>
      <c r="T75">
        <v>0</v>
      </c>
      <c r="U75">
        <v>0.12</v>
      </c>
    </row>
    <row r="76" spans="19:21" x14ac:dyDescent="0.7">
      <c r="S76" t="s">
        <v>4</v>
      </c>
      <c r="T76">
        <v>0</v>
      </c>
      <c r="U76">
        <v>0.06</v>
      </c>
    </row>
    <row r="77" spans="19:21" x14ac:dyDescent="0.7">
      <c r="S77" t="s">
        <v>5</v>
      </c>
      <c r="T77">
        <v>0</v>
      </c>
      <c r="U77">
        <v>0.04</v>
      </c>
    </row>
    <row r="78" spans="19:21" x14ac:dyDescent="0.7">
      <c r="S78" t="s">
        <v>6</v>
      </c>
      <c r="T78">
        <v>0</v>
      </c>
      <c r="U78">
        <v>4.8</v>
      </c>
    </row>
    <row r="79" spans="19:21" x14ac:dyDescent="0.7">
      <c r="S79" t="s">
        <v>7</v>
      </c>
      <c r="T79">
        <v>0</v>
      </c>
      <c r="U79">
        <v>11.56</v>
      </c>
    </row>
    <row r="80" spans="19:21" x14ac:dyDescent="0.7">
      <c r="S80" t="s">
        <v>8</v>
      </c>
      <c r="T80">
        <v>0</v>
      </c>
      <c r="U80">
        <v>20.36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85"/>
  <sheetViews>
    <sheetView zoomScale="85" zoomScaleNormal="85" workbookViewId="0">
      <selection activeCell="Q78" sqref="Q78"/>
    </sheetView>
  </sheetViews>
  <sheetFormatPr defaultRowHeight="16.5" x14ac:dyDescent="0.7"/>
  <cols>
    <col min="1" max="1" width="11.09765625" bestFit="1" customWidth="1"/>
    <col min="2" max="2" width="8.59765625" bestFit="1" customWidth="1"/>
    <col min="3" max="3" width="8.84765625" bestFit="1" customWidth="1"/>
    <col min="4" max="4" width="11.34765625" bestFit="1" customWidth="1"/>
    <col min="5" max="6" width="11.09765625" bestFit="1" customWidth="1"/>
    <col min="7" max="7" width="8.59765625" bestFit="1" customWidth="1"/>
    <col min="8" max="8" width="8.84765625" bestFit="1" customWidth="1"/>
    <col min="9" max="9" width="9.25" customWidth="1"/>
  </cols>
  <sheetData>
    <row r="1" spans="1:37" x14ac:dyDescent="0.7">
      <c r="A1" s="31" t="s">
        <v>13</v>
      </c>
      <c r="B1" s="31"/>
      <c r="C1" s="31"/>
      <c r="D1" s="31"/>
      <c r="F1" s="31" t="s">
        <v>11</v>
      </c>
      <c r="G1" s="31"/>
      <c r="H1" s="31"/>
      <c r="I1" s="31"/>
      <c r="M1" s="31" t="s">
        <v>21</v>
      </c>
      <c r="N1" s="31"/>
      <c r="O1" s="31" t="s">
        <v>25</v>
      </c>
      <c r="P1" s="31"/>
      <c r="Q1" s="31" t="s">
        <v>26</v>
      </c>
      <c r="R1" s="31"/>
      <c r="T1" s="6"/>
      <c r="U1" s="32" t="s">
        <v>24</v>
      </c>
      <c r="V1" s="32"/>
      <c r="W1" s="32" t="s">
        <v>27</v>
      </c>
      <c r="X1" s="32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x14ac:dyDescent="0.7">
      <c r="A2" s="2" t="s">
        <v>9</v>
      </c>
      <c r="B2" s="2" t="s">
        <v>17</v>
      </c>
      <c r="C2" s="2" t="s">
        <v>18</v>
      </c>
      <c r="D2" s="2" t="s">
        <v>19</v>
      </c>
      <c r="F2" t="s">
        <v>9</v>
      </c>
      <c r="G2" s="2" t="s">
        <v>17</v>
      </c>
      <c r="H2" s="2" t="s">
        <v>18</v>
      </c>
      <c r="I2" s="2" t="s">
        <v>19</v>
      </c>
      <c r="M2" s="2" t="s">
        <v>13</v>
      </c>
      <c r="N2" s="2" t="s">
        <v>11</v>
      </c>
      <c r="O2" s="2" t="s">
        <v>13</v>
      </c>
      <c r="P2" s="2" t="s">
        <v>11</v>
      </c>
      <c r="Q2" s="2" t="s">
        <v>13</v>
      </c>
      <c r="R2" s="2" t="s">
        <v>11</v>
      </c>
      <c r="T2" s="6"/>
      <c r="U2" s="32" t="s">
        <v>28</v>
      </c>
      <c r="V2" s="32"/>
      <c r="W2" s="32" t="s">
        <v>28</v>
      </c>
      <c r="X2" s="32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x14ac:dyDescent="0.7">
      <c r="A3" s="1">
        <v>42825</v>
      </c>
      <c r="B3" s="4">
        <v>0.24099999999999999</v>
      </c>
      <c r="C3" s="4">
        <v>0.15</v>
      </c>
      <c r="D3">
        <v>0</v>
      </c>
      <c r="F3" s="1">
        <v>42825</v>
      </c>
      <c r="G3" s="4">
        <v>0.20166666666666666</v>
      </c>
      <c r="H3" s="4">
        <v>0.1444444444444446</v>
      </c>
      <c r="I3">
        <v>0</v>
      </c>
      <c r="L3" s="31" t="s">
        <v>1</v>
      </c>
      <c r="M3">
        <v>0.23200000000000001</v>
      </c>
      <c r="N3">
        <v>0.247</v>
      </c>
      <c r="O3">
        <v>9</v>
      </c>
      <c r="P3">
        <v>15</v>
      </c>
      <c r="Q3" s="5">
        <f>M3*235/O3</f>
        <v>6.0577777777777779</v>
      </c>
      <c r="R3" s="5">
        <f>N3*235/P3</f>
        <v>3.8696666666666668</v>
      </c>
      <c r="T3" s="6"/>
      <c r="U3" s="7" t="s">
        <v>13</v>
      </c>
      <c r="V3" s="7" t="s">
        <v>11</v>
      </c>
      <c r="W3" s="7" t="s">
        <v>13</v>
      </c>
      <c r="X3" s="7" t="s">
        <v>11</v>
      </c>
      <c r="AB3" s="13"/>
      <c r="AC3" s="11"/>
      <c r="AD3" s="11"/>
      <c r="AE3" s="11"/>
      <c r="AF3" s="11"/>
      <c r="AG3" s="11"/>
      <c r="AH3" s="11"/>
      <c r="AI3" s="11"/>
      <c r="AJ3" s="11"/>
      <c r="AK3" s="11"/>
    </row>
    <row r="4" spans="1:37" x14ac:dyDescent="0.7">
      <c r="A4" s="1">
        <v>42828</v>
      </c>
      <c r="B4" s="4">
        <v>0.26300000000000001</v>
      </c>
      <c r="C4" s="4">
        <v>0.19111111111111134</v>
      </c>
      <c r="D4">
        <v>3</v>
      </c>
      <c r="F4" s="1">
        <v>42828</v>
      </c>
      <c r="G4" s="4">
        <v>0.26166666666666666</v>
      </c>
      <c r="H4" s="4">
        <v>0.22333333333333324</v>
      </c>
      <c r="I4">
        <v>3</v>
      </c>
      <c r="L4" s="31"/>
      <c r="M4">
        <v>0.28000000000000003</v>
      </c>
      <c r="N4">
        <v>0.27300000000000002</v>
      </c>
      <c r="O4">
        <v>15</v>
      </c>
      <c r="P4">
        <v>15</v>
      </c>
      <c r="Q4" s="5">
        <f t="shared" ref="Q4:Q26" si="0">M4*235/O4</f>
        <v>4.3866666666666676</v>
      </c>
      <c r="R4" s="5">
        <f t="shared" ref="R4:R27" si="1">N4*235/P4</f>
        <v>4.2770000000000001</v>
      </c>
      <c r="T4" s="6" t="s">
        <v>1</v>
      </c>
      <c r="U4" s="15">
        <f>AVERAGE(M3:M4)</f>
        <v>0.25600000000000001</v>
      </c>
      <c r="V4" s="15">
        <f>AVERAGE(N3:N4)</f>
        <v>0.26</v>
      </c>
      <c r="W4" s="15">
        <f>AVERAGE(Q3:Q4)</f>
        <v>5.2222222222222232</v>
      </c>
      <c r="X4" s="15">
        <f>AVERAGE(R3:R4)</f>
        <v>4.0733333333333333</v>
      </c>
      <c r="AB4" s="13"/>
      <c r="AC4" s="11"/>
      <c r="AD4" s="11"/>
      <c r="AE4" s="11"/>
      <c r="AF4" s="11"/>
      <c r="AG4" s="11"/>
      <c r="AH4" s="11"/>
      <c r="AI4" s="11"/>
      <c r="AJ4" s="11"/>
      <c r="AK4" s="11"/>
    </row>
    <row r="5" spans="1:37" x14ac:dyDescent="0.7">
      <c r="A5" s="1">
        <v>42831</v>
      </c>
      <c r="B5" s="4">
        <v>0.30433333333333334</v>
      </c>
      <c r="C5" s="4">
        <v>0.23222222222222225</v>
      </c>
      <c r="D5">
        <v>6</v>
      </c>
      <c r="F5" s="1">
        <v>42831</v>
      </c>
      <c r="G5" s="4">
        <v>0.28566666666666668</v>
      </c>
      <c r="H5" s="4">
        <v>0.20888888888888887</v>
      </c>
      <c r="I5">
        <v>6</v>
      </c>
      <c r="L5" s="31" t="s">
        <v>2</v>
      </c>
      <c r="M5">
        <v>0.30099999999999999</v>
      </c>
      <c r="N5">
        <v>0.222</v>
      </c>
      <c r="O5">
        <v>9</v>
      </c>
      <c r="P5">
        <v>12</v>
      </c>
      <c r="Q5" s="5">
        <f t="shared" si="0"/>
        <v>7.8594444444444447</v>
      </c>
      <c r="R5" s="5">
        <f t="shared" si="1"/>
        <v>4.3475000000000001</v>
      </c>
      <c r="T5" s="6" t="s">
        <v>2</v>
      </c>
      <c r="U5" s="15">
        <f>AVERAGE(M5:M7)</f>
        <v>0.30299999999999999</v>
      </c>
      <c r="V5" s="15">
        <f>AVERAGE(N5:N7)</f>
        <v>0.2445</v>
      </c>
      <c r="W5" s="15">
        <f>AVERAGE(Q5:Q7)</f>
        <v>9.2085185185185185</v>
      </c>
      <c r="X5" s="15">
        <f>AVERAGE(R5:R7)</f>
        <v>5.6595833333333339</v>
      </c>
      <c r="AB5" s="13"/>
      <c r="AC5" s="11"/>
      <c r="AD5" s="11"/>
      <c r="AE5" s="11"/>
      <c r="AF5" s="11"/>
      <c r="AG5" s="11"/>
      <c r="AH5" s="11"/>
      <c r="AI5" s="11"/>
      <c r="AJ5" s="11"/>
      <c r="AK5" s="11"/>
    </row>
    <row r="6" spans="1:37" x14ac:dyDescent="0.7">
      <c r="A6" s="1">
        <v>42834</v>
      </c>
      <c r="B6" s="4">
        <v>4.8333333333333339E-2</v>
      </c>
      <c r="C6" s="4">
        <v>4.8888888888888905E-2</v>
      </c>
      <c r="D6">
        <v>9</v>
      </c>
      <c r="F6" s="1">
        <v>42834</v>
      </c>
      <c r="G6" s="4">
        <v>0.35133333333333328</v>
      </c>
      <c r="H6" s="4">
        <v>0.24666666666666665</v>
      </c>
      <c r="I6">
        <v>9</v>
      </c>
      <c r="J6" s="2" t="s">
        <v>20</v>
      </c>
      <c r="L6" s="31"/>
      <c r="M6">
        <v>0.31</v>
      </c>
      <c r="N6">
        <v>0.26700000000000002</v>
      </c>
      <c r="O6">
        <v>9</v>
      </c>
      <c r="P6">
        <v>9</v>
      </c>
      <c r="Q6" s="5">
        <f t="shared" si="0"/>
        <v>8.0944444444444432</v>
      </c>
      <c r="R6" s="5">
        <f t="shared" si="1"/>
        <v>6.9716666666666676</v>
      </c>
      <c r="T6" s="6" t="s">
        <v>3</v>
      </c>
      <c r="U6" s="15">
        <f>AVERAGE(M8:M10)</f>
        <v>0.31266666666666665</v>
      </c>
      <c r="V6" s="15">
        <f>AVERAGE(N8:N10)</f>
        <v>0.48733333333333334</v>
      </c>
      <c r="W6" s="15">
        <f>AVERAGE(Q8:Q10)</f>
        <v>9.4957407407407413</v>
      </c>
      <c r="X6" s="15">
        <f>AVERAGE(R8:R10)</f>
        <v>17.546666666666667</v>
      </c>
      <c r="AB6" s="13"/>
      <c r="AC6" s="11"/>
      <c r="AD6" s="11"/>
      <c r="AE6" s="11"/>
      <c r="AF6" s="11"/>
      <c r="AG6" s="11"/>
      <c r="AH6" s="11"/>
      <c r="AI6" s="11"/>
      <c r="AJ6" s="11"/>
      <c r="AK6" s="11"/>
    </row>
    <row r="7" spans="1:37" x14ac:dyDescent="0.7">
      <c r="A7" s="1">
        <v>42837</v>
      </c>
      <c r="B7" s="4">
        <v>0.111</v>
      </c>
      <c r="C7" s="4">
        <v>8.666666666666667E-2</v>
      </c>
      <c r="D7">
        <v>12</v>
      </c>
      <c r="F7" s="1">
        <v>42837</v>
      </c>
      <c r="G7" s="4">
        <v>8.8999999999999996E-2</v>
      </c>
      <c r="H7" s="4">
        <v>6.7777777777777881E-2</v>
      </c>
      <c r="I7">
        <v>12</v>
      </c>
      <c r="L7" s="31"/>
      <c r="M7">
        <v>0.29799999999999999</v>
      </c>
      <c r="O7">
        <v>6</v>
      </c>
      <c r="Q7" s="5">
        <f t="shared" si="0"/>
        <v>11.671666666666667</v>
      </c>
      <c r="R7" s="5"/>
      <c r="T7" s="6" t="s">
        <v>4</v>
      </c>
      <c r="U7" s="15">
        <f>AVERAGE(M11:M13)</f>
        <v>0.38933333333333336</v>
      </c>
      <c r="V7" s="15">
        <f>AVERAGE(N11:N13)</f>
        <v>0.51200000000000001</v>
      </c>
      <c r="W7" s="15">
        <f>AVERAGE(Q11:Q13)</f>
        <v>13.321018518518519</v>
      </c>
      <c r="X7" s="15">
        <f>AVERAGE(R11:R13)</f>
        <v>17.694629629629631</v>
      </c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x14ac:dyDescent="0.7">
      <c r="A8" s="1">
        <v>42840</v>
      </c>
      <c r="B8" s="4">
        <v>0.21866666666666668</v>
      </c>
      <c r="C8" s="4">
        <v>0.13222222222222213</v>
      </c>
      <c r="D8">
        <v>15</v>
      </c>
      <c r="F8" s="1">
        <v>42840</v>
      </c>
      <c r="G8" s="4">
        <v>0.18899999999999997</v>
      </c>
      <c r="H8" s="4">
        <v>8.5555555555555551E-2</v>
      </c>
      <c r="I8">
        <v>15</v>
      </c>
      <c r="L8" s="31" t="s">
        <v>3</v>
      </c>
      <c r="M8">
        <v>0.32100000000000001</v>
      </c>
      <c r="N8">
        <v>0.35399999999999998</v>
      </c>
      <c r="O8">
        <v>9</v>
      </c>
      <c r="P8">
        <v>9</v>
      </c>
      <c r="Q8" s="5">
        <f t="shared" si="0"/>
        <v>8.3816666666666677</v>
      </c>
      <c r="R8" s="5">
        <f t="shared" si="1"/>
        <v>9.2433333333333323</v>
      </c>
      <c r="T8" s="6" t="s">
        <v>5</v>
      </c>
      <c r="U8" s="15">
        <f>AVERAGE(M14:M17)</f>
        <v>0.41</v>
      </c>
      <c r="V8" s="15">
        <f>AVERAGE(N14:N17)</f>
        <v>0.41600000000000004</v>
      </c>
      <c r="W8" s="15">
        <f>AVERAGE(Q14:Q17)</f>
        <v>12.189537037037036</v>
      </c>
      <c r="X8" s="15">
        <f>AVERAGE(R14:R17)</f>
        <v>14.507986111111112</v>
      </c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x14ac:dyDescent="0.7">
      <c r="A9" s="1">
        <v>42843</v>
      </c>
      <c r="B9" s="4">
        <v>0.254</v>
      </c>
      <c r="C9" s="4">
        <v>0.16800000000000001</v>
      </c>
      <c r="D9">
        <v>18</v>
      </c>
      <c r="F9" s="1">
        <v>42843</v>
      </c>
      <c r="G9" s="4">
        <v>0.23833333333333331</v>
      </c>
      <c r="H9" s="4">
        <v>0.12555555555555545</v>
      </c>
      <c r="I9">
        <v>18</v>
      </c>
      <c r="L9" s="31"/>
      <c r="M9">
        <v>0.311</v>
      </c>
      <c r="N9">
        <v>0.52400000000000002</v>
      </c>
      <c r="O9">
        <v>9</v>
      </c>
      <c r="P9">
        <v>6</v>
      </c>
      <c r="Q9" s="5">
        <f t="shared" si="0"/>
        <v>8.1205555555555549</v>
      </c>
      <c r="R9" s="5">
        <f t="shared" si="1"/>
        <v>20.523333333333333</v>
      </c>
      <c r="T9" s="6" t="s">
        <v>6</v>
      </c>
      <c r="U9" s="15">
        <f>AVERAGE(M18:M21)</f>
        <v>0.315</v>
      </c>
      <c r="V9" s="15">
        <f>AVERAGE(N18:N21)</f>
        <v>0.24599999999999997</v>
      </c>
      <c r="W9" s="15">
        <f>AVERAGE(Q18:Q21)</f>
        <v>9.7786111111111111</v>
      </c>
      <c r="X9" s="15">
        <f>AVERAGE(R18:R21)</f>
        <v>9.6349999999999998</v>
      </c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x14ac:dyDescent="0.7">
      <c r="A10" s="1">
        <v>42846</v>
      </c>
      <c r="B10" s="4">
        <v>0.314</v>
      </c>
      <c r="C10" s="4">
        <v>0.27333333333333376</v>
      </c>
      <c r="D10">
        <v>21</v>
      </c>
      <c r="F10" s="1">
        <v>42846</v>
      </c>
      <c r="G10" s="4">
        <v>0.29966666666666669</v>
      </c>
      <c r="H10" s="4">
        <v>0.18333333333333257</v>
      </c>
      <c r="I10">
        <v>21</v>
      </c>
      <c r="L10" s="31"/>
      <c r="M10">
        <v>0.30599999999999999</v>
      </c>
      <c r="N10">
        <v>0.58399999999999996</v>
      </c>
      <c r="O10">
        <v>6</v>
      </c>
      <c r="P10">
        <v>6</v>
      </c>
      <c r="Q10" s="5">
        <f t="shared" si="0"/>
        <v>11.984999999999999</v>
      </c>
      <c r="R10" s="5">
        <f t="shared" si="1"/>
        <v>22.873333333333331</v>
      </c>
      <c r="T10" s="6" t="s">
        <v>7</v>
      </c>
      <c r="U10" s="15">
        <f>AVERAGE(M22:M24)</f>
        <v>0.252</v>
      </c>
      <c r="V10" s="15">
        <f>AVERAGE(N22:N24)</f>
        <v>0.155</v>
      </c>
      <c r="W10" s="15">
        <f>AVERAGE(Q22:Q24)</f>
        <v>5.7411805555555553</v>
      </c>
      <c r="X10" s="15">
        <f>AVERAGE(R22:R24)</f>
        <v>6.2753703703703705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x14ac:dyDescent="0.7">
      <c r="A11" s="1">
        <v>42849</v>
      </c>
      <c r="B11" s="4">
        <v>0.39766666666666667</v>
      </c>
      <c r="C11" s="4">
        <v>0.27999999999999969</v>
      </c>
      <c r="D11">
        <v>24</v>
      </c>
      <c r="E11" s="2" t="s">
        <v>20</v>
      </c>
      <c r="F11" s="1">
        <v>42849</v>
      </c>
      <c r="G11" s="4">
        <v>0.33366666666666672</v>
      </c>
      <c r="H11" s="4">
        <v>0.16333333333333383</v>
      </c>
      <c r="I11">
        <v>24</v>
      </c>
      <c r="L11" s="31" t="s">
        <v>4</v>
      </c>
      <c r="M11">
        <v>0.35699999999999998</v>
      </c>
      <c r="N11">
        <v>0.496</v>
      </c>
      <c r="O11">
        <v>6</v>
      </c>
      <c r="P11">
        <v>6</v>
      </c>
      <c r="Q11" s="5">
        <f t="shared" si="0"/>
        <v>13.9825</v>
      </c>
      <c r="R11" s="5">
        <f t="shared" si="1"/>
        <v>19.426666666666666</v>
      </c>
      <c r="T11" s="6" t="s">
        <v>8</v>
      </c>
      <c r="U11" s="15">
        <f>AVERAGE(M25:M27)</f>
        <v>0.2185</v>
      </c>
      <c r="V11" s="15">
        <f>AVERAGE(N25:N27)</f>
        <v>0.154</v>
      </c>
      <c r="W11" s="15">
        <f>AVERAGE(Q25:Q27)</f>
        <v>4.2789583333333336</v>
      </c>
      <c r="X11" s="15">
        <f>AVERAGE(R25:R27)</f>
        <v>4.4441111111111118</v>
      </c>
      <c r="AB11" s="13"/>
      <c r="AC11" s="11"/>
      <c r="AD11" s="12"/>
      <c r="AE11" s="11"/>
      <c r="AF11" s="11"/>
      <c r="AG11" s="11"/>
      <c r="AH11" s="11"/>
      <c r="AI11" s="11"/>
      <c r="AJ11" s="11"/>
      <c r="AK11" s="11"/>
    </row>
    <row r="12" spans="1:37" x14ac:dyDescent="0.7">
      <c r="A12" s="1">
        <v>42852</v>
      </c>
      <c r="B12" s="4">
        <v>0.10299999999999999</v>
      </c>
      <c r="C12" s="4">
        <v>6.8000000000000005E-2</v>
      </c>
      <c r="D12">
        <v>27</v>
      </c>
      <c r="F12" s="1">
        <v>42852</v>
      </c>
      <c r="G12" s="4">
        <v>0.45700000000000002</v>
      </c>
      <c r="H12" s="4">
        <v>0.27333333333333326</v>
      </c>
      <c r="I12">
        <v>27</v>
      </c>
      <c r="J12" s="2" t="s">
        <v>20</v>
      </c>
      <c r="L12" s="31"/>
      <c r="M12">
        <v>0.443</v>
      </c>
      <c r="N12">
        <v>0.54200000000000004</v>
      </c>
      <c r="O12">
        <v>9</v>
      </c>
      <c r="P12">
        <v>9</v>
      </c>
      <c r="Q12" s="5">
        <f t="shared" si="0"/>
        <v>11.567222222222222</v>
      </c>
      <c r="R12" s="5">
        <f t="shared" si="1"/>
        <v>14.152222222222223</v>
      </c>
      <c r="T12" s="6"/>
      <c r="U12" s="32" t="s">
        <v>29</v>
      </c>
      <c r="V12" s="32"/>
      <c r="W12" s="32" t="s">
        <v>29</v>
      </c>
      <c r="X12" s="32"/>
      <c r="AB12" s="13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x14ac:dyDescent="0.7">
      <c r="A13" s="1">
        <v>42855</v>
      </c>
      <c r="B13" s="4">
        <v>0.186</v>
      </c>
      <c r="C13" s="4">
        <v>0.128</v>
      </c>
      <c r="D13">
        <v>30</v>
      </c>
      <c r="F13" s="1">
        <v>42855</v>
      </c>
      <c r="G13" s="4">
        <v>9.0999999999999998E-2</v>
      </c>
      <c r="H13" s="4">
        <v>6.1111111111111165E-2</v>
      </c>
      <c r="I13">
        <v>30</v>
      </c>
      <c r="L13" s="31"/>
      <c r="M13">
        <v>0.36799999999999999</v>
      </c>
      <c r="N13">
        <v>0.498</v>
      </c>
      <c r="O13">
        <v>6</v>
      </c>
      <c r="P13">
        <v>6</v>
      </c>
      <c r="Q13" s="5">
        <f t="shared" si="0"/>
        <v>14.413333333333334</v>
      </c>
      <c r="R13" s="5">
        <f t="shared" si="1"/>
        <v>19.504999999999999</v>
      </c>
      <c r="T13" s="6"/>
      <c r="U13" s="7" t="s">
        <v>13</v>
      </c>
      <c r="V13" s="7" t="s">
        <v>11</v>
      </c>
      <c r="W13" s="7" t="s">
        <v>13</v>
      </c>
      <c r="X13" s="7" t="s">
        <v>11</v>
      </c>
      <c r="AB13" s="13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x14ac:dyDescent="0.7">
      <c r="A14" s="1">
        <v>42858</v>
      </c>
      <c r="B14" s="4">
        <v>0.32500000000000001</v>
      </c>
      <c r="C14" s="4">
        <v>0.20300000000000001</v>
      </c>
      <c r="D14">
        <v>33</v>
      </c>
      <c r="F14" s="1">
        <v>42858</v>
      </c>
      <c r="G14" s="4">
        <v>0.13400000000000001</v>
      </c>
      <c r="H14" s="4">
        <v>8.1111111111111134E-2</v>
      </c>
      <c r="I14">
        <v>33</v>
      </c>
      <c r="L14" s="31" t="s">
        <v>5</v>
      </c>
      <c r="M14">
        <v>0.48799999999999999</v>
      </c>
      <c r="N14">
        <v>0.54700000000000004</v>
      </c>
      <c r="O14">
        <v>9</v>
      </c>
      <c r="P14">
        <v>9</v>
      </c>
      <c r="Q14" s="5">
        <f t="shared" si="0"/>
        <v>12.742222222222221</v>
      </c>
      <c r="R14" s="5">
        <f t="shared" si="1"/>
        <v>14.282777777777779</v>
      </c>
      <c r="T14" s="6" t="s">
        <v>1</v>
      </c>
      <c r="U14" s="16">
        <f>STDEV(M3:M4)</f>
        <v>3.3941125496954293E-2</v>
      </c>
      <c r="V14" s="16">
        <f>STDEV(N3:N4)</f>
        <v>1.8384776310850254E-2</v>
      </c>
      <c r="W14" s="16">
        <f>STDEV(Q3:Q4)</f>
        <v>1.1816539987828509</v>
      </c>
      <c r="X14" s="16">
        <f>STDEV(R3:R4)</f>
        <v>0.28802816220332034</v>
      </c>
      <c r="AB14" s="13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x14ac:dyDescent="0.7">
      <c r="A15" s="1">
        <v>42861</v>
      </c>
      <c r="B15" s="4">
        <v>0.41499999999999998</v>
      </c>
      <c r="C15" s="4">
        <v>0.30099999999999999</v>
      </c>
      <c r="D15">
        <v>36</v>
      </c>
      <c r="F15" s="1">
        <v>42861</v>
      </c>
      <c r="G15" s="4">
        <v>0.17499999999999999</v>
      </c>
      <c r="H15" s="4">
        <v>0.11888888888888891</v>
      </c>
      <c r="I15">
        <v>36</v>
      </c>
      <c r="L15" s="31"/>
      <c r="M15">
        <v>0.40100000000000002</v>
      </c>
      <c r="N15">
        <v>0.505</v>
      </c>
      <c r="O15">
        <v>9</v>
      </c>
      <c r="P15">
        <v>6</v>
      </c>
      <c r="Q15" s="5">
        <f t="shared" si="0"/>
        <v>10.470555555555556</v>
      </c>
      <c r="R15" s="5">
        <f t="shared" si="1"/>
        <v>19.779166666666665</v>
      </c>
      <c r="T15" s="6" t="s">
        <v>2</v>
      </c>
      <c r="U15" s="16">
        <f>STDEV(M5:M7)</f>
        <v>6.2449979983984034E-3</v>
      </c>
      <c r="V15" s="16">
        <f>STDEV(N5:N7)</f>
        <v>3.1819805153394651E-2</v>
      </c>
      <c r="W15" s="16">
        <f>STDEV(Q5:Q7)</f>
        <v>2.1363825382628083</v>
      </c>
      <c r="X15" s="16">
        <f>STDEV(R5:R7)</f>
        <v>1.8555660449637019</v>
      </c>
    </row>
    <row r="16" spans="1:37" x14ac:dyDescent="0.7">
      <c r="A16" s="1">
        <v>42864</v>
      </c>
      <c r="B16" s="4">
        <v>0.128</v>
      </c>
      <c r="C16" s="4">
        <v>8.7999999999999995E-2</v>
      </c>
      <c r="D16">
        <v>39</v>
      </c>
      <c r="F16" s="1">
        <v>42864</v>
      </c>
      <c r="G16" s="4">
        <v>0.23100000000000001</v>
      </c>
      <c r="H16" s="4">
        <v>0.156</v>
      </c>
      <c r="I16">
        <v>39</v>
      </c>
      <c r="L16" s="31"/>
      <c r="M16">
        <v>0.34100000000000003</v>
      </c>
      <c r="N16">
        <v>0.35099999999999998</v>
      </c>
      <c r="O16">
        <v>6</v>
      </c>
      <c r="P16">
        <v>6</v>
      </c>
      <c r="Q16" s="5">
        <f t="shared" si="0"/>
        <v>13.355833333333335</v>
      </c>
      <c r="R16" s="5">
        <f t="shared" si="1"/>
        <v>13.7475</v>
      </c>
      <c r="T16" s="6" t="s">
        <v>3</v>
      </c>
      <c r="U16" s="16">
        <f>STDEV(M8:M10)</f>
        <v>7.6376261582597402E-3</v>
      </c>
      <c r="V16" s="16">
        <f>STDEV(N8:N10)</f>
        <v>0.11930353445448848</v>
      </c>
      <c r="W16" s="16">
        <f>STDEV(Q8:Q10)</f>
        <v>2.159711438582105</v>
      </c>
      <c r="X16" s="16">
        <f>STDEV(R8:R10)</f>
        <v>7.2862633313196463</v>
      </c>
    </row>
    <row r="17" spans="1:24" x14ac:dyDescent="0.7">
      <c r="A17" s="1">
        <v>42867</v>
      </c>
      <c r="B17" s="4">
        <v>0.2863</v>
      </c>
      <c r="C17" s="4">
        <v>0.16900000000000001</v>
      </c>
      <c r="D17">
        <v>42</v>
      </c>
      <c r="F17" s="1">
        <v>42867</v>
      </c>
      <c r="G17" s="4">
        <v>0.31</v>
      </c>
      <c r="H17" s="4">
        <v>0.2222222222222224</v>
      </c>
      <c r="I17">
        <v>42</v>
      </c>
      <c r="J17" s="2" t="s">
        <v>20</v>
      </c>
      <c r="L17" s="31"/>
      <c r="N17">
        <v>0.26100000000000001</v>
      </c>
      <c r="P17">
        <v>6</v>
      </c>
      <c r="Q17" s="5"/>
      <c r="R17" s="5">
        <f t="shared" si="1"/>
        <v>10.2225</v>
      </c>
      <c r="T17" s="6" t="s">
        <v>4</v>
      </c>
      <c r="U17" s="16">
        <f>STDEV(M11:M13)</f>
        <v>4.6800997140374417E-2</v>
      </c>
      <c r="V17" s="16">
        <f>STDEV(N11:N13)</f>
        <v>2.6000000000000023E-2</v>
      </c>
      <c r="W17" s="16">
        <f>STDEV(Q11:Q13)</f>
        <v>1.5340324074004217</v>
      </c>
      <c r="X17" s="16">
        <f>STDEV(R11:R13)</f>
        <v>3.0680648148008332</v>
      </c>
    </row>
    <row r="18" spans="1:24" x14ac:dyDescent="0.7">
      <c r="A18" s="1">
        <v>42870</v>
      </c>
      <c r="B18" s="4">
        <v>0.35099999999999998</v>
      </c>
      <c r="C18" s="4">
        <v>0.25600000000000001</v>
      </c>
      <c r="D18">
        <v>45</v>
      </c>
      <c r="F18" s="1">
        <v>42870</v>
      </c>
      <c r="G18" s="4">
        <v>7.0000000000000007E-2</v>
      </c>
      <c r="H18" s="4">
        <v>9.1111111111111087E-2</v>
      </c>
      <c r="I18">
        <v>45</v>
      </c>
      <c r="L18" s="31" t="s">
        <v>6</v>
      </c>
      <c r="M18">
        <v>0.35699999999999998</v>
      </c>
      <c r="N18">
        <v>0.24299999999999999</v>
      </c>
      <c r="O18">
        <v>6</v>
      </c>
      <c r="P18">
        <v>6</v>
      </c>
      <c r="Q18" s="5">
        <f t="shared" si="0"/>
        <v>13.9825</v>
      </c>
      <c r="R18" s="5">
        <f t="shared" si="1"/>
        <v>9.5175000000000001</v>
      </c>
      <c r="T18" s="6" t="s">
        <v>5</v>
      </c>
      <c r="U18" s="16">
        <f>STDEV(M14:M17)</f>
        <v>7.3912109968529482E-2</v>
      </c>
      <c r="V18" s="16">
        <f>STDEV(N14:N17)</f>
        <v>0.13333166665624979</v>
      </c>
      <c r="W18" s="16">
        <f>STDEV(Q14:Q17)</f>
        <v>1.5199679763656033</v>
      </c>
      <c r="X18" s="16">
        <f>STDEV(R14:R17)</f>
        <v>3.9488307795425888</v>
      </c>
    </row>
    <row r="19" spans="1:24" x14ac:dyDescent="0.7">
      <c r="A19" s="1">
        <v>42873</v>
      </c>
      <c r="B19" s="4">
        <v>0.42533333333333334</v>
      </c>
      <c r="C19" s="4">
        <v>0.31</v>
      </c>
      <c r="D19">
        <v>45</v>
      </c>
      <c r="E19" s="2" t="s">
        <v>20</v>
      </c>
      <c r="F19" s="1">
        <v>42873</v>
      </c>
      <c r="G19" s="4">
        <v>0.124</v>
      </c>
      <c r="H19" s="4">
        <v>0.1200000000000002</v>
      </c>
      <c r="I19">
        <v>45</v>
      </c>
      <c r="L19" s="31"/>
      <c r="M19">
        <v>0.3</v>
      </c>
      <c r="N19">
        <v>0.28799999999999998</v>
      </c>
      <c r="O19">
        <v>9</v>
      </c>
      <c r="P19">
        <v>6</v>
      </c>
      <c r="Q19" s="5">
        <f t="shared" si="0"/>
        <v>7.833333333333333</v>
      </c>
      <c r="R19" s="5">
        <f t="shared" si="1"/>
        <v>11.28</v>
      </c>
      <c r="T19" s="6" t="s">
        <v>6</v>
      </c>
      <c r="U19" s="16">
        <f>STDEV(M18:M21)</f>
        <v>3.6864617182333526E-2</v>
      </c>
      <c r="V19" s="16">
        <f>STDEV(N18:N21)</f>
        <v>2.9063149634316627E-2</v>
      </c>
      <c r="W19" s="16">
        <f>STDEV(Q18:Q21)</f>
        <v>3.6440438783084077</v>
      </c>
      <c r="X19" s="16">
        <f>STDEV(R18:R21)</f>
        <v>1.1383066940107287</v>
      </c>
    </row>
    <row r="20" spans="1:24" x14ac:dyDescent="0.7">
      <c r="A20" s="1">
        <v>42876</v>
      </c>
      <c r="B20" s="4">
        <v>0.161</v>
      </c>
      <c r="C20" s="4">
        <v>0.1</v>
      </c>
      <c r="D20">
        <v>48</v>
      </c>
      <c r="F20" s="1">
        <v>42876</v>
      </c>
      <c r="G20" s="4">
        <v>0.26500000000000001</v>
      </c>
      <c r="H20" s="4">
        <v>0.15555555555555556</v>
      </c>
      <c r="I20">
        <v>48</v>
      </c>
      <c r="L20" s="31"/>
      <c r="M20">
        <v>0.28799999999999998</v>
      </c>
      <c r="N20">
        <v>0.22600000000000001</v>
      </c>
      <c r="O20">
        <v>9</v>
      </c>
      <c r="P20">
        <v>6</v>
      </c>
      <c r="Q20" s="5">
        <f t="shared" si="0"/>
        <v>7.52</v>
      </c>
      <c r="R20" s="5">
        <f t="shared" si="1"/>
        <v>8.8516666666666666</v>
      </c>
      <c r="T20" s="6" t="s">
        <v>7</v>
      </c>
      <c r="U20" s="16">
        <f>STDEV(M22:M24)</f>
        <v>7.0710678118654814E-3</v>
      </c>
      <c r="V20" s="16">
        <f>STDEV(N22:N24)</f>
        <v>2.7000000000000138E-2</v>
      </c>
      <c r="W20" s="16">
        <f>STDEV(Q22:Q24)</f>
        <v>1.0016363974057845</v>
      </c>
      <c r="X20" s="16">
        <f>STDEV(R22:R24)</f>
        <v>3.2677858217690372</v>
      </c>
    </row>
    <row r="21" spans="1:24" x14ac:dyDescent="0.7">
      <c r="A21" s="1">
        <v>42879</v>
      </c>
      <c r="B21" s="4">
        <v>0.24299999999999999</v>
      </c>
      <c r="C21" s="4">
        <v>0.188</v>
      </c>
      <c r="D21">
        <v>51</v>
      </c>
      <c r="F21" s="1">
        <v>42879</v>
      </c>
      <c r="G21" s="4">
        <v>0.51300000000000001</v>
      </c>
      <c r="H21" s="4">
        <v>0.26700000000000002</v>
      </c>
      <c r="I21">
        <v>51</v>
      </c>
      <c r="J21" s="2" t="s">
        <v>20</v>
      </c>
      <c r="L21" s="31"/>
      <c r="N21">
        <v>0.22700000000000001</v>
      </c>
      <c r="P21">
        <v>6</v>
      </c>
      <c r="Q21" s="5"/>
      <c r="R21" s="5">
        <f t="shared" si="1"/>
        <v>8.8908333333333331</v>
      </c>
      <c r="T21" s="6" t="s">
        <v>8</v>
      </c>
      <c r="U21" s="16">
        <f>STDEV(M25:M27)</f>
        <v>3.4648232278140734E-2</v>
      </c>
      <c r="V21" s="16">
        <f>STDEV(N25:N27)</f>
        <v>6.9195375568024825E-2</v>
      </c>
      <c r="W21" s="16">
        <f>STDEV(Q25:Q27)</f>
        <v>0.67852788211358661</v>
      </c>
      <c r="X21" s="16">
        <f>STDEV(R25:R27)</f>
        <v>2.145265752336559</v>
      </c>
    </row>
    <row r="22" spans="1:24" x14ac:dyDescent="0.7">
      <c r="A22" s="1">
        <v>42882</v>
      </c>
      <c r="B22" s="4">
        <v>0.435</v>
      </c>
      <c r="C22" s="4">
        <v>0.29799999999999999</v>
      </c>
      <c r="D22">
        <v>54</v>
      </c>
      <c r="E22" s="2" t="s">
        <v>20</v>
      </c>
      <c r="F22" s="1">
        <v>42882</v>
      </c>
      <c r="G22" s="4">
        <v>0.13500000000000001</v>
      </c>
      <c r="H22" s="4">
        <v>8.8999999999999996E-2</v>
      </c>
      <c r="I22">
        <v>54</v>
      </c>
      <c r="L22" s="31" t="s">
        <v>7</v>
      </c>
      <c r="M22">
        <v>0.247</v>
      </c>
      <c r="N22">
        <v>0.128</v>
      </c>
      <c r="O22">
        <v>9</v>
      </c>
      <c r="P22">
        <v>3</v>
      </c>
      <c r="Q22" s="5">
        <f t="shared" si="0"/>
        <v>6.4494444444444445</v>
      </c>
      <c r="R22" s="5">
        <f t="shared" si="1"/>
        <v>10.026666666666667</v>
      </c>
    </row>
    <row r="23" spans="1:24" x14ac:dyDescent="0.7">
      <c r="A23" s="1">
        <v>42885</v>
      </c>
      <c r="B23" s="4">
        <v>0.14199999999999999</v>
      </c>
      <c r="C23" s="4">
        <v>9.7000000000000003E-2</v>
      </c>
      <c r="D23">
        <v>57</v>
      </c>
      <c r="F23" s="1">
        <v>42885</v>
      </c>
      <c r="G23" s="4">
        <v>0.42599999999999999</v>
      </c>
      <c r="H23" s="4">
        <v>0.218</v>
      </c>
      <c r="I23">
        <v>57</v>
      </c>
      <c r="L23" s="31"/>
      <c r="M23">
        <v>0.25700000000000001</v>
      </c>
      <c r="N23">
        <v>0.182</v>
      </c>
      <c r="O23">
        <v>12</v>
      </c>
      <c r="P23">
        <v>9</v>
      </c>
      <c r="Q23" s="5">
        <f t="shared" si="0"/>
        <v>5.0329166666666669</v>
      </c>
      <c r="R23" s="5">
        <f t="shared" si="1"/>
        <v>4.7522222222222217</v>
      </c>
    </row>
    <row r="24" spans="1:24" x14ac:dyDescent="0.7">
      <c r="A24" s="1">
        <v>42888</v>
      </c>
      <c r="B24" s="4">
        <v>0.28899999999999998</v>
      </c>
      <c r="C24" s="4">
        <v>0.183</v>
      </c>
      <c r="D24">
        <v>60</v>
      </c>
      <c r="F24" s="1">
        <v>42888</v>
      </c>
      <c r="G24" s="4">
        <v>0.64200000000000002</v>
      </c>
      <c r="H24" s="4">
        <v>0.23400000000000001</v>
      </c>
      <c r="I24">
        <v>60</v>
      </c>
      <c r="L24" s="31"/>
      <c r="N24">
        <v>0.155</v>
      </c>
      <c r="P24">
        <v>9</v>
      </c>
      <c r="Q24" s="5"/>
      <c r="R24" s="5">
        <f t="shared" si="1"/>
        <v>4.0472222222222216</v>
      </c>
    </row>
    <row r="25" spans="1:24" x14ac:dyDescent="0.7">
      <c r="A25" s="1">
        <v>42891</v>
      </c>
      <c r="B25" s="4">
        <v>0.36799999999999999</v>
      </c>
      <c r="C25" s="4">
        <v>0.26500000000000001</v>
      </c>
      <c r="D25">
        <v>63</v>
      </c>
      <c r="F25" s="1">
        <v>42891</v>
      </c>
      <c r="G25" s="4">
        <v>0.71199999999999997</v>
      </c>
      <c r="H25" s="4">
        <v>0.35399999999999998</v>
      </c>
      <c r="I25">
        <v>63</v>
      </c>
      <c r="J25" s="2" t="s">
        <v>20</v>
      </c>
      <c r="L25" s="31" t="s">
        <v>8</v>
      </c>
      <c r="M25">
        <v>0.24299999999999999</v>
      </c>
      <c r="N25">
        <v>0.22600000000000001</v>
      </c>
      <c r="O25">
        <v>12</v>
      </c>
      <c r="P25">
        <v>15</v>
      </c>
      <c r="Q25" s="5">
        <f t="shared" si="0"/>
        <v>4.75875</v>
      </c>
      <c r="R25" s="5">
        <f t="shared" si="1"/>
        <v>3.5406666666666666</v>
      </c>
    </row>
    <row r="26" spans="1:24" x14ac:dyDescent="0.7">
      <c r="A26" s="1">
        <v>42894</v>
      </c>
      <c r="B26" s="4">
        <v>0.43</v>
      </c>
      <c r="C26" s="4">
        <v>0.32100000000000001</v>
      </c>
      <c r="D26">
        <v>66</v>
      </c>
      <c r="E26" s="2" t="s">
        <v>20</v>
      </c>
      <c r="F26" s="1">
        <v>42893</v>
      </c>
      <c r="G26" s="4">
        <v>0.20300000000000001</v>
      </c>
      <c r="H26" s="4">
        <v>0.10299999999999999</v>
      </c>
      <c r="I26">
        <v>66</v>
      </c>
      <c r="L26" s="31"/>
      <c r="M26">
        <v>0.19400000000000001</v>
      </c>
      <c r="N26">
        <v>0.14799999999999999</v>
      </c>
      <c r="O26">
        <v>12</v>
      </c>
      <c r="P26">
        <v>12</v>
      </c>
      <c r="Q26" s="5">
        <f t="shared" si="0"/>
        <v>3.7991666666666668</v>
      </c>
      <c r="R26" s="5">
        <f t="shared" si="1"/>
        <v>2.8983333333333334</v>
      </c>
    </row>
    <row r="27" spans="1:24" x14ac:dyDescent="0.7">
      <c r="A27" s="1">
        <v>42896</v>
      </c>
      <c r="B27" s="4">
        <v>0.16800000000000001</v>
      </c>
      <c r="C27" s="4">
        <v>0.128</v>
      </c>
      <c r="D27">
        <v>69</v>
      </c>
      <c r="F27" s="1">
        <v>42896</v>
      </c>
      <c r="G27" s="4">
        <v>0.35799999999999998</v>
      </c>
      <c r="H27" s="4">
        <v>0.20100000000000001</v>
      </c>
      <c r="I27">
        <v>69</v>
      </c>
      <c r="L27" s="31"/>
      <c r="N27">
        <v>8.7999999999999995E-2</v>
      </c>
      <c r="P27">
        <v>3</v>
      </c>
      <c r="Q27" s="5"/>
      <c r="R27" s="5">
        <f t="shared" si="1"/>
        <v>6.8933333333333335</v>
      </c>
    </row>
    <row r="28" spans="1:24" x14ac:dyDescent="0.7">
      <c r="A28" s="1">
        <v>42899</v>
      </c>
      <c r="B28" s="4">
        <v>0.25166666666666665</v>
      </c>
      <c r="C28" s="4">
        <v>0.20100000000000001</v>
      </c>
      <c r="D28">
        <v>72</v>
      </c>
      <c r="F28" s="1">
        <v>42899</v>
      </c>
      <c r="G28" s="4">
        <v>0.73</v>
      </c>
      <c r="H28" s="4">
        <v>0.52400000000000002</v>
      </c>
      <c r="I28">
        <v>72</v>
      </c>
      <c r="J28" s="2" t="s">
        <v>20</v>
      </c>
    </row>
    <row r="29" spans="1:24" x14ac:dyDescent="0.7">
      <c r="A29" s="1">
        <v>42902</v>
      </c>
      <c r="B29" s="4">
        <v>0.33900000000000002</v>
      </c>
      <c r="C29" s="4">
        <v>0.26800000000000002</v>
      </c>
      <c r="D29">
        <v>75</v>
      </c>
      <c r="F29" s="1">
        <v>42902</v>
      </c>
      <c r="G29" s="4">
        <v>0.23400000000000001</v>
      </c>
      <c r="H29" s="4">
        <v>0.13700000000000001</v>
      </c>
      <c r="I29">
        <v>75</v>
      </c>
    </row>
    <row r="30" spans="1:24" x14ac:dyDescent="0.7">
      <c r="A30" s="1">
        <v>42905</v>
      </c>
      <c r="B30" s="4">
        <v>0.41799999999999998</v>
      </c>
      <c r="C30" s="4">
        <v>0.311</v>
      </c>
      <c r="D30">
        <v>78</v>
      </c>
      <c r="E30" s="2" t="s">
        <v>20</v>
      </c>
      <c r="F30" s="1">
        <v>42905</v>
      </c>
      <c r="G30" s="4">
        <v>0.42099999999999999</v>
      </c>
      <c r="H30" s="4">
        <v>0.34300000000000003</v>
      </c>
      <c r="I30">
        <v>78</v>
      </c>
    </row>
    <row r="31" spans="1:24" x14ac:dyDescent="0.7">
      <c r="A31" s="1">
        <v>42908</v>
      </c>
      <c r="B31" s="4">
        <v>0.13500000000000001</v>
      </c>
      <c r="C31" s="4">
        <v>0.10199999999999999</v>
      </c>
      <c r="D31">
        <v>81</v>
      </c>
      <c r="F31" s="1">
        <v>42908</v>
      </c>
      <c r="G31" s="4">
        <v>0.85799999999999998</v>
      </c>
      <c r="H31" s="4">
        <v>0.58399999999999996</v>
      </c>
      <c r="I31">
        <v>81</v>
      </c>
      <c r="J31" s="2" t="s">
        <v>20</v>
      </c>
    </row>
    <row r="32" spans="1:24" x14ac:dyDescent="0.7">
      <c r="A32" s="1">
        <v>42911</v>
      </c>
      <c r="B32" s="4">
        <v>0.27300000000000002</v>
      </c>
      <c r="C32" s="4">
        <v>0.16800000000000001</v>
      </c>
      <c r="D32">
        <v>84</v>
      </c>
      <c r="F32" s="1">
        <v>42911</v>
      </c>
      <c r="G32" s="4">
        <v>0.28799999999999998</v>
      </c>
      <c r="H32" s="4">
        <v>0.124</v>
      </c>
      <c r="I32">
        <v>84</v>
      </c>
    </row>
    <row r="33" spans="1:10" x14ac:dyDescent="0.7">
      <c r="A33" s="1">
        <v>42914</v>
      </c>
      <c r="B33" s="4">
        <v>0.46800000000000003</v>
      </c>
      <c r="C33" s="4">
        <v>0.30599999999999999</v>
      </c>
      <c r="D33">
        <v>87</v>
      </c>
      <c r="E33" s="2" t="s">
        <v>20</v>
      </c>
      <c r="F33" s="1">
        <v>42914</v>
      </c>
      <c r="G33" s="4">
        <v>0.45700000000000002</v>
      </c>
      <c r="H33" s="4">
        <v>0.32333333333333331</v>
      </c>
      <c r="I33">
        <v>87</v>
      </c>
    </row>
    <row r="34" spans="1:10" x14ac:dyDescent="0.7">
      <c r="A34" s="1">
        <v>42917</v>
      </c>
      <c r="B34" s="4">
        <v>0.13500000000000001</v>
      </c>
      <c r="C34" s="4">
        <v>0.104</v>
      </c>
      <c r="D34">
        <v>90</v>
      </c>
      <c r="F34" s="1">
        <v>42917</v>
      </c>
      <c r="G34" s="4">
        <v>0.74099999999999999</v>
      </c>
      <c r="H34" s="4">
        <v>0.496</v>
      </c>
      <c r="I34">
        <v>90</v>
      </c>
      <c r="J34" s="2" t="s">
        <v>20</v>
      </c>
    </row>
    <row r="35" spans="1:10" x14ac:dyDescent="0.7">
      <c r="A35" s="1">
        <v>42920</v>
      </c>
      <c r="B35" s="4">
        <v>0.32200000000000001</v>
      </c>
      <c r="C35" s="4">
        <v>0.20200000000000001</v>
      </c>
      <c r="D35">
        <v>93</v>
      </c>
      <c r="F35" s="1">
        <v>42920</v>
      </c>
      <c r="G35" s="4">
        <v>0.26500000000000001</v>
      </c>
      <c r="H35" s="4">
        <v>8.7777777777777663E-2</v>
      </c>
      <c r="I35">
        <v>93</v>
      </c>
    </row>
    <row r="36" spans="1:10" x14ac:dyDescent="0.7">
      <c r="A36" s="1">
        <v>42923</v>
      </c>
      <c r="B36" s="4">
        <v>0.497</v>
      </c>
      <c r="C36" s="4">
        <v>0.35699999999999998</v>
      </c>
      <c r="D36">
        <v>96</v>
      </c>
      <c r="E36" s="2" t="s">
        <v>20</v>
      </c>
      <c r="F36" s="1">
        <v>42923</v>
      </c>
      <c r="G36" s="4">
        <v>0.38200000000000001</v>
      </c>
      <c r="H36" s="4">
        <v>0.16900000000000001</v>
      </c>
      <c r="I36">
        <v>96</v>
      </c>
    </row>
    <row r="37" spans="1:10" x14ac:dyDescent="0.7">
      <c r="A37" s="1">
        <v>42926</v>
      </c>
      <c r="B37" s="4">
        <v>0.161</v>
      </c>
      <c r="C37" s="4">
        <v>0.13800000000000001</v>
      </c>
      <c r="D37">
        <v>99</v>
      </c>
      <c r="F37" s="1">
        <v>42926</v>
      </c>
      <c r="G37" s="4">
        <v>0.54300000000000004</v>
      </c>
      <c r="H37" s="4">
        <v>0.28399999999999997</v>
      </c>
      <c r="I37">
        <v>99</v>
      </c>
    </row>
    <row r="38" spans="1:10" x14ac:dyDescent="0.7">
      <c r="A38" s="1">
        <v>42929</v>
      </c>
      <c r="B38" s="4">
        <v>0.216</v>
      </c>
      <c r="C38" s="4">
        <v>0.23400000000000001</v>
      </c>
      <c r="D38">
        <v>102</v>
      </c>
      <c r="F38" s="1">
        <v>42929</v>
      </c>
      <c r="G38" s="4">
        <v>0.81</v>
      </c>
      <c r="H38" s="4">
        <v>0.54200000000000004</v>
      </c>
      <c r="I38">
        <v>102</v>
      </c>
      <c r="J38" s="2" t="s">
        <v>20</v>
      </c>
    </row>
    <row r="39" spans="1:10" x14ac:dyDescent="0.7">
      <c r="A39" s="1">
        <v>42932</v>
      </c>
      <c r="B39" s="4">
        <v>0.26800000000000002</v>
      </c>
      <c r="C39" s="4">
        <v>0.307</v>
      </c>
      <c r="D39">
        <v>105</v>
      </c>
      <c r="F39" s="1">
        <v>42932</v>
      </c>
      <c r="G39" s="4">
        <v>0.27500000000000002</v>
      </c>
      <c r="H39" s="4">
        <v>8.6999999999999994E-2</v>
      </c>
      <c r="I39">
        <v>105</v>
      </c>
    </row>
    <row r="40" spans="1:10" x14ac:dyDescent="0.7">
      <c r="A40" s="1">
        <v>42935</v>
      </c>
      <c r="B40" s="4">
        <v>0.57299999999999995</v>
      </c>
      <c r="C40" s="4">
        <v>0.443</v>
      </c>
      <c r="D40">
        <v>108</v>
      </c>
      <c r="E40" s="2" t="s">
        <v>20</v>
      </c>
      <c r="F40" s="1">
        <v>42935</v>
      </c>
      <c r="G40" s="4">
        <v>0.51200000000000001</v>
      </c>
      <c r="H40" s="4">
        <v>0.30499999999999999</v>
      </c>
      <c r="I40">
        <v>108</v>
      </c>
    </row>
    <row r="41" spans="1:10" x14ac:dyDescent="0.7">
      <c r="A41" s="1">
        <v>42938</v>
      </c>
      <c r="B41" s="4">
        <v>0.21</v>
      </c>
      <c r="C41" s="4">
        <v>0.128</v>
      </c>
      <c r="D41">
        <v>111</v>
      </c>
      <c r="F41" s="1">
        <v>42938</v>
      </c>
      <c r="G41" s="4">
        <v>0.74099999999999999</v>
      </c>
      <c r="H41" s="4">
        <v>0.498</v>
      </c>
      <c r="I41">
        <v>111</v>
      </c>
      <c r="J41" s="2" t="s">
        <v>20</v>
      </c>
    </row>
    <row r="42" spans="1:10" x14ac:dyDescent="0.7">
      <c r="A42" s="1">
        <v>42941</v>
      </c>
      <c r="B42" s="4">
        <v>0.28299999999999997</v>
      </c>
      <c r="C42" s="4">
        <v>0.214</v>
      </c>
      <c r="D42">
        <v>114</v>
      </c>
      <c r="F42" s="1">
        <v>42941</v>
      </c>
      <c r="G42" s="4">
        <v>0.224</v>
      </c>
      <c r="H42" s="4">
        <v>0.111</v>
      </c>
      <c r="I42">
        <v>114</v>
      </c>
    </row>
    <row r="43" spans="1:10" x14ac:dyDescent="0.7">
      <c r="A43" s="1">
        <v>42944</v>
      </c>
      <c r="B43" s="4">
        <v>0.53800000000000003</v>
      </c>
      <c r="C43" s="4">
        <v>0.36799999999999999</v>
      </c>
      <c r="D43">
        <v>117</v>
      </c>
      <c r="E43" s="2" t="s">
        <v>20</v>
      </c>
      <c r="F43" s="1">
        <v>42944</v>
      </c>
      <c r="G43" s="4">
        <v>0.34200000000000003</v>
      </c>
      <c r="H43" s="4">
        <v>0.224</v>
      </c>
      <c r="I43">
        <v>117</v>
      </c>
    </row>
    <row r="44" spans="1:10" x14ac:dyDescent="0.7">
      <c r="A44" s="1">
        <v>42947</v>
      </c>
      <c r="B44" s="4">
        <v>0.16700000000000001</v>
      </c>
      <c r="C44" s="4">
        <v>8.6999999999999994E-2</v>
      </c>
      <c r="D44">
        <v>120</v>
      </c>
      <c r="F44" s="1">
        <v>42947</v>
      </c>
      <c r="G44" s="4">
        <v>0.51300000000000001</v>
      </c>
      <c r="H44" s="4">
        <v>0.28888888888888881</v>
      </c>
      <c r="I44">
        <v>120</v>
      </c>
    </row>
    <row r="45" spans="1:10" x14ac:dyDescent="0.7">
      <c r="A45" s="1">
        <v>42950</v>
      </c>
      <c r="B45" s="4">
        <v>0.28299999999999997</v>
      </c>
      <c r="C45" s="4">
        <v>0.158</v>
      </c>
      <c r="D45">
        <v>123</v>
      </c>
      <c r="F45" s="1">
        <v>42950</v>
      </c>
      <c r="G45" s="4">
        <v>0.754</v>
      </c>
      <c r="H45" s="4">
        <v>0.54700000000000004</v>
      </c>
      <c r="I45">
        <v>123</v>
      </c>
      <c r="J45" s="2" t="s">
        <v>20</v>
      </c>
    </row>
    <row r="46" spans="1:10" x14ac:dyDescent="0.7">
      <c r="A46" s="1">
        <v>42953</v>
      </c>
      <c r="B46" s="4">
        <v>0.41499999999999998</v>
      </c>
      <c r="C46" s="4">
        <v>0.36</v>
      </c>
      <c r="D46">
        <v>126</v>
      </c>
      <c r="F46" s="1">
        <v>42953</v>
      </c>
      <c r="G46" s="4">
        <v>0.217</v>
      </c>
      <c r="H46" s="4">
        <v>0.125</v>
      </c>
      <c r="I46">
        <v>126</v>
      </c>
    </row>
    <row r="47" spans="1:10" x14ac:dyDescent="0.7">
      <c r="A47" s="1">
        <v>42956</v>
      </c>
      <c r="B47" s="4">
        <v>0.53800000000000003</v>
      </c>
      <c r="C47" s="4">
        <v>0.48799999999999999</v>
      </c>
      <c r="D47">
        <v>129</v>
      </c>
      <c r="E47" s="2" t="s">
        <v>20</v>
      </c>
      <c r="F47" s="1">
        <v>42956</v>
      </c>
      <c r="G47" s="4">
        <v>0.48</v>
      </c>
      <c r="H47" s="4">
        <v>0.22222222222222213</v>
      </c>
      <c r="I47">
        <v>129</v>
      </c>
    </row>
    <row r="48" spans="1:10" x14ac:dyDescent="0.7">
      <c r="A48" s="1">
        <v>42958</v>
      </c>
      <c r="B48" s="4">
        <v>0.16500000000000001</v>
      </c>
      <c r="C48" s="4">
        <v>0.106</v>
      </c>
      <c r="D48">
        <v>132</v>
      </c>
      <c r="F48" s="1">
        <v>42959</v>
      </c>
      <c r="G48" s="4">
        <v>0.78600000000000003</v>
      </c>
      <c r="H48" s="4">
        <v>0.505</v>
      </c>
      <c r="I48">
        <v>132</v>
      </c>
      <c r="J48" s="2" t="s">
        <v>20</v>
      </c>
    </row>
    <row r="49" spans="1:10" x14ac:dyDescent="0.7">
      <c r="A49" s="1">
        <v>42961</v>
      </c>
      <c r="B49" s="4">
        <v>0.29799999999999999</v>
      </c>
      <c r="C49" s="4">
        <v>0.189</v>
      </c>
      <c r="D49">
        <v>135</v>
      </c>
      <c r="F49" s="1">
        <v>42961</v>
      </c>
      <c r="G49" s="4">
        <v>0.224</v>
      </c>
      <c r="H49" s="4">
        <v>0.128</v>
      </c>
      <c r="I49">
        <v>135</v>
      </c>
    </row>
    <row r="50" spans="1:10" x14ac:dyDescent="0.7">
      <c r="A50" s="1">
        <v>42964</v>
      </c>
      <c r="B50" s="4">
        <v>0.372</v>
      </c>
      <c r="C50" s="4">
        <v>0.27800000000000002</v>
      </c>
      <c r="D50">
        <v>138</v>
      </c>
      <c r="F50" s="1">
        <v>42964</v>
      </c>
      <c r="G50" s="4">
        <v>0.41199999999999998</v>
      </c>
      <c r="H50" s="4">
        <v>0.20599999999999999</v>
      </c>
      <c r="I50">
        <v>138</v>
      </c>
    </row>
    <row r="51" spans="1:10" x14ac:dyDescent="0.7">
      <c r="A51" s="1">
        <v>42967</v>
      </c>
      <c r="B51" s="4">
        <v>0.46100000000000002</v>
      </c>
      <c r="C51" s="4">
        <v>0.40100000000000002</v>
      </c>
      <c r="D51">
        <v>141</v>
      </c>
      <c r="E51" s="2" t="s">
        <v>20</v>
      </c>
      <c r="F51" s="1">
        <v>42967</v>
      </c>
      <c r="G51" s="4">
        <v>0.60499999999999998</v>
      </c>
      <c r="H51" s="4">
        <v>0.35099999999999998</v>
      </c>
      <c r="I51">
        <v>141</v>
      </c>
      <c r="J51" s="2" t="s">
        <v>20</v>
      </c>
    </row>
    <row r="52" spans="1:10" x14ac:dyDescent="0.7">
      <c r="A52" s="1">
        <v>42969</v>
      </c>
      <c r="B52" s="4">
        <v>0.11533333333333333</v>
      </c>
      <c r="C52" s="4">
        <v>0.124</v>
      </c>
      <c r="D52">
        <v>144</v>
      </c>
      <c r="F52" s="1">
        <v>42969</v>
      </c>
      <c r="G52" s="4">
        <v>0.16700000000000001</v>
      </c>
      <c r="H52" s="4">
        <v>6.8000000000000005E-2</v>
      </c>
      <c r="I52">
        <v>144</v>
      </c>
    </row>
    <row r="53" spans="1:10" x14ac:dyDescent="0.7">
      <c r="A53" s="1">
        <v>42972</v>
      </c>
      <c r="B53" s="4">
        <v>0.20366666666666666</v>
      </c>
      <c r="C53" s="4">
        <v>0.188</v>
      </c>
      <c r="D53">
        <v>147</v>
      </c>
      <c r="F53" s="1">
        <v>42972</v>
      </c>
      <c r="G53" s="4">
        <v>0.23400000000000001</v>
      </c>
      <c r="H53" s="4">
        <v>0.13500000000000001</v>
      </c>
      <c r="I53">
        <v>147</v>
      </c>
    </row>
    <row r="54" spans="1:10" x14ac:dyDescent="0.7">
      <c r="A54" s="1">
        <v>42975</v>
      </c>
      <c r="B54" s="4">
        <v>0.25333333333333335</v>
      </c>
      <c r="C54" s="4">
        <v>0.24299999999999999</v>
      </c>
      <c r="D54">
        <v>150</v>
      </c>
      <c r="F54" s="1">
        <v>42975</v>
      </c>
      <c r="G54" s="4">
        <v>0.51200000000000001</v>
      </c>
      <c r="H54" s="4">
        <v>0.26100000000000001</v>
      </c>
      <c r="I54">
        <v>150</v>
      </c>
      <c r="J54" s="2" t="s">
        <v>20</v>
      </c>
    </row>
    <row r="55" spans="1:10" x14ac:dyDescent="0.7">
      <c r="A55" s="1">
        <v>42978</v>
      </c>
      <c r="B55" s="4">
        <v>0.49366666666666664</v>
      </c>
      <c r="C55" s="4">
        <v>0.34100000000000003</v>
      </c>
      <c r="D55">
        <v>153</v>
      </c>
      <c r="E55" s="2" t="s">
        <v>20</v>
      </c>
      <c r="F55" s="1">
        <v>42978</v>
      </c>
      <c r="G55" s="4">
        <v>0.13500000000000001</v>
      </c>
      <c r="H55" s="4">
        <v>9.6000000000000002E-2</v>
      </c>
      <c r="I55">
        <v>153</v>
      </c>
    </row>
    <row r="56" spans="1:10" x14ac:dyDescent="0.7">
      <c r="A56" s="1">
        <v>42981</v>
      </c>
      <c r="B56" s="4">
        <v>0.16800000000000001</v>
      </c>
      <c r="C56" s="4">
        <v>8.7999999999999995E-2</v>
      </c>
      <c r="D56">
        <v>156</v>
      </c>
      <c r="F56" s="1">
        <v>42981</v>
      </c>
      <c r="G56" s="4">
        <v>0.25600000000000001</v>
      </c>
      <c r="H56" s="4">
        <v>0.14799999999999999</v>
      </c>
      <c r="I56">
        <v>156</v>
      </c>
    </row>
    <row r="57" spans="1:10" x14ac:dyDescent="0.7">
      <c r="A57" s="1">
        <v>42984</v>
      </c>
      <c r="B57" s="4">
        <v>0.34200000000000003</v>
      </c>
      <c r="C57" s="4">
        <v>0.157</v>
      </c>
      <c r="D57">
        <v>159</v>
      </c>
      <c r="F57" s="1">
        <v>42984</v>
      </c>
      <c r="G57" s="4">
        <v>0.48699999999999999</v>
      </c>
      <c r="H57" s="4">
        <v>0.24299999999999999</v>
      </c>
      <c r="I57">
        <v>159</v>
      </c>
      <c r="J57" s="2" t="s">
        <v>20</v>
      </c>
    </row>
    <row r="58" spans="1:10" x14ac:dyDescent="0.7">
      <c r="A58" s="1">
        <v>42987</v>
      </c>
      <c r="B58" s="4">
        <v>0.60699999999999998</v>
      </c>
      <c r="C58" s="4">
        <v>0.35699999999999998</v>
      </c>
      <c r="D58">
        <v>162</v>
      </c>
      <c r="F58" s="1">
        <v>42987</v>
      </c>
      <c r="G58" s="4">
        <v>0.111</v>
      </c>
      <c r="H58" s="4">
        <v>6.8000000000000005E-2</v>
      </c>
      <c r="I58">
        <v>162</v>
      </c>
    </row>
    <row r="59" spans="1:10" x14ac:dyDescent="0.7">
      <c r="A59" s="1">
        <v>42990</v>
      </c>
      <c r="B59" s="4">
        <v>0.161</v>
      </c>
      <c r="C59" s="4">
        <v>7.8E-2</v>
      </c>
      <c r="D59">
        <v>165</v>
      </c>
      <c r="F59" s="1">
        <v>42990</v>
      </c>
      <c r="G59" s="4">
        <v>0.248</v>
      </c>
      <c r="H59" s="4">
        <v>0.187</v>
      </c>
      <c r="I59">
        <v>165</v>
      </c>
    </row>
    <row r="60" spans="1:10" x14ac:dyDescent="0.7">
      <c r="A60" s="1">
        <v>42993</v>
      </c>
      <c r="B60" s="4">
        <v>0.23799999999999999</v>
      </c>
      <c r="C60" s="4">
        <v>0.153</v>
      </c>
      <c r="D60">
        <v>168</v>
      </c>
      <c r="F60" s="1">
        <v>42993</v>
      </c>
      <c r="G60" s="4">
        <v>0.42599999999999999</v>
      </c>
      <c r="H60" s="4">
        <v>0.28799999999999998</v>
      </c>
      <c r="I60">
        <v>168</v>
      </c>
      <c r="J60" s="2" t="s">
        <v>20</v>
      </c>
    </row>
    <row r="61" spans="1:10" x14ac:dyDescent="0.7">
      <c r="A61" s="1">
        <v>42996</v>
      </c>
      <c r="B61" s="4">
        <v>0.27600000000000002</v>
      </c>
      <c r="C61" s="4">
        <v>0.20300000000000001</v>
      </c>
      <c r="D61">
        <v>171</v>
      </c>
      <c r="F61" s="1">
        <v>42996</v>
      </c>
      <c r="G61" s="4">
        <v>9.8000000000000004E-2</v>
      </c>
      <c r="H61" s="4">
        <v>8.8999999999999996E-2</v>
      </c>
      <c r="I61">
        <v>171</v>
      </c>
    </row>
    <row r="62" spans="1:10" x14ac:dyDescent="0.7">
      <c r="A62" s="1">
        <v>42999</v>
      </c>
      <c r="B62" s="4">
        <v>0.51300000000000001</v>
      </c>
      <c r="C62" s="4">
        <v>0.3</v>
      </c>
      <c r="D62">
        <v>174</v>
      </c>
      <c r="E62" s="2" t="s">
        <v>20</v>
      </c>
      <c r="F62" s="1">
        <v>42999</v>
      </c>
      <c r="G62" s="4">
        <v>0.223</v>
      </c>
      <c r="H62" s="4">
        <v>0.20100000000000001</v>
      </c>
      <c r="I62">
        <v>174</v>
      </c>
    </row>
    <row r="63" spans="1:10" x14ac:dyDescent="0.7">
      <c r="A63" s="1">
        <v>43002</v>
      </c>
      <c r="B63" s="4">
        <v>0.16800000000000001</v>
      </c>
      <c r="C63" s="4">
        <v>7.0999999999999994E-2</v>
      </c>
      <c r="D63">
        <v>177</v>
      </c>
      <c r="F63" s="1">
        <v>43002</v>
      </c>
      <c r="G63" s="4">
        <v>0.45300000000000001</v>
      </c>
      <c r="H63" s="4">
        <v>0.22600000000000001</v>
      </c>
      <c r="I63">
        <v>177</v>
      </c>
      <c r="J63" s="2" t="s">
        <v>20</v>
      </c>
    </row>
    <row r="64" spans="1:10" x14ac:dyDescent="0.7">
      <c r="A64" s="1">
        <v>43005</v>
      </c>
      <c r="B64" s="4">
        <v>0.217</v>
      </c>
      <c r="C64" s="4">
        <v>0.129</v>
      </c>
      <c r="D64">
        <v>180</v>
      </c>
      <c r="F64" s="1">
        <v>43005</v>
      </c>
      <c r="G64" s="4">
        <v>0.20266666666666669</v>
      </c>
      <c r="H64" s="4">
        <v>5.6000000000000001E-2</v>
      </c>
      <c r="I64">
        <v>180</v>
      </c>
    </row>
    <row r="65" spans="1:10" x14ac:dyDescent="0.7">
      <c r="A65" s="1">
        <v>43008</v>
      </c>
      <c r="B65" s="4">
        <v>0.28599999999999998</v>
      </c>
      <c r="C65" s="4">
        <v>0.20399999999999999</v>
      </c>
      <c r="D65">
        <v>183</v>
      </c>
      <c r="F65" s="1">
        <v>43008</v>
      </c>
      <c r="G65" s="4">
        <v>0.38800000000000001</v>
      </c>
      <c r="H65" s="4">
        <v>0.13800000000000001</v>
      </c>
      <c r="I65">
        <v>183</v>
      </c>
    </row>
    <row r="66" spans="1:10" x14ac:dyDescent="0.7">
      <c r="A66" s="1">
        <v>43011</v>
      </c>
      <c r="B66" s="4">
        <v>0.45800000000000002</v>
      </c>
      <c r="C66" s="4">
        <v>0.28799999999999998</v>
      </c>
      <c r="D66">
        <v>186</v>
      </c>
      <c r="E66" s="2" t="s">
        <v>20</v>
      </c>
      <c r="F66" s="1">
        <v>43011</v>
      </c>
      <c r="G66" s="4">
        <v>0.40100000000000002</v>
      </c>
      <c r="H66" s="4">
        <v>0.22700000000000001</v>
      </c>
      <c r="I66">
        <v>186</v>
      </c>
      <c r="J66" s="2" t="s">
        <v>20</v>
      </c>
    </row>
    <row r="67" spans="1:10" x14ac:dyDescent="0.7">
      <c r="A67" s="1">
        <v>43014</v>
      </c>
      <c r="B67" s="4">
        <v>0.107</v>
      </c>
      <c r="C67" s="4">
        <v>7.4999999999999997E-2</v>
      </c>
      <c r="D67">
        <v>189</v>
      </c>
      <c r="F67" s="1">
        <v>43014</v>
      </c>
      <c r="G67" s="4">
        <v>0.1</v>
      </c>
      <c r="H67" s="4">
        <v>5.0999999999999997E-2</v>
      </c>
      <c r="I67">
        <v>189</v>
      </c>
    </row>
    <row r="68" spans="1:10" x14ac:dyDescent="0.7">
      <c r="A68" s="1">
        <v>43017</v>
      </c>
      <c r="B68" s="4">
        <v>0.19700000000000001</v>
      </c>
      <c r="C68" s="4">
        <v>0.121</v>
      </c>
      <c r="D68">
        <v>192</v>
      </c>
      <c r="F68" s="1">
        <v>43017</v>
      </c>
      <c r="G68" s="4">
        <v>0.28000000000000003</v>
      </c>
      <c r="H68" s="4">
        <v>0.128</v>
      </c>
      <c r="I68">
        <v>192</v>
      </c>
      <c r="J68" s="2" t="s">
        <v>20</v>
      </c>
    </row>
    <row r="69" spans="1:10" x14ac:dyDescent="0.7">
      <c r="A69" s="1">
        <v>43020</v>
      </c>
      <c r="B69" s="4">
        <v>0.26133333333333336</v>
      </c>
      <c r="C69" s="4">
        <v>0.156</v>
      </c>
      <c r="D69">
        <v>195</v>
      </c>
      <c r="F69" s="1">
        <v>43020</v>
      </c>
      <c r="G69" s="4">
        <v>6.7000000000000004E-2</v>
      </c>
      <c r="H69" s="4">
        <v>3.7999999999999999E-2</v>
      </c>
      <c r="I69">
        <v>195</v>
      </c>
    </row>
    <row r="70" spans="1:10" x14ac:dyDescent="0.7">
      <c r="A70" s="1">
        <v>43023</v>
      </c>
      <c r="B70" s="4">
        <v>0.47399999999999998</v>
      </c>
      <c r="C70" s="4">
        <v>0.247</v>
      </c>
      <c r="D70">
        <v>198</v>
      </c>
      <c r="E70" s="2" t="s">
        <v>20</v>
      </c>
      <c r="F70" s="1">
        <v>43023</v>
      </c>
      <c r="G70" s="4">
        <v>0.153</v>
      </c>
      <c r="H70" s="4">
        <v>8.5999999999999993E-2</v>
      </c>
      <c r="I70">
        <v>198</v>
      </c>
    </row>
    <row r="71" spans="1:10" x14ac:dyDescent="0.7">
      <c r="A71" s="1">
        <v>43026</v>
      </c>
      <c r="B71" s="4">
        <v>9.5666666666666678E-2</v>
      </c>
      <c r="C71" s="4">
        <v>3.6999999999999998E-2</v>
      </c>
      <c r="D71">
        <v>201</v>
      </c>
      <c r="F71" s="1">
        <v>43026</v>
      </c>
      <c r="G71" s="4">
        <v>0.189</v>
      </c>
      <c r="H71" s="4">
        <v>0.156</v>
      </c>
      <c r="I71">
        <v>201</v>
      </c>
    </row>
    <row r="72" spans="1:10" x14ac:dyDescent="0.7">
      <c r="A72" s="1">
        <v>43029</v>
      </c>
      <c r="B72" s="4">
        <v>0.18833333333333332</v>
      </c>
      <c r="C72" s="4">
        <v>9.9000000000000005E-2</v>
      </c>
      <c r="D72">
        <v>204</v>
      </c>
      <c r="F72" s="1">
        <v>43029</v>
      </c>
      <c r="G72" s="4">
        <v>0.31</v>
      </c>
      <c r="H72" s="4">
        <v>0.182</v>
      </c>
      <c r="I72">
        <v>204</v>
      </c>
      <c r="J72" s="2" t="s">
        <v>20</v>
      </c>
    </row>
    <row r="73" spans="1:10" x14ac:dyDescent="0.7">
      <c r="A73" s="1">
        <v>43032</v>
      </c>
      <c r="B73" s="4">
        <v>0.24733333333333332</v>
      </c>
      <c r="C73" s="4">
        <v>0.13800000000000001</v>
      </c>
      <c r="D73">
        <v>207</v>
      </c>
      <c r="F73" s="1">
        <v>43032</v>
      </c>
      <c r="G73" s="4">
        <v>5.3999999999999999E-2</v>
      </c>
      <c r="H73" s="4">
        <v>5.0000000000000044E-2</v>
      </c>
      <c r="I73">
        <v>207</v>
      </c>
    </row>
    <row r="74" spans="1:10" x14ac:dyDescent="0.7">
      <c r="A74" s="1">
        <v>43035</v>
      </c>
      <c r="B74" s="4">
        <v>0.29866666666666664</v>
      </c>
      <c r="C74" s="4">
        <v>0.20300000000000001</v>
      </c>
      <c r="D74">
        <v>210</v>
      </c>
      <c r="F74" s="1">
        <v>43035</v>
      </c>
      <c r="G74" s="4">
        <v>0.104</v>
      </c>
      <c r="H74" s="4">
        <v>9.7000000000000003E-2</v>
      </c>
      <c r="I74">
        <v>210</v>
      </c>
    </row>
    <row r="75" spans="1:10" x14ac:dyDescent="0.7">
      <c r="A75" s="1">
        <v>43038</v>
      </c>
      <c r="B75" s="4">
        <v>0.48333333333333334</v>
      </c>
      <c r="C75" s="4">
        <v>0.25700000000000001</v>
      </c>
      <c r="D75">
        <v>213</v>
      </c>
      <c r="E75" s="2" t="s">
        <v>20</v>
      </c>
      <c r="F75" s="1">
        <v>43038</v>
      </c>
      <c r="G75" s="4">
        <v>0.154</v>
      </c>
      <c r="H75" s="4">
        <v>0.12111111111111103</v>
      </c>
      <c r="I75">
        <v>213</v>
      </c>
    </row>
    <row r="76" spans="1:10" x14ac:dyDescent="0.7">
      <c r="A76" s="1">
        <v>43041</v>
      </c>
      <c r="B76" s="4">
        <v>8.6999999999999994E-2</v>
      </c>
      <c r="C76" s="4">
        <v>6.0999999999999999E-2</v>
      </c>
      <c r="D76">
        <v>216</v>
      </c>
      <c r="F76" s="1">
        <v>43041</v>
      </c>
      <c r="G76" s="4">
        <v>0.23100000000000001</v>
      </c>
      <c r="H76" s="4">
        <v>0.155</v>
      </c>
      <c r="I76">
        <v>216</v>
      </c>
    </row>
    <row r="77" spans="1:10" x14ac:dyDescent="0.7">
      <c r="A77" s="1">
        <v>43044</v>
      </c>
      <c r="B77" s="4">
        <v>0.16333333333333333</v>
      </c>
      <c r="C77" s="4">
        <v>0.1</v>
      </c>
      <c r="D77">
        <v>219</v>
      </c>
      <c r="F77" s="1">
        <v>43044</v>
      </c>
      <c r="G77" s="4">
        <v>0.25600000000000001</v>
      </c>
      <c r="H77" s="4">
        <v>0.21</v>
      </c>
      <c r="I77">
        <v>219</v>
      </c>
    </row>
    <row r="78" spans="1:10" x14ac:dyDescent="0.7">
      <c r="A78" s="1">
        <v>43047</v>
      </c>
      <c r="B78" s="4">
        <v>0.249</v>
      </c>
      <c r="C78" s="4">
        <v>0.158</v>
      </c>
      <c r="D78">
        <v>222</v>
      </c>
      <c r="F78" s="1">
        <v>43047</v>
      </c>
      <c r="G78" s="4">
        <v>0.28299999999999997</v>
      </c>
      <c r="H78" s="4">
        <v>0.22600000000000001</v>
      </c>
      <c r="I78">
        <v>222</v>
      </c>
      <c r="J78" s="2" t="s">
        <v>20</v>
      </c>
    </row>
    <row r="79" spans="1:10" x14ac:dyDescent="0.7">
      <c r="A79" s="1">
        <v>43050</v>
      </c>
      <c r="B79" s="4">
        <v>0.32800000000000001</v>
      </c>
      <c r="C79" s="4">
        <v>0.20899999999999999</v>
      </c>
      <c r="D79">
        <v>225</v>
      </c>
      <c r="F79" s="1">
        <v>43050</v>
      </c>
      <c r="G79" s="4">
        <v>4.2000000000000003E-2</v>
      </c>
      <c r="H79" s="4">
        <v>3.4000000000000002E-2</v>
      </c>
      <c r="I79">
        <v>225</v>
      </c>
    </row>
    <row r="80" spans="1:10" x14ac:dyDescent="0.7">
      <c r="A80" s="1">
        <v>43053</v>
      </c>
      <c r="B80" s="4">
        <v>0.377</v>
      </c>
      <c r="C80" s="4">
        <v>0.24299999999999999</v>
      </c>
      <c r="D80">
        <v>228</v>
      </c>
      <c r="E80" s="2" t="s">
        <v>20</v>
      </c>
      <c r="F80" s="1">
        <v>43053</v>
      </c>
      <c r="G80" s="4">
        <v>9.633333333333334E-2</v>
      </c>
      <c r="H80" s="4">
        <v>6.8888888888888861E-2</v>
      </c>
      <c r="I80">
        <v>228</v>
      </c>
    </row>
    <row r="81" spans="1:10" x14ac:dyDescent="0.7">
      <c r="A81" s="1">
        <v>43056</v>
      </c>
      <c r="B81" s="4">
        <v>7.8E-2</v>
      </c>
      <c r="C81" s="4">
        <v>4.8000000000000001E-2</v>
      </c>
      <c r="D81">
        <v>231</v>
      </c>
      <c r="F81" s="1">
        <v>43056</v>
      </c>
      <c r="G81" s="4">
        <v>0.13700000000000001</v>
      </c>
      <c r="H81" s="4">
        <v>0.1</v>
      </c>
      <c r="I81">
        <v>231</v>
      </c>
    </row>
    <row r="82" spans="1:10" x14ac:dyDescent="0.7">
      <c r="A82" s="1">
        <v>43059</v>
      </c>
      <c r="B82" s="4">
        <v>0.186</v>
      </c>
      <c r="C82" s="4">
        <v>9.8000000000000004E-2</v>
      </c>
      <c r="D82">
        <v>234</v>
      </c>
      <c r="F82" s="1">
        <v>43059</v>
      </c>
      <c r="G82" s="4">
        <v>0.156</v>
      </c>
      <c r="H82" s="4">
        <v>0.124</v>
      </c>
      <c r="I82">
        <v>234</v>
      </c>
    </row>
    <row r="83" spans="1:10" x14ac:dyDescent="0.7">
      <c r="A83" s="1">
        <v>43062</v>
      </c>
      <c r="B83" s="4">
        <v>0.23699999999999999</v>
      </c>
      <c r="C83" s="4">
        <v>0.13200000000000001</v>
      </c>
      <c r="D83">
        <v>237</v>
      </c>
      <c r="F83" s="1">
        <v>43062</v>
      </c>
      <c r="G83" s="4">
        <v>0.191</v>
      </c>
      <c r="H83" s="4">
        <v>0.14799999999999999</v>
      </c>
      <c r="I83">
        <v>237</v>
      </c>
      <c r="J83" s="2" t="s">
        <v>20</v>
      </c>
    </row>
    <row r="84" spans="1:10" x14ac:dyDescent="0.7">
      <c r="A84" s="1">
        <v>43065</v>
      </c>
      <c r="B84" s="4">
        <v>0.26366666666666666</v>
      </c>
      <c r="C84" s="4">
        <v>0.16700000000000001</v>
      </c>
      <c r="D84">
        <v>240</v>
      </c>
      <c r="F84" s="1">
        <v>43065</v>
      </c>
      <c r="G84" s="4">
        <v>2.8000000000000001E-2</v>
      </c>
      <c r="H84" s="4">
        <v>3.9E-2</v>
      </c>
      <c r="I84">
        <v>240</v>
      </c>
    </row>
    <row r="85" spans="1:10" x14ac:dyDescent="0.7">
      <c r="A85" s="1">
        <v>43068</v>
      </c>
      <c r="B85" s="4">
        <v>0.32166666666666671</v>
      </c>
      <c r="C85" s="4">
        <v>0.19400000000000001</v>
      </c>
      <c r="D85">
        <v>243</v>
      </c>
      <c r="E85" s="2" t="s">
        <v>20</v>
      </c>
      <c r="F85" s="1">
        <v>43068</v>
      </c>
      <c r="G85" s="4">
        <v>7.9000000000000001E-2</v>
      </c>
      <c r="H85" s="4">
        <v>8.7999999999999995E-2</v>
      </c>
      <c r="I85">
        <v>243</v>
      </c>
      <c r="J85" s="2" t="s">
        <v>20</v>
      </c>
    </row>
  </sheetData>
  <mergeCells count="19">
    <mergeCell ref="L18:L21"/>
    <mergeCell ref="L22:L24"/>
    <mergeCell ref="L25:L27"/>
    <mergeCell ref="A1:D1"/>
    <mergeCell ref="F1:I1"/>
    <mergeCell ref="L3:L4"/>
    <mergeCell ref="L5:L7"/>
    <mergeCell ref="O1:P1"/>
    <mergeCell ref="Q1:R1"/>
    <mergeCell ref="L8:L10"/>
    <mergeCell ref="L11:L13"/>
    <mergeCell ref="L14:L17"/>
    <mergeCell ref="M1:N1"/>
    <mergeCell ref="U1:V1"/>
    <mergeCell ref="W1:X1"/>
    <mergeCell ref="U2:V2"/>
    <mergeCell ref="W2:X2"/>
    <mergeCell ref="U12:V12"/>
    <mergeCell ref="W12:X12"/>
  </mergeCells>
  <phoneticPr fontId="1" type="noConversion"/>
  <pageMargins left="0.7" right="0.7" top="0.75" bottom="0.75" header="0.3" footer="0.3"/>
  <ignoredErrors>
    <ignoredError sqref="U4:U11 V4:V11 U14:V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8"/>
  <sheetViews>
    <sheetView zoomScaleNormal="100" workbookViewId="0">
      <selection activeCell="AD13" sqref="AD13"/>
    </sheetView>
  </sheetViews>
  <sheetFormatPr defaultRowHeight="16.5" x14ac:dyDescent="0.7"/>
  <cols>
    <col min="1" max="1" width="11.84765625" bestFit="1" customWidth="1"/>
    <col min="13" max="13" width="11.84765625" bestFit="1" customWidth="1"/>
  </cols>
  <sheetData>
    <row r="1" spans="1:30" x14ac:dyDescent="0.7">
      <c r="A1" t="s">
        <v>32</v>
      </c>
      <c r="C1" s="18"/>
      <c r="D1" s="18"/>
      <c r="E1" s="20" t="s">
        <v>23</v>
      </c>
      <c r="G1" t="s">
        <v>30</v>
      </c>
      <c r="H1" t="s">
        <v>31</v>
      </c>
      <c r="K1" s="14" t="s">
        <v>23</v>
      </c>
      <c r="L1" s="14" t="s">
        <v>61</v>
      </c>
      <c r="M1" t="s">
        <v>52</v>
      </c>
      <c r="O1" s="18"/>
      <c r="P1" s="18"/>
      <c r="Q1" s="20" t="s">
        <v>23</v>
      </c>
      <c r="S1" t="s">
        <v>39</v>
      </c>
      <c r="T1" t="s">
        <v>40</v>
      </c>
      <c r="V1" s="14"/>
      <c r="W1" s="14"/>
      <c r="X1" s="14"/>
      <c r="Z1" s="6"/>
      <c r="AA1" s="32" t="s">
        <v>13</v>
      </c>
      <c r="AB1" s="32"/>
      <c r="AC1" s="32" t="s">
        <v>11</v>
      </c>
      <c r="AD1" s="32"/>
    </row>
    <row r="2" spans="1:30" x14ac:dyDescent="0.7">
      <c r="B2">
        <v>10</v>
      </c>
      <c r="C2" s="18">
        <v>4.2000000000000003E-2</v>
      </c>
      <c r="D2" s="18">
        <v>5.0999999999999997E-2</v>
      </c>
      <c r="E2" s="18">
        <f>AVERAGE(C2:D2)</f>
        <v>4.65E-2</v>
      </c>
      <c r="F2" s="14"/>
      <c r="G2">
        <v>10</v>
      </c>
      <c r="H2">
        <v>10</v>
      </c>
      <c r="I2">
        <f>G2*H2</f>
        <v>100</v>
      </c>
      <c r="J2" s="14">
        <f>(E2+0.0006)/0.0049</f>
        <v>9.6122448979591848</v>
      </c>
      <c r="K2" s="14">
        <f>J2/I2*100</f>
        <v>9.6122448979591848</v>
      </c>
      <c r="L2" s="14"/>
      <c r="N2">
        <v>10</v>
      </c>
      <c r="O2" s="18">
        <v>4.8000000000000001E-2</v>
      </c>
      <c r="P2" s="18"/>
      <c r="Q2" s="18">
        <f>AVERAGE(O2:P2)</f>
        <v>4.8000000000000001E-2</v>
      </c>
      <c r="S2">
        <v>10</v>
      </c>
      <c r="T2">
        <v>10</v>
      </c>
      <c r="U2">
        <f>S2*T2</f>
        <v>100</v>
      </c>
      <c r="V2" s="14">
        <f>(Q2+0.0006)/0.0049</f>
        <v>9.9183673469387763</v>
      </c>
      <c r="W2" s="14">
        <f>V2/U2*100</f>
        <v>9.9183673469387763</v>
      </c>
      <c r="X2" s="14"/>
      <c r="Z2" s="6"/>
      <c r="AA2" s="7" t="s">
        <v>23</v>
      </c>
      <c r="AB2" s="7" t="s">
        <v>61</v>
      </c>
      <c r="AC2" s="7" t="s">
        <v>23</v>
      </c>
      <c r="AD2" s="7" t="s">
        <v>61</v>
      </c>
    </row>
    <row r="3" spans="1:30" x14ac:dyDescent="0.7">
      <c r="B3">
        <v>20</v>
      </c>
      <c r="C3" s="18">
        <v>8.6999999999999994E-2</v>
      </c>
      <c r="D3" s="18">
        <v>8.6999999999999994E-2</v>
      </c>
      <c r="E3" s="18">
        <f t="shared" ref="E3:E13" si="0">AVERAGE(C3:D3)</f>
        <v>8.6999999999999994E-2</v>
      </c>
      <c r="G3">
        <v>10</v>
      </c>
      <c r="H3">
        <v>20</v>
      </c>
      <c r="I3">
        <f>G3*H3</f>
        <v>200</v>
      </c>
      <c r="J3" s="14">
        <f t="shared" ref="J3:J6" si="1">(E3+0.0117)/0.0046</f>
        <v>21.456521739130434</v>
      </c>
      <c r="K3" s="14">
        <f>J3/I3*100</f>
        <v>10.728260869565217</v>
      </c>
      <c r="L3" s="14"/>
      <c r="N3">
        <v>20</v>
      </c>
      <c r="O3" s="18">
        <v>0.106</v>
      </c>
      <c r="P3" s="18"/>
      <c r="Q3" s="18">
        <f t="shared" ref="Q3:Q13" si="2">AVERAGE(O3:P3)</f>
        <v>0.106</v>
      </c>
      <c r="S3">
        <v>10</v>
      </c>
      <c r="T3">
        <v>20</v>
      </c>
      <c r="U3">
        <f>S3*T3</f>
        <v>200</v>
      </c>
      <c r="V3" s="14">
        <f t="shared" ref="V3:V6" si="3">(Q3+0.0117)/0.0046</f>
        <v>25.586956521739129</v>
      </c>
      <c r="W3" s="14">
        <f>V3/U3*100</f>
        <v>12.793478260869565</v>
      </c>
      <c r="X3" s="14"/>
      <c r="Z3" s="6" t="s">
        <v>62</v>
      </c>
      <c r="AA3" s="16">
        <v>10.55</v>
      </c>
      <c r="AB3" s="16">
        <v>0.59</v>
      </c>
      <c r="AC3" s="16">
        <v>11.63</v>
      </c>
      <c r="AD3" s="16">
        <v>1.1399999999999999</v>
      </c>
    </row>
    <row r="4" spans="1:30" x14ac:dyDescent="0.7">
      <c r="B4">
        <v>30</v>
      </c>
      <c r="C4" s="18">
        <v>0.14299999999999999</v>
      </c>
      <c r="D4" s="18">
        <v>0.13600000000000001</v>
      </c>
      <c r="E4" s="18">
        <f t="shared" si="0"/>
        <v>0.13950000000000001</v>
      </c>
      <c r="G4">
        <v>10</v>
      </c>
      <c r="H4">
        <v>30</v>
      </c>
      <c r="I4">
        <f>G4*H4</f>
        <v>300</v>
      </c>
      <c r="J4" s="14">
        <f t="shared" si="1"/>
        <v>32.869565217391305</v>
      </c>
      <c r="K4" s="14">
        <f>J4/I4*100</f>
        <v>10.956521739130434</v>
      </c>
      <c r="L4" s="14"/>
      <c r="N4">
        <v>30</v>
      </c>
      <c r="O4" s="18">
        <v>0.14299999999999999</v>
      </c>
      <c r="P4" s="18"/>
      <c r="Q4" s="18">
        <f t="shared" si="2"/>
        <v>0.14299999999999999</v>
      </c>
      <c r="S4">
        <v>10</v>
      </c>
      <c r="T4">
        <v>30</v>
      </c>
      <c r="U4">
        <f>S4*T4</f>
        <v>300</v>
      </c>
      <c r="V4" s="14">
        <f t="shared" si="3"/>
        <v>33.630434782608688</v>
      </c>
      <c r="W4" s="14">
        <f>V4/U4*100</f>
        <v>11.210144927536229</v>
      </c>
      <c r="X4" s="14"/>
      <c r="Z4" s="6" t="s">
        <v>63</v>
      </c>
      <c r="AA4" s="16">
        <v>14.16</v>
      </c>
      <c r="AB4" s="16">
        <v>1.57</v>
      </c>
      <c r="AC4" s="16">
        <v>11.74</v>
      </c>
      <c r="AD4" s="16">
        <v>0.98</v>
      </c>
    </row>
    <row r="5" spans="1:30" x14ac:dyDescent="0.7">
      <c r="B5">
        <v>40</v>
      </c>
      <c r="C5" s="18">
        <v>0.184</v>
      </c>
      <c r="D5" s="18">
        <v>0.17399999999999999</v>
      </c>
      <c r="E5" s="18">
        <f t="shared" si="0"/>
        <v>0.17899999999999999</v>
      </c>
      <c r="G5">
        <v>10</v>
      </c>
      <c r="H5">
        <v>40</v>
      </c>
      <c r="I5">
        <f>G5*H5</f>
        <v>400</v>
      </c>
      <c r="J5" s="14">
        <f t="shared" si="1"/>
        <v>41.45652173913043</v>
      </c>
      <c r="K5" s="14">
        <f>J5/I5*100</f>
        <v>10.364130434782608</v>
      </c>
      <c r="L5" s="14"/>
      <c r="N5">
        <v>40</v>
      </c>
      <c r="O5" s="18">
        <v>0.218</v>
      </c>
      <c r="P5" s="18"/>
      <c r="Q5" s="18">
        <f t="shared" si="2"/>
        <v>0.218</v>
      </c>
      <c r="S5">
        <v>10</v>
      </c>
      <c r="T5">
        <v>40</v>
      </c>
      <c r="U5">
        <f>S5*T5</f>
        <v>400</v>
      </c>
      <c r="V5" s="14">
        <f t="shared" si="3"/>
        <v>49.934782608695649</v>
      </c>
      <c r="W5" s="14">
        <f>V5/U5*100</f>
        <v>12.483695652173912</v>
      </c>
      <c r="X5" s="14"/>
      <c r="Z5" s="6" t="s">
        <v>64</v>
      </c>
      <c r="AA5" s="16">
        <v>12.19</v>
      </c>
      <c r="AB5" s="16">
        <v>0.4</v>
      </c>
      <c r="AC5" s="16">
        <v>11.21</v>
      </c>
      <c r="AD5" s="16">
        <v>0.79</v>
      </c>
    </row>
    <row r="6" spans="1:30" x14ac:dyDescent="0.7">
      <c r="B6">
        <v>50</v>
      </c>
      <c r="C6" s="18">
        <v>0.23799999999999999</v>
      </c>
      <c r="D6" s="18">
        <v>0.248</v>
      </c>
      <c r="E6" s="18">
        <f t="shared" si="0"/>
        <v>0.24299999999999999</v>
      </c>
      <c r="G6">
        <v>10</v>
      </c>
      <c r="H6">
        <v>50</v>
      </c>
      <c r="I6">
        <f>G6*H6</f>
        <v>500</v>
      </c>
      <c r="J6" s="14">
        <f t="shared" si="1"/>
        <v>55.369565217391305</v>
      </c>
      <c r="K6" s="14">
        <f>J6/I6*100</f>
        <v>11.07391304347826</v>
      </c>
      <c r="L6" s="14"/>
      <c r="N6">
        <v>50</v>
      </c>
      <c r="O6" s="18">
        <v>0.25800000000000001</v>
      </c>
      <c r="P6" s="18"/>
      <c r="Q6" s="18">
        <f t="shared" si="2"/>
        <v>0.25800000000000001</v>
      </c>
      <c r="S6">
        <v>10</v>
      </c>
      <c r="T6">
        <v>50</v>
      </c>
      <c r="U6">
        <f>S6*T6</f>
        <v>500</v>
      </c>
      <c r="V6" s="14">
        <f t="shared" si="3"/>
        <v>58.630434782608695</v>
      </c>
      <c r="W6" s="14">
        <f>V6/U6*100</f>
        <v>11.726086956521739</v>
      </c>
      <c r="X6" s="14"/>
      <c r="Z6" s="6" t="s">
        <v>65</v>
      </c>
      <c r="AA6" s="16">
        <v>14.67</v>
      </c>
      <c r="AB6" s="16">
        <v>1.99</v>
      </c>
      <c r="AC6" s="16">
        <v>13.46</v>
      </c>
      <c r="AD6" s="16">
        <v>0.89</v>
      </c>
    </row>
    <row r="7" spans="1:30" x14ac:dyDescent="0.7">
      <c r="C7" s="18"/>
      <c r="D7" s="18"/>
      <c r="E7" s="18"/>
      <c r="J7" s="14"/>
      <c r="K7" s="17">
        <f>AVERAGE(K2:K6)</f>
        <v>10.547014196983142</v>
      </c>
      <c r="L7" s="14">
        <f>STDEV(K2:K6)</f>
        <v>0.58851705385439723</v>
      </c>
      <c r="O7" s="18"/>
      <c r="P7" s="18"/>
      <c r="Q7" s="18"/>
      <c r="V7" s="14"/>
      <c r="W7" s="17">
        <f>AVERAGE(W2:W6)</f>
        <v>11.626354628808045</v>
      </c>
      <c r="X7" s="14">
        <f>STDEV(W2:W6)</f>
        <v>1.1399132434656642</v>
      </c>
      <c r="Z7" s="6" t="s">
        <v>66</v>
      </c>
      <c r="AA7" s="16">
        <v>15.5</v>
      </c>
      <c r="AB7" s="16">
        <v>1.84</v>
      </c>
      <c r="AC7" s="16">
        <v>13.25</v>
      </c>
      <c r="AD7" s="16">
        <v>0.57999999999999996</v>
      </c>
    </row>
    <row r="8" spans="1:30" x14ac:dyDescent="0.7">
      <c r="A8" t="s">
        <v>45</v>
      </c>
      <c r="C8" s="18"/>
      <c r="D8" s="18"/>
      <c r="E8" s="20" t="s">
        <v>23</v>
      </c>
      <c r="G8" t="s">
        <v>33</v>
      </c>
      <c r="H8" t="s">
        <v>34</v>
      </c>
      <c r="J8" s="14"/>
      <c r="K8" s="14"/>
      <c r="L8" s="14"/>
      <c r="M8" t="s">
        <v>53</v>
      </c>
      <c r="O8" s="18"/>
      <c r="P8" s="18"/>
      <c r="Q8" s="20" t="s">
        <v>23</v>
      </c>
      <c r="S8" t="s">
        <v>39</v>
      </c>
      <c r="T8" t="s">
        <v>40</v>
      </c>
      <c r="V8" s="14"/>
      <c r="W8" s="14"/>
      <c r="X8" s="14"/>
      <c r="Z8" s="6" t="s">
        <v>67</v>
      </c>
      <c r="AA8" s="16">
        <v>15.88</v>
      </c>
      <c r="AB8" s="16">
        <v>1.39</v>
      </c>
      <c r="AC8" s="16">
        <v>13.9</v>
      </c>
      <c r="AD8" s="16">
        <v>1.23</v>
      </c>
    </row>
    <row r="9" spans="1:30" x14ac:dyDescent="0.7">
      <c r="B9">
        <v>10</v>
      </c>
      <c r="C9" s="18">
        <v>7.9000000000000001E-2</v>
      </c>
      <c r="D9" s="18">
        <v>7.5999999999999998E-2</v>
      </c>
      <c r="E9" s="18">
        <f t="shared" si="0"/>
        <v>7.7499999999999999E-2</v>
      </c>
      <c r="G9">
        <v>10</v>
      </c>
      <c r="H9">
        <v>10</v>
      </c>
      <c r="I9">
        <f>G9*H9</f>
        <v>100</v>
      </c>
      <c r="J9" s="14">
        <f>(E9+0.0006)/0.0049</f>
        <v>15.938775510204083</v>
      </c>
      <c r="K9" s="14">
        <f>J9/I9*100</f>
        <v>15.938775510204085</v>
      </c>
      <c r="L9" s="14"/>
      <c r="N9">
        <v>10</v>
      </c>
      <c r="O9" s="18">
        <v>5.3999999999999999E-2</v>
      </c>
      <c r="P9" s="18"/>
      <c r="Q9" s="18">
        <f t="shared" si="2"/>
        <v>5.3999999999999999E-2</v>
      </c>
      <c r="S9">
        <v>10</v>
      </c>
      <c r="T9">
        <v>10</v>
      </c>
      <c r="U9">
        <f>S9*T9</f>
        <v>100</v>
      </c>
      <c r="V9" s="14">
        <f>(Q9+0.0006)/0.0049</f>
        <v>11.142857142857144</v>
      </c>
      <c r="W9" s="14">
        <f>V9/U9*100</f>
        <v>11.142857142857144</v>
      </c>
      <c r="X9" s="14"/>
      <c r="Z9" s="6" t="s">
        <v>68</v>
      </c>
      <c r="AA9" s="16">
        <v>13.86</v>
      </c>
      <c r="AB9" s="16">
        <v>1.01</v>
      </c>
      <c r="AC9" s="16">
        <v>16.96</v>
      </c>
      <c r="AD9" s="16">
        <v>0.4</v>
      </c>
    </row>
    <row r="10" spans="1:30" x14ac:dyDescent="0.7">
      <c r="B10">
        <v>20</v>
      </c>
      <c r="C10" s="18">
        <v>0.1</v>
      </c>
      <c r="D10" s="18">
        <v>0.154</v>
      </c>
      <c r="E10" s="18">
        <f t="shared" si="0"/>
        <v>0.127</v>
      </c>
      <c r="G10">
        <v>10</v>
      </c>
      <c r="H10">
        <v>20</v>
      </c>
      <c r="I10">
        <f>G10*H10</f>
        <v>200</v>
      </c>
      <c r="J10" s="14">
        <f t="shared" ref="J10:J13" si="4">(E10+0.0117)/0.0046</f>
        <v>30.152173913043477</v>
      </c>
      <c r="K10" s="14">
        <f>J10/I10*100</f>
        <v>15.076086956521738</v>
      </c>
      <c r="L10" s="14"/>
      <c r="N10">
        <v>20</v>
      </c>
      <c r="O10" s="18">
        <v>0.108</v>
      </c>
      <c r="P10" s="18"/>
      <c r="Q10" s="18">
        <f t="shared" si="2"/>
        <v>0.108</v>
      </c>
      <c r="S10">
        <v>10</v>
      </c>
      <c r="T10">
        <v>20</v>
      </c>
      <c r="U10">
        <f>S10*T10</f>
        <v>200</v>
      </c>
      <c r="V10" s="14">
        <f t="shared" ref="V10:V13" si="5">(Q10+0.0117)/0.0046</f>
        <v>26.021739130434785</v>
      </c>
      <c r="W10" s="14">
        <f>V10/U10*100</f>
        <v>13.010869565217392</v>
      </c>
      <c r="X10" s="14"/>
      <c r="Z10" s="6" t="s">
        <v>69</v>
      </c>
      <c r="AA10" s="16">
        <v>15.52</v>
      </c>
      <c r="AB10" s="16">
        <v>1.35</v>
      </c>
      <c r="AC10" s="16">
        <v>14.35</v>
      </c>
      <c r="AD10" s="16">
        <v>0.41</v>
      </c>
    </row>
    <row r="11" spans="1:30" x14ac:dyDescent="0.7">
      <c r="B11">
        <v>30</v>
      </c>
      <c r="C11" s="18">
        <v>0.19</v>
      </c>
      <c r="D11" s="18">
        <v>0.193</v>
      </c>
      <c r="E11" s="18">
        <f t="shared" si="0"/>
        <v>0.1915</v>
      </c>
      <c r="G11">
        <v>10</v>
      </c>
      <c r="H11">
        <v>30</v>
      </c>
      <c r="I11">
        <f>G11*H11</f>
        <v>300</v>
      </c>
      <c r="J11" s="14">
        <f t="shared" si="4"/>
        <v>44.173913043478258</v>
      </c>
      <c r="K11" s="14">
        <f>J11/I11*100</f>
        <v>14.72463768115942</v>
      </c>
      <c r="L11" s="14"/>
      <c r="N11">
        <v>30</v>
      </c>
      <c r="O11" s="18">
        <v>0.16200000000000001</v>
      </c>
      <c r="P11" s="18"/>
      <c r="Q11" s="18">
        <f t="shared" si="2"/>
        <v>0.16200000000000001</v>
      </c>
      <c r="S11">
        <v>10</v>
      </c>
      <c r="T11">
        <v>30</v>
      </c>
      <c r="U11">
        <f>S11*T11</f>
        <v>300</v>
      </c>
      <c r="V11" s="14">
        <f t="shared" si="5"/>
        <v>37.760869565217391</v>
      </c>
      <c r="W11" s="14">
        <f>V11/U11*100</f>
        <v>12.586956521739131</v>
      </c>
      <c r="X11" s="14"/>
    </row>
    <row r="12" spans="1:30" x14ac:dyDescent="0.7">
      <c r="B12">
        <v>40</v>
      </c>
      <c r="C12" s="18">
        <v>0.21299999999999999</v>
      </c>
      <c r="D12" s="18">
        <v>0.23899999999999999</v>
      </c>
      <c r="E12" s="18">
        <f t="shared" si="0"/>
        <v>0.22599999999999998</v>
      </c>
      <c r="G12">
        <v>10</v>
      </c>
      <c r="H12">
        <v>40</v>
      </c>
      <c r="I12">
        <f>G12*H12</f>
        <v>400</v>
      </c>
      <c r="J12" s="14">
        <f t="shared" si="4"/>
        <v>51.673913043478258</v>
      </c>
      <c r="K12" s="14">
        <f>J12/I12*100</f>
        <v>12.918478260869565</v>
      </c>
      <c r="L12" s="14"/>
      <c r="N12">
        <v>40</v>
      </c>
      <c r="O12" s="18">
        <v>0.189</v>
      </c>
      <c r="P12" s="18"/>
      <c r="Q12" s="18">
        <f t="shared" si="2"/>
        <v>0.189</v>
      </c>
      <c r="S12">
        <v>10</v>
      </c>
      <c r="T12">
        <v>40</v>
      </c>
      <c r="U12">
        <f>S12*T12</f>
        <v>400</v>
      </c>
      <c r="V12" s="14">
        <f t="shared" si="5"/>
        <v>43.630434782608695</v>
      </c>
      <c r="W12" s="14">
        <f>V12/U12*100</f>
        <v>10.907608695652174</v>
      </c>
      <c r="X12" s="14"/>
    </row>
    <row r="13" spans="1:30" x14ac:dyDescent="0.7">
      <c r="B13">
        <v>50</v>
      </c>
      <c r="C13" s="18">
        <v>0.26600000000000001</v>
      </c>
      <c r="D13" s="18">
        <v>0.27</v>
      </c>
      <c r="E13" s="18">
        <f t="shared" si="0"/>
        <v>0.26800000000000002</v>
      </c>
      <c r="G13">
        <v>10</v>
      </c>
      <c r="H13">
        <v>50</v>
      </c>
      <c r="I13">
        <f>G13*H13</f>
        <v>500</v>
      </c>
      <c r="J13" s="14">
        <f t="shared" si="4"/>
        <v>60.804347826086961</v>
      </c>
      <c r="K13" s="14">
        <f>J13/I13*100</f>
        <v>12.160869565217391</v>
      </c>
      <c r="L13" s="14"/>
      <c r="N13">
        <v>50</v>
      </c>
      <c r="O13" s="18">
        <v>0.24299999999999999</v>
      </c>
      <c r="P13" s="18"/>
      <c r="Q13" s="18">
        <f t="shared" si="2"/>
        <v>0.24299999999999999</v>
      </c>
      <c r="S13">
        <v>10</v>
      </c>
      <c r="T13">
        <v>50</v>
      </c>
      <c r="U13">
        <f>S13*T13</f>
        <v>500</v>
      </c>
      <c r="V13" s="14">
        <f t="shared" si="5"/>
        <v>55.369565217391305</v>
      </c>
      <c r="W13" s="14">
        <f>V13/U13*100</f>
        <v>11.07391304347826</v>
      </c>
      <c r="X13" s="14"/>
    </row>
    <row r="14" spans="1:30" x14ac:dyDescent="0.7">
      <c r="C14" s="18"/>
      <c r="D14" s="18"/>
      <c r="E14" s="18"/>
      <c r="J14" s="14"/>
      <c r="K14" s="17">
        <f>AVERAGE(K9:K13)</f>
        <v>14.16376959479444</v>
      </c>
      <c r="L14" s="14">
        <f>STDEV(K9:K13)</f>
        <v>1.5700239658504536</v>
      </c>
      <c r="O14" s="18"/>
      <c r="P14" s="18"/>
      <c r="Q14" s="18"/>
      <c r="V14" s="14"/>
      <c r="W14" s="17">
        <f>AVERAGE(W9:W13)</f>
        <v>11.744440993788819</v>
      </c>
      <c r="X14" s="14">
        <f>STDEV(W9:W13)</f>
        <v>0.97794080833429431</v>
      </c>
    </row>
    <row r="15" spans="1:30" x14ac:dyDescent="0.7">
      <c r="A15" t="s">
        <v>46</v>
      </c>
      <c r="D15" s="19"/>
      <c r="E15" s="20" t="s">
        <v>23</v>
      </c>
      <c r="G15" t="s">
        <v>35</v>
      </c>
      <c r="H15" t="s">
        <v>36</v>
      </c>
      <c r="J15" s="14"/>
      <c r="K15" s="14"/>
      <c r="L15" s="14"/>
      <c r="M15" t="s">
        <v>54</v>
      </c>
      <c r="O15" s="18"/>
      <c r="P15" s="18"/>
      <c r="Q15" s="20" t="s">
        <v>23</v>
      </c>
      <c r="S15" t="s">
        <v>39</v>
      </c>
      <c r="T15" t="s">
        <v>40</v>
      </c>
      <c r="V15" s="14"/>
      <c r="W15" s="14"/>
      <c r="X15" s="14"/>
    </row>
    <row r="16" spans="1:30" x14ac:dyDescent="0.7">
      <c r="B16">
        <v>10</v>
      </c>
      <c r="C16" s="18">
        <v>6.4000000000000001E-2</v>
      </c>
      <c r="D16" s="18">
        <v>5.8999999999999997E-2</v>
      </c>
      <c r="E16" s="18">
        <f>AVERAGE(C16:D16)</f>
        <v>6.1499999999999999E-2</v>
      </c>
      <c r="G16">
        <v>10</v>
      </c>
      <c r="H16">
        <v>10</v>
      </c>
      <c r="I16">
        <f>G16*H16</f>
        <v>100</v>
      </c>
      <c r="J16" s="14">
        <f>(E16+0.0006)/0.0049</f>
        <v>12.673469387755103</v>
      </c>
      <c r="K16" s="14">
        <f>J16/I16*100</f>
        <v>12.673469387755103</v>
      </c>
      <c r="L16" s="14"/>
      <c r="N16">
        <v>10</v>
      </c>
      <c r="O16" s="18">
        <v>4.4999999999999998E-2</v>
      </c>
      <c r="P16" s="18">
        <v>5.1999999999999998E-2</v>
      </c>
      <c r="Q16" s="18">
        <f t="shared" ref="Q16:Q20" si="6">AVERAGE(O16:P16)</f>
        <v>4.8500000000000001E-2</v>
      </c>
      <c r="S16">
        <v>10</v>
      </c>
      <c r="T16">
        <v>10</v>
      </c>
      <c r="U16">
        <f>S16*T16</f>
        <v>100</v>
      </c>
      <c r="V16" s="14">
        <f>(Q16+0.0006)/0.0049</f>
        <v>10.020408163265307</v>
      </c>
      <c r="W16" s="14">
        <f>V16/U16*100</f>
        <v>10.020408163265307</v>
      </c>
      <c r="X16" s="14"/>
    </row>
    <row r="17" spans="1:24" x14ac:dyDescent="0.7">
      <c r="B17">
        <v>20</v>
      </c>
      <c r="C17" s="18">
        <v>0.11</v>
      </c>
      <c r="D17" s="18">
        <v>9.2999999999999999E-2</v>
      </c>
      <c r="E17" s="18">
        <f t="shared" ref="E17:E43" si="7">AVERAGE(C17:D17)</f>
        <v>0.10150000000000001</v>
      </c>
      <c r="G17">
        <v>10</v>
      </c>
      <c r="H17">
        <v>20</v>
      </c>
      <c r="I17">
        <f>G17*H17</f>
        <v>200</v>
      </c>
      <c r="J17" s="14">
        <f t="shared" ref="J17:J20" si="8">(E17+0.0117)/0.0046</f>
        <v>24.608695652173914</v>
      </c>
      <c r="K17" s="14">
        <f>J17/I17*100</f>
        <v>12.304347826086957</v>
      </c>
      <c r="L17" s="14"/>
      <c r="N17">
        <v>20</v>
      </c>
      <c r="O17" s="18">
        <v>0.1</v>
      </c>
      <c r="P17" s="18">
        <v>0.10100000000000001</v>
      </c>
      <c r="Q17" s="18">
        <f t="shared" si="6"/>
        <v>0.10050000000000001</v>
      </c>
      <c r="S17">
        <v>10</v>
      </c>
      <c r="T17">
        <v>20</v>
      </c>
      <c r="U17">
        <f>S17*T17</f>
        <v>200</v>
      </c>
      <c r="V17" s="14">
        <f t="shared" ref="V17:V20" si="9">(Q17+0.0117)/0.0046</f>
        <v>24.39130434782609</v>
      </c>
      <c r="W17" s="14">
        <f>V17/U17*100</f>
        <v>12.195652173913045</v>
      </c>
      <c r="X17" s="14"/>
    </row>
    <row r="18" spans="1:24" x14ac:dyDescent="0.7">
      <c r="B18">
        <v>30</v>
      </c>
      <c r="C18" s="18">
        <v>0.16200000000000001</v>
      </c>
      <c r="D18" s="18">
        <v>0.154</v>
      </c>
      <c r="E18" s="18">
        <f t="shared" si="7"/>
        <v>0.158</v>
      </c>
      <c r="G18">
        <v>10</v>
      </c>
      <c r="H18">
        <v>30</v>
      </c>
      <c r="I18">
        <f>G18*H18</f>
        <v>300</v>
      </c>
      <c r="J18" s="14">
        <f t="shared" si="8"/>
        <v>36.891304347826086</v>
      </c>
      <c r="K18" s="14">
        <f>J18/I18*100</f>
        <v>12.297101449275361</v>
      </c>
      <c r="L18" s="14"/>
      <c r="N18">
        <v>30</v>
      </c>
      <c r="O18" s="18">
        <v>0.14299999999999999</v>
      </c>
      <c r="P18" s="18">
        <v>0.15</v>
      </c>
      <c r="Q18" s="18">
        <f t="shared" si="6"/>
        <v>0.14649999999999999</v>
      </c>
      <c r="S18">
        <v>10</v>
      </c>
      <c r="T18">
        <v>30</v>
      </c>
      <c r="U18">
        <f>S18*T18</f>
        <v>300</v>
      </c>
      <c r="V18" s="14">
        <f t="shared" si="9"/>
        <v>34.391304347826086</v>
      </c>
      <c r="W18" s="14">
        <f>V18/U18*100</f>
        <v>11.463768115942029</v>
      </c>
      <c r="X18" s="14"/>
    </row>
    <row r="19" spans="1:24" x14ac:dyDescent="0.7">
      <c r="B19">
        <v>40</v>
      </c>
      <c r="C19" s="18">
        <v>0.21</v>
      </c>
      <c r="D19" s="18">
        <v>0.21199999999999999</v>
      </c>
      <c r="E19" s="18">
        <f t="shared" si="7"/>
        <v>0.21099999999999999</v>
      </c>
      <c r="G19">
        <v>10</v>
      </c>
      <c r="H19">
        <v>40</v>
      </c>
      <c r="I19">
        <f>G19*H19</f>
        <v>400</v>
      </c>
      <c r="J19" s="14">
        <f t="shared" si="8"/>
        <v>48.413043478260867</v>
      </c>
      <c r="K19" s="14">
        <f>J19/I19*100</f>
        <v>12.103260869565217</v>
      </c>
      <c r="L19" s="14"/>
      <c r="N19">
        <v>40</v>
      </c>
      <c r="O19" s="18">
        <v>0.188</v>
      </c>
      <c r="P19" s="18">
        <v>0.20300000000000001</v>
      </c>
      <c r="Q19" s="18">
        <f t="shared" si="6"/>
        <v>0.19550000000000001</v>
      </c>
      <c r="S19">
        <v>10</v>
      </c>
      <c r="T19">
        <v>40</v>
      </c>
      <c r="U19">
        <f>S19*T19</f>
        <v>400</v>
      </c>
      <c r="V19" s="14">
        <f t="shared" si="9"/>
        <v>45.043478260869563</v>
      </c>
      <c r="W19" s="14">
        <f>V19/U19*100</f>
        <v>11.260869565217391</v>
      </c>
      <c r="X19" s="14"/>
    </row>
    <row r="20" spans="1:24" x14ac:dyDescent="0.7">
      <c r="B20">
        <v>50</v>
      </c>
      <c r="C20" s="18">
        <v>0.23300000000000001</v>
      </c>
      <c r="D20" s="18">
        <v>0.27600000000000002</v>
      </c>
      <c r="E20" s="18">
        <f t="shared" si="7"/>
        <v>0.2545</v>
      </c>
      <c r="G20">
        <v>10</v>
      </c>
      <c r="H20">
        <v>50</v>
      </c>
      <c r="I20">
        <f>G20*H20</f>
        <v>500</v>
      </c>
      <c r="J20" s="14">
        <f t="shared" si="8"/>
        <v>57.869565217391305</v>
      </c>
      <c r="K20" s="14">
        <f>J20/I20*100</f>
        <v>11.57391304347826</v>
      </c>
      <c r="L20" s="14"/>
      <c r="N20">
        <v>50</v>
      </c>
      <c r="O20" s="18">
        <v>0.24099999999999999</v>
      </c>
      <c r="P20" s="18">
        <v>0.246</v>
      </c>
      <c r="Q20" s="18">
        <f t="shared" si="6"/>
        <v>0.24349999999999999</v>
      </c>
      <c r="S20">
        <v>10</v>
      </c>
      <c r="T20">
        <v>50</v>
      </c>
      <c r="U20">
        <f>S20*T20</f>
        <v>500</v>
      </c>
      <c r="V20" s="14">
        <f t="shared" si="9"/>
        <v>55.478260869565212</v>
      </c>
      <c r="W20" s="14">
        <f>V20/U20*100</f>
        <v>11.095652173913043</v>
      </c>
      <c r="X20" s="14"/>
    </row>
    <row r="21" spans="1:24" x14ac:dyDescent="0.7">
      <c r="C21" s="18"/>
      <c r="D21" s="18"/>
      <c r="E21" s="18"/>
      <c r="J21" s="14"/>
      <c r="K21" s="17">
        <f>AVERAGE(K16:K20)</f>
        <v>12.190418515232178</v>
      </c>
      <c r="L21" s="14">
        <f>STDEV(K16:K20)</f>
        <v>0.40167609265233689</v>
      </c>
      <c r="O21" s="18"/>
      <c r="P21" s="18"/>
      <c r="Q21" s="18"/>
      <c r="V21" s="14"/>
      <c r="W21" s="17">
        <f>AVERAGE(W16:W20)</f>
        <v>11.207270038450163</v>
      </c>
      <c r="X21" s="14">
        <f>STDEV(W16:W20)</f>
        <v>0.78528069458952066</v>
      </c>
    </row>
    <row r="22" spans="1:24" x14ac:dyDescent="0.7">
      <c r="A22" t="s">
        <v>47</v>
      </c>
      <c r="C22" s="19"/>
      <c r="D22" s="19"/>
      <c r="E22" s="20" t="s">
        <v>23</v>
      </c>
      <c r="G22" t="s">
        <v>33</v>
      </c>
      <c r="H22" t="s">
        <v>34</v>
      </c>
      <c r="J22" s="14"/>
      <c r="K22" s="14"/>
      <c r="L22" s="14"/>
      <c r="M22" t="s">
        <v>55</v>
      </c>
      <c r="O22" s="18"/>
      <c r="P22" s="18"/>
      <c r="Q22" s="20" t="s">
        <v>23</v>
      </c>
      <c r="S22" t="s">
        <v>39</v>
      </c>
      <c r="T22" t="s">
        <v>40</v>
      </c>
      <c r="V22" s="14"/>
      <c r="W22" s="14"/>
      <c r="X22" s="14"/>
    </row>
    <row r="23" spans="1:24" x14ac:dyDescent="0.7">
      <c r="B23">
        <v>10</v>
      </c>
      <c r="C23" s="18">
        <v>5.5E-2</v>
      </c>
      <c r="D23" s="18">
        <v>0.11899999999999999</v>
      </c>
      <c r="E23" s="18">
        <f t="shared" si="7"/>
        <v>8.6999999999999994E-2</v>
      </c>
      <c r="G23">
        <v>10</v>
      </c>
      <c r="H23">
        <v>10</v>
      </c>
      <c r="I23">
        <f>G23*H23</f>
        <v>100</v>
      </c>
      <c r="J23" s="14">
        <f>(E23+0.0006)/0.0049</f>
        <v>17.877551020408163</v>
      </c>
      <c r="K23" s="14">
        <f>J23/I23*100</f>
        <v>17.877551020408163</v>
      </c>
      <c r="L23" s="14"/>
      <c r="N23">
        <v>10</v>
      </c>
      <c r="O23" s="18">
        <v>6.3E-2</v>
      </c>
      <c r="P23" s="18">
        <v>5.6000000000000001E-2</v>
      </c>
      <c r="Q23" s="18">
        <f t="shared" ref="Q23:Q27" si="10">AVERAGE(O23:P23)</f>
        <v>5.9499999999999997E-2</v>
      </c>
      <c r="S23">
        <v>10</v>
      </c>
      <c r="T23">
        <v>10</v>
      </c>
      <c r="U23">
        <f>S23*T23</f>
        <v>100</v>
      </c>
      <c r="V23" s="14">
        <f>(Q23+0.0006)/0.0049</f>
        <v>12.26530612244898</v>
      </c>
      <c r="W23" s="14">
        <f>V23/U23*100</f>
        <v>12.26530612244898</v>
      </c>
      <c r="X23" s="14"/>
    </row>
    <row r="24" spans="1:24" x14ac:dyDescent="0.7">
      <c r="B24">
        <v>20</v>
      </c>
      <c r="C24" s="18">
        <v>0.114</v>
      </c>
      <c r="D24" s="18">
        <v>0.14000000000000001</v>
      </c>
      <c r="E24" s="18">
        <f t="shared" si="7"/>
        <v>0.127</v>
      </c>
      <c r="G24">
        <v>10</v>
      </c>
      <c r="H24">
        <v>20</v>
      </c>
      <c r="I24">
        <f>G24*H24</f>
        <v>200</v>
      </c>
      <c r="J24" s="14">
        <f t="shared" ref="J24:J27" si="11">(E24+0.0117)/0.0046</f>
        <v>30.152173913043477</v>
      </c>
      <c r="K24" s="14">
        <f>J24/I24*100</f>
        <v>15.076086956521738</v>
      </c>
      <c r="L24" s="14"/>
      <c r="N24">
        <v>20</v>
      </c>
      <c r="O24" s="18">
        <v>0.122</v>
      </c>
      <c r="P24" s="18">
        <v>0.124</v>
      </c>
      <c r="Q24" s="18">
        <f t="shared" si="10"/>
        <v>0.123</v>
      </c>
      <c r="S24">
        <v>10</v>
      </c>
      <c r="T24">
        <v>20</v>
      </c>
      <c r="U24">
        <f>S24*T24</f>
        <v>200</v>
      </c>
      <c r="V24" s="14">
        <f t="shared" ref="V24:V27" si="12">(Q24+0.0117)/0.0046</f>
        <v>29.282608695652172</v>
      </c>
      <c r="W24" s="14">
        <f>V24/U24*100</f>
        <v>14.641304347826086</v>
      </c>
      <c r="X24" s="14"/>
    </row>
    <row r="25" spans="1:24" x14ac:dyDescent="0.7">
      <c r="B25">
        <v>30</v>
      </c>
      <c r="C25" s="18">
        <v>0.158</v>
      </c>
      <c r="D25" s="18">
        <v>0.185</v>
      </c>
      <c r="E25" s="18">
        <f t="shared" si="7"/>
        <v>0.17149999999999999</v>
      </c>
      <c r="G25">
        <v>10</v>
      </c>
      <c r="H25">
        <v>30</v>
      </c>
      <c r="I25">
        <f>G25*H25</f>
        <v>300</v>
      </c>
      <c r="J25" s="14">
        <f t="shared" si="11"/>
        <v>39.826086956521735</v>
      </c>
      <c r="K25" s="14">
        <f>J25/I25*100</f>
        <v>13.275362318840578</v>
      </c>
      <c r="L25" s="14"/>
      <c r="N25">
        <v>30</v>
      </c>
      <c r="O25" s="18">
        <v>0.183</v>
      </c>
      <c r="P25" s="18">
        <v>0.17799999999999999</v>
      </c>
      <c r="Q25" s="18">
        <f t="shared" si="10"/>
        <v>0.18049999999999999</v>
      </c>
      <c r="S25">
        <v>10</v>
      </c>
      <c r="T25">
        <v>30</v>
      </c>
      <c r="U25">
        <f>S25*T25</f>
        <v>300</v>
      </c>
      <c r="V25" s="14">
        <f t="shared" si="12"/>
        <v>41.782608695652172</v>
      </c>
      <c r="W25" s="14">
        <f>V25/U25*100</f>
        <v>13.927536231884059</v>
      </c>
      <c r="X25" s="14"/>
    </row>
    <row r="26" spans="1:24" x14ac:dyDescent="0.7">
      <c r="B26">
        <v>40</v>
      </c>
      <c r="C26" s="18">
        <v>0.255</v>
      </c>
      <c r="D26" s="18">
        <v>0.248</v>
      </c>
      <c r="E26" s="18">
        <f t="shared" si="7"/>
        <v>0.2515</v>
      </c>
      <c r="G26">
        <v>10</v>
      </c>
      <c r="H26">
        <v>40</v>
      </c>
      <c r="I26">
        <f>G26*H26</f>
        <v>400</v>
      </c>
      <c r="J26" s="14">
        <f t="shared" si="11"/>
        <v>57.217391304347828</v>
      </c>
      <c r="K26" s="14">
        <f>J26/I26*100</f>
        <v>14.304347826086957</v>
      </c>
      <c r="L26" s="14"/>
      <c r="N26">
        <v>40</v>
      </c>
      <c r="O26" s="18">
        <v>0.23400000000000001</v>
      </c>
      <c r="P26" s="18">
        <v>0.23499999999999999</v>
      </c>
      <c r="Q26" s="18">
        <f t="shared" si="10"/>
        <v>0.23449999999999999</v>
      </c>
      <c r="S26">
        <v>10</v>
      </c>
      <c r="T26">
        <v>40</v>
      </c>
      <c r="U26">
        <f>S26*T26</f>
        <v>400</v>
      </c>
      <c r="V26" s="14">
        <f t="shared" si="12"/>
        <v>53.521739130434781</v>
      </c>
      <c r="W26" s="14">
        <f>V26/U26*100</f>
        <v>13.380434782608697</v>
      </c>
      <c r="X26" s="14"/>
    </row>
    <row r="27" spans="1:24" x14ac:dyDescent="0.7">
      <c r="B27">
        <v>50</v>
      </c>
      <c r="C27" s="18">
        <v>0.27300000000000002</v>
      </c>
      <c r="D27" s="18">
        <v>0.29399999999999998</v>
      </c>
      <c r="E27" s="18">
        <f t="shared" si="7"/>
        <v>0.28349999999999997</v>
      </c>
      <c r="G27">
        <v>10</v>
      </c>
      <c r="H27">
        <v>50</v>
      </c>
      <c r="I27">
        <f>G27*H27</f>
        <v>500</v>
      </c>
      <c r="J27" s="14">
        <f t="shared" si="11"/>
        <v>64.173913043478251</v>
      </c>
      <c r="K27" s="14">
        <f>J27/I27*100</f>
        <v>12.834782608695649</v>
      </c>
      <c r="L27" s="14"/>
      <c r="N27">
        <v>50</v>
      </c>
      <c r="O27" s="18">
        <v>0.28599999999999998</v>
      </c>
      <c r="P27" s="18">
        <v>0.29199999999999998</v>
      </c>
      <c r="Q27" s="18">
        <f t="shared" si="10"/>
        <v>0.28899999999999998</v>
      </c>
      <c r="S27">
        <v>10</v>
      </c>
      <c r="T27">
        <v>50</v>
      </c>
      <c r="U27">
        <f>S27*T27</f>
        <v>500</v>
      </c>
      <c r="V27" s="14">
        <f t="shared" si="12"/>
        <v>65.369565217391298</v>
      </c>
      <c r="W27" s="14">
        <f>V27/U27*100</f>
        <v>13.07391304347826</v>
      </c>
      <c r="X27" s="14"/>
    </row>
    <row r="28" spans="1:24" x14ac:dyDescent="0.7">
      <c r="C28" s="18"/>
      <c r="D28" s="18"/>
      <c r="E28" s="18"/>
      <c r="J28" s="14"/>
      <c r="K28" s="17">
        <f>AVERAGE(K23:K27)</f>
        <v>14.673626146110616</v>
      </c>
      <c r="L28" s="14">
        <f>STDEV(K23:K27)</f>
        <v>1.9937378882041923</v>
      </c>
      <c r="O28" s="18"/>
      <c r="P28" s="18"/>
      <c r="Q28" s="18"/>
      <c r="V28" s="14"/>
      <c r="W28" s="17">
        <f>AVERAGE(W23:W27)</f>
        <v>13.457698905649215</v>
      </c>
      <c r="X28" s="14">
        <f>STDEV(W23:W27)</f>
        <v>0.89397019497488561</v>
      </c>
    </row>
    <row r="29" spans="1:24" x14ac:dyDescent="0.7">
      <c r="C29" s="18"/>
      <c r="D29" s="18"/>
      <c r="E29" s="18"/>
      <c r="L29" s="14"/>
    </row>
    <row r="30" spans="1:24" x14ac:dyDescent="0.7">
      <c r="A30" t="s">
        <v>49</v>
      </c>
      <c r="C30" s="18"/>
      <c r="D30" s="18"/>
      <c r="E30" s="20" t="s">
        <v>23</v>
      </c>
      <c r="G30" t="s">
        <v>37</v>
      </c>
      <c r="H30" t="s">
        <v>38</v>
      </c>
      <c r="J30" s="14"/>
      <c r="K30" s="14"/>
      <c r="L30" s="14"/>
      <c r="M30" t="s">
        <v>56</v>
      </c>
      <c r="O30" s="18"/>
      <c r="P30" s="18"/>
      <c r="Q30" s="20" t="s">
        <v>23</v>
      </c>
      <c r="S30" t="s">
        <v>39</v>
      </c>
      <c r="T30" t="s">
        <v>40</v>
      </c>
      <c r="V30" s="14"/>
      <c r="W30" s="14"/>
      <c r="X30" s="14"/>
    </row>
    <row r="31" spans="1:24" x14ac:dyDescent="0.7">
      <c r="B31">
        <v>10</v>
      </c>
      <c r="C31" s="18">
        <v>7.6999999999999999E-2</v>
      </c>
      <c r="D31" s="18">
        <v>0.06</v>
      </c>
      <c r="E31" s="18">
        <f t="shared" si="7"/>
        <v>6.8500000000000005E-2</v>
      </c>
      <c r="G31">
        <v>10</v>
      </c>
      <c r="H31">
        <v>10</v>
      </c>
      <c r="I31">
        <f>G31*H31</f>
        <v>100</v>
      </c>
      <c r="J31" s="14">
        <f>(E31+0.0006)/0.0049</f>
        <v>14.102040816326532</v>
      </c>
      <c r="K31" s="14">
        <f>J31/I31*100</f>
        <v>14.102040816326532</v>
      </c>
      <c r="L31" s="14"/>
      <c r="N31">
        <v>10</v>
      </c>
      <c r="O31" s="18">
        <v>0.05</v>
      </c>
      <c r="P31" s="18">
        <v>7.2999999999999995E-2</v>
      </c>
      <c r="Q31" s="18">
        <f t="shared" ref="Q31:Q35" si="13">AVERAGE(O31:P31)</f>
        <v>6.1499999999999999E-2</v>
      </c>
      <c r="S31">
        <v>10</v>
      </c>
      <c r="T31">
        <v>10</v>
      </c>
      <c r="U31">
        <f>S31*T31</f>
        <v>100</v>
      </c>
      <c r="V31" s="14">
        <f>(Q31+0.0006)/0.0049</f>
        <v>12.673469387755103</v>
      </c>
      <c r="W31" s="14">
        <f>V31/U31*100</f>
        <v>12.673469387755103</v>
      </c>
      <c r="X31" s="14"/>
    </row>
    <row r="32" spans="1:24" x14ac:dyDescent="0.7">
      <c r="B32">
        <v>20</v>
      </c>
      <c r="C32" s="18">
        <v>0.16500000000000001</v>
      </c>
      <c r="D32" s="18">
        <v>0.155</v>
      </c>
      <c r="E32" s="18">
        <f t="shared" si="7"/>
        <v>0.16</v>
      </c>
      <c r="G32">
        <v>10</v>
      </c>
      <c r="H32">
        <v>20</v>
      </c>
      <c r="I32">
        <f>G32*H32</f>
        <v>200</v>
      </c>
      <c r="J32" s="14">
        <f t="shared" ref="J32:J35" si="14">(E32+0.0117)/0.0046</f>
        <v>37.326086956521735</v>
      </c>
      <c r="K32" s="14">
        <f>J32/I32*100</f>
        <v>18.663043478260867</v>
      </c>
      <c r="L32" s="14"/>
      <c r="N32">
        <v>20</v>
      </c>
      <c r="O32" s="18">
        <v>0.107</v>
      </c>
      <c r="P32" s="18">
        <v>0.126</v>
      </c>
      <c r="Q32" s="18">
        <f t="shared" si="13"/>
        <v>0.11649999999999999</v>
      </c>
      <c r="S32">
        <v>10</v>
      </c>
      <c r="T32">
        <v>20</v>
      </c>
      <c r="U32">
        <f>S32*T32</f>
        <v>200</v>
      </c>
      <c r="V32" s="14">
        <f t="shared" ref="V32:V35" si="15">(Q32+0.0117)/0.0046</f>
        <v>27.869565217391301</v>
      </c>
      <c r="W32" s="14">
        <f>V32/U32*100</f>
        <v>13.934782608695651</v>
      </c>
      <c r="X32" s="14"/>
    </row>
    <row r="33" spans="1:24" x14ac:dyDescent="0.7">
      <c r="B33">
        <v>30</v>
      </c>
      <c r="C33" s="18">
        <v>0.20699999999999999</v>
      </c>
      <c r="D33" s="18">
        <v>0.192</v>
      </c>
      <c r="E33" s="18">
        <f t="shared" si="7"/>
        <v>0.19950000000000001</v>
      </c>
      <c r="G33">
        <v>10</v>
      </c>
      <c r="H33">
        <v>30</v>
      </c>
      <c r="I33">
        <f>G33*H33</f>
        <v>300</v>
      </c>
      <c r="J33" s="14">
        <f t="shared" si="14"/>
        <v>45.913043478260867</v>
      </c>
      <c r="K33" s="14">
        <f>J33/I33*100</f>
        <v>15.304347826086955</v>
      </c>
      <c r="L33" s="14"/>
      <c r="N33">
        <v>30</v>
      </c>
      <c r="O33" s="18">
        <v>0.17199999999999999</v>
      </c>
      <c r="P33" s="18">
        <v>0.17199999999999999</v>
      </c>
      <c r="Q33" s="18">
        <f t="shared" si="13"/>
        <v>0.17199999999999999</v>
      </c>
      <c r="S33">
        <v>10</v>
      </c>
      <c r="T33">
        <v>30</v>
      </c>
      <c r="U33">
        <f>S33*T33</f>
        <v>300</v>
      </c>
      <c r="V33" s="14">
        <f t="shared" si="15"/>
        <v>39.934782608695649</v>
      </c>
      <c r="W33" s="14">
        <f>V33/U33*100</f>
        <v>13.311594202898549</v>
      </c>
      <c r="X33" s="14"/>
    </row>
    <row r="34" spans="1:24" x14ac:dyDescent="0.7">
      <c r="B34">
        <v>40</v>
      </c>
      <c r="C34" s="18">
        <v>0.26600000000000001</v>
      </c>
      <c r="D34" s="18">
        <v>0.23799999999999999</v>
      </c>
      <c r="E34" s="18">
        <f t="shared" si="7"/>
        <v>0.252</v>
      </c>
      <c r="G34">
        <v>10</v>
      </c>
      <c r="H34">
        <v>40</v>
      </c>
      <c r="I34">
        <f>G34*H34</f>
        <v>400</v>
      </c>
      <c r="J34" s="14">
        <f t="shared" si="14"/>
        <v>57.326086956521735</v>
      </c>
      <c r="K34" s="14">
        <f>J34/I34*100</f>
        <v>14.331521739130434</v>
      </c>
      <c r="L34" s="14"/>
      <c r="N34">
        <v>40</v>
      </c>
      <c r="O34" s="18">
        <v>0.23400000000000001</v>
      </c>
      <c r="P34" s="18">
        <v>0.246</v>
      </c>
      <c r="Q34" s="18">
        <f t="shared" si="13"/>
        <v>0.24</v>
      </c>
      <c r="S34">
        <v>10</v>
      </c>
      <c r="T34">
        <v>40</v>
      </c>
      <c r="U34">
        <f>S34*T34</f>
        <v>400</v>
      </c>
      <c r="V34" s="14">
        <f t="shared" si="15"/>
        <v>54.717391304347821</v>
      </c>
      <c r="W34" s="14">
        <f>V34/U34*100</f>
        <v>13.679347826086955</v>
      </c>
      <c r="X34" s="14"/>
    </row>
    <row r="35" spans="1:24" x14ac:dyDescent="0.7">
      <c r="B35">
        <v>50</v>
      </c>
      <c r="C35" s="18">
        <v>0.35399999999999998</v>
      </c>
      <c r="D35" s="18">
        <v>0.317</v>
      </c>
      <c r="E35" s="18">
        <f t="shared" si="7"/>
        <v>0.33550000000000002</v>
      </c>
      <c r="G35">
        <v>10</v>
      </c>
      <c r="H35">
        <v>50</v>
      </c>
      <c r="I35">
        <f>G35*H35</f>
        <v>500</v>
      </c>
      <c r="J35" s="14">
        <f t="shared" si="14"/>
        <v>75.478260869565219</v>
      </c>
      <c r="K35" s="14">
        <f>J35/I35*100</f>
        <v>15.095652173913043</v>
      </c>
      <c r="L35" s="14"/>
      <c r="N35">
        <v>50</v>
      </c>
      <c r="O35" s="18">
        <v>0.27600000000000002</v>
      </c>
      <c r="P35" s="18">
        <v>0.28199999999999997</v>
      </c>
      <c r="Q35" s="18">
        <f t="shared" si="13"/>
        <v>0.27900000000000003</v>
      </c>
      <c r="S35">
        <v>10</v>
      </c>
      <c r="T35">
        <v>50</v>
      </c>
      <c r="U35">
        <f>S35*T35</f>
        <v>500</v>
      </c>
      <c r="V35" s="14">
        <f t="shared" si="15"/>
        <v>63.195652173913047</v>
      </c>
      <c r="W35" s="14">
        <f>V35/U35*100</f>
        <v>12.639130434782608</v>
      </c>
      <c r="X35" s="14"/>
    </row>
    <row r="36" spans="1:24" x14ac:dyDescent="0.7">
      <c r="C36" s="18"/>
      <c r="D36" s="18"/>
      <c r="E36" s="18"/>
      <c r="J36" s="14"/>
      <c r="K36" s="17">
        <f>AVERAGE(K31:K35)</f>
        <v>15.499321206743565</v>
      </c>
      <c r="L36" s="14">
        <f>STDEV(K31:K35)</f>
        <v>1.8389025262726242</v>
      </c>
      <c r="O36" s="18"/>
      <c r="P36" s="18"/>
      <c r="Q36" s="18"/>
      <c r="V36" s="14"/>
      <c r="W36" s="17">
        <f>AVERAGE(W31:W35)</f>
        <v>13.247664892043773</v>
      </c>
      <c r="X36" s="14">
        <f>STDEV(W31:W35)</f>
        <v>0.58364855257398851</v>
      </c>
    </row>
    <row r="37" spans="1:24" x14ac:dyDescent="0.7">
      <c r="C37" s="18"/>
      <c r="D37" s="18"/>
      <c r="E37" s="18"/>
      <c r="L37" s="14"/>
    </row>
    <row r="38" spans="1:24" x14ac:dyDescent="0.7">
      <c r="A38" t="s">
        <v>48</v>
      </c>
      <c r="C38" s="18"/>
      <c r="D38" s="18"/>
      <c r="E38" s="20" t="s">
        <v>23</v>
      </c>
      <c r="G38" t="s">
        <v>33</v>
      </c>
      <c r="H38" t="s">
        <v>34</v>
      </c>
      <c r="J38" s="14"/>
      <c r="K38" s="14"/>
      <c r="L38" s="14"/>
      <c r="M38" t="s">
        <v>57</v>
      </c>
      <c r="O38" s="18"/>
      <c r="P38" s="18"/>
      <c r="Q38" s="20" t="s">
        <v>23</v>
      </c>
      <c r="S38" t="s">
        <v>39</v>
      </c>
      <c r="T38" t="s">
        <v>40</v>
      </c>
      <c r="V38" s="14"/>
      <c r="W38" s="14"/>
      <c r="X38" s="14"/>
    </row>
    <row r="39" spans="1:24" x14ac:dyDescent="0.7">
      <c r="B39">
        <v>10</v>
      </c>
      <c r="C39" s="18">
        <v>8.5999999999999993E-2</v>
      </c>
      <c r="D39" s="18">
        <v>0.08</v>
      </c>
      <c r="E39" s="18">
        <f t="shared" si="7"/>
        <v>8.299999999999999E-2</v>
      </c>
      <c r="G39">
        <v>10</v>
      </c>
      <c r="H39">
        <v>10</v>
      </c>
      <c r="I39">
        <f>G39*H39</f>
        <v>100</v>
      </c>
      <c r="J39" s="14">
        <f>(E39+0.0006)/0.0049</f>
        <v>17.061224489795919</v>
      </c>
      <c r="K39" s="14">
        <f>J39/I39*100</f>
        <v>17.061224489795919</v>
      </c>
      <c r="L39" s="14"/>
      <c r="N39">
        <v>10</v>
      </c>
      <c r="O39" s="18">
        <v>5.8000000000000003E-2</v>
      </c>
      <c r="P39" s="18">
        <v>5.6000000000000001E-2</v>
      </c>
      <c r="Q39" s="18">
        <f t="shared" ref="Q39:Q43" si="16">AVERAGE(O39:P39)</f>
        <v>5.7000000000000002E-2</v>
      </c>
      <c r="S39">
        <v>10</v>
      </c>
      <c r="T39">
        <v>10</v>
      </c>
      <c r="U39">
        <f>S39*T39</f>
        <v>100</v>
      </c>
      <c r="V39" s="14">
        <f>(Q39+0.0006)/0.0049</f>
        <v>11.755102040816327</v>
      </c>
      <c r="W39" s="14">
        <f>V39/U39*100</f>
        <v>11.755102040816327</v>
      </c>
      <c r="X39" s="14"/>
    </row>
    <row r="40" spans="1:24" x14ac:dyDescent="0.7">
      <c r="B40">
        <v>20</v>
      </c>
      <c r="C40" s="18">
        <v>0.17199999999999999</v>
      </c>
      <c r="D40" s="18">
        <v>0.127</v>
      </c>
      <c r="E40" s="18">
        <f t="shared" si="7"/>
        <v>0.14949999999999999</v>
      </c>
      <c r="G40">
        <v>10</v>
      </c>
      <c r="H40">
        <v>20</v>
      </c>
      <c r="I40">
        <f>G40*H40</f>
        <v>200</v>
      </c>
      <c r="J40" s="14">
        <f t="shared" ref="J40:J43" si="17">(E40+0.0117)/0.0046</f>
        <v>35.043478260869563</v>
      </c>
      <c r="K40" s="14">
        <f>J40/I40*100</f>
        <v>17.521739130434781</v>
      </c>
      <c r="L40" s="14"/>
      <c r="N40">
        <v>20</v>
      </c>
      <c r="O40" s="18">
        <v>0.105</v>
      </c>
      <c r="P40" s="18">
        <v>0.13500000000000001</v>
      </c>
      <c r="Q40" s="18">
        <f t="shared" si="16"/>
        <v>0.12</v>
      </c>
      <c r="S40">
        <v>10</v>
      </c>
      <c r="T40">
        <v>20</v>
      </c>
      <c r="U40">
        <f>S40*T40</f>
        <v>200</v>
      </c>
      <c r="V40" s="14">
        <f t="shared" ref="V40:V43" si="18">(Q40+0.0117)/0.0046</f>
        <v>28.630434782608692</v>
      </c>
      <c r="W40" s="14">
        <f>V40/U40*100</f>
        <v>14.315217391304348</v>
      </c>
      <c r="X40" s="14"/>
    </row>
    <row r="41" spans="1:24" x14ac:dyDescent="0.7">
      <c r="B41">
        <v>30</v>
      </c>
      <c r="C41" s="18">
        <v>0.216</v>
      </c>
      <c r="D41" s="18">
        <v>0.19500000000000001</v>
      </c>
      <c r="E41" s="18">
        <f t="shared" si="7"/>
        <v>0.20550000000000002</v>
      </c>
      <c r="G41">
        <v>10</v>
      </c>
      <c r="H41">
        <v>30</v>
      </c>
      <c r="I41">
        <f>G41*H41</f>
        <v>300</v>
      </c>
      <c r="J41" s="14">
        <f t="shared" si="17"/>
        <v>47.217391304347828</v>
      </c>
      <c r="K41" s="14">
        <f>J41/I41*100</f>
        <v>15.739130434782608</v>
      </c>
      <c r="L41" s="14"/>
      <c r="N41">
        <v>30</v>
      </c>
      <c r="O41" s="18">
        <v>0.19600000000000001</v>
      </c>
      <c r="P41" s="18">
        <v>0.191</v>
      </c>
      <c r="Q41" s="18">
        <f t="shared" si="16"/>
        <v>0.19350000000000001</v>
      </c>
      <c r="S41">
        <v>10</v>
      </c>
      <c r="T41">
        <v>30</v>
      </c>
      <c r="U41">
        <f>S41*T41</f>
        <v>300</v>
      </c>
      <c r="V41" s="14">
        <f t="shared" si="18"/>
        <v>44.608695652173914</v>
      </c>
      <c r="W41" s="14">
        <f>V41/U41*100</f>
        <v>14.869565217391303</v>
      </c>
      <c r="X41" s="14"/>
    </row>
    <row r="42" spans="1:24" x14ac:dyDescent="0.7">
      <c r="B42">
        <v>40</v>
      </c>
      <c r="C42" s="18">
        <v>0.27300000000000002</v>
      </c>
      <c r="D42" s="18">
        <v>0.24099999999999999</v>
      </c>
      <c r="E42" s="18">
        <f t="shared" si="7"/>
        <v>0.25700000000000001</v>
      </c>
      <c r="G42">
        <v>10</v>
      </c>
      <c r="H42">
        <v>40</v>
      </c>
      <c r="I42">
        <f>G42*H42</f>
        <v>400</v>
      </c>
      <c r="J42" s="14">
        <f t="shared" si="17"/>
        <v>58.413043478260867</v>
      </c>
      <c r="K42" s="14">
        <f>J42/I42*100</f>
        <v>14.603260869565215</v>
      </c>
      <c r="L42" s="14"/>
      <c r="N42">
        <v>40</v>
      </c>
      <c r="O42" s="18">
        <v>0.23</v>
      </c>
      <c r="P42" s="18">
        <v>0.26900000000000002</v>
      </c>
      <c r="Q42" s="18">
        <f t="shared" si="16"/>
        <v>0.2495</v>
      </c>
      <c r="S42">
        <v>10</v>
      </c>
      <c r="T42">
        <v>40</v>
      </c>
      <c r="U42">
        <f>S42*T42</f>
        <v>400</v>
      </c>
      <c r="V42" s="14">
        <f t="shared" si="18"/>
        <v>56.782608695652172</v>
      </c>
      <c r="W42" s="14">
        <f>V42/U42*100</f>
        <v>14.195652173913043</v>
      </c>
      <c r="X42" s="14"/>
    </row>
    <row r="43" spans="1:24" x14ac:dyDescent="0.7">
      <c r="B43">
        <v>50</v>
      </c>
      <c r="C43" s="18">
        <v>0.33800000000000002</v>
      </c>
      <c r="D43" s="18">
        <v>0.30499999999999999</v>
      </c>
      <c r="E43" s="18">
        <f t="shared" si="7"/>
        <v>0.32150000000000001</v>
      </c>
      <c r="G43">
        <v>10</v>
      </c>
      <c r="H43">
        <v>50</v>
      </c>
      <c r="I43">
        <f>G43*H43</f>
        <v>500</v>
      </c>
      <c r="J43" s="14">
        <f t="shared" si="17"/>
        <v>72.434782608695656</v>
      </c>
      <c r="K43" s="14">
        <f>J43/I43*100</f>
        <v>14.486956521739131</v>
      </c>
      <c r="L43" s="14"/>
      <c r="N43">
        <v>50</v>
      </c>
      <c r="O43" s="18">
        <v>0.30299999999999999</v>
      </c>
      <c r="P43" s="18">
        <v>0.33400000000000002</v>
      </c>
      <c r="Q43" s="18">
        <f t="shared" si="16"/>
        <v>0.31850000000000001</v>
      </c>
      <c r="S43">
        <v>10</v>
      </c>
      <c r="T43">
        <v>50</v>
      </c>
      <c r="U43">
        <f>S43*T43</f>
        <v>500</v>
      </c>
      <c r="V43" s="14">
        <f t="shared" si="18"/>
        <v>71.782608695652172</v>
      </c>
      <c r="W43" s="14">
        <f>V43/U43*100</f>
        <v>14.356521739130434</v>
      </c>
      <c r="X43" s="14"/>
    </row>
    <row r="44" spans="1:24" x14ac:dyDescent="0.7">
      <c r="C44" s="18"/>
      <c r="D44" s="18"/>
      <c r="E44" s="18"/>
      <c r="J44" s="14"/>
      <c r="K44" s="17">
        <f>AVERAGE(K39:K43)</f>
        <v>15.882462289263533</v>
      </c>
      <c r="L44" s="14">
        <f>STDEV(K39:K43)</f>
        <v>1.3857349608840557</v>
      </c>
      <c r="O44" s="18"/>
      <c r="P44" s="18"/>
      <c r="Q44" s="18"/>
      <c r="V44" s="14"/>
      <c r="W44" s="17">
        <f>AVERAGE(W39:W43)</f>
        <v>13.898411712511091</v>
      </c>
      <c r="X44" s="14">
        <f>STDEV(W39:W43)</f>
        <v>1.2256487201763158</v>
      </c>
    </row>
    <row r="45" spans="1:24" x14ac:dyDescent="0.7">
      <c r="A45" t="s">
        <v>50</v>
      </c>
      <c r="C45" s="18"/>
      <c r="D45" s="18"/>
      <c r="E45" s="20" t="s">
        <v>23</v>
      </c>
      <c r="G45" t="s">
        <v>33</v>
      </c>
      <c r="H45" t="s">
        <v>34</v>
      </c>
      <c r="J45" s="14"/>
      <c r="K45" s="14"/>
      <c r="L45" s="14"/>
      <c r="M45" t="s">
        <v>58</v>
      </c>
      <c r="O45" s="18"/>
      <c r="P45" s="18"/>
      <c r="Q45" s="20" t="s">
        <v>23</v>
      </c>
      <c r="S45" t="s">
        <v>41</v>
      </c>
      <c r="T45" t="s">
        <v>42</v>
      </c>
      <c r="V45" s="14"/>
      <c r="W45" s="14"/>
      <c r="X45" s="14"/>
    </row>
    <row r="46" spans="1:24" x14ac:dyDescent="0.7">
      <c r="B46">
        <v>10</v>
      </c>
      <c r="C46" s="18">
        <v>0.06</v>
      </c>
      <c r="D46" s="18">
        <v>5.8999999999999997E-2</v>
      </c>
      <c r="E46" s="18">
        <f>AVERAGE(C46:D46)</f>
        <v>5.9499999999999997E-2</v>
      </c>
      <c r="G46">
        <v>10</v>
      </c>
      <c r="H46">
        <v>10</v>
      </c>
      <c r="I46">
        <f>G46*H46</f>
        <v>100</v>
      </c>
      <c r="J46" s="14">
        <f>(E46+0.0006)/0.0049</f>
        <v>12.26530612244898</v>
      </c>
      <c r="K46" s="14">
        <f>J46/I46*100</f>
        <v>12.26530612244898</v>
      </c>
      <c r="L46" s="14"/>
      <c r="N46">
        <v>10</v>
      </c>
      <c r="O46" s="18">
        <v>8.3000000000000004E-2</v>
      </c>
      <c r="P46" s="18">
        <v>0.08</v>
      </c>
      <c r="Q46" s="18">
        <f t="shared" ref="Q46:Q50" si="19">AVERAGE(O46:P46)</f>
        <v>8.1500000000000003E-2</v>
      </c>
      <c r="S46">
        <v>10</v>
      </c>
      <c r="T46">
        <v>10</v>
      </c>
      <c r="U46">
        <f>S46*T46</f>
        <v>100</v>
      </c>
      <c r="V46" s="14">
        <f>(Q46+0.0006)/0.0049</f>
        <v>16.755102040816329</v>
      </c>
      <c r="W46" s="14">
        <f>V46/U46*100</f>
        <v>16.755102040816329</v>
      </c>
      <c r="X46" s="14"/>
    </row>
    <row r="47" spans="1:24" x14ac:dyDescent="0.7">
      <c r="B47">
        <v>20</v>
      </c>
      <c r="C47" s="18">
        <v>0.13500000000000001</v>
      </c>
      <c r="D47" s="18">
        <v>0.114</v>
      </c>
      <c r="E47" s="18">
        <f>AVERAGE(C47:D47)</f>
        <v>0.1245</v>
      </c>
      <c r="G47">
        <v>10</v>
      </c>
      <c r="H47">
        <v>20</v>
      </c>
      <c r="I47">
        <f>G47*H47</f>
        <v>200</v>
      </c>
      <c r="J47" s="14">
        <f t="shared" ref="J47:J50" si="20">(E47+0.0117)/0.0046</f>
        <v>29.60869565217391</v>
      </c>
      <c r="K47" s="14">
        <f>J47/I47*100</f>
        <v>14.804347826086955</v>
      </c>
      <c r="L47" s="14"/>
      <c r="N47">
        <v>20</v>
      </c>
      <c r="O47" s="18">
        <v>0.14799999999999999</v>
      </c>
      <c r="P47" s="18">
        <v>0.153</v>
      </c>
      <c r="Q47" s="18">
        <f t="shared" si="19"/>
        <v>0.15049999999999999</v>
      </c>
      <c r="S47">
        <v>10</v>
      </c>
      <c r="T47">
        <v>20</v>
      </c>
      <c r="U47">
        <f>S47*T47</f>
        <v>200</v>
      </c>
      <c r="V47" s="14">
        <f t="shared" ref="V47:V50" si="21">(Q47+0.0117)/0.0046</f>
        <v>35.260869565217391</v>
      </c>
      <c r="W47" s="14">
        <f>V47/U47*100</f>
        <v>17.630434782608695</v>
      </c>
      <c r="X47" s="14"/>
    </row>
    <row r="48" spans="1:24" x14ac:dyDescent="0.7">
      <c r="B48">
        <v>30</v>
      </c>
      <c r="C48" s="18">
        <v>0.16800000000000001</v>
      </c>
      <c r="D48" s="18">
        <v>0.20499999999999999</v>
      </c>
      <c r="E48" s="18">
        <f>AVERAGE(C48:D48)</f>
        <v>0.1865</v>
      </c>
      <c r="G48">
        <v>10</v>
      </c>
      <c r="H48">
        <v>30</v>
      </c>
      <c r="I48">
        <f>G48*H48</f>
        <v>300</v>
      </c>
      <c r="J48" s="14">
        <f t="shared" si="20"/>
        <v>43.086956521739125</v>
      </c>
      <c r="K48" s="14">
        <f>J48/I48*100</f>
        <v>14.362318840579707</v>
      </c>
      <c r="L48" s="14"/>
      <c r="N48">
        <v>30</v>
      </c>
      <c r="O48" s="18">
        <v>0.22700000000000001</v>
      </c>
      <c r="P48" s="18">
        <v>0.218</v>
      </c>
      <c r="Q48" s="18">
        <f t="shared" si="19"/>
        <v>0.2225</v>
      </c>
      <c r="S48">
        <v>10</v>
      </c>
      <c r="T48">
        <v>30</v>
      </c>
      <c r="U48">
        <f>S48*T48</f>
        <v>300</v>
      </c>
      <c r="V48" s="14">
        <f t="shared" si="21"/>
        <v>50.913043478260867</v>
      </c>
      <c r="W48" s="14">
        <f>V48/U48*100</f>
        <v>16.971014492753621</v>
      </c>
      <c r="X48" s="14"/>
    </row>
    <row r="49" spans="1:24" x14ac:dyDescent="0.7">
      <c r="B49">
        <v>40</v>
      </c>
      <c r="C49" s="18">
        <v>0.255</v>
      </c>
      <c r="D49" s="18">
        <v>0.25</v>
      </c>
      <c r="E49" s="18">
        <f>AVERAGE(C49:D49)</f>
        <v>0.2525</v>
      </c>
      <c r="G49">
        <v>10</v>
      </c>
      <c r="H49">
        <v>40</v>
      </c>
      <c r="I49">
        <f>G49*H49</f>
        <v>400</v>
      </c>
      <c r="J49" s="14">
        <f t="shared" si="20"/>
        <v>57.434782608695649</v>
      </c>
      <c r="K49" s="14">
        <f>J49/I49*100</f>
        <v>14.35869565217391</v>
      </c>
      <c r="L49" s="14"/>
      <c r="N49">
        <v>40</v>
      </c>
      <c r="O49" s="18">
        <v>0.29899999999999999</v>
      </c>
      <c r="P49" s="18">
        <v>0.29899999999999999</v>
      </c>
      <c r="Q49" s="18">
        <f t="shared" si="19"/>
        <v>0.29899999999999999</v>
      </c>
      <c r="S49">
        <v>10</v>
      </c>
      <c r="T49">
        <v>40</v>
      </c>
      <c r="U49">
        <f>S49*T49</f>
        <v>400</v>
      </c>
      <c r="V49" s="14">
        <f t="shared" si="21"/>
        <v>67.543478260869563</v>
      </c>
      <c r="W49" s="14">
        <f>V49/U49*100</f>
        <v>16.885869565217391</v>
      </c>
      <c r="X49" s="14"/>
    </row>
    <row r="50" spans="1:24" x14ac:dyDescent="0.7">
      <c r="B50">
        <v>50</v>
      </c>
      <c r="C50" s="18">
        <v>0.307</v>
      </c>
      <c r="D50" s="18">
        <v>0.28999999999999998</v>
      </c>
      <c r="E50" s="18">
        <f>AVERAGE(C50:D50)</f>
        <v>0.29849999999999999</v>
      </c>
      <c r="G50">
        <v>10</v>
      </c>
      <c r="H50">
        <v>50</v>
      </c>
      <c r="I50">
        <f>G50*H50</f>
        <v>500</v>
      </c>
      <c r="J50" s="14">
        <f t="shared" si="20"/>
        <v>67.434782608695642</v>
      </c>
      <c r="K50" s="14">
        <f>J50/I50*100</f>
        <v>13.486956521739129</v>
      </c>
      <c r="L50" s="14"/>
      <c r="N50">
        <v>50</v>
      </c>
      <c r="O50" s="18">
        <v>0.376</v>
      </c>
      <c r="P50" s="18">
        <v>0.36299999999999999</v>
      </c>
      <c r="Q50" s="18">
        <f t="shared" si="19"/>
        <v>0.3695</v>
      </c>
      <c r="S50">
        <v>10</v>
      </c>
      <c r="T50">
        <v>50</v>
      </c>
      <c r="U50">
        <f>S50*T50</f>
        <v>500</v>
      </c>
      <c r="V50" s="14">
        <f t="shared" si="21"/>
        <v>82.869565217391298</v>
      </c>
      <c r="W50" s="14">
        <f>V50/U50*100</f>
        <v>16.573913043478257</v>
      </c>
      <c r="X50" s="14"/>
    </row>
    <row r="51" spans="1:24" x14ac:dyDescent="0.7">
      <c r="C51" s="18"/>
      <c r="D51" s="18"/>
      <c r="E51" s="18"/>
      <c r="J51" s="14"/>
      <c r="K51" s="17">
        <f>AVERAGE(K46:K50)</f>
        <v>13.855524992605737</v>
      </c>
      <c r="L51" s="14">
        <f>STDEV(K46:K50)</f>
        <v>1.0093220817768536</v>
      </c>
      <c r="O51" s="18"/>
      <c r="P51" s="18"/>
      <c r="Q51" s="18"/>
      <c r="V51" s="14"/>
      <c r="W51" s="17">
        <f>AVERAGE(W46:W50)</f>
        <v>16.963266784974859</v>
      </c>
      <c r="X51" s="14">
        <f>STDEV(W46:W50)</f>
        <v>0.40189936252647346</v>
      </c>
    </row>
    <row r="52" spans="1:24" x14ac:dyDescent="0.7">
      <c r="A52" t="s">
        <v>51</v>
      </c>
      <c r="C52" s="18"/>
      <c r="D52" s="18"/>
      <c r="E52" s="20" t="s">
        <v>23</v>
      </c>
      <c r="G52" t="s">
        <v>33</v>
      </c>
      <c r="H52" t="s">
        <v>34</v>
      </c>
      <c r="J52" s="14"/>
      <c r="K52" s="14"/>
      <c r="L52" s="14"/>
      <c r="M52" t="s">
        <v>59</v>
      </c>
      <c r="O52" s="18"/>
      <c r="P52" s="18"/>
      <c r="Q52" s="20" t="s">
        <v>23</v>
      </c>
      <c r="S52" t="s">
        <v>43</v>
      </c>
      <c r="T52" t="s">
        <v>44</v>
      </c>
      <c r="V52" s="14"/>
      <c r="W52" s="14"/>
      <c r="X52" s="14"/>
    </row>
    <row r="53" spans="1:24" x14ac:dyDescent="0.7">
      <c r="B53">
        <v>10</v>
      </c>
      <c r="C53" s="18">
        <v>7.0000000000000007E-2</v>
      </c>
      <c r="D53" s="18">
        <v>6.7000000000000004E-2</v>
      </c>
      <c r="E53" s="18">
        <f>AVERAGE(C53:D53)</f>
        <v>6.8500000000000005E-2</v>
      </c>
      <c r="G53">
        <v>10</v>
      </c>
      <c r="H53">
        <v>10</v>
      </c>
      <c r="I53">
        <f>G53*H53</f>
        <v>100</v>
      </c>
      <c r="J53" s="14">
        <f>(E53+0.0006)/0.0049</f>
        <v>14.102040816326532</v>
      </c>
      <c r="K53" s="14">
        <f>J53/I53*100</f>
        <v>14.102040816326532</v>
      </c>
      <c r="L53" s="14"/>
      <c r="N53">
        <v>10</v>
      </c>
      <c r="O53" s="18">
        <v>7.0000000000000007E-2</v>
      </c>
      <c r="P53" s="18">
        <v>6.5000000000000002E-2</v>
      </c>
      <c r="Q53" s="18">
        <f t="shared" ref="Q53:Q57" si="22">AVERAGE(O53:P53)</f>
        <v>6.7500000000000004E-2</v>
      </c>
      <c r="S53">
        <v>10</v>
      </c>
      <c r="T53">
        <v>10</v>
      </c>
      <c r="U53">
        <f>S53*T53</f>
        <v>100</v>
      </c>
      <c r="V53" s="14">
        <f>(Q53+0.0006)/0.0049</f>
        <v>13.897959183673471</v>
      </c>
      <c r="W53" s="14">
        <f>V53/U53*100</f>
        <v>13.897959183673473</v>
      </c>
      <c r="X53" s="14"/>
    </row>
    <row r="54" spans="1:24" x14ac:dyDescent="0.7">
      <c r="B54">
        <v>20</v>
      </c>
      <c r="C54" s="18">
        <v>0.14799999999999999</v>
      </c>
      <c r="D54" s="18">
        <v>0.154</v>
      </c>
      <c r="E54" s="18">
        <f>AVERAGE(C54:D54)</f>
        <v>0.151</v>
      </c>
      <c r="G54">
        <v>10</v>
      </c>
      <c r="H54">
        <v>20</v>
      </c>
      <c r="I54">
        <f>G54*H54</f>
        <v>200</v>
      </c>
      <c r="J54" s="14">
        <f t="shared" ref="J54:J57" si="23">(E54+0.0117)/0.0046</f>
        <v>35.369565217391305</v>
      </c>
      <c r="K54" s="14">
        <f>J54/I54*100</f>
        <v>17.684782608695652</v>
      </c>
      <c r="L54" s="14"/>
      <c r="N54">
        <v>20</v>
      </c>
      <c r="O54" s="18">
        <v>0.124</v>
      </c>
      <c r="P54" s="18">
        <v>0.125</v>
      </c>
      <c r="Q54" s="18">
        <f t="shared" si="22"/>
        <v>0.1245</v>
      </c>
      <c r="S54">
        <v>10</v>
      </c>
      <c r="T54">
        <v>20</v>
      </c>
      <c r="U54">
        <f>S54*T54</f>
        <v>200</v>
      </c>
      <c r="V54" s="14">
        <f t="shared" ref="V54:V57" si="24">(Q54+0.0117)/0.0046</f>
        <v>29.60869565217391</v>
      </c>
      <c r="W54" s="14">
        <f>V54/U54*100</f>
        <v>14.804347826086955</v>
      </c>
      <c r="X54" s="14"/>
    </row>
    <row r="55" spans="1:24" x14ac:dyDescent="0.7">
      <c r="B55">
        <v>30</v>
      </c>
      <c r="C55" s="18">
        <v>0.20699999999999999</v>
      </c>
      <c r="D55" s="18">
        <v>0.186</v>
      </c>
      <c r="E55" s="18">
        <f>AVERAGE(C55:D55)</f>
        <v>0.19650000000000001</v>
      </c>
      <c r="G55">
        <v>10</v>
      </c>
      <c r="H55">
        <v>30</v>
      </c>
      <c r="I55">
        <f>G55*H55</f>
        <v>300</v>
      </c>
      <c r="J55" s="14">
        <f t="shared" si="23"/>
        <v>45.260869565217391</v>
      </c>
      <c r="K55" s="14">
        <f>J55/I55*100</f>
        <v>15.086956521739131</v>
      </c>
      <c r="L55" s="14"/>
      <c r="N55">
        <v>30</v>
      </c>
      <c r="O55" s="18">
        <v>0.19900000000000001</v>
      </c>
      <c r="P55" s="18">
        <v>0.185</v>
      </c>
      <c r="Q55" s="18">
        <f t="shared" si="22"/>
        <v>0.192</v>
      </c>
      <c r="S55">
        <v>10</v>
      </c>
      <c r="T55">
        <v>30</v>
      </c>
      <c r="U55">
        <f>S55*T55</f>
        <v>300</v>
      </c>
      <c r="V55" s="14">
        <f t="shared" si="24"/>
        <v>44.282608695652172</v>
      </c>
      <c r="W55" s="14">
        <f>V55/U55*100</f>
        <v>14.760869565217391</v>
      </c>
      <c r="X55" s="14"/>
    </row>
    <row r="56" spans="1:24" x14ac:dyDescent="0.7">
      <c r="B56">
        <v>40</v>
      </c>
      <c r="C56" s="18">
        <v>0.27100000000000002</v>
      </c>
      <c r="D56" s="18">
        <v>0.25600000000000001</v>
      </c>
      <c r="E56" s="18">
        <f>AVERAGE(C56:D56)</f>
        <v>0.26350000000000001</v>
      </c>
      <c r="G56">
        <v>10</v>
      </c>
      <c r="H56">
        <v>40</v>
      </c>
      <c r="I56">
        <f>G56*H56</f>
        <v>400</v>
      </c>
      <c r="J56" s="14">
        <f t="shared" si="23"/>
        <v>59.826086956521742</v>
      </c>
      <c r="K56" s="14">
        <f>J56/I56*100</f>
        <v>14.956521739130435</v>
      </c>
      <c r="L56" s="14"/>
      <c r="N56">
        <v>40</v>
      </c>
      <c r="O56" s="18">
        <v>0.26</v>
      </c>
      <c r="P56" s="18">
        <v>0.23799999999999999</v>
      </c>
      <c r="Q56" s="18">
        <f t="shared" si="22"/>
        <v>0.249</v>
      </c>
      <c r="S56">
        <v>10</v>
      </c>
      <c r="T56">
        <v>40</v>
      </c>
      <c r="U56">
        <f>S56*T56</f>
        <v>400</v>
      </c>
      <c r="V56" s="14">
        <f t="shared" si="24"/>
        <v>56.673913043478258</v>
      </c>
      <c r="W56" s="14">
        <f>V56/U56*100</f>
        <v>14.168478260869566</v>
      </c>
      <c r="X56" s="14"/>
    </row>
    <row r="57" spans="1:24" x14ac:dyDescent="0.7">
      <c r="B57">
        <v>50</v>
      </c>
      <c r="C57" s="18">
        <v>0.32800000000000001</v>
      </c>
      <c r="D57" s="18">
        <v>0.375</v>
      </c>
      <c r="E57" s="18">
        <f>AVERAGE(C57:D57)</f>
        <v>0.35150000000000003</v>
      </c>
      <c r="G57">
        <v>10</v>
      </c>
      <c r="H57">
        <v>50</v>
      </c>
      <c r="I57">
        <f>G57*H57</f>
        <v>500</v>
      </c>
      <c r="J57" s="14">
        <f t="shared" si="23"/>
        <v>78.956521739130437</v>
      </c>
      <c r="K57" s="14">
        <f>J57/I57*100</f>
        <v>15.791304347826088</v>
      </c>
      <c r="L57" s="14"/>
      <c r="N57">
        <v>50</v>
      </c>
      <c r="O57" s="18">
        <v>0.32900000000000001</v>
      </c>
      <c r="P57" s="18">
        <v>0.29799999999999999</v>
      </c>
      <c r="Q57" s="18">
        <f t="shared" si="22"/>
        <v>0.3135</v>
      </c>
      <c r="S57">
        <v>10</v>
      </c>
      <c r="T57">
        <v>50</v>
      </c>
      <c r="U57">
        <f>S57*T57</f>
        <v>500</v>
      </c>
      <c r="V57" s="14">
        <f t="shared" si="24"/>
        <v>70.695652173913047</v>
      </c>
      <c r="W57" s="14">
        <f>V57/U57*100</f>
        <v>14.13913043478261</v>
      </c>
      <c r="X57" s="14"/>
    </row>
    <row r="58" spans="1:24" x14ac:dyDescent="0.7">
      <c r="C58" s="18"/>
      <c r="D58" s="18"/>
      <c r="E58" s="18"/>
      <c r="J58" s="14"/>
      <c r="K58" s="17">
        <f>AVERAGE(K53:K57)</f>
        <v>15.524321206743569</v>
      </c>
      <c r="L58" s="14">
        <f>STDEV(K53:K57)</f>
        <v>1.3486510926683999</v>
      </c>
      <c r="O58" s="18"/>
      <c r="P58" s="18"/>
      <c r="Q58" s="18"/>
      <c r="V58" s="14"/>
      <c r="W58" s="17">
        <f>AVERAGE(W53:W57)</f>
        <v>14.354157054126</v>
      </c>
      <c r="X58" s="14">
        <f>STDEV(W53:W57)</f>
        <v>0.40525188344222984</v>
      </c>
    </row>
  </sheetData>
  <mergeCells count="2">
    <mergeCell ref="AA1:AB1"/>
    <mergeCell ref="AC1:AD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3"/>
  <sheetViews>
    <sheetView workbookViewId="0">
      <selection activeCell="S16" sqref="S16"/>
    </sheetView>
  </sheetViews>
  <sheetFormatPr defaultRowHeight="16.5" x14ac:dyDescent="0.7"/>
  <sheetData>
    <row r="1" spans="1:23" x14ac:dyDescent="0.7">
      <c r="A1" s="2" t="s">
        <v>15</v>
      </c>
      <c r="B1" s="2" t="s">
        <v>70</v>
      </c>
      <c r="C1" s="2" t="s">
        <v>71</v>
      </c>
      <c r="D1" s="2" t="s">
        <v>72</v>
      </c>
      <c r="E1" s="2" t="s">
        <v>73</v>
      </c>
      <c r="F1" s="2" t="s">
        <v>74</v>
      </c>
      <c r="G1" s="2" t="s">
        <v>75</v>
      </c>
      <c r="H1" s="27" t="s">
        <v>84</v>
      </c>
      <c r="I1" s="22"/>
      <c r="J1" s="2" t="s">
        <v>16</v>
      </c>
      <c r="K1" s="2" t="s">
        <v>70</v>
      </c>
      <c r="L1" s="2" t="s">
        <v>71</v>
      </c>
      <c r="M1" s="2" t="s">
        <v>72</v>
      </c>
      <c r="N1" s="2" t="s">
        <v>73</v>
      </c>
      <c r="O1" s="2" t="s">
        <v>74</v>
      </c>
      <c r="P1" s="2" t="s">
        <v>75</v>
      </c>
      <c r="Q1" s="27" t="s">
        <v>84</v>
      </c>
      <c r="S1" s="6"/>
      <c r="T1" s="32" t="s">
        <v>13</v>
      </c>
      <c r="U1" s="32"/>
      <c r="V1" s="32" t="s">
        <v>11</v>
      </c>
      <c r="W1" s="32"/>
    </row>
    <row r="2" spans="1:23" x14ac:dyDescent="0.7">
      <c r="A2" s="31" t="s">
        <v>76</v>
      </c>
      <c r="B2" s="14">
        <v>5.3500728610000001</v>
      </c>
      <c r="C2" s="14">
        <v>39.621593480000001</v>
      </c>
      <c r="D2" s="14">
        <v>5.3425788880000002</v>
      </c>
      <c r="E2" s="14">
        <v>0.43549489969999999</v>
      </c>
      <c r="F2" s="23">
        <v>17.11</v>
      </c>
      <c r="G2" s="23">
        <f>100-(B2+C2+D2+E2+F2)</f>
        <v>32.140259871300003</v>
      </c>
      <c r="H2" s="24">
        <f>(0.3278*C2)+(1.419*D2)+(0.09257*E2)-(0.1379*G2)+0.637</f>
        <v>16.814249711428957</v>
      </c>
      <c r="I2" s="25"/>
      <c r="J2" s="31" t="s">
        <v>76</v>
      </c>
      <c r="K2" s="14">
        <v>5.628427029</v>
      </c>
      <c r="L2" s="14">
        <v>38.37760162</v>
      </c>
      <c r="M2" s="14">
        <v>5.4004511830000004</v>
      </c>
      <c r="N2" s="14">
        <v>0.50822973250000003</v>
      </c>
      <c r="O2" s="21">
        <v>20.399999999999999</v>
      </c>
      <c r="P2" s="21">
        <f>100-(K2+L2+M2+N2+O2)</f>
        <v>29.685290435500008</v>
      </c>
      <c r="Q2" s="28">
        <f>(0.3278*L2)+(1.419*M2)+(0.09257*N2)-(0.1379*P2)+0.637</f>
        <v>16.833863314995074</v>
      </c>
      <c r="S2" s="6"/>
      <c r="T2" s="7" t="s">
        <v>23</v>
      </c>
      <c r="U2" s="7" t="s">
        <v>61</v>
      </c>
      <c r="V2" s="7" t="s">
        <v>23</v>
      </c>
      <c r="W2" s="7" t="s">
        <v>61</v>
      </c>
    </row>
    <row r="3" spans="1:23" x14ac:dyDescent="0.7">
      <c r="A3" s="31"/>
      <c r="B3" s="14">
        <v>5.4576530459999999</v>
      </c>
      <c r="C3" s="14">
        <v>40.239059449999999</v>
      </c>
      <c r="D3" s="14">
        <v>5.4492793080000004</v>
      </c>
      <c r="E3" s="14">
        <v>0.44179514050000002</v>
      </c>
      <c r="F3" s="23">
        <v>16.88</v>
      </c>
      <c r="G3" s="23">
        <f>100-(B3+C3+D3+E3+F3)</f>
        <v>31.532213055500009</v>
      </c>
      <c r="H3" s="24">
        <f>(0.3278*C3)+(1.419*D3)+(0.09257*E3)-(0.1379*G3)+0.637</f>
        <v>17.252495821564633</v>
      </c>
      <c r="I3" s="25"/>
      <c r="J3" s="31"/>
      <c r="K3" s="14">
        <v>5.8711476329999996</v>
      </c>
      <c r="L3" s="14">
        <v>38.898059840000002</v>
      </c>
      <c r="M3" s="14">
        <v>5.4790787700000001</v>
      </c>
      <c r="N3" s="14">
        <v>0.49855628610000002</v>
      </c>
      <c r="O3" s="21">
        <v>19.88</v>
      </c>
      <c r="P3" s="21">
        <f>100-(K3+L3+M3+N3+O3)</f>
        <v>29.373157470899997</v>
      </c>
      <c r="Q3" s="28">
        <f>(0.3278*L3)+(1.419*M3)+(0.09257*N3)-(0.1379*P3)+0.637</f>
        <v>17.158189730349168</v>
      </c>
      <c r="S3" s="6" t="s">
        <v>1</v>
      </c>
      <c r="T3" s="9">
        <v>17.033370000000001</v>
      </c>
      <c r="U3" s="9">
        <v>0.30989</v>
      </c>
      <c r="V3" s="9">
        <v>16.996030000000001</v>
      </c>
      <c r="W3" s="9">
        <v>0.22933000000000001</v>
      </c>
    </row>
    <row r="4" spans="1:23" x14ac:dyDescent="0.7">
      <c r="A4" s="2" t="s">
        <v>22</v>
      </c>
      <c r="B4" s="14">
        <f>AVERAGE(B2:B3)</f>
        <v>5.4038629535</v>
      </c>
      <c r="C4" s="14">
        <f t="shared" ref="C4:H4" si="0">AVERAGE(C2:C3)</f>
        <v>39.930326465</v>
      </c>
      <c r="D4" s="14">
        <f t="shared" si="0"/>
        <v>5.3959290979999999</v>
      </c>
      <c r="E4" s="14">
        <f t="shared" si="0"/>
        <v>0.4386450201</v>
      </c>
      <c r="F4" s="23">
        <f t="shared" si="0"/>
        <v>16.994999999999997</v>
      </c>
      <c r="G4" s="23">
        <f t="shared" si="0"/>
        <v>31.836236463400006</v>
      </c>
      <c r="H4" s="23">
        <f t="shared" si="0"/>
        <v>17.033372766496797</v>
      </c>
      <c r="I4" s="26"/>
      <c r="J4" s="2" t="s">
        <v>22</v>
      </c>
      <c r="K4" s="14">
        <f>AVERAGE(K2:K3)</f>
        <v>5.7497873310000003</v>
      </c>
      <c r="L4" s="14">
        <f t="shared" ref="L4:P4" si="1">AVERAGE(L2:L3)</f>
        <v>38.637830730000005</v>
      </c>
      <c r="M4" s="14">
        <f t="shared" si="1"/>
        <v>5.4397649765000002</v>
      </c>
      <c r="N4" s="14">
        <f t="shared" si="1"/>
        <v>0.50339300930000008</v>
      </c>
      <c r="O4" s="21">
        <f t="shared" si="1"/>
        <v>20.14</v>
      </c>
      <c r="P4" s="21">
        <f t="shared" si="1"/>
        <v>29.529223953200002</v>
      </c>
      <c r="Q4" s="21">
        <f>AVERAGE(Q2:Q3)</f>
        <v>16.996026522672121</v>
      </c>
      <c r="S4" s="6" t="s">
        <v>2</v>
      </c>
      <c r="T4" s="9">
        <v>18.62941</v>
      </c>
      <c r="U4" s="9">
        <v>5.4769999999999999E-2</v>
      </c>
      <c r="V4" s="9">
        <v>17.183489999999999</v>
      </c>
      <c r="W4" s="9">
        <v>0.62097999999999998</v>
      </c>
    </row>
    <row r="5" spans="1:23" x14ac:dyDescent="0.7">
      <c r="A5" s="2" t="s">
        <v>60</v>
      </c>
      <c r="B5" s="14">
        <f>STDEV(B2:B3)</f>
        <v>7.6070678334803146E-2</v>
      </c>
      <c r="C5" s="14">
        <f t="shared" ref="C5:E5" si="2">STDEV(C2:C3)</f>
        <v>0.43661437453892776</v>
      </c>
      <c r="D5" s="14">
        <f t="shared" si="2"/>
        <v>7.5448590537452814E-2</v>
      </c>
      <c r="E5" s="14">
        <f t="shared" si="2"/>
        <v>4.4549429927881754E-3</v>
      </c>
      <c r="F5" s="23">
        <f>STDEV(F2:F3)</f>
        <v>0.16263455967290624</v>
      </c>
      <c r="G5" s="23">
        <f t="shared" ref="G5:H5" si="3">STDEV(G2:G3)</f>
        <v>0.4299540267310637</v>
      </c>
      <c r="H5" s="23">
        <f t="shared" si="3"/>
        <v>0.30988679630556309</v>
      </c>
      <c r="J5" s="2" t="s">
        <v>60</v>
      </c>
      <c r="K5" s="14">
        <f>STDEV(K2:K3)</f>
        <v>0.17162938502209438</v>
      </c>
      <c r="L5" s="14">
        <f t="shared" ref="L5:Q5" si="4">STDEV(L2:L3)</f>
        <v>0.36801953668628135</v>
      </c>
      <c r="M5" s="14">
        <f t="shared" si="4"/>
        <v>5.5598099956035034E-2</v>
      </c>
      <c r="N5" s="14">
        <f t="shared" si="4"/>
        <v>6.840159546884602E-3</v>
      </c>
      <c r="O5" s="21">
        <f t="shared" si="4"/>
        <v>0.36769552621700441</v>
      </c>
      <c r="P5" s="21">
        <f t="shared" si="4"/>
        <v>0.22071133590052808</v>
      </c>
      <c r="Q5" s="21">
        <f t="shared" si="4"/>
        <v>0.22933340761480428</v>
      </c>
      <c r="S5" s="6" t="s">
        <v>3</v>
      </c>
      <c r="T5" s="9">
        <v>19.813690000000001</v>
      </c>
      <c r="U5" s="9">
        <v>9.5670000000000005E-2</v>
      </c>
      <c r="V5" s="9">
        <v>17.657399999999999</v>
      </c>
      <c r="W5" s="9">
        <v>7.3029999999999998E-2</v>
      </c>
    </row>
    <row r="6" spans="1:23" x14ac:dyDescent="0.7">
      <c r="A6" s="33" t="s">
        <v>77</v>
      </c>
      <c r="B6" s="14">
        <v>6.2620434759999997</v>
      </c>
      <c r="C6" s="14">
        <v>41.631511690000004</v>
      </c>
      <c r="D6" s="14">
        <v>5.9580121039999998</v>
      </c>
      <c r="E6" s="14">
        <v>0.43796166780000001</v>
      </c>
      <c r="F6" s="23">
        <v>15.34</v>
      </c>
      <c r="G6" s="23">
        <f>100-(B6+C6+D6+E6+F6)</f>
        <v>30.370471062199996</v>
      </c>
      <c r="H6" s="24">
        <f>(0.3278*C6)+(1.419*D6)+(0.09257*E6)-(0.1379*G6)+0.637</f>
        <v>18.590682859668867</v>
      </c>
      <c r="I6" s="25"/>
      <c r="J6" s="33" t="s">
        <v>77</v>
      </c>
      <c r="K6" s="14">
        <v>5.3572831150000004</v>
      </c>
      <c r="L6" s="14">
        <v>38.65309525</v>
      </c>
      <c r="M6" s="14">
        <v>5.2190499309999998</v>
      </c>
      <c r="N6" s="14">
        <v>0.42443877460000001</v>
      </c>
      <c r="O6" s="21">
        <v>21.28</v>
      </c>
      <c r="P6" s="21">
        <f>100-(K6+L6+M6+N6+O6)</f>
        <v>29.066132929399998</v>
      </c>
      <c r="Q6" s="28">
        <f>(0.3278*L6)+(1.419*M6)+(0.09257*N6)-(0.1379*P6)+0.637</f>
        <v>16.744387041439463</v>
      </c>
      <c r="S6" s="6" t="s">
        <v>4</v>
      </c>
      <c r="T6" s="9">
        <v>19.446120000000001</v>
      </c>
      <c r="U6" s="9">
        <v>3.4099999999999998E-2</v>
      </c>
      <c r="V6" s="9">
        <v>18.798670000000001</v>
      </c>
      <c r="W6" s="9">
        <v>0.60392999999999997</v>
      </c>
    </row>
    <row r="7" spans="1:23" x14ac:dyDescent="0.7">
      <c r="A7" s="33"/>
      <c r="B7" s="14">
        <v>6.1051507000000003</v>
      </c>
      <c r="C7" s="14">
        <v>41.687847140000002</v>
      </c>
      <c r="D7" s="14">
        <v>5.9579329489999999</v>
      </c>
      <c r="E7" s="14">
        <v>0.44944643969999998</v>
      </c>
      <c r="F7" s="23">
        <v>15.85</v>
      </c>
      <c r="G7" s="23">
        <f>100-(B7+C7+D7+E7+F7)</f>
        <v>29.9496227713</v>
      </c>
      <c r="H7" s="24">
        <f>(0.3278*C7)+(1.419*D7)+(0.09257*E7)-(0.1379*G7)+0.637</f>
        <v>18.668135423883761</v>
      </c>
      <c r="I7" s="25"/>
      <c r="J7" s="33"/>
      <c r="K7" s="14">
        <v>5.6082849499999998</v>
      </c>
      <c r="L7" s="14">
        <v>39.627933499999997</v>
      </c>
      <c r="M7" s="14">
        <v>5.4007244109999997</v>
      </c>
      <c r="N7" s="14">
        <v>0.43290922050000002</v>
      </c>
      <c r="O7" s="21">
        <v>22.04</v>
      </c>
      <c r="P7" s="21">
        <f>100-(K7+L7+M7+N7+O7)</f>
        <v>26.890147918500006</v>
      </c>
      <c r="Q7" s="28">
        <f>(0.3278*L7)+(1.419*M7)+(0.09257*N7)-(0.1379*P7)+0.637</f>
        <v>17.622587549089534</v>
      </c>
      <c r="S7" s="6" t="s">
        <v>5</v>
      </c>
      <c r="T7" s="9">
        <v>20.80622</v>
      </c>
      <c r="U7" s="9">
        <v>0.49328</v>
      </c>
      <c r="V7" s="9">
        <v>20.911729999999999</v>
      </c>
      <c r="W7" s="9">
        <v>7.9710000000000003E-2</v>
      </c>
    </row>
    <row r="8" spans="1:23" x14ac:dyDescent="0.7">
      <c r="A8" s="2" t="s">
        <v>22</v>
      </c>
      <c r="B8" s="14">
        <f>AVERAGE(B6:B7)</f>
        <v>6.183597088</v>
      </c>
      <c r="C8" s="14">
        <f t="shared" ref="C8:H8" si="5">AVERAGE(C6:C7)</f>
        <v>41.659679414999999</v>
      </c>
      <c r="D8" s="14">
        <f t="shared" si="5"/>
        <v>5.9579725264999999</v>
      </c>
      <c r="E8" s="14">
        <f t="shared" si="5"/>
        <v>0.44370405374999999</v>
      </c>
      <c r="F8" s="23">
        <f t="shared" si="5"/>
        <v>15.594999999999999</v>
      </c>
      <c r="G8" s="23">
        <f t="shared" si="5"/>
        <v>30.160046916749998</v>
      </c>
      <c r="H8" s="23">
        <f t="shared" si="5"/>
        <v>18.629409141776314</v>
      </c>
      <c r="I8" s="26"/>
      <c r="J8" s="2" t="s">
        <v>22</v>
      </c>
      <c r="K8" s="14">
        <f>AVERAGE(K6:K7)</f>
        <v>5.4827840324999997</v>
      </c>
      <c r="L8" s="14">
        <f t="shared" ref="L8:Q8" si="6">AVERAGE(L6:L7)</f>
        <v>39.140514374999995</v>
      </c>
      <c r="M8" s="14">
        <f t="shared" si="6"/>
        <v>5.3098871709999997</v>
      </c>
      <c r="N8" s="14">
        <f t="shared" si="6"/>
        <v>0.42867399755000002</v>
      </c>
      <c r="O8" s="21">
        <f t="shared" si="6"/>
        <v>21.66</v>
      </c>
      <c r="P8" s="21">
        <f t="shared" si="6"/>
        <v>27.978140423950002</v>
      </c>
      <c r="Q8" s="21">
        <f t="shared" si="6"/>
        <v>17.183487295264499</v>
      </c>
      <c r="S8" s="6" t="s">
        <v>6</v>
      </c>
      <c r="T8" s="9">
        <v>19.347449999999998</v>
      </c>
      <c r="U8" s="9">
        <v>3.0290000000000001E-2</v>
      </c>
      <c r="V8" s="9">
        <v>19.512830000000001</v>
      </c>
      <c r="W8" s="9">
        <v>0.27392</v>
      </c>
    </row>
    <row r="9" spans="1:23" x14ac:dyDescent="0.7">
      <c r="A9" s="2" t="s">
        <v>60</v>
      </c>
      <c r="B9" s="14">
        <f>STDEV(B6:B7)</f>
        <v>0.11093994582878158</v>
      </c>
      <c r="C9" s="14">
        <f t="shared" ref="C9:E9" si="7">STDEV(C6:C7)</f>
        <v>3.9835178716194873E-2</v>
      </c>
      <c r="D9" s="14">
        <f t="shared" si="7"/>
        <v>5.5971037264740843E-5</v>
      </c>
      <c r="E9" s="14">
        <f t="shared" si="7"/>
        <v>8.1209600908706877E-3</v>
      </c>
      <c r="F9" s="23">
        <f>STDEV(F6:F7)</f>
        <v>0.36062445840513907</v>
      </c>
      <c r="G9" s="23">
        <f t="shared" ref="G9:H9" si="8">STDEV(G6:G7)</f>
        <v>0.29758468034615659</v>
      </c>
      <c r="H9" s="23">
        <f t="shared" si="8"/>
        <v>5.4767233376638379E-2</v>
      </c>
      <c r="J9" s="2" t="s">
        <v>60</v>
      </c>
      <c r="K9" s="14">
        <f>STDEV(K6:K7)</f>
        <v>0.17748509961876649</v>
      </c>
      <c r="L9" s="14">
        <f t="shared" ref="L9:Q9" si="9">STDEV(L6:L7)</f>
        <v>0.68931473713502522</v>
      </c>
      <c r="M9" s="14">
        <f t="shared" si="9"/>
        <v>0.12846325677653972</v>
      </c>
      <c r="N9" s="14">
        <f t="shared" si="9"/>
        <v>5.989509735563797E-3</v>
      </c>
      <c r="O9" s="21">
        <f t="shared" si="9"/>
        <v>0.53740115370177477</v>
      </c>
      <c r="P9" s="21">
        <f t="shared" si="9"/>
        <v>1.5386537569676684</v>
      </c>
      <c r="Q9" s="21">
        <f t="shared" si="9"/>
        <v>0.62098153420083368</v>
      </c>
      <c r="S9" s="6" t="s">
        <v>7</v>
      </c>
      <c r="T9" s="9">
        <v>21.03622</v>
      </c>
      <c r="U9" s="9">
        <v>0.11446000000000001</v>
      </c>
      <c r="V9" s="9">
        <v>20.470330000000001</v>
      </c>
      <c r="W9" s="9">
        <v>0.22237000000000001</v>
      </c>
    </row>
    <row r="10" spans="1:23" x14ac:dyDescent="0.7">
      <c r="A10" s="33" t="s">
        <v>78</v>
      </c>
      <c r="B10" s="14">
        <v>6.9930748940000003</v>
      </c>
      <c r="C10" s="14">
        <v>43.4973259</v>
      </c>
      <c r="D10" s="14">
        <v>6.2955317500000003</v>
      </c>
      <c r="E10" s="14">
        <v>0.47188916800000003</v>
      </c>
      <c r="F10" s="23">
        <v>13.8</v>
      </c>
      <c r="G10" s="23">
        <f>100-(B10+C10+D10+E10+F10)</f>
        <v>28.942178287999994</v>
      </c>
      <c r="H10" s="24">
        <f>(0.3278*C10)+(1.419*D10)+(0.09257*E10)-(0.1379*G10)+0.637</f>
        <v>19.881339377636561</v>
      </c>
      <c r="I10" s="25"/>
      <c r="J10" s="33" t="s">
        <v>78</v>
      </c>
      <c r="K10" s="14">
        <v>5.3109049800000001</v>
      </c>
      <c r="L10" s="14">
        <v>40.42457581</v>
      </c>
      <c r="M10" s="14">
        <v>5.6602005960000001</v>
      </c>
      <c r="N10" s="14">
        <v>0.40629076959999999</v>
      </c>
      <c r="O10" s="21">
        <v>16.64</v>
      </c>
      <c r="P10" s="21">
        <f>100-(K10+L10+M10+N10+O10)</f>
        <v>31.558027844400002</v>
      </c>
      <c r="Q10" s="28">
        <f>(0.3278*L10)+(1.419*M10)+(0.09257*N10)-(0.1379*P10)+0.637</f>
        <v>17.605758893041109</v>
      </c>
      <c r="S10" s="6" t="s">
        <v>8</v>
      </c>
      <c r="T10" s="9">
        <v>19.960450000000002</v>
      </c>
      <c r="U10" s="9">
        <v>0.19463</v>
      </c>
      <c r="V10" s="9">
        <v>15.92164</v>
      </c>
      <c r="W10" s="9">
        <v>0.37564999999999998</v>
      </c>
    </row>
    <row r="11" spans="1:23" x14ac:dyDescent="0.7">
      <c r="A11" s="33"/>
      <c r="B11" s="14">
        <v>7.0281825070000004</v>
      </c>
      <c r="C11" s="14">
        <v>43.754455569999998</v>
      </c>
      <c r="D11" s="14">
        <v>6.2010469439999998</v>
      </c>
      <c r="E11" s="14">
        <v>0.4731957316</v>
      </c>
      <c r="F11" s="23">
        <v>12.98</v>
      </c>
      <c r="G11" s="23">
        <f>100-(B11+C11+D11+E11+F11)</f>
        <v>29.563119247399996</v>
      </c>
      <c r="H11" s="24">
        <f>(0.3278*C11)+(1.419*D11)+(0.09257*E11)-(0.1379*G11)+0.637</f>
        <v>19.746045734039754</v>
      </c>
      <c r="I11" s="25"/>
      <c r="J11" s="33"/>
      <c r="K11" s="14">
        <v>5.5316848749999998</v>
      </c>
      <c r="L11" s="14">
        <v>40.716896060000003</v>
      </c>
      <c r="M11" s="14">
        <v>5.6805334089999997</v>
      </c>
      <c r="N11" s="14">
        <v>0.4251097143</v>
      </c>
      <c r="O11" s="21">
        <v>15.92</v>
      </c>
      <c r="P11" s="21">
        <f>100-(K11+L11+M11+N11+O11)</f>
        <v>31.725775941699993</v>
      </c>
      <c r="Q11" s="28">
        <f>(0.3278*L11)+(1.419*M11)+(0.09257*N11)-(0.1379*P11)+0.637</f>
        <v>17.709043339731323</v>
      </c>
    </row>
    <row r="12" spans="1:23" x14ac:dyDescent="0.7">
      <c r="A12" s="2" t="s">
        <v>22</v>
      </c>
      <c r="B12" s="14">
        <f>AVERAGE(B10:B11)</f>
        <v>7.0106287004999999</v>
      </c>
      <c r="C12" s="14">
        <f t="shared" ref="C12:H12" si="10">AVERAGE(C10:C11)</f>
        <v>43.625890734999999</v>
      </c>
      <c r="D12" s="14">
        <f t="shared" si="10"/>
        <v>6.248289347</v>
      </c>
      <c r="E12" s="14">
        <f t="shared" si="10"/>
        <v>0.47254244980000004</v>
      </c>
      <c r="F12" s="23">
        <f t="shared" si="10"/>
        <v>13.39</v>
      </c>
      <c r="G12" s="23">
        <f t="shared" si="10"/>
        <v>29.252648767699995</v>
      </c>
      <c r="H12" s="23">
        <f t="shared" si="10"/>
        <v>19.813692555838159</v>
      </c>
      <c r="I12" s="26"/>
      <c r="J12" s="2" t="s">
        <v>22</v>
      </c>
      <c r="K12" s="14">
        <f>AVERAGE(K10:K11)</f>
        <v>5.4212949275</v>
      </c>
      <c r="L12" s="14">
        <f t="shared" ref="L12:Q12" si="11">AVERAGE(L10:L11)</f>
        <v>40.570735935000002</v>
      </c>
      <c r="M12" s="14">
        <f t="shared" si="11"/>
        <v>5.6703670024999999</v>
      </c>
      <c r="N12" s="14">
        <f t="shared" si="11"/>
        <v>0.41570024194999999</v>
      </c>
      <c r="O12" s="21">
        <f t="shared" si="11"/>
        <v>16.28</v>
      </c>
      <c r="P12" s="21">
        <f t="shared" si="11"/>
        <v>31.641901893049997</v>
      </c>
      <c r="Q12" s="21">
        <f t="shared" si="11"/>
        <v>17.657401116386218</v>
      </c>
    </row>
    <row r="13" spans="1:23" x14ac:dyDescent="0.7">
      <c r="A13" s="2" t="s">
        <v>60</v>
      </c>
      <c r="B13" s="14">
        <f>STDEV(B10:B11)</f>
        <v>2.4824831223573058E-2</v>
      </c>
      <c r="C13" s="14">
        <f t="shared" ref="C13:E13" si="12">STDEV(C10:C11)</f>
        <v>0.18181813330125751</v>
      </c>
      <c r="D13" s="14">
        <f t="shared" si="12"/>
        <v>6.6810847041695764E-2</v>
      </c>
      <c r="E13" s="14">
        <f t="shared" si="12"/>
        <v>9.2387998161149148E-4</v>
      </c>
      <c r="F13" s="23">
        <f>STDEV(F10:F11)</f>
        <v>0.57982756057296914</v>
      </c>
      <c r="G13" s="23">
        <f t="shared" ref="G13:H13" si="13">STDEV(G10:G11)</f>
        <v>0.43907156310822221</v>
      </c>
      <c r="H13" s="23">
        <f t="shared" si="13"/>
        <v>9.5667052838738054E-2</v>
      </c>
      <c r="J13" s="2" t="s">
        <v>60</v>
      </c>
      <c r="K13" s="14">
        <f>STDEV(K10:K11)</f>
        <v>0.15611496090415375</v>
      </c>
      <c r="L13" s="14">
        <f t="shared" ref="L13:Q13" si="14">STDEV(L10:L11)</f>
        <v>0.20670163105314904</v>
      </c>
      <c r="M13" s="14">
        <f t="shared" si="14"/>
        <v>1.437746995289768E-2</v>
      </c>
      <c r="N13" s="14">
        <f t="shared" si="14"/>
        <v>1.3307003412144643E-2</v>
      </c>
      <c r="O13" s="21">
        <f t="shared" si="14"/>
        <v>0.50911688245431475</v>
      </c>
      <c r="P13" s="21">
        <f t="shared" si="14"/>
        <v>0.11861581713196487</v>
      </c>
      <c r="Q13" s="21">
        <f t="shared" si="14"/>
        <v>7.3033132645750842E-2</v>
      </c>
    </row>
    <row r="14" spans="1:23" x14ac:dyDescent="0.7">
      <c r="A14" s="33" t="s">
        <v>79</v>
      </c>
      <c r="B14" s="14">
        <v>5.647241116</v>
      </c>
      <c r="C14" s="14">
        <v>42.617031099999998</v>
      </c>
      <c r="D14" s="14">
        <v>6.200137615</v>
      </c>
      <c r="E14" s="14">
        <v>0.37883868809999999</v>
      </c>
      <c r="F14" s="23">
        <v>16.37</v>
      </c>
      <c r="G14" s="23">
        <f>100-(B14+C14+D14+E14+F14)</f>
        <v>28.786751480900008</v>
      </c>
      <c r="H14" s="24">
        <f>(0.3278*C14)+(1.419*D14)+(0.09257*E14)-(0.1379*G14)+0.637</f>
        <v>19.470234138406308</v>
      </c>
      <c r="I14" s="25"/>
      <c r="J14" s="33" t="s">
        <v>79</v>
      </c>
      <c r="K14" s="14">
        <v>5.7031226159999999</v>
      </c>
      <c r="L14" s="14">
        <v>41.282531740000003</v>
      </c>
      <c r="M14" s="14">
        <v>5.804762363</v>
      </c>
      <c r="N14" s="14">
        <v>0.44942682979999998</v>
      </c>
      <c r="O14" s="21">
        <v>17.2</v>
      </c>
      <c r="P14" s="21">
        <f>100-(K14+L14+M14+N14+O14)</f>
        <v>29.560156451200001</v>
      </c>
      <c r="Q14" s="28">
        <f>(0.3278*L14)+(1.419*M14)+(0.09257*N14)-(0.1379*P14)+0.637</f>
        <v>18.371629564483104</v>
      </c>
    </row>
    <row r="15" spans="1:23" x14ac:dyDescent="0.7">
      <c r="A15" s="33"/>
      <c r="B15" s="14">
        <v>5.7239627840000002</v>
      </c>
      <c r="C15" s="14">
        <v>42.455844880000001</v>
      </c>
      <c r="D15" s="14">
        <v>6.227292061</v>
      </c>
      <c r="E15" s="14">
        <v>0.4155294001</v>
      </c>
      <c r="F15" s="23">
        <v>16.12</v>
      </c>
      <c r="G15" s="23">
        <f>100-(B15+C15+D15+E15+F15)</f>
        <v>29.057370874900002</v>
      </c>
      <c r="H15" s="24">
        <f>(0.3278*C15)+(1.419*D15)+(0.09257*E15)-(0.1379*G15)+0.637</f>
        <v>19.422007499141547</v>
      </c>
      <c r="I15" s="25"/>
      <c r="J15" s="33"/>
      <c r="K15" s="14">
        <v>5.8311176299999996</v>
      </c>
      <c r="L15" s="14">
        <v>42.345428470000002</v>
      </c>
      <c r="M15" s="14">
        <v>6.0074768069999998</v>
      </c>
      <c r="N15" s="14">
        <v>0.42990586159999999</v>
      </c>
      <c r="O15" s="21">
        <v>17.420000000000002</v>
      </c>
      <c r="P15" s="21">
        <f>100-(K15+L15+M15+N15+O15)</f>
        <v>27.966071231400008</v>
      </c>
      <c r="Q15" s="28">
        <f>(0.3278*L15)+(1.419*M15)+(0.09257*N15)-(0.1379*P15)+0.637</f>
        <v>19.225716204397251</v>
      </c>
    </row>
    <row r="16" spans="1:23" x14ac:dyDescent="0.7">
      <c r="A16" s="2" t="s">
        <v>22</v>
      </c>
      <c r="B16" s="14">
        <f>AVERAGE(B14:B15)</f>
        <v>5.6856019500000006</v>
      </c>
      <c r="C16" s="14">
        <f t="shared" ref="C16:H16" si="15">AVERAGE(C14:C15)</f>
        <v>42.536437989999996</v>
      </c>
      <c r="D16" s="14">
        <f t="shared" si="15"/>
        <v>6.2137148379999996</v>
      </c>
      <c r="E16" s="14">
        <f t="shared" si="15"/>
        <v>0.39718404409999997</v>
      </c>
      <c r="F16" s="23">
        <f t="shared" si="15"/>
        <v>16.245000000000001</v>
      </c>
      <c r="G16" s="23">
        <f t="shared" si="15"/>
        <v>28.922061177900005</v>
      </c>
      <c r="H16" s="23">
        <f t="shared" si="15"/>
        <v>19.446120818773927</v>
      </c>
      <c r="I16" s="26"/>
      <c r="J16" s="2" t="s">
        <v>22</v>
      </c>
      <c r="K16" s="14">
        <f>AVERAGE(K14:K15)</f>
        <v>5.7671201229999998</v>
      </c>
      <c r="L16" s="14">
        <f t="shared" ref="L16:Q16" si="16">AVERAGE(L14:L15)</f>
        <v>41.813980104999999</v>
      </c>
      <c r="M16" s="14">
        <f t="shared" si="16"/>
        <v>5.9061195849999999</v>
      </c>
      <c r="N16" s="14">
        <f t="shared" si="16"/>
        <v>0.43966634569999996</v>
      </c>
      <c r="O16" s="21">
        <f t="shared" si="16"/>
        <v>17.310000000000002</v>
      </c>
      <c r="P16" s="21">
        <f t="shared" si="16"/>
        <v>28.763113841300004</v>
      </c>
      <c r="Q16" s="21">
        <f t="shared" si="16"/>
        <v>18.79867288444018</v>
      </c>
    </row>
    <row r="17" spans="1:17" x14ac:dyDescent="0.7">
      <c r="A17" s="2" t="s">
        <v>60</v>
      </c>
      <c r="B17" s="14">
        <f>STDEV(B14:B15)</f>
        <v>5.4250411706743121E-2</v>
      </c>
      <c r="C17" s="14">
        <f t="shared" ref="C17:E17" si="17">STDEV(C14:C15)</f>
        <v>0.11397586919582502</v>
      </c>
      <c r="D17" s="14">
        <f t="shared" si="17"/>
        <v>1.920109290596388E-2</v>
      </c>
      <c r="E17" s="14">
        <f t="shared" si="17"/>
        <v>2.5944251261762644E-2</v>
      </c>
      <c r="F17" s="23">
        <f>STDEV(F14:F15)</f>
        <v>0.17677669529663689</v>
      </c>
      <c r="G17" s="23">
        <f t="shared" ref="G17:H17" si="18">STDEV(G14:G15)</f>
        <v>0.19135680861798948</v>
      </c>
      <c r="H17" s="23">
        <f t="shared" si="18"/>
        <v>3.4101383657950395E-2</v>
      </c>
      <c r="J17" s="2" t="s">
        <v>60</v>
      </c>
      <c r="K17" s="14">
        <f>STDEV(K14:K15)</f>
        <v>9.0506142357466873E-2</v>
      </c>
      <c r="L17" s="14">
        <f t="shared" ref="L17:Q17" si="19">STDEV(L14:L15)</f>
        <v>0.75158148548400583</v>
      </c>
      <c r="M17" s="14">
        <f t="shared" si="19"/>
        <v>0.14334075799686044</v>
      </c>
      <c r="N17" s="14">
        <f t="shared" si="19"/>
        <v>1.3803408989546944E-2</v>
      </c>
      <c r="O17" s="21">
        <f t="shared" si="19"/>
        <v>0.15556349186104218</v>
      </c>
      <c r="P17" s="21">
        <f t="shared" si="19"/>
        <v>1.1271884687098233</v>
      </c>
      <c r="Q17" s="21">
        <f t="shared" si="19"/>
        <v>0.60393045480412644</v>
      </c>
    </row>
    <row r="18" spans="1:17" x14ac:dyDescent="0.7">
      <c r="A18" s="33" t="s">
        <v>80</v>
      </c>
      <c r="B18" s="14">
        <v>5.3739271159999999</v>
      </c>
      <c r="C18" s="14">
        <v>46.184684750000002</v>
      </c>
      <c r="D18" s="14">
        <v>6.694704056</v>
      </c>
      <c r="E18" s="14">
        <v>0.49182465669999997</v>
      </c>
      <c r="F18" s="23">
        <v>11.04</v>
      </c>
      <c r="G18" s="23">
        <f>100-(B18+C18+D18+E18+F18)</f>
        <v>30.214859421300005</v>
      </c>
      <c r="H18" s="24">
        <f>(0.3278*C18)+(1.419*D18)+(0.09257*E18)-(0.1379*G18)+0.637</f>
        <v>21.155023810787451</v>
      </c>
      <c r="I18" s="25"/>
      <c r="J18" s="33" t="s">
        <v>80</v>
      </c>
      <c r="K18" s="14">
        <v>6.8789782519999996</v>
      </c>
      <c r="L18" s="14">
        <v>45.832382199999998</v>
      </c>
      <c r="M18" s="14">
        <v>6.3938665390000002</v>
      </c>
      <c r="N18" s="14">
        <v>0.53707671170000004</v>
      </c>
      <c r="O18" s="21">
        <v>12.69</v>
      </c>
      <c r="P18" s="21">
        <f>100-(K18+L18+M18+N18+O18)</f>
        <v>27.667696297299997</v>
      </c>
      <c r="Q18" s="28">
        <f>(0.3278*L18)+(1.419*M18)+(0.09257*N18)-(0.1379*P18)+0.637</f>
        <v>20.968093375805399</v>
      </c>
    </row>
    <row r="19" spans="1:17" x14ac:dyDescent="0.7">
      <c r="A19" s="33"/>
      <c r="B19" s="14">
        <v>5.3090906139999996</v>
      </c>
      <c r="C19" s="14">
        <v>45.341705320000003</v>
      </c>
      <c r="D19" s="14">
        <v>6.5247287749999998</v>
      </c>
      <c r="E19" s="14">
        <v>0.44511368870000001</v>
      </c>
      <c r="F19" s="23">
        <v>10.89</v>
      </c>
      <c r="G19" s="23">
        <f>100-(B19+C19+D19+E19+F19)</f>
        <v>31.489361602299994</v>
      </c>
      <c r="H19" s="24">
        <f>(0.3278*C19)+(1.419*D19)+(0.09257*E19)-(0.1379*G19)+0.637</f>
        <v>20.457422344826789</v>
      </c>
      <c r="I19" s="25"/>
      <c r="J19" s="33"/>
      <c r="K19" s="14">
        <v>6.9066267010000004</v>
      </c>
      <c r="L19" s="14">
        <v>45.597137449999998</v>
      </c>
      <c r="M19" s="14">
        <v>6.3728375430000002</v>
      </c>
      <c r="N19" s="14">
        <v>0.52916896339999997</v>
      </c>
      <c r="O19" s="21">
        <v>12.89</v>
      </c>
      <c r="P19" s="21">
        <f>100-(K19+L19+M19+N19+O19)</f>
        <v>27.704229342600001</v>
      </c>
      <c r="Q19" s="28">
        <f>(0.3278*L19)+(1.419*M19)+(0.09257*N19)-(0.1379*P19)+0.637</f>
        <v>20.855370074224396</v>
      </c>
    </row>
    <row r="20" spans="1:17" x14ac:dyDescent="0.7">
      <c r="A20" s="2" t="s">
        <v>22</v>
      </c>
      <c r="B20" s="14">
        <f>AVERAGE(B18:B19)</f>
        <v>5.3415088649999998</v>
      </c>
      <c r="C20" s="14">
        <f t="shared" ref="C20:H20" si="20">AVERAGE(C18:C19)</f>
        <v>45.763195035000003</v>
      </c>
      <c r="D20" s="14">
        <f t="shared" si="20"/>
        <v>6.6097164154999994</v>
      </c>
      <c r="E20" s="14">
        <f t="shared" si="20"/>
        <v>0.46846917269999999</v>
      </c>
      <c r="F20" s="23">
        <f t="shared" si="20"/>
        <v>10.965</v>
      </c>
      <c r="G20" s="23">
        <f t="shared" si="20"/>
        <v>30.852110511799999</v>
      </c>
      <c r="H20" s="23">
        <f t="shared" si="20"/>
        <v>20.806223077807118</v>
      </c>
      <c r="I20" s="26"/>
      <c r="J20" s="2" t="s">
        <v>22</v>
      </c>
      <c r="K20" s="14">
        <f>AVERAGE(K18:K19)</f>
        <v>6.8928024765</v>
      </c>
      <c r="L20" s="14">
        <f t="shared" ref="L20:Q20" si="21">AVERAGE(L18:L19)</f>
        <v>45.714759825000002</v>
      </c>
      <c r="M20" s="14">
        <f t="shared" si="21"/>
        <v>6.3833520410000002</v>
      </c>
      <c r="N20" s="14">
        <f t="shared" si="21"/>
        <v>0.53312283755000001</v>
      </c>
      <c r="O20" s="21">
        <f t="shared" si="21"/>
        <v>12.79</v>
      </c>
      <c r="P20" s="21">
        <f t="shared" si="21"/>
        <v>27.685962819949999</v>
      </c>
      <c r="Q20" s="21">
        <f t="shared" si="21"/>
        <v>20.911731725014896</v>
      </c>
    </row>
    <row r="21" spans="1:17" x14ac:dyDescent="0.7">
      <c r="A21" s="2" t="s">
        <v>60</v>
      </c>
      <c r="B21" s="14">
        <f>STDEV(B18:B19)</f>
        <v>4.5846330232615397E-2</v>
      </c>
      <c r="C21" s="14">
        <f t="shared" ref="C21:E21" si="22">STDEV(C18:C19)</f>
        <v>0.5960764713537704</v>
      </c>
      <c r="D21" s="14">
        <f t="shared" si="22"/>
        <v>0.12019067382918903</v>
      </c>
      <c r="E21" s="14">
        <f t="shared" si="22"/>
        <v>3.3029642228587799E-2</v>
      </c>
      <c r="F21" s="23">
        <f>STDEV(F18:F19)</f>
        <v>0.10606601717798111</v>
      </c>
      <c r="G21" s="23">
        <f t="shared" ref="G21:H21" si="23">STDEV(G18:G19)</f>
        <v>0.90120913482213638</v>
      </c>
      <c r="H21" s="23">
        <f t="shared" si="23"/>
        <v>0.49327872714646109</v>
      </c>
      <c r="J21" s="2" t="s">
        <v>60</v>
      </c>
      <c r="K21" s="14">
        <f>STDEV(K18:K19)</f>
        <v>1.955040577719102E-2</v>
      </c>
      <c r="L21" s="14">
        <f t="shared" ref="L21:Q21" si="24">STDEV(L18:L19)</f>
        <v>0.16634315796353386</v>
      </c>
      <c r="M21" s="14">
        <f t="shared" si="24"/>
        <v>1.4869745673144839E-2</v>
      </c>
      <c r="N21" s="14">
        <f t="shared" si="24"/>
        <v>5.5916224468464445E-3</v>
      </c>
      <c r="O21" s="21">
        <f t="shared" si="24"/>
        <v>0.14142135623731025</v>
      </c>
      <c r="P21" s="21">
        <f t="shared" si="24"/>
        <v>2.5832764069028243E-2</v>
      </c>
      <c r="Q21" s="21">
        <f t="shared" si="24"/>
        <v>7.9707410945663318E-2</v>
      </c>
    </row>
    <row r="22" spans="1:17" x14ac:dyDescent="0.7">
      <c r="A22" s="33" t="s">
        <v>81</v>
      </c>
      <c r="B22" s="14">
        <v>5.9742641450000002</v>
      </c>
      <c r="C22" s="14">
        <v>42.551574709999997</v>
      </c>
      <c r="D22" s="14">
        <v>6.4851741790000004</v>
      </c>
      <c r="E22" s="14">
        <v>0.45079550149999997</v>
      </c>
      <c r="F22" s="23">
        <v>11.88</v>
      </c>
      <c r="G22" s="23">
        <f>100-(B22+C22+D22+E22+F22)</f>
        <v>32.658191464500007</v>
      </c>
      <c r="H22" s="24">
        <f>(0.3278*C22)+(1.419*D22)+(0.09257*E22)-(0.1379*G22)+0.637</f>
        <v>19.326033886558303</v>
      </c>
      <c r="I22" s="25"/>
      <c r="J22" s="33" t="s">
        <v>81</v>
      </c>
      <c r="K22" s="14">
        <v>5.9942378999999999</v>
      </c>
      <c r="L22" s="14">
        <v>43.125179289999998</v>
      </c>
      <c r="M22" s="14">
        <v>6.5596747400000002</v>
      </c>
      <c r="N22" s="14">
        <v>0.46931812169999998</v>
      </c>
      <c r="O22" s="21">
        <v>11.81</v>
      </c>
      <c r="P22" s="21">
        <f>100-(K22+L22+M22+N22+O22)</f>
        <v>32.0415899483</v>
      </c>
      <c r="Q22" s="28">
        <f>(0.3278*L22)+(1.419*M22)+(0.09257*N22)-(0.1379*P22)+0.637</f>
        <v>19.706521751977196</v>
      </c>
    </row>
    <row r="23" spans="1:17" x14ac:dyDescent="0.7">
      <c r="A23" s="33"/>
      <c r="B23" s="14">
        <v>5.9584307670000003</v>
      </c>
      <c r="C23" s="14">
        <v>42.76509094</v>
      </c>
      <c r="D23" s="14">
        <v>6.4892830850000003</v>
      </c>
      <c r="E23" s="14">
        <v>0.43227401380000002</v>
      </c>
      <c r="F23" s="23">
        <v>11.47</v>
      </c>
      <c r="G23" s="23">
        <f>100-(B23+C23+D23+E23+F23)</f>
        <v>32.884921194200004</v>
      </c>
      <c r="H23" s="24">
        <f>(0.3278*C23)+(1.419*D23)+(0.09257*E23)-(0.1379*G23)+0.637</f>
        <v>19.368874480524287</v>
      </c>
      <c r="I23" s="25"/>
      <c r="J23" s="33"/>
      <c r="K23" s="14">
        <v>5.957537651</v>
      </c>
      <c r="L23" s="14">
        <v>42.819004059999997</v>
      </c>
      <c r="M23" s="14">
        <v>6.3929886820000004</v>
      </c>
      <c r="N23" s="14">
        <v>0.41751056910000001</v>
      </c>
      <c r="O23" s="21">
        <v>12.04</v>
      </c>
      <c r="P23" s="21">
        <f>100-(K23+L23+M23+N23+O23)</f>
        <v>32.372959037899989</v>
      </c>
      <c r="Q23" s="28">
        <f>(0.3278*L23)+(1.419*M23)+(0.09257*N23)-(0.1379*P23)+0.637</f>
        <v>19.319138372681177</v>
      </c>
    </row>
    <row r="24" spans="1:17" x14ac:dyDescent="0.7">
      <c r="A24" s="2" t="s">
        <v>22</v>
      </c>
      <c r="B24" s="14">
        <f>AVERAGE(B22:B23)</f>
        <v>5.9663474560000003</v>
      </c>
      <c r="C24" s="14">
        <f t="shared" ref="C24:H24" si="25">AVERAGE(C22:C23)</f>
        <v>42.658332825000002</v>
      </c>
      <c r="D24" s="14">
        <f t="shared" si="25"/>
        <v>6.4872286320000008</v>
      </c>
      <c r="E24" s="14">
        <f t="shared" si="25"/>
        <v>0.44153475765</v>
      </c>
      <c r="F24" s="23">
        <f t="shared" si="25"/>
        <v>11.675000000000001</v>
      </c>
      <c r="G24" s="23">
        <f t="shared" si="25"/>
        <v>32.771556329350005</v>
      </c>
      <c r="H24" s="23">
        <f t="shared" si="25"/>
        <v>19.347454183541295</v>
      </c>
      <c r="I24" s="26"/>
      <c r="J24" s="2" t="s">
        <v>22</v>
      </c>
      <c r="K24" s="14">
        <f>AVERAGE(K22:K23)</f>
        <v>5.9758877755000004</v>
      </c>
      <c r="L24" s="14">
        <f t="shared" ref="L24:Q24" si="26">AVERAGE(L22:L23)</f>
        <v>42.972091675000001</v>
      </c>
      <c r="M24" s="14">
        <f t="shared" si="26"/>
        <v>6.4763317110000003</v>
      </c>
      <c r="N24" s="14">
        <f t="shared" si="26"/>
        <v>0.44341434540000002</v>
      </c>
      <c r="O24" s="21">
        <f t="shared" si="26"/>
        <v>11.925000000000001</v>
      </c>
      <c r="P24" s="21">
        <f t="shared" si="26"/>
        <v>32.207274493099995</v>
      </c>
      <c r="Q24" s="21">
        <f t="shared" si="26"/>
        <v>19.512830062329186</v>
      </c>
    </row>
    <row r="25" spans="1:17" x14ac:dyDescent="0.7">
      <c r="A25" s="2" t="s">
        <v>60</v>
      </c>
      <c r="B25" s="14">
        <f>STDEV(B22:B23)</f>
        <v>1.1195888952889862E-2</v>
      </c>
      <c r="C25" s="14">
        <f t="shared" ref="C25:E25" si="27">STDEV(C22:C23)</f>
        <v>0.15097877412638891</v>
      </c>
      <c r="D25" s="14">
        <f t="shared" si="27"/>
        <v>2.9054352958580304E-3</v>
      </c>
      <c r="E25" s="14">
        <f t="shared" si="27"/>
        <v>1.3096669550333196E-2</v>
      </c>
      <c r="F25" s="23">
        <f>STDEV(F22:F23)</f>
        <v>0.28991378028648457</v>
      </c>
      <c r="G25" s="23">
        <f t="shared" ref="G25:H25" si="28">STDEV(G22:G23)</f>
        <v>0.16032212936746087</v>
      </c>
      <c r="H25" s="23">
        <f t="shared" si="28"/>
        <v>3.0292874503406737E-2</v>
      </c>
      <c r="J25" s="2" t="s">
        <v>60</v>
      </c>
      <c r="K25" s="14">
        <f>STDEV(K22:K23)</f>
        <v>2.5950994939134744E-2</v>
      </c>
      <c r="L25" s="14">
        <f t="shared" ref="L25:Q25" si="29">STDEV(L22:L23)</f>
        <v>0.21649858136435149</v>
      </c>
      <c r="M25" s="14">
        <f t="shared" si="29"/>
        <v>0.11786484194105402</v>
      </c>
      <c r="N25" s="14">
        <f t="shared" si="29"/>
        <v>3.6633471760138731E-2</v>
      </c>
      <c r="O25" s="21">
        <f t="shared" si="29"/>
        <v>0.16263455967290497</v>
      </c>
      <c r="P25" s="21">
        <f t="shared" si="29"/>
        <v>0.23431333033176441</v>
      </c>
      <c r="Q25" s="21">
        <f t="shared" si="29"/>
        <v>0.273921414419175</v>
      </c>
    </row>
    <row r="26" spans="1:17" x14ac:dyDescent="0.7">
      <c r="A26" s="33" t="s">
        <v>83</v>
      </c>
      <c r="B26" s="14">
        <v>7.0845012660000002</v>
      </c>
      <c r="C26" s="14">
        <v>46.083709720000002</v>
      </c>
      <c r="D26" s="14">
        <v>6.4990859030000001</v>
      </c>
      <c r="E26" s="14">
        <v>0.54597723480000004</v>
      </c>
      <c r="F26" s="23">
        <v>10.34</v>
      </c>
      <c r="G26" s="23">
        <f>100-(B26+C26+D26+E26+F26)</f>
        <v>29.446725876199991</v>
      </c>
      <c r="H26" s="24">
        <f>(0.3278*C26)+(1.419*D26)+(0.09257*E26)-(0.1379*G26)+0.637</f>
        <v>20.955280556870456</v>
      </c>
      <c r="I26" s="25"/>
      <c r="J26" s="33" t="s">
        <v>83</v>
      </c>
      <c r="K26" s="14">
        <v>5.5313897130000003</v>
      </c>
      <c r="L26" s="14">
        <v>44.926582340000003</v>
      </c>
      <c r="M26" s="14">
        <v>6.3524308200000004</v>
      </c>
      <c r="N26" s="14">
        <v>0.42609393600000001</v>
      </c>
      <c r="O26" s="21">
        <v>13</v>
      </c>
      <c r="P26" s="21">
        <f>100-(K26+L26+M26+N26+O26)</f>
        <v>29.763503190999984</v>
      </c>
      <c r="Q26" s="28">
        <f>(0.3278*L26)+(1.419*M26)+(0.09257*N26)-(0.1379*P26)+0.637</f>
        <v>20.313089450248626</v>
      </c>
    </row>
    <row r="27" spans="1:17" x14ac:dyDescent="0.7">
      <c r="A27" s="33"/>
      <c r="B27" s="14">
        <v>7.241762638</v>
      </c>
      <c r="C27" s="14">
        <v>46.031261440000002</v>
      </c>
      <c r="D27" s="14">
        <v>6.5825138089999999</v>
      </c>
      <c r="E27" s="14">
        <v>0.55305647849999995</v>
      </c>
      <c r="F27" s="23">
        <v>10.58</v>
      </c>
      <c r="G27" s="23">
        <f>100-(B27+C27+D27+E27+F27)</f>
        <v>29.011405634500008</v>
      </c>
      <c r="H27" s="24">
        <f>(0.3278*C27)+(1.419*D27)+(0.09257*E27)-(0.1379*G27)+0.637</f>
        <v>21.117158196220196</v>
      </c>
      <c r="I27" s="25"/>
      <c r="J27" s="33"/>
      <c r="K27" s="14">
        <v>5.6158771510000003</v>
      </c>
      <c r="L27" s="14">
        <v>45.249675750000002</v>
      </c>
      <c r="M27" s="14">
        <v>6.4597811700000003</v>
      </c>
      <c r="N27" s="14">
        <v>0.4338196218</v>
      </c>
      <c r="O27" s="21">
        <v>12.88</v>
      </c>
      <c r="P27" s="21">
        <f>100-(K27+L27+M27+N27+O27)</f>
        <v>29.360846307200006</v>
      </c>
      <c r="Q27" s="28">
        <f>(0.3278*L27)+(1.419*M27)+(0.09257*N27)-(0.1379*P27)+0.637</f>
        <v>20.627571167707146</v>
      </c>
    </row>
    <row r="28" spans="1:17" x14ac:dyDescent="0.7">
      <c r="A28" s="2" t="s">
        <v>22</v>
      </c>
      <c r="B28" s="14">
        <f>AVERAGE(B26:B27)</f>
        <v>7.1631319520000005</v>
      </c>
      <c r="C28" s="14">
        <f t="shared" ref="C28:H28" si="30">AVERAGE(C26:C27)</f>
        <v>46.057485580000005</v>
      </c>
      <c r="D28" s="14">
        <f t="shared" si="30"/>
        <v>6.5407998559999996</v>
      </c>
      <c r="E28" s="14">
        <f t="shared" si="30"/>
        <v>0.54951685664999994</v>
      </c>
      <c r="F28" s="23">
        <f t="shared" si="30"/>
        <v>10.46</v>
      </c>
      <c r="G28" s="23">
        <f t="shared" si="30"/>
        <v>29.22906575535</v>
      </c>
      <c r="H28" s="23">
        <f t="shared" si="30"/>
        <v>21.036219376545326</v>
      </c>
      <c r="I28" s="26"/>
      <c r="J28" s="2" t="s">
        <v>22</v>
      </c>
      <c r="K28" s="14">
        <f>AVERAGE(K26:K27)</f>
        <v>5.5736334320000003</v>
      </c>
      <c r="L28" s="14">
        <f t="shared" ref="L28:Q28" si="31">AVERAGE(L26:L27)</f>
        <v>45.088129045000002</v>
      </c>
      <c r="M28" s="14">
        <f t="shared" si="31"/>
        <v>6.4061059950000008</v>
      </c>
      <c r="N28" s="14">
        <f t="shared" si="31"/>
        <v>0.4299567789</v>
      </c>
      <c r="O28" s="21">
        <f t="shared" si="31"/>
        <v>12.940000000000001</v>
      </c>
      <c r="P28" s="21">
        <f t="shared" si="31"/>
        <v>29.562174749099995</v>
      </c>
      <c r="Q28" s="21">
        <f t="shared" si="31"/>
        <v>20.470330308977886</v>
      </c>
    </row>
    <row r="29" spans="1:17" x14ac:dyDescent="0.7">
      <c r="A29" s="2" t="s">
        <v>60</v>
      </c>
      <c r="B29" s="14">
        <f>STDEV(B26:B27)</f>
        <v>0.1112005825599001</v>
      </c>
      <c r="C29" s="14">
        <f t="shared" ref="C29:E29" si="32">STDEV(C26:C27)</f>
        <v>3.7086534449570864E-2</v>
      </c>
      <c r="D29" s="14">
        <f t="shared" si="32"/>
        <v>5.8992438072793731E-2</v>
      </c>
      <c r="E29" s="14">
        <f t="shared" si="32"/>
        <v>5.0057812259420775E-3</v>
      </c>
      <c r="F29" s="23">
        <f>STDEV(F26:F27)</f>
        <v>0.16970562748477155</v>
      </c>
      <c r="G29" s="23">
        <f t="shared" ref="G29:H29" si="33">STDEV(G26:G27)</f>
        <v>0.30781789489382522</v>
      </c>
      <c r="H29" s="23">
        <f t="shared" si="33"/>
        <v>0.11446477650667136</v>
      </c>
      <c r="J29" s="2" t="s">
        <v>60</v>
      </c>
      <c r="K29" s="14">
        <f>STDEV(K26:K27)</f>
        <v>5.974164033487802E-2</v>
      </c>
      <c r="L29" s="14">
        <f t="shared" ref="L29:Q29" si="34">STDEV(L26:L27)</f>
        <v>0.22846154116768441</v>
      </c>
      <c r="M29" s="14">
        <f t="shared" si="34"/>
        <v>7.5908160447749243E-2</v>
      </c>
      <c r="N29" s="14">
        <f t="shared" si="34"/>
        <v>5.4628848184966119E-3</v>
      </c>
      <c r="O29" s="21">
        <f t="shared" si="34"/>
        <v>8.4852813742385153E-2</v>
      </c>
      <c r="P29" s="21">
        <f t="shared" si="34"/>
        <v>0.2847214130264078</v>
      </c>
      <c r="Q29" s="21">
        <f t="shared" si="34"/>
        <v>0.22237215497411131</v>
      </c>
    </row>
    <row r="30" spans="1:17" x14ac:dyDescent="0.7">
      <c r="A30" s="33" t="s">
        <v>82</v>
      </c>
      <c r="B30" s="14">
        <v>7.0830988880000003</v>
      </c>
      <c r="C30" s="14">
        <v>43.58369064</v>
      </c>
      <c r="D30" s="14">
        <v>6.4709310530000002</v>
      </c>
      <c r="E30" s="14">
        <v>0.46573922039999999</v>
      </c>
      <c r="F30" s="23">
        <v>13.02</v>
      </c>
      <c r="G30" s="23">
        <f>100-(B30+C30+D30+E30+F30)</f>
        <v>29.376540198599997</v>
      </c>
      <c r="H30" s="24">
        <f>(0.3278*C30)+(1.419*D30)+(0.09257*E30)-(0.1379*G30)+0.637</f>
        <v>20.098073542244485</v>
      </c>
      <c r="I30" s="25"/>
      <c r="J30" s="33" t="s">
        <v>82</v>
      </c>
      <c r="K30" s="14">
        <v>4.0354032520000001</v>
      </c>
      <c r="L30" s="14">
        <v>38.25103378</v>
      </c>
      <c r="M30" s="14">
        <v>5.3306641580000003</v>
      </c>
      <c r="N30" s="14">
        <v>0.28654634950000002</v>
      </c>
      <c r="O30" s="21">
        <v>18.89</v>
      </c>
      <c r="P30" s="21">
        <f>100-(K30+L30+M30+N30+O30)</f>
        <v>33.2063524605</v>
      </c>
      <c r="Q30" s="28">
        <f>(0.3278*L30)+(1.419*M30)+(0.09257*N30)-(0.1379*P30)+0.637</f>
        <v>16.187270904556261</v>
      </c>
    </row>
    <row r="31" spans="1:17" x14ac:dyDescent="0.7">
      <c r="A31" s="33"/>
      <c r="B31" s="14">
        <v>7.0490398409999999</v>
      </c>
      <c r="C31" s="14">
        <v>43.316429139999997</v>
      </c>
      <c r="D31" s="14">
        <v>6.3457193370000002</v>
      </c>
      <c r="E31" s="14">
        <v>0.44434565310000002</v>
      </c>
      <c r="F31" s="23">
        <v>13.41</v>
      </c>
      <c r="G31" s="23">
        <f>100-(B31+C31+D31+E31+F31)</f>
        <v>29.434466028900005</v>
      </c>
      <c r="H31" s="24">
        <f>(0.3278*C31)+(1.419*D31)+(0.09257*E31)-(0.1379*G31)+0.637</f>
        <v>19.822821423017157</v>
      </c>
      <c r="I31" s="25"/>
      <c r="J31" s="33"/>
      <c r="K31" s="14">
        <v>3.9388177390000001</v>
      </c>
      <c r="L31" s="14">
        <v>37.567543030000003</v>
      </c>
      <c r="M31" s="14">
        <v>5.2076387410000002</v>
      </c>
      <c r="N31" s="14">
        <v>0.31724947689999999</v>
      </c>
      <c r="O31" s="21">
        <v>18.78</v>
      </c>
      <c r="P31" s="21">
        <f>100-(K31+L31+M31+N31+O31)</f>
        <v>34.188751013099989</v>
      </c>
      <c r="Q31" s="28">
        <f>(0.3278*L31)+(1.419*M31)+(0.09257*N31)-(0.1379*P31)+0.637</f>
        <v>15.656018998083145</v>
      </c>
    </row>
    <row r="32" spans="1:17" x14ac:dyDescent="0.7">
      <c r="A32" s="2" t="s">
        <v>22</v>
      </c>
      <c r="B32" s="14">
        <f>AVERAGE(B30:B31)</f>
        <v>7.0660693645000006</v>
      </c>
      <c r="C32" s="14">
        <f t="shared" ref="C32:H32" si="35">AVERAGE(C30:C31)</f>
        <v>43.450059889999999</v>
      </c>
      <c r="D32" s="14">
        <f t="shared" si="35"/>
        <v>6.4083251949999998</v>
      </c>
      <c r="E32" s="14">
        <f t="shared" si="35"/>
        <v>0.45504243675</v>
      </c>
      <c r="F32" s="23">
        <f t="shared" si="35"/>
        <v>13.215</v>
      </c>
      <c r="G32" s="23">
        <f t="shared" si="35"/>
        <v>29.405503113750001</v>
      </c>
      <c r="H32" s="23">
        <f t="shared" si="35"/>
        <v>19.960447482630819</v>
      </c>
      <c r="I32" s="26"/>
      <c r="J32" s="2" t="s">
        <v>22</v>
      </c>
      <c r="K32" s="14">
        <f>AVERAGE(K30:K31)</f>
        <v>3.9871104955000001</v>
      </c>
      <c r="L32" s="14">
        <f t="shared" ref="L32:Q32" si="36">AVERAGE(L30:L31)</f>
        <v>37.909288404999998</v>
      </c>
      <c r="M32" s="14">
        <f t="shared" si="36"/>
        <v>5.2691514495000007</v>
      </c>
      <c r="N32" s="14">
        <f t="shared" si="36"/>
        <v>0.30189791320000003</v>
      </c>
      <c r="O32" s="21">
        <f t="shared" si="36"/>
        <v>18.835000000000001</v>
      </c>
      <c r="P32" s="21">
        <f t="shared" si="36"/>
        <v>33.697551736799994</v>
      </c>
      <c r="Q32" s="21">
        <f t="shared" si="36"/>
        <v>15.921644951319703</v>
      </c>
    </row>
    <row r="33" spans="1:17" x14ac:dyDescent="0.7">
      <c r="A33" s="2" t="s">
        <v>60</v>
      </c>
      <c r="B33" s="14">
        <f>STDEV(B30:B31)</f>
        <v>2.408338309445162E-2</v>
      </c>
      <c r="C33" s="14">
        <f t="shared" ref="C33:E33" si="37">STDEV(C30:C31)</f>
        <v>0.188982419000091</v>
      </c>
      <c r="D33" s="14">
        <f t="shared" si="37"/>
        <v>8.8538053467604072E-2</v>
      </c>
      <c r="E33" s="14">
        <f t="shared" si="37"/>
        <v>1.5127536511600759E-2</v>
      </c>
      <c r="F33" s="23">
        <f>STDEV(F30:F31)</f>
        <v>0.27577164466275395</v>
      </c>
      <c r="G33" s="23">
        <f t="shared" ref="G33:H33" si="38">STDEV(G30:G31)</f>
        <v>4.0959747410996429E-2</v>
      </c>
      <c r="H33" s="23">
        <f t="shared" si="38"/>
        <v>0.19463264004161207</v>
      </c>
      <c r="J33" s="2" t="s">
        <v>60</v>
      </c>
      <c r="K33" s="14">
        <f>STDEV(K30:K31)</f>
        <v>6.8296271206681414E-2</v>
      </c>
      <c r="L33" s="14">
        <f t="shared" ref="L33:Q33" si="39">STDEV(L30:L31)</f>
        <v>0.48330094420327724</v>
      </c>
      <c r="M33" s="14">
        <f t="shared" si="39"/>
        <v>8.6992106619002779E-2</v>
      </c>
      <c r="N33" s="14">
        <f t="shared" si="39"/>
        <v>2.1710389588174474E-2</v>
      </c>
      <c r="O33" s="21">
        <f t="shared" si="39"/>
        <v>7.7781745930519827E-2</v>
      </c>
      <c r="P33" s="21">
        <f t="shared" si="39"/>
        <v>0.6946606783713013</v>
      </c>
      <c r="Q33" s="21">
        <f t="shared" si="39"/>
        <v>0.37565182558542204</v>
      </c>
    </row>
  </sheetData>
  <mergeCells count="18">
    <mergeCell ref="A18:A19"/>
    <mergeCell ref="A22:A23"/>
    <mergeCell ref="T1:U1"/>
    <mergeCell ref="V1:W1"/>
    <mergeCell ref="A26:A27"/>
    <mergeCell ref="A30:A31"/>
    <mergeCell ref="J2:J3"/>
    <mergeCell ref="J6:J7"/>
    <mergeCell ref="J10:J11"/>
    <mergeCell ref="J14:J15"/>
    <mergeCell ref="J18:J19"/>
    <mergeCell ref="J22:J23"/>
    <mergeCell ref="J26:J27"/>
    <mergeCell ref="J30:J31"/>
    <mergeCell ref="A2:A3"/>
    <mergeCell ref="A6:A7"/>
    <mergeCell ref="A10:A11"/>
    <mergeCell ref="A14:A1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5"/>
  <sheetViews>
    <sheetView workbookViewId="0">
      <selection activeCell="G12" sqref="G12"/>
    </sheetView>
  </sheetViews>
  <sheetFormatPr defaultRowHeight="16.5" x14ac:dyDescent="0.7"/>
  <cols>
    <col min="1" max="1" width="11.09765625" bestFit="1" customWidth="1"/>
  </cols>
  <sheetData>
    <row r="1" spans="1:3" x14ac:dyDescent="0.7">
      <c r="B1" t="s">
        <v>13</v>
      </c>
      <c r="C1" t="s">
        <v>11</v>
      </c>
    </row>
    <row r="2" spans="1:3" x14ac:dyDescent="0.7">
      <c r="A2" s="2" t="s">
        <v>19</v>
      </c>
      <c r="B2" s="31" t="s">
        <v>17</v>
      </c>
      <c r="C2" s="31"/>
    </row>
    <row r="3" spans="1:3" x14ac:dyDescent="0.7">
      <c r="A3">
        <v>0</v>
      </c>
      <c r="B3" s="4">
        <v>0.24099999999999999</v>
      </c>
      <c r="C3" s="4">
        <v>0.20166666666666666</v>
      </c>
    </row>
    <row r="4" spans="1:3" x14ac:dyDescent="0.7">
      <c r="A4">
        <v>3</v>
      </c>
      <c r="B4" s="4">
        <v>0.26300000000000001</v>
      </c>
      <c r="C4" s="4">
        <v>0.26166666666666666</v>
      </c>
    </row>
    <row r="5" spans="1:3" x14ac:dyDescent="0.7">
      <c r="A5">
        <v>6</v>
      </c>
      <c r="B5" s="4">
        <v>0.30433333333333334</v>
      </c>
      <c r="C5" s="4">
        <v>0.28566666666666668</v>
      </c>
    </row>
    <row r="6" spans="1:3" x14ac:dyDescent="0.7">
      <c r="A6">
        <v>9</v>
      </c>
      <c r="B6" s="4">
        <v>4.8333333333333339E-2</v>
      </c>
      <c r="C6" s="4">
        <v>0.35133333333333328</v>
      </c>
    </row>
    <row r="7" spans="1:3" x14ac:dyDescent="0.7">
      <c r="A7">
        <v>12</v>
      </c>
      <c r="B7" s="4">
        <v>0.111</v>
      </c>
      <c r="C7" s="4">
        <v>8.8999999999999996E-2</v>
      </c>
    </row>
    <row r="8" spans="1:3" x14ac:dyDescent="0.7">
      <c r="A8">
        <v>15</v>
      </c>
      <c r="B8" s="4">
        <v>0.21866666666666668</v>
      </c>
      <c r="C8" s="4">
        <v>0.18899999999999997</v>
      </c>
    </row>
    <row r="9" spans="1:3" x14ac:dyDescent="0.7">
      <c r="A9">
        <v>18</v>
      </c>
      <c r="B9" s="4">
        <v>0.254</v>
      </c>
      <c r="C9" s="4">
        <v>0.23833333333333331</v>
      </c>
    </row>
    <row r="10" spans="1:3" x14ac:dyDescent="0.7">
      <c r="A10">
        <v>21</v>
      </c>
      <c r="B10" s="4">
        <v>0.314</v>
      </c>
      <c r="C10" s="4">
        <v>0.29966666666666669</v>
      </c>
    </row>
    <row r="11" spans="1:3" x14ac:dyDescent="0.7">
      <c r="A11">
        <v>24</v>
      </c>
      <c r="B11" s="4">
        <v>0.39766666666666667</v>
      </c>
      <c r="C11" s="4">
        <v>0.33366666666666672</v>
      </c>
    </row>
    <row r="12" spans="1:3" x14ac:dyDescent="0.7">
      <c r="A12">
        <v>27</v>
      </c>
      <c r="B12" s="4">
        <v>0.10299999999999999</v>
      </c>
      <c r="C12" s="4">
        <v>0.45700000000000002</v>
      </c>
    </row>
    <row r="13" spans="1:3" x14ac:dyDescent="0.7">
      <c r="A13">
        <v>30</v>
      </c>
      <c r="B13" s="4">
        <v>0.186</v>
      </c>
      <c r="C13" s="4">
        <v>9.0999999999999998E-2</v>
      </c>
    </row>
    <row r="14" spans="1:3" x14ac:dyDescent="0.7">
      <c r="A14">
        <v>33</v>
      </c>
      <c r="B14" s="4">
        <v>0.32500000000000001</v>
      </c>
      <c r="C14" s="4">
        <v>0.13400000000000001</v>
      </c>
    </row>
    <row r="15" spans="1:3" x14ac:dyDescent="0.7">
      <c r="A15">
        <v>36</v>
      </c>
      <c r="B15" s="4">
        <v>0.41499999999999998</v>
      </c>
      <c r="C15" s="4">
        <v>0.17499999999999999</v>
      </c>
    </row>
    <row r="16" spans="1:3" x14ac:dyDescent="0.7">
      <c r="A16">
        <v>39</v>
      </c>
      <c r="B16" s="4">
        <v>0.128</v>
      </c>
      <c r="C16" s="4">
        <v>0.23100000000000001</v>
      </c>
    </row>
    <row r="17" spans="1:3" x14ac:dyDescent="0.7">
      <c r="A17">
        <v>42</v>
      </c>
      <c r="B17" s="4">
        <v>0.2863</v>
      </c>
      <c r="C17" s="4">
        <v>0.31</v>
      </c>
    </row>
    <row r="18" spans="1:3" x14ac:dyDescent="0.7">
      <c r="A18">
        <v>45</v>
      </c>
      <c r="B18" s="4">
        <v>0.35099999999999998</v>
      </c>
      <c r="C18" s="4">
        <v>7.0000000000000007E-2</v>
      </c>
    </row>
    <row r="19" spans="1:3" x14ac:dyDescent="0.7">
      <c r="A19">
        <v>45</v>
      </c>
      <c r="B19" s="4">
        <v>0.42533333333333334</v>
      </c>
      <c r="C19" s="4">
        <v>0.124</v>
      </c>
    </row>
    <row r="20" spans="1:3" x14ac:dyDescent="0.7">
      <c r="A20">
        <v>48</v>
      </c>
      <c r="B20" s="4">
        <v>0.161</v>
      </c>
      <c r="C20" s="4">
        <v>0.26500000000000001</v>
      </c>
    </row>
    <row r="21" spans="1:3" x14ac:dyDescent="0.7">
      <c r="A21">
        <v>51</v>
      </c>
      <c r="B21" s="4">
        <v>0.24299999999999999</v>
      </c>
      <c r="C21" s="4">
        <v>0.51300000000000001</v>
      </c>
    </row>
    <row r="22" spans="1:3" x14ac:dyDescent="0.7">
      <c r="A22">
        <v>54</v>
      </c>
      <c r="B22" s="4">
        <v>0.435</v>
      </c>
      <c r="C22" s="4">
        <v>0.13500000000000001</v>
      </c>
    </row>
    <row r="23" spans="1:3" x14ac:dyDescent="0.7">
      <c r="A23">
        <v>57</v>
      </c>
      <c r="B23" s="4">
        <v>0.14199999999999999</v>
      </c>
      <c r="C23" s="4">
        <v>0.42599999999999999</v>
      </c>
    </row>
    <row r="24" spans="1:3" x14ac:dyDescent="0.7">
      <c r="A24">
        <v>60</v>
      </c>
      <c r="B24" s="4">
        <v>0.28899999999999998</v>
      </c>
      <c r="C24" s="4">
        <v>0.64200000000000002</v>
      </c>
    </row>
    <row r="25" spans="1:3" x14ac:dyDescent="0.7">
      <c r="A25">
        <v>63</v>
      </c>
      <c r="B25" s="4">
        <v>0.36799999999999999</v>
      </c>
      <c r="C25" s="4">
        <v>0.71199999999999997</v>
      </c>
    </row>
    <row r="26" spans="1:3" x14ac:dyDescent="0.7">
      <c r="A26">
        <v>66</v>
      </c>
      <c r="B26" s="4">
        <v>0.43</v>
      </c>
      <c r="C26" s="4">
        <v>0.20300000000000001</v>
      </c>
    </row>
    <row r="27" spans="1:3" x14ac:dyDescent="0.7">
      <c r="A27">
        <v>69</v>
      </c>
      <c r="B27" s="4">
        <v>0.16800000000000001</v>
      </c>
      <c r="C27" s="4">
        <v>0.35799999999999998</v>
      </c>
    </row>
    <row r="28" spans="1:3" x14ac:dyDescent="0.7">
      <c r="A28">
        <v>72</v>
      </c>
      <c r="B28" s="4">
        <v>0.25166666666666665</v>
      </c>
      <c r="C28" s="4">
        <v>0.73</v>
      </c>
    </row>
    <row r="29" spans="1:3" x14ac:dyDescent="0.7">
      <c r="A29">
        <v>75</v>
      </c>
      <c r="B29" s="4">
        <v>0.33900000000000002</v>
      </c>
      <c r="C29" s="4">
        <v>0.23400000000000001</v>
      </c>
    </row>
    <row r="30" spans="1:3" x14ac:dyDescent="0.7">
      <c r="A30">
        <v>78</v>
      </c>
      <c r="B30" s="4">
        <v>0.41799999999999998</v>
      </c>
      <c r="C30" s="4">
        <v>0.42099999999999999</v>
      </c>
    </row>
    <row r="31" spans="1:3" x14ac:dyDescent="0.7">
      <c r="A31">
        <v>81</v>
      </c>
      <c r="B31" s="4">
        <v>0.13500000000000001</v>
      </c>
      <c r="C31" s="4">
        <v>0.85799999999999998</v>
      </c>
    </row>
    <row r="32" spans="1:3" x14ac:dyDescent="0.7">
      <c r="A32">
        <v>84</v>
      </c>
      <c r="B32" s="4">
        <v>0.27300000000000002</v>
      </c>
      <c r="C32" s="4">
        <v>0.28799999999999998</v>
      </c>
    </row>
    <row r="33" spans="1:3" x14ac:dyDescent="0.7">
      <c r="A33">
        <v>87</v>
      </c>
      <c r="B33" s="4">
        <v>0.46800000000000003</v>
      </c>
      <c r="C33" s="4">
        <v>0.45700000000000002</v>
      </c>
    </row>
    <row r="34" spans="1:3" x14ac:dyDescent="0.7">
      <c r="A34">
        <v>90</v>
      </c>
      <c r="B34" s="4">
        <v>0.13500000000000001</v>
      </c>
      <c r="C34" s="4">
        <v>0.74099999999999999</v>
      </c>
    </row>
    <row r="35" spans="1:3" x14ac:dyDescent="0.7">
      <c r="A35">
        <v>93</v>
      </c>
      <c r="B35" s="4">
        <v>0.32200000000000001</v>
      </c>
      <c r="C35" s="4">
        <v>0.26500000000000001</v>
      </c>
    </row>
    <row r="36" spans="1:3" x14ac:dyDescent="0.7">
      <c r="A36">
        <v>96</v>
      </c>
      <c r="B36" s="4">
        <v>0.497</v>
      </c>
      <c r="C36" s="4">
        <v>0.38200000000000001</v>
      </c>
    </row>
    <row r="37" spans="1:3" x14ac:dyDescent="0.7">
      <c r="A37">
        <v>99</v>
      </c>
      <c r="B37" s="4">
        <v>0.161</v>
      </c>
      <c r="C37" s="4">
        <v>0.54300000000000004</v>
      </c>
    </row>
    <row r="38" spans="1:3" x14ac:dyDescent="0.7">
      <c r="A38">
        <v>102</v>
      </c>
      <c r="B38" s="4">
        <v>0.216</v>
      </c>
      <c r="C38" s="4">
        <v>0.81</v>
      </c>
    </row>
    <row r="39" spans="1:3" x14ac:dyDescent="0.7">
      <c r="A39">
        <v>105</v>
      </c>
      <c r="B39" s="4">
        <v>0.26800000000000002</v>
      </c>
      <c r="C39" s="4">
        <v>0.27500000000000002</v>
      </c>
    </row>
    <row r="40" spans="1:3" x14ac:dyDescent="0.7">
      <c r="A40">
        <v>108</v>
      </c>
      <c r="B40" s="4">
        <v>0.57299999999999995</v>
      </c>
      <c r="C40" s="4">
        <v>0.51200000000000001</v>
      </c>
    </row>
    <row r="41" spans="1:3" x14ac:dyDescent="0.7">
      <c r="A41">
        <v>111</v>
      </c>
      <c r="B41" s="4">
        <v>0.21</v>
      </c>
      <c r="C41" s="4">
        <v>0.74099999999999999</v>
      </c>
    </row>
    <row r="42" spans="1:3" x14ac:dyDescent="0.7">
      <c r="A42">
        <v>114</v>
      </c>
      <c r="B42" s="4">
        <v>0.28299999999999997</v>
      </c>
      <c r="C42" s="4">
        <v>0.224</v>
      </c>
    </row>
    <row r="43" spans="1:3" x14ac:dyDescent="0.7">
      <c r="A43">
        <v>117</v>
      </c>
      <c r="B43" s="4">
        <v>0.53800000000000003</v>
      </c>
      <c r="C43" s="4">
        <v>0.34200000000000003</v>
      </c>
    </row>
    <row r="44" spans="1:3" x14ac:dyDescent="0.7">
      <c r="A44">
        <v>120</v>
      </c>
      <c r="B44" s="4">
        <v>0.16700000000000001</v>
      </c>
      <c r="C44" s="4">
        <v>0.51300000000000001</v>
      </c>
    </row>
    <row r="45" spans="1:3" x14ac:dyDescent="0.7">
      <c r="A45">
        <v>123</v>
      </c>
      <c r="B45" s="4">
        <v>0.28299999999999997</v>
      </c>
      <c r="C45" s="4">
        <v>0.754</v>
      </c>
    </row>
    <row r="46" spans="1:3" x14ac:dyDescent="0.7">
      <c r="A46">
        <v>126</v>
      </c>
      <c r="B46" s="4">
        <v>0.41499999999999998</v>
      </c>
      <c r="C46" s="4">
        <v>0.217</v>
      </c>
    </row>
    <row r="47" spans="1:3" x14ac:dyDescent="0.7">
      <c r="A47">
        <v>129</v>
      </c>
      <c r="B47" s="4">
        <v>0.53800000000000003</v>
      </c>
      <c r="C47" s="4">
        <v>0.48</v>
      </c>
    </row>
    <row r="48" spans="1:3" x14ac:dyDescent="0.7">
      <c r="A48">
        <v>132</v>
      </c>
      <c r="B48" s="4">
        <v>0.16500000000000001</v>
      </c>
      <c r="C48" s="4">
        <v>0.78600000000000003</v>
      </c>
    </row>
    <row r="49" spans="1:3" x14ac:dyDescent="0.7">
      <c r="A49">
        <v>135</v>
      </c>
      <c r="B49" s="4">
        <v>0.29799999999999999</v>
      </c>
      <c r="C49" s="4">
        <v>0.224</v>
      </c>
    </row>
    <row r="50" spans="1:3" x14ac:dyDescent="0.7">
      <c r="A50">
        <v>138</v>
      </c>
      <c r="B50" s="4">
        <v>0.372</v>
      </c>
      <c r="C50" s="4">
        <v>0.41199999999999998</v>
      </c>
    </row>
    <row r="51" spans="1:3" x14ac:dyDescent="0.7">
      <c r="A51">
        <v>141</v>
      </c>
      <c r="B51" s="4">
        <v>0.46100000000000002</v>
      </c>
      <c r="C51" s="4">
        <v>0.60499999999999998</v>
      </c>
    </row>
    <row r="52" spans="1:3" x14ac:dyDescent="0.7">
      <c r="A52">
        <v>144</v>
      </c>
      <c r="B52" s="4">
        <v>0.11533333333333333</v>
      </c>
      <c r="C52" s="4">
        <v>0.16700000000000001</v>
      </c>
    </row>
    <row r="53" spans="1:3" x14ac:dyDescent="0.7">
      <c r="A53">
        <v>147</v>
      </c>
      <c r="B53" s="4">
        <v>0.20366666666666666</v>
      </c>
      <c r="C53" s="4">
        <v>0.23400000000000001</v>
      </c>
    </row>
    <row r="54" spans="1:3" x14ac:dyDescent="0.7">
      <c r="A54">
        <v>150</v>
      </c>
      <c r="B54" s="4">
        <v>0.25333333333333335</v>
      </c>
      <c r="C54" s="4">
        <v>0.51200000000000001</v>
      </c>
    </row>
    <row r="55" spans="1:3" x14ac:dyDescent="0.7">
      <c r="A55">
        <v>153</v>
      </c>
      <c r="B55" s="4">
        <v>0.49366666666666664</v>
      </c>
      <c r="C55" s="4">
        <v>0.13500000000000001</v>
      </c>
    </row>
    <row r="56" spans="1:3" x14ac:dyDescent="0.7">
      <c r="A56">
        <v>156</v>
      </c>
      <c r="B56" s="4">
        <v>0.16800000000000001</v>
      </c>
      <c r="C56" s="4">
        <v>0.25600000000000001</v>
      </c>
    </row>
    <row r="57" spans="1:3" x14ac:dyDescent="0.7">
      <c r="A57">
        <v>159</v>
      </c>
      <c r="B57" s="4">
        <v>0.34200000000000003</v>
      </c>
      <c r="C57" s="4">
        <v>0.48699999999999999</v>
      </c>
    </row>
    <row r="58" spans="1:3" x14ac:dyDescent="0.7">
      <c r="A58">
        <v>162</v>
      </c>
      <c r="B58" s="4">
        <v>0.60699999999999998</v>
      </c>
      <c r="C58" s="4">
        <v>0.111</v>
      </c>
    </row>
    <row r="59" spans="1:3" x14ac:dyDescent="0.7">
      <c r="A59">
        <v>165</v>
      </c>
      <c r="B59" s="4">
        <v>0.161</v>
      </c>
      <c r="C59" s="4">
        <v>0.248</v>
      </c>
    </row>
    <row r="60" spans="1:3" x14ac:dyDescent="0.7">
      <c r="A60">
        <v>168</v>
      </c>
      <c r="B60" s="4">
        <v>0.23799999999999999</v>
      </c>
      <c r="C60" s="4">
        <v>0.42599999999999999</v>
      </c>
    </row>
    <row r="61" spans="1:3" x14ac:dyDescent="0.7">
      <c r="A61">
        <v>171</v>
      </c>
      <c r="B61" s="4">
        <v>0.27600000000000002</v>
      </c>
      <c r="C61" s="4">
        <v>9.8000000000000004E-2</v>
      </c>
    </row>
    <row r="62" spans="1:3" x14ac:dyDescent="0.7">
      <c r="A62">
        <v>174</v>
      </c>
      <c r="B62" s="4">
        <v>0.51300000000000001</v>
      </c>
      <c r="C62" s="4">
        <v>0.223</v>
      </c>
    </row>
    <row r="63" spans="1:3" x14ac:dyDescent="0.7">
      <c r="A63">
        <v>177</v>
      </c>
      <c r="B63" s="4">
        <v>0.16800000000000001</v>
      </c>
      <c r="C63" s="4">
        <v>0.45300000000000001</v>
      </c>
    </row>
    <row r="64" spans="1:3" x14ac:dyDescent="0.7">
      <c r="A64">
        <v>180</v>
      </c>
      <c r="B64" s="4">
        <v>0.217</v>
      </c>
      <c r="C64" s="4">
        <v>0.20266666666666669</v>
      </c>
    </row>
    <row r="65" spans="1:3" x14ac:dyDescent="0.7">
      <c r="A65">
        <v>183</v>
      </c>
      <c r="B65" s="4">
        <v>0.28599999999999998</v>
      </c>
      <c r="C65" s="4">
        <v>0.38800000000000001</v>
      </c>
    </row>
    <row r="66" spans="1:3" x14ac:dyDescent="0.7">
      <c r="A66">
        <v>186</v>
      </c>
      <c r="B66" s="4">
        <v>0.45800000000000002</v>
      </c>
      <c r="C66" s="4">
        <v>0.40100000000000002</v>
      </c>
    </row>
    <row r="67" spans="1:3" x14ac:dyDescent="0.7">
      <c r="A67">
        <v>189</v>
      </c>
      <c r="B67" s="4">
        <v>0.107</v>
      </c>
      <c r="C67" s="4">
        <v>0.1</v>
      </c>
    </row>
    <row r="68" spans="1:3" x14ac:dyDescent="0.7">
      <c r="A68">
        <v>192</v>
      </c>
      <c r="B68" s="4">
        <v>0.19700000000000001</v>
      </c>
      <c r="C68" s="4">
        <v>0.28000000000000003</v>
      </c>
    </row>
    <row r="69" spans="1:3" x14ac:dyDescent="0.7">
      <c r="A69">
        <v>195</v>
      </c>
      <c r="B69" s="4">
        <v>0.26133333333333336</v>
      </c>
      <c r="C69" s="4">
        <v>6.7000000000000004E-2</v>
      </c>
    </row>
    <row r="70" spans="1:3" x14ac:dyDescent="0.7">
      <c r="A70">
        <v>198</v>
      </c>
      <c r="B70" s="4">
        <v>0.47399999999999998</v>
      </c>
      <c r="C70" s="4">
        <v>0.153</v>
      </c>
    </row>
    <row r="71" spans="1:3" x14ac:dyDescent="0.7">
      <c r="A71">
        <v>201</v>
      </c>
      <c r="B71" s="4">
        <v>9.5666666666666678E-2</v>
      </c>
      <c r="C71" s="4">
        <v>0.189</v>
      </c>
    </row>
    <row r="72" spans="1:3" x14ac:dyDescent="0.7">
      <c r="A72">
        <v>204</v>
      </c>
      <c r="B72" s="4">
        <v>0.18833333333333332</v>
      </c>
      <c r="C72" s="4">
        <v>0.31</v>
      </c>
    </row>
    <row r="73" spans="1:3" x14ac:dyDescent="0.7">
      <c r="A73">
        <v>207</v>
      </c>
      <c r="B73" s="4">
        <v>0.24733333333333332</v>
      </c>
      <c r="C73" s="4">
        <v>5.3999999999999999E-2</v>
      </c>
    </row>
    <row r="74" spans="1:3" x14ac:dyDescent="0.7">
      <c r="A74">
        <v>210</v>
      </c>
      <c r="B74" s="4">
        <v>0.29866666666666664</v>
      </c>
      <c r="C74" s="4">
        <v>0.104</v>
      </c>
    </row>
    <row r="75" spans="1:3" x14ac:dyDescent="0.7">
      <c r="A75">
        <v>213</v>
      </c>
      <c r="B75" s="4">
        <v>0.48333333333333334</v>
      </c>
      <c r="C75" s="4">
        <v>0.154</v>
      </c>
    </row>
    <row r="76" spans="1:3" x14ac:dyDescent="0.7">
      <c r="A76">
        <v>216</v>
      </c>
      <c r="B76" s="4">
        <v>8.6999999999999994E-2</v>
      </c>
      <c r="C76" s="4">
        <v>0.23100000000000001</v>
      </c>
    </row>
    <row r="77" spans="1:3" x14ac:dyDescent="0.7">
      <c r="A77">
        <v>219</v>
      </c>
      <c r="B77" s="4">
        <v>0.16333333333333333</v>
      </c>
      <c r="C77" s="4">
        <v>0.25600000000000001</v>
      </c>
    </row>
    <row r="78" spans="1:3" x14ac:dyDescent="0.7">
      <c r="A78">
        <v>222</v>
      </c>
      <c r="B78" s="4">
        <v>0.249</v>
      </c>
      <c r="C78" s="4">
        <v>0.28299999999999997</v>
      </c>
    </row>
    <row r="79" spans="1:3" x14ac:dyDescent="0.7">
      <c r="A79">
        <v>225</v>
      </c>
      <c r="B79" s="4">
        <v>0.32800000000000001</v>
      </c>
      <c r="C79" s="4">
        <v>4.2000000000000003E-2</v>
      </c>
    </row>
    <row r="80" spans="1:3" x14ac:dyDescent="0.7">
      <c r="A80">
        <v>228</v>
      </c>
      <c r="B80" s="4">
        <v>0.377</v>
      </c>
      <c r="C80" s="4">
        <v>9.633333333333334E-2</v>
      </c>
    </row>
    <row r="81" spans="1:3" x14ac:dyDescent="0.7">
      <c r="A81">
        <v>231</v>
      </c>
      <c r="B81" s="4">
        <v>7.8E-2</v>
      </c>
      <c r="C81" s="4">
        <v>0.13700000000000001</v>
      </c>
    </row>
    <row r="82" spans="1:3" x14ac:dyDescent="0.7">
      <c r="A82">
        <v>234</v>
      </c>
      <c r="B82" s="4">
        <v>0.186</v>
      </c>
      <c r="C82" s="4">
        <v>0.156</v>
      </c>
    </row>
    <row r="83" spans="1:3" x14ac:dyDescent="0.7">
      <c r="A83">
        <v>237</v>
      </c>
      <c r="B83" s="4">
        <v>0.23699999999999999</v>
      </c>
      <c r="C83" s="4">
        <v>0.191</v>
      </c>
    </row>
    <row r="84" spans="1:3" x14ac:dyDescent="0.7">
      <c r="A84">
        <v>240</v>
      </c>
      <c r="B84" s="4">
        <v>0.26366666666666666</v>
      </c>
      <c r="C84" s="4">
        <v>2.8000000000000001E-2</v>
      </c>
    </row>
    <row r="85" spans="1:3" x14ac:dyDescent="0.7">
      <c r="A85">
        <v>243</v>
      </c>
      <c r="B85" s="4">
        <v>0.32166666666666671</v>
      </c>
      <c r="C85" s="4">
        <v>7.9000000000000001E-2</v>
      </c>
    </row>
  </sheetData>
  <mergeCells count="1">
    <mergeCell ref="B2:C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4"/>
  <sheetViews>
    <sheetView workbookViewId="0">
      <selection activeCell="V19" sqref="V19"/>
    </sheetView>
  </sheetViews>
  <sheetFormatPr defaultRowHeight="16.5" x14ac:dyDescent="0.7"/>
  <cols>
    <col min="2" max="3" width="11.34765625" bestFit="1" customWidth="1"/>
    <col min="4" max="4" width="13.5" bestFit="1" customWidth="1"/>
    <col min="6" max="6" width="11.34765625" bestFit="1" customWidth="1"/>
    <col min="7" max="7" width="11.59765625" bestFit="1" customWidth="1"/>
    <col min="8" max="8" width="13.5" bestFit="1" customWidth="1"/>
    <col min="13" max="13" width="11.34765625" bestFit="1" customWidth="1"/>
    <col min="14" max="14" width="11.59765625" bestFit="1" customWidth="1"/>
    <col min="15" max="15" width="13.5" bestFit="1" customWidth="1"/>
    <col min="17" max="17" width="11.34765625" bestFit="1" customWidth="1"/>
    <col min="18" max="18" width="11.59765625" bestFit="1" customWidth="1"/>
    <col min="19" max="19" width="13.5" bestFit="1" customWidth="1"/>
  </cols>
  <sheetData>
    <row r="1" spans="1:27" x14ac:dyDescent="0.7">
      <c r="A1" s="31" t="s">
        <v>13</v>
      </c>
      <c r="B1" s="31" t="s">
        <v>85</v>
      </c>
      <c r="C1" s="31"/>
      <c r="D1" s="31"/>
      <c r="E1" s="31"/>
      <c r="F1" s="31" t="s">
        <v>86</v>
      </c>
      <c r="G1" s="31"/>
      <c r="H1" s="31"/>
      <c r="I1" s="31"/>
      <c r="J1" s="10"/>
      <c r="L1" s="31" t="s">
        <v>11</v>
      </c>
      <c r="M1" s="31" t="s">
        <v>85</v>
      </c>
      <c r="N1" s="31"/>
      <c r="O1" s="31"/>
      <c r="P1" s="31"/>
      <c r="Q1" s="31" t="s">
        <v>86</v>
      </c>
      <c r="R1" s="31"/>
      <c r="S1" s="31"/>
      <c r="T1" s="31"/>
      <c r="U1" s="10"/>
      <c r="W1" s="6"/>
      <c r="X1" s="32" t="s">
        <v>85</v>
      </c>
      <c r="Y1" s="32"/>
      <c r="Z1" s="32" t="s">
        <v>86</v>
      </c>
      <c r="AA1" s="32"/>
    </row>
    <row r="2" spans="1:27" x14ac:dyDescent="0.7">
      <c r="A2" s="31"/>
      <c r="B2" t="s">
        <v>87</v>
      </c>
      <c r="C2" t="s">
        <v>89</v>
      </c>
      <c r="D2" t="s">
        <v>88</v>
      </c>
      <c r="F2" t="s">
        <v>87</v>
      </c>
      <c r="G2" t="s">
        <v>89</v>
      </c>
      <c r="H2" t="s">
        <v>88</v>
      </c>
      <c r="J2" s="30"/>
      <c r="L2" s="31"/>
      <c r="M2" t="s">
        <v>87</v>
      </c>
      <c r="N2" t="s">
        <v>89</v>
      </c>
      <c r="O2" t="s">
        <v>88</v>
      </c>
      <c r="Q2" t="s">
        <v>87</v>
      </c>
      <c r="R2" t="s">
        <v>89</v>
      </c>
      <c r="S2" t="s">
        <v>88</v>
      </c>
      <c r="U2" s="30"/>
      <c r="W2" s="6"/>
      <c r="X2" s="7" t="s">
        <v>13</v>
      </c>
      <c r="Y2" s="7" t="s">
        <v>11</v>
      </c>
      <c r="Z2" s="7" t="s">
        <v>13</v>
      </c>
      <c r="AA2" s="7" t="s">
        <v>11</v>
      </c>
    </row>
    <row r="3" spans="1:27" x14ac:dyDescent="0.7">
      <c r="A3" s="31" t="s">
        <v>76</v>
      </c>
      <c r="B3">
        <v>15.18</v>
      </c>
      <c r="C3">
        <v>3.43</v>
      </c>
      <c r="D3">
        <v>11.75</v>
      </c>
      <c r="E3" s="34">
        <v>11.370000000000001</v>
      </c>
      <c r="F3">
        <v>1.85</v>
      </c>
      <c r="G3">
        <v>0.16</v>
      </c>
      <c r="H3">
        <v>1.6900000000000002</v>
      </c>
      <c r="I3" s="34">
        <v>1.7750000000000001</v>
      </c>
      <c r="J3" s="30"/>
      <c r="L3" s="31" t="s">
        <v>76</v>
      </c>
      <c r="M3">
        <v>15.15</v>
      </c>
      <c r="N3">
        <v>1.45</v>
      </c>
      <c r="O3">
        <v>13.700000000000001</v>
      </c>
      <c r="P3" s="34">
        <v>12.580000000000002</v>
      </c>
      <c r="Q3">
        <v>2.25</v>
      </c>
      <c r="R3">
        <v>0.04</v>
      </c>
      <c r="S3">
        <v>2.21</v>
      </c>
      <c r="T3" s="34">
        <v>2.0699999999999998</v>
      </c>
      <c r="U3" s="30"/>
      <c r="W3" s="6" t="s">
        <v>1</v>
      </c>
      <c r="X3" s="29">
        <v>11.370000000000001</v>
      </c>
      <c r="Y3" s="29">
        <v>12.580000000000002</v>
      </c>
      <c r="Z3" s="29">
        <v>1.7750000000000001</v>
      </c>
      <c r="AA3" s="29">
        <v>2.0699999999999998</v>
      </c>
    </row>
    <row r="4" spans="1:27" x14ac:dyDescent="0.7">
      <c r="A4" s="31"/>
      <c r="B4">
        <v>14.55</v>
      </c>
      <c r="C4">
        <v>3.56</v>
      </c>
      <c r="D4">
        <v>10.99</v>
      </c>
      <c r="E4" s="34"/>
      <c r="F4">
        <v>2.04</v>
      </c>
      <c r="G4">
        <v>0.18</v>
      </c>
      <c r="H4">
        <v>1.86</v>
      </c>
      <c r="I4" s="34"/>
      <c r="J4" s="30"/>
      <c r="L4" s="31"/>
      <c r="M4">
        <v>13.66</v>
      </c>
      <c r="N4">
        <v>2.2000000000000002</v>
      </c>
      <c r="O4">
        <v>11.46</v>
      </c>
      <c r="P4" s="34"/>
      <c r="Q4">
        <v>1.97</v>
      </c>
      <c r="R4">
        <v>0.04</v>
      </c>
      <c r="S4">
        <v>1.93</v>
      </c>
      <c r="T4" s="34"/>
      <c r="U4" s="30"/>
      <c r="W4" s="6" t="s">
        <v>2</v>
      </c>
      <c r="X4" s="29">
        <v>12.86</v>
      </c>
      <c r="Y4" s="29">
        <v>12.11</v>
      </c>
      <c r="Z4" s="29">
        <v>2.2233333333333332</v>
      </c>
      <c r="AA4" s="29">
        <v>2.0299999999999998</v>
      </c>
    </row>
    <row r="5" spans="1:27" x14ac:dyDescent="0.7">
      <c r="A5" s="31" t="s">
        <v>77</v>
      </c>
      <c r="B5">
        <v>15.79</v>
      </c>
      <c r="C5">
        <v>3.06</v>
      </c>
      <c r="D5">
        <v>12.729999999999999</v>
      </c>
      <c r="E5" s="34">
        <v>12.86</v>
      </c>
      <c r="F5">
        <v>2.3199999999999998</v>
      </c>
      <c r="G5">
        <v>0.06</v>
      </c>
      <c r="H5">
        <v>2.2599999999999998</v>
      </c>
      <c r="I5" s="34">
        <v>2.2233333333333332</v>
      </c>
      <c r="J5" s="30"/>
      <c r="L5" s="31" t="s">
        <v>77</v>
      </c>
      <c r="M5">
        <v>14.76</v>
      </c>
      <c r="N5">
        <v>5.84</v>
      </c>
      <c r="O5">
        <v>8.92</v>
      </c>
      <c r="P5" s="34">
        <v>12.11</v>
      </c>
      <c r="Q5">
        <v>2.19</v>
      </c>
      <c r="R5">
        <v>0.28999999999999998</v>
      </c>
      <c r="S5">
        <v>1.9</v>
      </c>
      <c r="T5" s="34">
        <v>2.0299999999999998</v>
      </c>
      <c r="U5" s="30"/>
      <c r="W5" s="6" t="s">
        <v>3</v>
      </c>
      <c r="X5" s="29">
        <v>13.57</v>
      </c>
      <c r="Y5" s="29">
        <v>16.692499999999999</v>
      </c>
      <c r="Z5" s="29">
        <v>2.5733333333333337</v>
      </c>
      <c r="AA5" s="29">
        <v>2.35</v>
      </c>
    </row>
    <row r="6" spans="1:27" x14ac:dyDescent="0.7">
      <c r="A6" s="31"/>
      <c r="B6">
        <v>14.19</v>
      </c>
      <c r="C6">
        <v>0.97</v>
      </c>
      <c r="D6">
        <v>13.219999999999999</v>
      </c>
      <c r="E6" s="34"/>
      <c r="F6">
        <v>2.38</v>
      </c>
      <c r="G6">
        <v>0.12</v>
      </c>
      <c r="H6">
        <v>2.2599999999999998</v>
      </c>
      <c r="I6" s="34"/>
      <c r="J6" s="30"/>
      <c r="L6" s="31"/>
      <c r="M6">
        <v>15.88</v>
      </c>
      <c r="N6">
        <v>0.57999999999999996</v>
      </c>
      <c r="O6">
        <v>15.3</v>
      </c>
      <c r="P6" s="34"/>
      <c r="Q6">
        <v>2.5499999999999998</v>
      </c>
      <c r="R6">
        <v>0.39</v>
      </c>
      <c r="S6">
        <v>2.1599999999999997</v>
      </c>
      <c r="T6" s="34"/>
      <c r="U6" s="30"/>
      <c r="W6" s="6" t="s">
        <v>4</v>
      </c>
      <c r="X6" s="29">
        <v>13.979999999999999</v>
      </c>
      <c r="Y6" s="29">
        <v>14.38</v>
      </c>
      <c r="Z6" s="29">
        <v>2.5933333333333337</v>
      </c>
      <c r="AA6" s="29">
        <v>2.5366666666666666</v>
      </c>
    </row>
    <row r="7" spans="1:27" x14ac:dyDescent="0.7">
      <c r="A7" s="31"/>
      <c r="B7">
        <v>14.5</v>
      </c>
      <c r="C7">
        <v>1.87</v>
      </c>
      <c r="D7">
        <v>12.629999999999999</v>
      </c>
      <c r="E7" s="34"/>
      <c r="F7">
        <v>2.1800000000000002</v>
      </c>
      <c r="G7">
        <v>0.03</v>
      </c>
      <c r="H7">
        <v>2.1500000000000004</v>
      </c>
      <c r="I7" s="34"/>
      <c r="J7" s="30"/>
      <c r="L7" s="31" t="s">
        <v>78</v>
      </c>
      <c r="M7">
        <v>21.3</v>
      </c>
      <c r="N7">
        <v>0.5</v>
      </c>
      <c r="O7">
        <v>20.8</v>
      </c>
      <c r="P7" s="34">
        <v>16.692499999999999</v>
      </c>
      <c r="Q7">
        <v>2.57</v>
      </c>
      <c r="R7">
        <v>0.32</v>
      </c>
      <c r="S7">
        <v>2.25</v>
      </c>
      <c r="T7" s="34">
        <v>2.35</v>
      </c>
      <c r="U7" s="30"/>
      <c r="W7" s="6" t="s">
        <v>5</v>
      </c>
      <c r="X7" s="29">
        <v>14</v>
      </c>
      <c r="Y7" s="29">
        <v>14.456666666666669</v>
      </c>
      <c r="Z7" s="29">
        <v>2.62</v>
      </c>
      <c r="AA7" s="29">
        <v>2.3966666666666665</v>
      </c>
    </row>
    <row r="8" spans="1:27" x14ac:dyDescent="0.7">
      <c r="A8" s="31" t="s">
        <v>78</v>
      </c>
      <c r="B8">
        <v>16.2</v>
      </c>
      <c r="C8">
        <v>1.03</v>
      </c>
      <c r="D8">
        <v>15.17</v>
      </c>
      <c r="E8" s="34">
        <v>13.57</v>
      </c>
      <c r="F8">
        <v>3.18</v>
      </c>
      <c r="G8">
        <v>0.11</v>
      </c>
      <c r="H8">
        <v>3.0700000000000003</v>
      </c>
      <c r="I8" s="34">
        <v>2.5733333333333337</v>
      </c>
      <c r="J8" s="30"/>
      <c r="L8" s="31"/>
      <c r="M8">
        <v>15.58</v>
      </c>
      <c r="N8">
        <v>0</v>
      </c>
      <c r="O8">
        <v>15.58</v>
      </c>
      <c r="P8" s="34"/>
      <c r="Q8">
        <v>2.35</v>
      </c>
      <c r="R8">
        <v>0.11</v>
      </c>
      <c r="S8">
        <v>2.2400000000000002</v>
      </c>
      <c r="T8" s="34"/>
      <c r="U8" s="30"/>
      <c r="W8" s="6" t="s">
        <v>6</v>
      </c>
      <c r="X8" s="29">
        <v>12.075000000000001</v>
      </c>
      <c r="Y8" s="29">
        <v>12.192499999999999</v>
      </c>
      <c r="Z8" s="29">
        <v>2.1100000000000003</v>
      </c>
      <c r="AA8" s="29">
        <v>2.0225</v>
      </c>
    </row>
    <row r="9" spans="1:27" x14ac:dyDescent="0.7">
      <c r="A9" s="31"/>
      <c r="B9">
        <v>16.62</v>
      </c>
      <c r="C9">
        <v>2.0099999999999998</v>
      </c>
      <c r="D9">
        <v>14.610000000000001</v>
      </c>
      <c r="E9" s="34"/>
      <c r="F9">
        <v>2.64</v>
      </c>
      <c r="G9">
        <v>0.08</v>
      </c>
      <c r="H9">
        <v>2.56</v>
      </c>
      <c r="I9" s="34"/>
      <c r="J9" s="30"/>
      <c r="L9" s="31"/>
      <c r="M9">
        <v>16.03</v>
      </c>
      <c r="N9">
        <v>1.56</v>
      </c>
      <c r="O9">
        <v>14.47</v>
      </c>
      <c r="P9" s="34"/>
      <c r="Q9">
        <v>2.48</v>
      </c>
      <c r="R9">
        <v>0.03</v>
      </c>
      <c r="S9">
        <v>2.4500000000000002</v>
      </c>
      <c r="T9" s="34"/>
      <c r="U9" s="30"/>
      <c r="W9" s="6" t="s">
        <v>7</v>
      </c>
      <c r="X9" s="29">
        <v>13.213333333333333</v>
      </c>
      <c r="Y9" s="29">
        <v>12.71</v>
      </c>
      <c r="Z9" s="29">
        <v>2.1233333333333335</v>
      </c>
      <c r="AA9" s="29">
        <v>1.925</v>
      </c>
    </row>
    <row r="10" spans="1:27" x14ac:dyDescent="0.7">
      <c r="A10" s="31"/>
      <c r="B10">
        <v>12.79</v>
      </c>
      <c r="C10">
        <v>1.86</v>
      </c>
      <c r="D10">
        <v>10.93</v>
      </c>
      <c r="E10" s="34"/>
      <c r="F10">
        <v>2.1</v>
      </c>
      <c r="G10">
        <v>0.01</v>
      </c>
      <c r="H10">
        <v>2.0900000000000003</v>
      </c>
      <c r="I10" s="34"/>
      <c r="J10" s="30"/>
      <c r="L10" s="31"/>
      <c r="M10">
        <v>17.48</v>
      </c>
      <c r="N10">
        <v>1.56</v>
      </c>
      <c r="O10">
        <v>15.92</v>
      </c>
      <c r="P10" s="34"/>
      <c r="Q10">
        <v>2.4700000000000002</v>
      </c>
      <c r="R10">
        <v>0.01</v>
      </c>
      <c r="S10">
        <v>2.4600000000000004</v>
      </c>
      <c r="T10" s="34"/>
      <c r="U10" s="30"/>
      <c r="W10" s="6" t="s">
        <v>8</v>
      </c>
      <c r="X10" s="29">
        <v>11.875</v>
      </c>
      <c r="Y10" s="29">
        <v>10.015000000000001</v>
      </c>
      <c r="Z10" s="29">
        <v>2.08</v>
      </c>
      <c r="AA10" s="29">
        <v>1.4700000000000002</v>
      </c>
    </row>
    <row r="11" spans="1:27" x14ac:dyDescent="0.7">
      <c r="A11" s="31" t="s">
        <v>79</v>
      </c>
      <c r="B11">
        <v>16.29</v>
      </c>
      <c r="C11">
        <v>2.2200000000000002</v>
      </c>
      <c r="D11">
        <v>14.069999999999999</v>
      </c>
      <c r="E11" s="34">
        <v>13.979999999999999</v>
      </c>
      <c r="F11">
        <v>2.68</v>
      </c>
      <c r="G11">
        <v>7.0000000000000007E-2</v>
      </c>
      <c r="H11">
        <v>2.6100000000000003</v>
      </c>
      <c r="I11" s="34">
        <v>2.5933333333333337</v>
      </c>
      <c r="J11" s="30"/>
      <c r="L11" s="31" t="s">
        <v>79</v>
      </c>
      <c r="M11">
        <v>15.81</v>
      </c>
      <c r="N11">
        <v>1.9</v>
      </c>
      <c r="O11">
        <v>13.91</v>
      </c>
      <c r="P11" s="34">
        <v>14.38</v>
      </c>
      <c r="Q11">
        <v>2.83</v>
      </c>
      <c r="R11">
        <v>0.05</v>
      </c>
      <c r="S11">
        <v>2.7800000000000002</v>
      </c>
      <c r="T11" s="34">
        <v>2.5366666666666666</v>
      </c>
      <c r="U11" s="30"/>
    </row>
    <row r="12" spans="1:27" x14ac:dyDescent="0.7">
      <c r="A12" s="31"/>
      <c r="B12">
        <v>16.64</v>
      </c>
      <c r="C12">
        <v>2.66</v>
      </c>
      <c r="D12">
        <v>13.98</v>
      </c>
      <c r="E12" s="34"/>
      <c r="F12">
        <v>2.64</v>
      </c>
      <c r="G12">
        <v>0.03</v>
      </c>
      <c r="H12">
        <v>2.6100000000000003</v>
      </c>
      <c r="I12" s="34"/>
      <c r="J12" s="30"/>
      <c r="L12" s="31"/>
      <c r="M12">
        <v>15.2</v>
      </c>
      <c r="N12">
        <v>1.34</v>
      </c>
      <c r="O12">
        <v>13.86</v>
      </c>
      <c r="P12" s="34"/>
      <c r="Q12">
        <v>2.25</v>
      </c>
      <c r="R12">
        <v>0.02</v>
      </c>
      <c r="S12">
        <v>2.23</v>
      </c>
      <c r="T12" s="34"/>
      <c r="U12" s="30"/>
    </row>
    <row r="13" spans="1:27" x14ac:dyDescent="0.7">
      <c r="A13" s="31"/>
      <c r="B13">
        <v>16.940000000000001</v>
      </c>
      <c r="C13">
        <v>3.05</v>
      </c>
      <c r="D13">
        <v>13.89</v>
      </c>
      <c r="E13" s="34"/>
      <c r="F13">
        <v>2.59</v>
      </c>
      <c r="G13">
        <v>0.03</v>
      </c>
      <c r="H13">
        <v>2.56</v>
      </c>
      <c r="I13" s="34"/>
      <c r="J13" s="30"/>
      <c r="L13" s="31"/>
      <c r="M13">
        <v>16.61</v>
      </c>
      <c r="N13">
        <v>1.24</v>
      </c>
      <c r="O13">
        <v>15.37</v>
      </c>
      <c r="P13" s="34"/>
      <c r="Q13">
        <v>2.6</v>
      </c>
      <c r="R13">
        <v>0</v>
      </c>
      <c r="S13">
        <v>2.6</v>
      </c>
      <c r="T13" s="34"/>
      <c r="U13" s="30"/>
    </row>
    <row r="14" spans="1:27" x14ac:dyDescent="0.7">
      <c r="A14" s="31" t="s">
        <v>80</v>
      </c>
      <c r="B14">
        <v>12.64</v>
      </c>
      <c r="C14">
        <v>0.46</v>
      </c>
      <c r="D14">
        <v>12.18</v>
      </c>
      <c r="E14" s="34">
        <v>14</v>
      </c>
      <c r="F14">
        <v>2.2799999999999998</v>
      </c>
      <c r="G14">
        <v>0.01</v>
      </c>
      <c r="H14">
        <v>2.27</v>
      </c>
      <c r="I14" s="34">
        <v>2.62</v>
      </c>
      <c r="J14" s="30"/>
      <c r="L14" s="31" t="s">
        <v>80</v>
      </c>
      <c r="M14">
        <v>13.5</v>
      </c>
      <c r="N14">
        <v>0.57999999999999996</v>
      </c>
      <c r="O14">
        <v>12.92</v>
      </c>
      <c r="P14" s="34">
        <v>14.456666666666669</v>
      </c>
      <c r="Q14">
        <v>2.42</v>
      </c>
      <c r="R14">
        <v>0.03</v>
      </c>
      <c r="S14">
        <v>2.39</v>
      </c>
      <c r="T14" s="34">
        <v>2.3966666666666665</v>
      </c>
      <c r="U14" s="30"/>
    </row>
    <row r="15" spans="1:27" x14ac:dyDescent="0.7">
      <c r="A15" s="31"/>
      <c r="B15">
        <v>14.97</v>
      </c>
      <c r="C15">
        <v>0.77</v>
      </c>
      <c r="D15">
        <v>14.200000000000001</v>
      </c>
      <c r="E15" s="34"/>
      <c r="F15">
        <v>2.48</v>
      </c>
      <c r="G15">
        <v>0.02</v>
      </c>
      <c r="H15">
        <v>2.46</v>
      </c>
      <c r="I15" s="34"/>
      <c r="J15" s="30"/>
      <c r="L15" s="31"/>
      <c r="M15">
        <v>15.09</v>
      </c>
      <c r="N15">
        <v>1.02</v>
      </c>
      <c r="O15">
        <v>14.07</v>
      </c>
      <c r="P15" s="34"/>
      <c r="Q15">
        <v>2.38</v>
      </c>
      <c r="R15">
        <v>0</v>
      </c>
      <c r="S15">
        <v>2.38</v>
      </c>
      <c r="T15" s="34"/>
      <c r="U15" s="30"/>
    </row>
    <row r="16" spans="1:27" x14ac:dyDescent="0.7">
      <c r="A16" s="31"/>
      <c r="B16">
        <v>16.850000000000001</v>
      </c>
      <c r="C16">
        <v>1.23</v>
      </c>
      <c r="D16">
        <v>15.620000000000001</v>
      </c>
      <c r="E16" s="34"/>
      <c r="F16">
        <v>3.21</v>
      </c>
      <c r="G16">
        <v>0.08</v>
      </c>
      <c r="H16">
        <v>3.13</v>
      </c>
      <c r="I16" s="34"/>
      <c r="J16" s="30"/>
      <c r="L16" s="31"/>
      <c r="M16">
        <v>17.57</v>
      </c>
      <c r="N16">
        <v>1.19</v>
      </c>
      <c r="O16">
        <v>16.38</v>
      </c>
      <c r="P16" s="34"/>
      <c r="Q16">
        <v>2.58</v>
      </c>
      <c r="R16">
        <v>0.16</v>
      </c>
      <c r="S16">
        <v>2.42</v>
      </c>
      <c r="T16" s="34"/>
      <c r="U16" s="30"/>
    </row>
    <row r="17" spans="1:21" x14ac:dyDescent="0.7">
      <c r="A17" s="31" t="s">
        <v>81</v>
      </c>
      <c r="B17">
        <v>15.64</v>
      </c>
      <c r="C17">
        <v>2.88</v>
      </c>
      <c r="D17">
        <v>12.760000000000002</v>
      </c>
      <c r="E17" s="34">
        <v>12.075000000000001</v>
      </c>
      <c r="F17">
        <v>2.14</v>
      </c>
      <c r="G17">
        <v>0.12</v>
      </c>
      <c r="H17">
        <v>2.02</v>
      </c>
      <c r="I17" s="34">
        <v>2.1100000000000003</v>
      </c>
      <c r="J17" s="30"/>
      <c r="L17" s="31" t="s">
        <v>81</v>
      </c>
      <c r="M17">
        <v>16.579999999999998</v>
      </c>
      <c r="N17">
        <v>1.52</v>
      </c>
      <c r="O17">
        <v>15.059999999999999</v>
      </c>
      <c r="P17" s="34">
        <v>12.192499999999999</v>
      </c>
      <c r="Q17">
        <v>2.63</v>
      </c>
      <c r="R17">
        <v>0.42</v>
      </c>
      <c r="S17">
        <v>2.21</v>
      </c>
      <c r="T17" s="34">
        <v>2.0225</v>
      </c>
      <c r="U17" s="30"/>
    </row>
    <row r="18" spans="1:21" x14ac:dyDescent="0.7">
      <c r="A18" s="31"/>
      <c r="B18">
        <v>14.82</v>
      </c>
      <c r="C18">
        <v>3.43</v>
      </c>
      <c r="D18">
        <v>11.39</v>
      </c>
      <c r="E18" s="34"/>
      <c r="F18">
        <v>2.31</v>
      </c>
      <c r="G18">
        <v>0.11</v>
      </c>
      <c r="H18">
        <v>2.2000000000000002</v>
      </c>
      <c r="I18" s="34"/>
      <c r="J18" s="30"/>
      <c r="L18" s="31"/>
      <c r="M18">
        <v>15.57</v>
      </c>
      <c r="N18">
        <v>3.61</v>
      </c>
      <c r="O18">
        <v>11.96</v>
      </c>
      <c r="P18" s="34"/>
      <c r="Q18">
        <v>2.52</v>
      </c>
      <c r="R18">
        <v>0.41</v>
      </c>
      <c r="S18">
        <v>2.11</v>
      </c>
      <c r="T18" s="34"/>
      <c r="U18" s="30"/>
    </row>
    <row r="19" spans="1:21" x14ac:dyDescent="0.7">
      <c r="A19" s="31" t="s">
        <v>83</v>
      </c>
      <c r="B19">
        <v>15.28</v>
      </c>
      <c r="C19">
        <v>1.24</v>
      </c>
      <c r="D19">
        <v>14.04</v>
      </c>
      <c r="E19" s="34">
        <v>13.213333333333333</v>
      </c>
      <c r="F19">
        <v>2.2400000000000002</v>
      </c>
      <c r="G19">
        <v>0.03</v>
      </c>
      <c r="H19">
        <v>2.2100000000000004</v>
      </c>
      <c r="I19" s="34">
        <v>2.1233333333333335</v>
      </c>
      <c r="J19" s="30"/>
      <c r="L19" s="31"/>
      <c r="M19">
        <v>14.48</v>
      </c>
      <c r="N19">
        <v>2.85</v>
      </c>
      <c r="O19">
        <v>11.63</v>
      </c>
      <c r="P19" s="34"/>
      <c r="Q19">
        <v>2.2400000000000002</v>
      </c>
      <c r="R19">
        <v>0.21</v>
      </c>
      <c r="S19">
        <v>2.0300000000000002</v>
      </c>
      <c r="T19" s="34"/>
      <c r="U19" s="30"/>
    </row>
    <row r="20" spans="1:21" x14ac:dyDescent="0.7">
      <c r="A20" s="31"/>
      <c r="B20">
        <v>15.34</v>
      </c>
      <c r="C20">
        <v>3.3</v>
      </c>
      <c r="D20">
        <v>12.04</v>
      </c>
      <c r="E20" s="34"/>
      <c r="F20">
        <v>2.15</v>
      </c>
      <c r="G20">
        <v>0.16</v>
      </c>
      <c r="H20">
        <v>1.99</v>
      </c>
      <c r="I20" s="34"/>
      <c r="J20" s="30"/>
      <c r="L20" s="31"/>
      <c r="M20">
        <v>12.52</v>
      </c>
      <c r="N20">
        <v>2.4</v>
      </c>
      <c r="O20">
        <v>10.119999999999999</v>
      </c>
      <c r="P20" s="34"/>
      <c r="Q20">
        <v>1.97</v>
      </c>
      <c r="R20">
        <v>0.23</v>
      </c>
      <c r="S20">
        <v>1.74</v>
      </c>
      <c r="T20" s="34"/>
      <c r="U20" s="30"/>
    </row>
    <row r="21" spans="1:21" x14ac:dyDescent="0.7">
      <c r="A21" s="31"/>
      <c r="B21">
        <v>15.67</v>
      </c>
      <c r="C21">
        <v>2.11</v>
      </c>
      <c r="D21">
        <v>13.56</v>
      </c>
      <c r="E21" s="34"/>
      <c r="F21">
        <v>2.2599999999999998</v>
      </c>
      <c r="G21">
        <v>0.09</v>
      </c>
      <c r="H21">
        <v>2.17</v>
      </c>
      <c r="I21" s="34"/>
      <c r="J21" s="30"/>
      <c r="L21" s="31" t="s">
        <v>83</v>
      </c>
      <c r="M21">
        <v>13.15</v>
      </c>
      <c r="N21">
        <v>0</v>
      </c>
      <c r="O21">
        <v>13.15</v>
      </c>
      <c r="P21" s="34">
        <v>12.71</v>
      </c>
      <c r="Q21">
        <v>2.12</v>
      </c>
      <c r="R21">
        <v>0.38</v>
      </c>
      <c r="S21">
        <v>1.7400000000000002</v>
      </c>
      <c r="T21" s="34">
        <v>1.925</v>
      </c>
      <c r="U21" s="30"/>
    </row>
    <row r="22" spans="1:21" x14ac:dyDescent="0.7">
      <c r="A22" s="31" t="s">
        <v>82</v>
      </c>
      <c r="B22">
        <v>14.44</v>
      </c>
      <c r="C22">
        <v>1.26</v>
      </c>
      <c r="D22">
        <v>13.18</v>
      </c>
      <c r="E22" s="34">
        <v>11.875</v>
      </c>
      <c r="F22">
        <v>1.56</v>
      </c>
      <c r="G22">
        <v>0.15</v>
      </c>
      <c r="H22">
        <v>1.4100000000000001</v>
      </c>
      <c r="I22" s="34">
        <v>2.08</v>
      </c>
      <c r="J22" s="30"/>
      <c r="L22" s="31"/>
      <c r="M22">
        <v>12.27</v>
      </c>
      <c r="N22">
        <v>0</v>
      </c>
      <c r="O22">
        <v>12.27</v>
      </c>
      <c r="P22" s="34"/>
      <c r="Q22">
        <v>2.19</v>
      </c>
      <c r="R22">
        <v>0.08</v>
      </c>
      <c r="S22">
        <v>2.11</v>
      </c>
      <c r="T22" s="34"/>
      <c r="U22" s="30"/>
    </row>
    <row r="23" spans="1:21" x14ac:dyDescent="0.7">
      <c r="A23" s="31"/>
      <c r="B23">
        <v>13.61</v>
      </c>
      <c r="C23">
        <v>3.04</v>
      </c>
      <c r="D23">
        <v>10.57</v>
      </c>
      <c r="E23" s="34"/>
      <c r="F23">
        <v>2.78</v>
      </c>
      <c r="G23">
        <v>0.03</v>
      </c>
      <c r="H23">
        <v>2.75</v>
      </c>
      <c r="I23" s="34"/>
      <c r="L23" s="31" t="s">
        <v>82</v>
      </c>
      <c r="M23">
        <v>14.9</v>
      </c>
      <c r="N23">
        <v>0</v>
      </c>
      <c r="O23">
        <v>14.9</v>
      </c>
      <c r="P23" s="34">
        <v>10.015000000000001</v>
      </c>
      <c r="Q23">
        <v>2.12</v>
      </c>
      <c r="R23">
        <v>0.02</v>
      </c>
      <c r="S23">
        <v>2.1</v>
      </c>
      <c r="T23" s="34">
        <v>1.4700000000000002</v>
      </c>
      <c r="U23" s="30"/>
    </row>
    <row r="24" spans="1:21" x14ac:dyDescent="0.7">
      <c r="L24" s="31"/>
      <c r="M24">
        <v>14.67</v>
      </c>
      <c r="N24">
        <v>9.5399999999999991</v>
      </c>
      <c r="O24">
        <v>5.1300000000000008</v>
      </c>
      <c r="P24" s="34"/>
      <c r="Q24">
        <v>2.48</v>
      </c>
      <c r="R24">
        <v>1.64</v>
      </c>
      <c r="S24">
        <v>0.84000000000000008</v>
      </c>
      <c r="T24" s="34"/>
    </row>
  </sheetData>
  <mergeCells count="56">
    <mergeCell ref="A22:A23"/>
    <mergeCell ref="B1:E1"/>
    <mergeCell ref="A11:A13"/>
    <mergeCell ref="A14:A16"/>
    <mergeCell ref="A17:A18"/>
    <mergeCell ref="X1:Y1"/>
    <mergeCell ref="Z1:AA1"/>
    <mergeCell ref="F1:I1"/>
    <mergeCell ref="Q1:T1"/>
    <mergeCell ref="L17:L20"/>
    <mergeCell ref="L14:L16"/>
    <mergeCell ref="M1:P1"/>
    <mergeCell ref="A19:A21"/>
    <mergeCell ref="E19:E21"/>
    <mergeCell ref="E22:E23"/>
    <mergeCell ref="I3:I4"/>
    <mergeCell ref="I5:I7"/>
    <mergeCell ref="I8:I10"/>
    <mergeCell ref="I11:I13"/>
    <mergeCell ref="I14:I16"/>
    <mergeCell ref="I17:I18"/>
    <mergeCell ref="I19:I21"/>
    <mergeCell ref="I22:I23"/>
    <mergeCell ref="E3:E4"/>
    <mergeCell ref="E5:E7"/>
    <mergeCell ref="E8:E10"/>
    <mergeCell ref="E11:E13"/>
    <mergeCell ref="E14:E16"/>
    <mergeCell ref="E17:E18"/>
    <mergeCell ref="A1:A2"/>
    <mergeCell ref="L1:L2"/>
    <mergeCell ref="L3:L4"/>
    <mergeCell ref="L5:L6"/>
    <mergeCell ref="L7:L10"/>
    <mergeCell ref="A3:A4"/>
    <mergeCell ref="A5:A7"/>
    <mergeCell ref="A8:A10"/>
    <mergeCell ref="L23:L24"/>
    <mergeCell ref="P3:P4"/>
    <mergeCell ref="P5:P6"/>
    <mergeCell ref="P7:P10"/>
    <mergeCell ref="P11:P13"/>
    <mergeCell ref="P14:P16"/>
    <mergeCell ref="P17:P20"/>
    <mergeCell ref="P21:P22"/>
    <mergeCell ref="P23:P24"/>
    <mergeCell ref="L11:L13"/>
    <mergeCell ref="L21:L22"/>
    <mergeCell ref="T21:T22"/>
    <mergeCell ref="T23:T24"/>
    <mergeCell ref="T3:T4"/>
    <mergeCell ref="T5:T6"/>
    <mergeCell ref="T7:T10"/>
    <mergeCell ref="T11:T13"/>
    <mergeCell ref="T14:T16"/>
    <mergeCell ref="T17:T20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3AC6-251F-410B-9970-D238B41FD525}">
  <dimension ref="A1:G20"/>
  <sheetViews>
    <sheetView workbookViewId="0">
      <selection activeCell="F22" sqref="F22"/>
    </sheetView>
  </sheetViews>
  <sheetFormatPr defaultRowHeight="16.5" x14ac:dyDescent="0.7"/>
  <cols>
    <col min="2" max="2" width="16.84765625" bestFit="1" customWidth="1"/>
    <col min="3" max="3" width="26.59765625" bestFit="1" customWidth="1"/>
    <col min="4" max="4" width="19.44921875" bestFit="1" customWidth="1"/>
    <col min="5" max="5" width="11.59765625" bestFit="1" customWidth="1"/>
    <col min="6" max="6" width="16" bestFit="1" customWidth="1"/>
    <col min="7" max="7" width="6.5" bestFit="1" customWidth="1"/>
  </cols>
  <sheetData>
    <row r="1" spans="1:7" x14ac:dyDescent="0.7">
      <c r="B1" s="35" t="s">
        <v>90</v>
      </c>
      <c r="C1" s="36" t="s">
        <v>91</v>
      </c>
      <c r="D1" s="36" t="s">
        <v>92</v>
      </c>
      <c r="E1" s="35" t="s">
        <v>93</v>
      </c>
      <c r="F1" s="36" t="s">
        <v>94</v>
      </c>
      <c r="G1" t="s">
        <v>95</v>
      </c>
    </row>
    <row r="2" spans="1:7" x14ac:dyDescent="0.7">
      <c r="A2" t="s">
        <v>15</v>
      </c>
    </row>
    <row r="3" spans="1:7" x14ac:dyDescent="0.7">
      <c r="A3" t="s">
        <v>1</v>
      </c>
      <c r="B3">
        <v>73.89</v>
      </c>
      <c r="C3">
        <v>0.01</v>
      </c>
      <c r="D3">
        <v>1.24</v>
      </c>
      <c r="E3">
        <v>0.74</v>
      </c>
      <c r="F3">
        <v>0</v>
      </c>
      <c r="G3">
        <v>24.12</v>
      </c>
    </row>
    <row r="4" spans="1:7" x14ac:dyDescent="0.7">
      <c r="A4" t="s">
        <v>2</v>
      </c>
      <c r="B4">
        <v>91.71</v>
      </c>
      <c r="C4">
        <v>0.01</v>
      </c>
      <c r="D4">
        <v>2</v>
      </c>
      <c r="E4">
        <v>0.57999999999999996</v>
      </c>
      <c r="F4">
        <v>0</v>
      </c>
      <c r="G4">
        <v>5.7</v>
      </c>
    </row>
    <row r="5" spans="1:7" x14ac:dyDescent="0.7">
      <c r="A5" t="s">
        <v>3</v>
      </c>
      <c r="B5">
        <v>77.42</v>
      </c>
      <c r="C5">
        <v>0.03</v>
      </c>
      <c r="D5">
        <v>0.14000000000000001</v>
      </c>
      <c r="E5">
        <v>2.27</v>
      </c>
      <c r="F5">
        <v>0</v>
      </c>
      <c r="G5">
        <v>20.14</v>
      </c>
    </row>
    <row r="6" spans="1:7" x14ac:dyDescent="0.7">
      <c r="A6" t="s">
        <v>4</v>
      </c>
      <c r="B6">
        <v>39.82</v>
      </c>
      <c r="C6">
        <v>5.54</v>
      </c>
      <c r="D6">
        <v>0.62</v>
      </c>
      <c r="E6">
        <v>6.1</v>
      </c>
      <c r="F6">
        <v>0</v>
      </c>
      <c r="G6">
        <v>47.92</v>
      </c>
    </row>
    <row r="7" spans="1:7" x14ac:dyDescent="0.7">
      <c r="A7" t="s">
        <v>5</v>
      </c>
      <c r="B7">
        <v>28.22</v>
      </c>
      <c r="C7">
        <v>1.96</v>
      </c>
      <c r="D7">
        <v>0.34</v>
      </c>
      <c r="E7">
        <v>2.33</v>
      </c>
      <c r="F7">
        <v>0</v>
      </c>
      <c r="G7">
        <v>67.150000000000006</v>
      </c>
    </row>
    <row r="8" spans="1:7" x14ac:dyDescent="0.7">
      <c r="A8" t="s">
        <v>6</v>
      </c>
      <c r="B8">
        <v>76.94</v>
      </c>
      <c r="C8">
        <v>0.02</v>
      </c>
      <c r="D8">
        <v>0</v>
      </c>
      <c r="E8">
        <v>0</v>
      </c>
      <c r="F8">
        <v>0.82</v>
      </c>
      <c r="G8">
        <v>22.22</v>
      </c>
    </row>
    <row r="9" spans="1:7" x14ac:dyDescent="0.7">
      <c r="A9" t="s">
        <v>7</v>
      </c>
      <c r="B9">
        <v>75.63</v>
      </c>
      <c r="C9">
        <v>0.01</v>
      </c>
      <c r="D9">
        <v>0</v>
      </c>
      <c r="E9">
        <v>0</v>
      </c>
      <c r="F9">
        <v>2.97</v>
      </c>
      <c r="G9">
        <v>21.39</v>
      </c>
    </row>
    <row r="10" spans="1:7" x14ac:dyDescent="0.7">
      <c r="A10" t="s">
        <v>8</v>
      </c>
      <c r="B10">
        <v>57.09</v>
      </c>
      <c r="C10">
        <v>0</v>
      </c>
      <c r="D10">
        <v>0</v>
      </c>
      <c r="E10">
        <v>0</v>
      </c>
      <c r="F10">
        <v>0.54</v>
      </c>
      <c r="G10">
        <v>42.37</v>
      </c>
    </row>
    <row r="12" spans="1:7" x14ac:dyDescent="0.7">
      <c r="A12" t="s">
        <v>16</v>
      </c>
    </row>
    <row r="13" spans="1:7" x14ac:dyDescent="0.7">
      <c r="A13" t="s">
        <v>1</v>
      </c>
      <c r="B13">
        <v>90.77</v>
      </c>
      <c r="C13">
        <v>0.01</v>
      </c>
      <c r="D13">
        <v>6.4</v>
      </c>
      <c r="E13">
        <v>0.35</v>
      </c>
      <c r="F13">
        <v>0</v>
      </c>
      <c r="G13">
        <v>2.4700000000000002</v>
      </c>
    </row>
    <row r="14" spans="1:7" x14ac:dyDescent="0.7">
      <c r="A14" t="s">
        <v>2</v>
      </c>
      <c r="B14">
        <v>89.28</v>
      </c>
      <c r="C14">
        <v>0</v>
      </c>
      <c r="D14">
        <v>2.95</v>
      </c>
      <c r="E14">
        <v>0.1</v>
      </c>
      <c r="F14">
        <v>0</v>
      </c>
      <c r="G14">
        <v>7.67</v>
      </c>
    </row>
    <row r="15" spans="1:7" x14ac:dyDescent="0.7">
      <c r="A15" t="s">
        <v>3</v>
      </c>
      <c r="B15">
        <v>81.900000000000006</v>
      </c>
      <c r="C15">
        <v>0</v>
      </c>
      <c r="D15">
        <v>0.3</v>
      </c>
      <c r="E15">
        <v>0.12</v>
      </c>
      <c r="F15">
        <v>0</v>
      </c>
      <c r="G15">
        <v>17.68</v>
      </c>
    </row>
    <row r="16" spans="1:7" x14ac:dyDescent="0.7">
      <c r="A16" t="s">
        <v>4</v>
      </c>
      <c r="B16">
        <v>64.709999999999994</v>
      </c>
      <c r="C16">
        <v>0.09</v>
      </c>
      <c r="D16">
        <v>0.09</v>
      </c>
      <c r="E16">
        <v>0.04</v>
      </c>
      <c r="F16">
        <v>0</v>
      </c>
      <c r="G16">
        <v>35.07</v>
      </c>
    </row>
    <row r="17" spans="1:7" x14ac:dyDescent="0.7">
      <c r="A17" t="s">
        <v>5</v>
      </c>
      <c r="B17">
        <v>59.63</v>
      </c>
      <c r="C17">
        <v>0.82</v>
      </c>
      <c r="D17">
        <v>0.03</v>
      </c>
      <c r="E17">
        <v>0.05</v>
      </c>
      <c r="F17">
        <v>0</v>
      </c>
      <c r="G17">
        <v>39.47</v>
      </c>
    </row>
    <row r="18" spans="1:7" x14ac:dyDescent="0.7">
      <c r="A18" t="s">
        <v>6</v>
      </c>
      <c r="B18">
        <v>66.78</v>
      </c>
      <c r="C18">
        <v>0.44</v>
      </c>
      <c r="D18">
        <v>0</v>
      </c>
      <c r="E18">
        <v>0</v>
      </c>
      <c r="F18">
        <v>0.43</v>
      </c>
      <c r="G18">
        <v>32.35</v>
      </c>
    </row>
    <row r="19" spans="1:7" x14ac:dyDescent="0.7">
      <c r="A19" t="s">
        <v>7</v>
      </c>
      <c r="B19">
        <v>72.069999999999993</v>
      </c>
      <c r="C19">
        <v>0.02</v>
      </c>
      <c r="D19">
        <v>0</v>
      </c>
      <c r="E19">
        <v>0</v>
      </c>
      <c r="F19">
        <v>0.16</v>
      </c>
      <c r="G19">
        <v>27.75</v>
      </c>
    </row>
    <row r="20" spans="1:7" x14ac:dyDescent="0.7">
      <c r="A20" t="s">
        <v>8</v>
      </c>
      <c r="B20">
        <v>73.08</v>
      </c>
      <c r="C20">
        <v>7.0000000000000007E-2</v>
      </c>
      <c r="D20">
        <v>0</v>
      </c>
      <c r="E20">
        <v>0</v>
      </c>
      <c r="F20">
        <v>0.09</v>
      </c>
      <c r="G20">
        <v>26.76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D2CB-7E66-49A6-B802-F7CEA967E279}">
  <dimension ref="A1:AM288"/>
  <sheetViews>
    <sheetView workbookViewId="0">
      <selection activeCell="J19" sqref="J19"/>
    </sheetView>
  </sheetViews>
  <sheetFormatPr defaultRowHeight="16.5" x14ac:dyDescent="0.7"/>
  <cols>
    <col min="2" max="2" width="45.44921875" bestFit="1" customWidth="1"/>
    <col min="12" max="12" width="44.25" bestFit="1" customWidth="1"/>
  </cols>
  <sheetData>
    <row r="1" spans="1:39" x14ac:dyDescent="0.7">
      <c r="A1" s="18"/>
      <c r="D1" s="18"/>
      <c r="K1" s="39"/>
      <c r="N1" s="39"/>
      <c r="U1" s="40" t="s">
        <v>15</v>
      </c>
    </row>
    <row r="2" spans="1:39" x14ac:dyDescent="0.7">
      <c r="A2" s="18" t="s">
        <v>13</v>
      </c>
      <c r="B2" s="37" t="s">
        <v>62</v>
      </c>
      <c r="D2" s="18"/>
      <c r="K2" s="39" t="s">
        <v>11</v>
      </c>
      <c r="L2" s="37" t="s">
        <v>62</v>
      </c>
      <c r="N2" s="39"/>
      <c r="V2" s="3" t="s">
        <v>62</v>
      </c>
      <c r="W2" s="3" t="s">
        <v>63</v>
      </c>
      <c r="X2" s="3" t="s">
        <v>64</v>
      </c>
      <c r="Y2" s="3" t="s">
        <v>65</v>
      </c>
      <c r="Z2" s="3" t="s">
        <v>66</v>
      </c>
      <c r="AA2" s="3" t="s">
        <v>67</v>
      </c>
      <c r="AB2" s="3" t="s">
        <v>68</v>
      </c>
      <c r="AC2" s="3" t="s">
        <v>69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</row>
    <row r="3" spans="1:39" x14ac:dyDescent="0.7">
      <c r="A3" s="18" t="s">
        <v>96</v>
      </c>
      <c r="B3" t="s">
        <v>97</v>
      </c>
      <c r="C3" t="s">
        <v>98</v>
      </c>
      <c r="D3" s="18" t="s">
        <v>99</v>
      </c>
      <c r="F3" t="s">
        <v>96</v>
      </c>
      <c r="G3" t="s">
        <v>97</v>
      </c>
      <c r="H3" t="s">
        <v>98</v>
      </c>
      <c r="I3" t="s">
        <v>99</v>
      </c>
      <c r="K3" s="39" t="s">
        <v>96</v>
      </c>
      <c r="L3" t="s">
        <v>97</v>
      </c>
      <c r="M3" t="s">
        <v>98</v>
      </c>
      <c r="N3" s="39" t="s">
        <v>99</v>
      </c>
      <c r="P3" t="s">
        <v>96</v>
      </c>
      <c r="Q3" t="s">
        <v>97</v>
      </c>
      <c r="R3" t="s">
        <v>98</v>
      </c>
      <c r="S3" t="s">
        <v>99</v>
      </c>
      <c r="U3" t="s">
        <v>101</v>
      </c>
      <c r="V3" s="41">
        <v>6.8410000000000002</v>
      </c>
      <c r="W3" s="41"/>
      <c r="X3" s="41">
        <v>9.2530000000000001</v>
      </c>
      <c r="Y3" s="41">
        <v>4.516</v>
      </c>
      <c r="Z3" s="41">
        <v>2.7559999999999998</v>
      </c>
      <c r="AA3" s="41">
        <v>3.4689999999999999</v>
      </c>
      <c r="AB3" s="41">
        <v>4.8490000000000002</v>
      </c>
      <c r="AC3" s="41">
        <v>3.3919999999999999</v>
      </c>
      <c r="AF3" s="14">
        <f t="shared" ref="AF3:AF19" si="0">V3*100/86.97</f>
        <v>7.8659307807289878</v>
      </c>
      <c r="AG3" s="14">
        <f t="shared" ref="AG3:AG19" si="1">W3*100/77.93</f>
        <v>0</v>
      </c>
      <c r="AH3" s="14">
        <f t="shared" ref="AH3:AH19" si="2">X3*100/87.13</f>
        <v>10.619763571674509</v>
      </c>
      <c r="AI3" s="14">
        <f t="shared" ref="AI3:AI19" si="3">Y3*100/86.45</f>
        <v>5.223828802776171</v>
      </c>
      <c r="AJ3" s="14">
        <f t="shared" ref="AJ3:AJ19" si="4">Z3*100/89.01</f>
        <v>3.0962813167059875</v>
      </c>
      <c r="AK3" s="14">
        <f t="shared" ref="AK3:AK19" si="5">AA3*100/73.06</f>
        <v>4.7481522036682176</v>
      </c>
      <c r="AL3" s="14">
        <f t="shared" ref="AL3:AL19" si="6">AB3*100/70.09</f>
        <v>6.9182479668997008</v>
      </c>
      <c r="AM3" s="14">
        <f t="shared" ref="AM3:AM19" si="7">AC3*100/80.54</f>
        <v>4.211571889744226</v>
      </c>
    </row>
    <row r="4" spans="1:39" x14ac:dyDescent="0.7">
      <c r="A4" s="18">
        <v>12.068</v>
      </c>
      <c r="B4" t="s">
        <v>100</v>
      </c>
      <c r="C4">
        <v>97</v>
      </c>
      <c r="D4" s="18">
        <v>1.2110000000000001</v>
      </c>
      <c r="F4" s="18">
        <v>15.329000000000001</v>
      </c>
      <c r="G4" t="s">
        <v>101</v>
      </c>
      <c r="H4">
        <v>99</v>
      </c>
      <c r="I4" s="18">
        <v>6.8410000000000002</v>
      </c>
      <c r="K4" s="39">
        <v>12.068</v>
      </c>
      <c r="L4" t="s">
        <v>158</v>
      </c>
      <c r="M4">
        <v>91</v>
      </c>
      <c r="N4" s="39">
        <v>0.75</v>
      </c>
      <c r="P4" s="39">
        <v>17.463000000000001</v>
      </c>
      <c r="Q4" t="s">
        <v>105</v>
      </c>
      <c r="R4">
        <v>98</v>
      </c>
      <c r="S4" s="39">
        <v>19.702999999999999</v>
      </c>
      <c r="U4" t="s">
        <v>103</v>
      </c>
      <c r="V4" s="41">
        <v>1.6140000000000001</v>
      </c>
      <c r="W4" s="41">
        <v>1.4350000000000001</v>
      </c>
      <c r="X4" s="41">
        <v>1.042</v>
      </c>
      <c r="Y4" s="41">
        <v>0.97499999999999998</v>
      </c>
      <c r="Z4" s="41">
        <v>1.4770000000000001</v>
      </c>
      <c r="AA4" s="41">
        <v>1.579</v>
      </c>
      <c r="AB4" s="41">
        <v>1.9610000000000001</v>
      </c>
      <c r="AC4" s="41"/>
      <c r="AF4" s="14">
        <f t="shared" si="0"/>
        <v>1.8558123490858918</v>
      </c>
      <c r="AG4" s="14">
        <f t="shared" si="1"/>
        <v>1.8413961247273192</v>
      </c>
      <c r="AH4" s="14">
        <f t="shared" si="2"/>
        <v>1.1959141512682201</v>
      </c>
      <c r="AI4" s="14">
        <f t="shared" si="3"/>
        <v>1.1278195488721805</v>
      </c>
      <c r="AJ4" s="14">
        <f t="shared" si="4"/>
        <v>1.6593641163914168</v>
      </c>
      <c r="AK4" s="14">
        <f t="shared" si="5"/>
        <v>2.1612373391732822</v>
      </c>
      <c r="AL4" s="14">
        <f t="shared" si="6"/>
        <v>2.7978313596804107</v>
      </c>
      <c r="AM4" s="14">
        <f t="shared" si="7"/>
        <v>0</v>
      </c>
    </row>
    <row r="5" spans="1:39" x14ac:dyDescent="0.7">
      <c r="A5" s="18">
        <v>14.561999999999999</v>
      </c>
      <c r="B5" t="s">
        <v>102</v>
      </c>
      <c r="C5">
        <v>58</v>
      </c>
      <c r="D5" s="18">
        <v>0.49099999999999999</v>
      </c>
      <c r="F5" s="18">
        <v>15.867000000000001</v>
      </c>
      <c r="G5" t="s">
        <v>103</v>
      </c>
      <c r="H5">
        <v>93</v>
      </c>
      <c r="I5" s="18">
        <v>1.6140000000000001</v>
      </c>
      <c r="K5" s="39">
        <v>14.554</v>
      </c>
      <c r="L5" t="s">
        <v>178</v>
      </c>
      <c r="M5">
        <v>53</v>
      </c>
      <c r="N5" s="39">
        <v>0.44600000000000001</v>
      </c>
      <c r="P5" s="39">
        <v>17.806000000000001</v>
      </c>
      <c r="Q5" t="s">
        <v>107</v>
      </c>
      <c r="R5">
        <v>81</v>
      </c>
      <c r="S5">
        <v>7.2350000000000003</v>
      </c>
      <c r="U5" t="s">
        <v>105</v>
      </c>
      <c r="V5" s="41">
        <v>22.695</v>
      </c>
      <c r="W5" s="41">
        <v>18.32</v>
      </c>
      <c r="X5" s="41">
        <v>21.413</v>
      </c>
      <c r="Y5" s="41">
        <v>23.899000000000001</v>
      </c>
      <c r="Z5" s="41">
        <v>25.155999999999999</v>
      </c>
      <c r="AA5" s="41">
        <v>16.631</v>
      </c>
      <c r="AB5" s="41">
        <v>14.954000000000001</v>
      </c>
      <c r="AC5" s="41">
        <v>17.907</v>
      </c>
      <c r="AF5" s="14">
        <f t="shared" si="0"/>
        <v>26.095205243187305</v>
      </c>
      <c r="AG5" s="14">
        <f t="shared" si="1"/>
        <v>23.508276658539714</v>
      </c>
      <c r="AH5" s="14">
        <f t="shared" si="2"/>
        <v>24.575921037530129</v>
      </c>
      <c r="AI5" s="14">
        <f t="shared" si="3"/>
        <v>27.644881434355117</v>
      </c>
      <c r="AJ5" s="14">
        <f t="shared" si="4"/>
        <v>28.261993034490505</v>
      </c>
      <c r="AK5" s="14">
        <f t="shared" si="5"/>
        <v>22.763482069531889</v>
      </c>
      <c r="AL5" s="14">
        <f t="shared" si="6"/>
        <v>21.335425881010131</v>
      </c>
      <c r="AM5" s="14">
        <f t="shared" si="7"/>
        <v>22.233672709212811</v>
      </c>
    </row>
    <row r="6" spans="1:39" x14ac:dyDescent="0.7">
      <c r="A6" s="18">
        <v>14.897</v>
      </c>
      <c r="B6" t="s">
        <v>104</v>
      </c>
      <c r="C6">
        <v>64</v>
      </c>
      <c r="D6" s="18">
        <v>0.63900000000000001</v>
      </c>
      <c r="F6" s="18">
        <v>17.471</v>
      </c>
      <c r="G6" t="s">
        <v>105</v>
      </c>
      <c r="H6">
        <v>99</v>
      </c>
      <c r="I6" s="18">
        <v>22.695</v>
      </c>
      <c r="K6" s="39">
        <v>14.792</v>
      </c>
      <c r="L6" t="s">
        <v>210</v>
      </c>
      <c r="M6">
        <v>49</v>
      </c>
      <c r="N6" s="39">
        <v>0.38300000000000001</v>
      </c>
      <c r="P6" s="39">
        <v>19.295999999999999</v>
      </c>
      <c r="Q6" t="s">
        <v>213</v>
      </c>
      <c r="R6">
        <v>87</v>
      </c>
      <c r="S6" s="39">
        <v>1.202</v>
      </c>
      <c r="U6" t="s">
        <v>107</v>
      </c>
      <c r="V6" s="41">
        <v>21.506</v>
      </c>
      <c r="W6" s="41">
        <v>12.798999999999999</v>
      </c>
      <c r="X6" s="41">
        <v>20.065999999999999</v>
      </c>
      <c r="Y6" s="41">
        <v>9.1370000000000005</v>
      </c>
      <c r="Z6" s="41">
        <v>6.4130000000000003</v>
      </c>
      <c r="AA6" s="41">
        <v>6.4390000000000001</v>
      </c>
      <c r="AB6" s="41">
        <v>11.43</v>
      </c>
      <c r="AC6" s="41">
        <v>13.079000000000001</v>
      </c>
      <c r="AF6" s="14">
        <f t="shared" si="0"/>
        <v>24.728067149591812</v>
      </c>
      <c r="AG6" s="14">
        <f t="shared" si="1"/>
        <v>16.423713589118435</v>
      </c>
      <c r="AH6" s="14">
        <f t="shared" si="2"/>
        <v>23.0299552392976</v>
      </c>
      <c r="AI6" s="14">
        <f t="shared" si="3"/>
        <v>10.569115095430885</v>
      </c>
      <c r="AJ6" s="14">
        <f t="shared" si="4"/>
        <v>7.2048084484889339</v>
      </c>
      <c r="AK6" s="14">
        <f t="shared" si="5"/>
        <v>8.8133041335888311</v>
      </c>
      <c r="AL6" s="14">
        <f t="shared" si="6"/>
        <v>16.307604508489085</v>
      </c>
      <c r="AM6" s="14">
        <f t="shared" si="7"/>
        <v>16.239135833126397</v>
      </c>
    </row>
    <row r="7" spans="1:39" x14ac:dyDescent="0.7">
      <c r="A7" s="18">
        <v>15.329000000000001</v>
      </c>
      <c r="B7" t="s">
        <v>106</v>
      </c>
      <c r="C7">
        <v>99</v>
      </c>
      <c r="D7" s="18">
        <v>6.8410000000000002</v>
      </c>
      <c r="F7" s="18">
        <v>17.806000000000001</v>
      </c>
      <c r="G7" t="s">
        <v>107</v>
      </c>
      <c r="H7" s="19">
        <v>99</v>
      </c>
      <c r="I7" s="18">
        <v>21.506</v>
      </c>
      <c r="K7" s="39">
        <v>14.897</v>
      </c>
      <c r="L7" t="s">
        <v>266</v>
      </c>
      <c r="M7">
        <v>64</v>
      </c>
      <c r="N7" s="39">
        <v>1.0189999999999999</v>
      </c>
      <c r="P7" s="39">
        <v>19.798999999999999</v>
      </c>
      <c r="Q7" t="s">
        <v>109</v>
      </c>
      <c r="R7">
        <v>95</v>
      </c>
      <c r="S7" s="39">
        <v>10.087</v>
      </c>
      <c r="U7" t="s">
        <v>144</v>
      </c>
      <c r="V7" s="41"/>
      <c r="W7" s="41">
        <v>0.77700000000000002</v>
      </c>
      <c r="X7" s="41">
        <v>1.018</v>
      </c>
      <c r="Y7" s="41">
        <v>1.3759999999999999</v>
      </c>
      <c r="Z7" s="41">
        <v>2.214</v>
      </c>
      <c r="AA7" s="41">
        <v>1.4279999999999999</v>
      </c>
      <c r="AB7" s="41">
        <v>1.716</v>
      </c>
      <c r="AC7" s="41">
        <v>1.085</v>
      </c>
      <c r="AF7" s="14">
        <f t="shared" si="0"/>
        <v>0</v>
      </c>
      <c r="AG7" s="14">
        <f t="shared" si="1"/>
        <v>0.99704863338893879</v>
      </c>
      <c r="AH7" s="14">
        <f t="shared" si="2"/>
        <v>1.1683691036382418</v>
      </c>
      <c r="AI7" s="14">
        <f t="shared" si="3"/>
        <v>1.5916714864083283</v>
      </c>
      <c r="AJ7" s="14">
        <f t="shared" si="4"/>
        <v>2.487360970677452</v>
      </c>
      <c r="AK7" s="14">
        <f t="shared" si="5"/>
        <v>1.9545578976183955</v>
      </c>
      <c r="AL7" s="14">
        <f t="shared" si="6"/>
        <v>2.4482807818519046</v>
      </c>
      <c r="AM7" s="14">
        <f t="shared" si="7"/>
        <v>1.3471566923267941</v>
      </c>
    </row>
    <row r="8" spans="1:39" x14ac:dyDescent="0.7">
      <c r="A8" s="18">
        <v>15.558</v>
      </c>
      <c r="B8" t="s">
        <v>108</v>
      </c>
      <c r="C8">
        <v>47</v>
      </c>
      <c r="D8" s="18">
        <v>1.2110000000000001</v>
      </c>
      <c r="F8" s="18">
        <v>19.806999999999999</v>
      </c>
      <c r="G8" t="s">
        <v>109</v>
      </c>
      <c r="H8">
        <v>93</v>
      </c>
      <c r="I8" s="18">
        <v>3.57</v>
      </c>
      <c r="K8" s="39">
        <v>14.994</v>
      </c>
      <c r="L8" t="s">
        <v>267</v>
      </c>
      <c r="M8">
        <v>38</v>
      </c>
      <c r="N8" s="39">
        <v>0.32300000000000001</v>
      </c>
      <c r="P8" s="39">
        <v>20.539000000000001</v>
      </c>
      <c r="Q8" t="s">
        <v>111</v>
      </c>
      <c r="R8">
        <v>99</v>
      </c>
      <c r="S8" s="39">
        <v>2.4049999999999998</v>
      </c>
      <c r="U8" t="s">
        <v>199</v>
      </c>
      <c r="V8" s="41"/>
      <c r="W8" s="41"/>
      <c r="X8" s="41"/>
      <c r="Y8" s="41"/>
      <c r="Z8" s="41">
        <v>1.8879999999999999</v>
      </c>
      <c r="AA8" s="41"/>
      <c r="AB8" s="41"/>
      <c r="AC8" s="41"/>
      <c r="AF8" s="14">
        <f t="shared" si="0"/>
        <v>0</v>
      </c>
      <c r="AG8" s="14">
        <f t="shared" si="1"/>
        <v>0</v>
      </c>
      <c r="AH8" s="14">
        <f t="shared" si="2"/>
        <v>0</v>
      </c>
      <c r="AI8" s="14">
        <f t="shared" si="3"/>
        <v>0</v>
      </c>
      <c r="AJ8" s="14">
        <f t="shared" si="4"/>
        <v>2.1211099876418378</v>
      </c>
      <c r="AK8" s="14">
        <f t="shared" si="5"/>
        <v>0</v>
      </c>
      <c r="AL8" s="14">
        <f t="shared" si="6"/>
        <v>0</v>
      </c>
      <c r="AM8" s="14">
        <f t="shared" si="7"/>
        <v>0</v>
      </c>
    </row>
    <row r="9" spans="1:39" x14ac:dyDescent="0.7">
      <c r="A9" s="18">
        <v>15.867000000000001</v>
      </c>
      <c r="B9" t="s">
        <v>110</v>
      </c>
      <c r="C9">
        <v>93</v>
      </c>
      <c r="D9" s="18">
        <v>1.6140000000000001</v>
      </c>
      <c r="F9" s="18">
        <v>20.547999999999998</v>
      </c>
      <c r="G9" t="s">
        <v>111</v>
      </c>
      <c r="H9">
        <v>98</v>
      </c>
      <c r="I9" s="18">
        <v>2.161</v>
      </c>
      <c r="K9" s="39">
        <v>15.038</v>
      </c>
      <c r="L9" t="s">
        <v>268</v>
      </c>
      <c r="M9">
        <v>59</v>
      </c>
      <c r="N9" s="39">
        <v>0.52900000000000003</v>
      </c>
      <c r="P9" s="39">
        <v>20.954000000000001</v>
      </c>
      <c r="Q9" t="s">
        <v>113</v>
      </c>
      <c r="R9">
        <v>99</v>
      </c>
      <c r="S9" s="39">
        <v>11.192</v>
      </c>
      <c r="U9" t="s">
        <v>109</v>
      </c>
      <c r="V9" s="41">
        <v>3.57</v>
      </c>
      <c r="W9" s="41">
        <v>5.3</v>
      </c>
      <c r="X9" s="41">
        <v>2.8879999999999999</v>
      </c>
      <c r="Y9" s="41">
        <v>4.327</v>
      </c>
      <c r="Z9" s="41">
        <v>4.8259999999999996</v>
      </c>
      <c r="AA9" s="41">
        <v>7.7240000000000002</v>
      </c>
      <c r="AB9" s="41">
        <v>3.9049999999999998</v>
      </c>
      <c r="AC9" s="41">
        <v>5.8559999999999999</v>
      </c>
      <c r="AF9" s="14">
        <f t="shared" si="0"/>
        <v>4.1048637461193511</v>
      </c>
      <c r="AG9" s="14">
        <f t="shared" si="1"/>
        <v>6.8009752341845235</v>
      </c>
      <c r="AH9" s="14">
        <f t="shared" si="2"/>
        <v>3.3145873981407097</v>
      </c>
      <c r="AI9" s="14">
        <f t="shared" si="3"/>
        <v>5.0052053209947944</v>
      </c>
      <c r="AJ9" s="14">
        <f t="shared" si="4"/>
        <v>5.4218627120548248</v>
      </c>
      <c r="AK9" s="14">
        <f t="shared" si="5"/>
        <v>10.572132493840678</v>
      </c>
      <c r="AL9" s="14">
        <f t="shared" si="6"/>
        <v>5.57140818947068</v>
      </c>
      <c r="AM9" s="14">
        <f t="shared" si="7"/>
        <v>7.2709212813508817</v>
      </c>
    </row>
    <row r="10" spans="1:39" x14ac:dyDescent="0.7">
      <c r="A10" s="18">
        <v>16.210999999999999</v>
      </c>
      <c r="B10" t="s">
        <v>112</v>
      </c>
      <c r="C10">
        <v>39</v>
      </c>
      <c r="D10" s="18">
        <v>0.61899999999999999</v>
      </c>
      <c r="F10" s="18">
        <v>20.962</v>
      </c>
      <c r="G10" t="s">
        <v>113</v>
      </c>
      <c r="H10">
        <v>99</v>
      </c>
      <c r="I10" s="18">
        <v>14.760999999999999</v>
      </c>
      <c r="K10" s="39">
        <v>15.337999999999999</v>
      </c>
      <c r="L10" t="s">
        <v>269</v>
      </c>
      <c r="M10">
        <v>43</v>
      </c>
      <c r="N10" s="39">
        <v>1.4930000000000001</v>
      </c>
      <c r="P10" s="39">
        <v>21.966999999999999</v>
      </c>
      <c r="Q10" t="s">
        <v>114</v>
      </c>
      <c r="R10">
        <v>99</v>
      </c>
      <c r="S10" s="39">
        <v>3.26</v>
      </c>
      <c r="U10" t="s">
        <v>180</v>
      </c>
      <c r="V10" s="41"/>
      <c r="W10" s="41"/>
      <c r="X10" s="41"/>
      <c r="Y10" s="41">
        <v>0.48099999999999998</v>
      </c>
      <c r="Z10" s="41">
        <v>0.63700000000000001</v>
      </c>
      <c r="AA10" s="41"/>
      <c r="AB10" s="41"/>
      <c r="AC10" s="41"/>
      <c r="AF10" s="14">
        <f t="shared" si="0"/>
        <v>0</v>
      </c>
      <c r="AG10" s="14">
        <f t="shared" si="1"/>
        <v>0</v>
      </c>
      <c r="AH10" s="14">
        <f t="shared" si="2"/>
        <v>0</v>
      </c>
      <c r="AI10" s="14">
        <f t="shared" si="3"/>
        <v>0.55639097744360899</v>
      </c>
      <c r="AJ10" s="14">
        <f t="shared" si="4"/>
        <v>0.71564992697449725</v>
      </c>
      <c r="AK10" s="14">
        <f t="shared" si="5"/>
        <v>0</v>
      </c>
      <c r="AL10" s="14">
        <f t="shared" si="6"/>
        <v>0</v>
      </c>
      <c r="AM10" s="14">
        <f t="shared" si="7"/>
        <v>0</v>
      </c>
    </row>
    <row r="11" spans="1:39" x14ac:dyDescent="0.7">
      <c r="A11" s="18">
        <v>16.343</v>
      </c>
      <c r="B11" t="s">
        <v>110</v>
      </c>
      <c r="C11">
        <v>94</v>
      </c>
      <c r="D11" s="18">
        <v>0.65200000000000002</v>
      </c>
      <c r="F11" s="18">
        <v>21.975999999999999</v>
      </c>
      <c r="G11" t="s">
        <v>114</v>
      </c>
      <c r="H11">
        <v>99</v>
      </c>
      <c r="I11" s="18">
        <v>2.706</v>
      </c>
      <c r="K11" s="39">
        <v>15.558999999999999</v>
      </c>
      <c r="L11" t="s">
        <v>198</v>
      </c>
      <c r="M11">
        <v>64</v>
      </c>
      <c r="N11" s="39">
        <v>0.86699999999999999</v>
      </c>
      <c r="P11" s="39">
        <v>23.625</v>
      </c>
      <c r="Q11" t="s">
        <v>116</v>
      </c>
      <c r="R11">
        <v>99</v>
      </c>
      <c r="S11" s="39">
        <v>18.462</v>
      </c>
      <c r="U11" t="s">
        <v>213</v>
      </c>
      <c r="V11" s="41"/>
      <c r="W11" s="41"/>
      <c r="X11" s="41"/>
      <c r="Y11" s="41"/>
      <c r="Z11" s="41"/>
      <c r="AA11" s="41">
        <v>1.458</v>
      </c>
      <c r="AB11" s="41">
        <v>1.0840000000000001</v>
      </c>
      <c r="AC11" s="41">
        <v>2.3610000000000002</v>
      </c>
      <c r="AF11" s="14">
        <f t="shared" si="0"/>
        <v>0</v>
      </c>
      <c r="AG11" s="14">
        <f t="shared" si="1"/>
        <v>0</v>
      </c>
      <c r="AH11" s="14">
        <f t="shared" si="2"/>
        <v>0</v>
      </c>
      <c r="AI11" s="14">
        <f t="shared" si="3"/>
        <v>0</v>
      </c>
      <c r="AJ11" s="14">
        <f t="shared" si="4"/>
        <v>0</v>
      </c>
      <c r="AK11" s="14">
        <f t="shared" si="5"/>
        <v>1.9956200383246643</v>
      </c>
      <c r="AL11" s="14">
        <f t="shared" si="6"/>
        <v>1.5465829647595948</v>
      </c>
      <c r="AM11" s="14">
        <f t="shared" si="7"/>
        <v>2.931462627265955</v>
      </c>
    </row>
    <row r="12" spans="1:39" x14ac:dyDescent="0.7">
      <c r="A12" s="18">
        <v>16.643000000000001</v>
      </c>
      <c r="B12" t="s">
        <v>115</v>
      </c>
      <c r="C12">
        <v>38</v>
      </c>
      <c r="D12" s="18">
        <v>0.67300000000000004</v>
      </c>
      <c r="F12" s="18">
        <v>23.632999999999999</v>
      </c>
      <c r="G12" t="s">
        <v>116</v>
      </c>
      <c r="H12">
        <v>99</v>
      </c>
      <c r="I12" s="18">
        <v>8.1660000000000004</v>
      </c>
      <c r="K12" s="39">
        <v>15.867000000000001</v>
      </c>
      <c r="L12" t="s">
        <v>110</v>
      </c>
      <c r="M12">
        <v>46</v>
      </c>
      <c r="N12" s="39">
        <v>1.0900000000000001</v>
      </c>
      <c r="P12" s="39">
        <v>24.533000000000001</v>
      </c>
      <c r="Q12" t="s">
        <v>118</v>
      </c>
      <c r="R12">
        <v>76</v>
      </c>
      <c r="S12" s="39">
        <v>2.5390000000000001</v>
      </c>
      <c r="U12" t="s">
        <v>111</v>
      </c>
      <c r="V12" s="41">
        <v>2.161</v>
      </c>
      <c r="W12" s="41">
        <v>1.806</v>
      </c>
      <c r="X12" s="41">
        <v>1.9870000000000001</v>
      </c>
      <c r="Y12" s="41">
        <v>2.34</v>
      </c>
      <c r="Z12" s="41">
        <v>3.3250000000000002</v>
      </c>
      <c r="AA12" s="41">
        <v>2.649</v>
      </c>
      <c r="AB12" s="41">
        <v>2.3450000000000002</v>
      </c>
      <c r="AC12" s="41">
        <v>1.63</v>
      </c>
      <c r="AF12" s="14">
        <f t="shared" si="0"/>
        <v>2.4847648614464757</v>
      </c>
      <c r="AG12" s="14">
        <f t="shared" si="1"/>
        <v>2.3174643911202359</v>
      </c>
      <c r="AH12" s="14">
        <f t="shared" si="2"/>
        <v>2.2805004016986117</v>
      </c>
      <c r="AI12" s="14">
        <f t="shared" si="3"/>
        <v>2.7067669172932329</v>
      </c>
      <c r="AJ12" s="14">
        <f t="shared" si="4"/>
        <v>3.7355353331086394</v>
      </c>
      <c r="AK12" s="14">
        <f t="shared" si="5"/>
        <v>3.6257870243635364</v>
      </c>
      <c r="AL12" s="14">
        <f t="shared" si="6"/>
        <v>3.3456983877871309</v>
      </c>
      <c r="AM12" s="14">
        <f t="shared" si="7"/>
        <v>2.0238390861683633</v>
      </c>
    </row>
    <row r="13" spans="1:39" x14ac:dyDescent="0.7">
      <c r="A13" s="18">
        <v>16.986000000000001</v>
      </c>
      <c r="B13" t="s">
        <v>117</v>
      </c>
      <c r="C13">
        <v>38</v>
      </c>
      <c r="D13" s="18">
        <v>0.67100000000000004</v>
      </c>
      <c r="F13" s="18">
        <v>24.532</v>
      </c>
      <c r="G13" t="s">
        <v>118</v>
      </c>
      <c r="H13">
        <v>64</v>
      </c>
      <c r="I13" s="18">
        <v>1.3080000000000001</v>
      </c>
      <c r="K13" s="39">
        <v>16.210999999999999</v>
      </c>
      <c r="L13" t="s">
        <v>270</v>
      </c>
      <c r="M13">
        <v>38</v>
      </c>
      <c r="N13" s="39">
        <v>1.04</v>
      </c>
      <c r="P13" s="39"/>
      <c r="S13" s="39">
        <f>SUM(S4:S12)</f>
        <v>76.085000000000008</v>
      </c>
      <c r="U13" t="s">
        <v>113</v>
      </c>
      <c r="V13" s="41">
        <v>14.760999999999999</v>
      </c>
      <c r="W13" s="41">
        <v>15.494999999999999</v>
      </c>
      <c r="X13" s="41">
        <v>14.821</v>
      </c>
      <c r="Y13" s="41">
        <v>20.391999999999999</v>
      </c>
      <c r="Z13" s="41">
        <v>21.172999999999998</v>
      </c>
      <c r="AA13" s="41">
        <v>10.351000000000001</v>
      </c>
      <c r="AB13" s="41">
        <v>8.2680000000000007</v>
      </c>
      <c r="AC13" s="41">
        <v>7.0259999999999998</v>
      </c>
      <c r="AF13" s="14">
        <f t="shared" si="0"/>
        <v>16.972519259514776</v>
      </c>
      <c r="AG13" s="14">
        <f t="shared" si="1"/>
        <v>19.883228538431926</v>
      </c>
      <c r="AH13" s="14">
        <f t="shared" si="2"/>
        <v>17.010214621829451</v>
      </c>
      <c r="AI13" s="14">
        <f t="shared" si="3"/>
        <v>23.588201272411798</v>
      </c>
      <c r="AJ13" s="14">
        <f t="shared" si="4"/>
        <v>23.787214919671943</v>
      </c>
      <c r="AK13" s="14">
        <f t="shared" si="5"/>
        <v>14.167807281686287</v>
      </c>
      <c r="AL13" s="14">
        <f t="shared" si="6"/>
        <v>11.796261948922814</v>
      </c>
      <c r="AM13" s="14">
        <f t="shared" si="7"/>
        <v>8.7236155947355343</v>
      </c>
    </row>
    <row r="14" spans="1:39" x14ac:dyDescent="0.7">
      <c r="A14" s="18">
        <v>17.471</v>
      </c>
      <c r="B14" t="s">
        <v>119</v>
      </c>
      <c r="C14">
        <v>99</v>
      </c>
      <c r="D14" s="18">
        <v>22.695</v>
      </c>
      <c r="F14" s="18">
        <v>33.965000000000003</v>
      </c>
      <c r="G14" t="s">
        <v>120</v>
      </c>
      <c r="H14">
        <v>76</v>
      </c>
      <c r="I14" s="18">
        <v>1.643</v>
      </c>
      <c r="K14" s="39">
        <v>16.343</v>
      </c>
      <c r="L14" t="s">
        <v>271</v>
      </c>
      <c r="M14">
        <v>43</v>
      </c>
      <c r="N14" s="39">
        <v>0.73899999999999999</v>
      </c>
      <c r="P14" s="39"/>
      <c r="S14" s="39"/>
      <c r="U14" t="s">
        <v>114</v>
      </c>
      <c r="V14" s="41">
        <v>2.706</v>
      </c>
      <c r="W14" s="41">
        <v>4.4800000000000004</v>
      </c>
      <c r="X14" s="41">
        <v>3.9119999999999999</v>
      </c>
      <c r="Y14" s="41">
        <v>5.49</v>
      </c>
      <c r="Z14" s="41">
        <v>7.7290000000000001</v>
      </c>
      <c r="AA14" s="41">
        <v>5.5129999999999999</v>
      </c>
      <c r="AB14" s="41">
        <v>5.7569999999999997</v>
      </c>
      <c r="AC14" s="41">
        <v>4.0439999999999996</v>
      </c>
      <c r="AF14" s="14">
        <f t="shared" si="0"/>
        <v>3.1114177302518113</v>
      </c>
      <c r="AG14" s="14">
        <f t="shared" si="1"/>
        <v>5.7487488771974853</v>
      </c>
      <c r="AH14" s="14">
        <f t="shared" si="2"/>
        <v>4.489842763686446</v>
      </c>
      <c r="AI14" s="14">
        <f t="shared" si="3"/>
        <v>6.350491613649508</v>
      </c>
      <c r="AJ14" s="14">
        <f t="shared" si="4"/>
        <v>8.6832940119087727</v>
      </c>
      <c r="AK14" s="14">
        <f t="shared" si="5"/>
        <v>7.5458527237886663</v>
      </c>
      <c r="AL14" s="14">
        <f t="shared" si="6"/>
        <v>8.2137252104437142</v>
      </c>
      <c r="AM14" s="14">
        <f t="shared" si="7"/>
        <v>5.0211075242115708</v>
      </c>
    </row>
    <row r="15" spans="1:39" x14ac:dyDescent="0.7">
      <c r="A15" s="18">
        <v>17.638999999999999</v>
      </c>
      <c r="B15" t="s">
        <v>121</v>
      </c>
      <c r="C15">
        <v>38</v>
      </c>
      <c r="D15" s="18">
        <v>0.45700000000000002</v>
      </c>
      <c r="H15" t="s">
        <v>122</v>
      </c>
      <c r="I15" s="18">
        <f>SUM(I4:I14)</f>
        <v>86.971000000000004</v>
      </c>
      <c r="K15" s="39">
        <v>16.643000000000001</v>
      </c>
      <c r="L15" t="s">
        <v>272</v>
      </c>
      <c r="M15">
        <v>27</v>
      </c>
      <c r="N15" s="39">
        <v>0.39</v>
      </c>
      <c r="U15" t="s">
        <v>116</v>
      </c>
      <c r="V15" s="41">
        <v>8.1660000000000004</v>
      </c>
      <c r="W15" s="41">
        <v>16.041</v>
      </c>
      <c r="X15" s="41">
        <v>9.3759999999999994</v>
      </c>
      <c r="Y15" s="41">
        <v>11.563000000000001</v>
      </c>
      <c r="Z15" s="41">
        <v>9.68</v>
      </c>
      <c r="AA15" s="41">
        <v>13.044</v>
      </c>
      <c r="AB15" s="41">
        <v>9.7469999999999999</v>
      </c>
      <c r="AC15" s="41">
        <v>16.108000000000001</v>
      </c>
      <c r="AF15" s="14">
        <f t="shared" si="0"/>
        <v>9.3894446360814072</v>
      </c>
      <c r="AG15" s="14">
        <f t="shared" si="1"/>
        <v>20.583857307840368</v>
      </c>
      <c r="AH15" s="14">
        <f t="shared" si="2"/>
        <v>10.760931940778146</v>
      </c>
      <c r="AI15" s="14">
        <f t="shared" si="3"/>
        <v>13.375361480624637</v>
      </c>
      <c r="AJ15" s="14">
        <f t="shared" si="4"/>
        <v>10.87518256375688</v>
      </c>
      <c r="AK15" s="14">
        <f t="shared" si="5"/>
        <v>17.853818779085685</v>
      </c>
      <c r="AL15" s="14">
        <f t="shared" si="6"/>
        <v>13.906406049365103</v>
      </c>
      <c r="AM15" s="14">
        <f t="shared" si="7"/>
        <v>19.999999999999996</v>
      </c>
    </row>
    <row r="16" spans="1:39" x14ac:dyDescent="0.7">
      <c r="A16" s="18">
        <v>17.736000000000001</v>
      </c>
      <c r="B16" t="s">
        <v>123</v>
      </c>
      <c r="C16">
        <v>76</v>
      </c>
      <c r="D16" s="18">
        <v>1.407</v>
      </c>
      <c r="K16" s="39">
        <v>16.978000000000002</v>
      </c>
      <c r="L16" t="s">
        <v>273</v>
      </c>
      <c r="M16">
        <v>35</v>
      </c>
      <c r="N16" s="39">
        <v>0.91800000000000004</v>
      </c>
      <c r="U16" t="s">
        <v>118</v>
      </c>
      <c r="V16" s="41">
        <v>1.3080000000000001</v>
      </c>
      <c r="W16" s="41">
        <v>1.472</v>
      </c>
      <c r="X16" s="41">
        <v>1.353</v>
      </c>
      <c r="Y16" s="41">
        <v>1.95</v>
      </c>
      <c r="Z16" s="41">
        <v>1.7310000000000001</v>
      </c>
      <c r="AA16" s="41"/>
      <c r="AB16" s="41">
        <v>1.423</v>
      </c>
      <c r="AC16" s="41">
        <v>2.4489999999999998</v>
      </c>
      <c r="AF16" s="14">
        <f t="shared" si="0"/>
        <v>1.5039668851328045</v>
      </c>
      <c r="AG16" s="14">
        <f t="shared" si="1"/>
        <v>1.8888746310791733</v>
      </c>
      <c r="AH16" s="14">
        <f t="shared" si="2"/>
        <v>1.5528520601400209</v>
      </c>
      <c r="AI16" s="14">
        <f t="shared" si="3"/>
        <v>2.255639097744361</v>
      </c>
      <c r="AJ16" s="14">
        <f t="shared" si="4"/>
        <v>1.9447253117627235</v>
      </c>
      <c r="AK16" s="14">
        <f t="shared" si="5"/>
        <v>0</v>
      </c>
      <c r="AL16" s="14">
        <f t="shared" si="6"/>
        <v>2.0302468255100585</v>
      </c>
      <c r="AM16" s="14">
        <f t="shared" si="7"/>
        <v>3.0407251055376205</v>
      </c>
    </row>
    <row r="17" spans="1:39" x14ac:dyDescent="0.7">
      <c r="A17" s="18">
        <v>17.806000000000001</v>
      </c>
      <c r="B17" t="s">
        <v>123</v>
      </c>
      <c r="C17">
        <v>99</v>
      </c>
      <c r="D17" s="18">
        <v>20.099</v>
      </c>
      <c r="E17" s="18">
        <f>SUM(D16:D17)</f>
        <v>21.506</v>
      </c>
      <c r="K17" s="39">
        <v>17.463000000000001</v>
      </c>
      <c r="L17" t="s">
        <v>119</v>
      </c>
      <c r="M17">
        <v>98</v>
      </c>
      <c r="N17" s="39">
        <v>19.702999999999999</v>
      </c>
      <c r="U17" t="s">
        <v>345</v>
      </c>
      <c r="V17" s="41"/>
      <c r="W17" s="41"/>
      <c r="X17" s="41"/>
      <c r="Y17" s="41"/>
      <c r="Z17" s="41"/>
      <c r="AA17" s="41"/>
      <c r="AB17" s="41"/>
      <c r="AC17" s="41">
        <v>1.246</v>
      </c>
      <c r="AF17" s="14">
        <f t="shared" si="0"/>
        <v>0</v>
      </c>
      <c r="AG17" s="14">
        <f t="shared" si="1"/>
        <v>0</v>
      </c>
      <c r="AH17" s="14">
        <f t="shared" si="2"/>
        <v>0</v>
      </c>
      <c r="AI17" s="14">
        <f t="shared" si="3"/>
        <v>0</v>
      </c>
      <c r="AJ17" s="14">
        <f t="shared" si="4"/>
        <v>0</v>
      </c>
      <c r="AK17" s="14">
        <f t="shared" si="5"/>
        <v>0</v>
      </c>
      <c r="AL17" s="14">
        <f t="shared" si="6"/>
        <v>0</v>
      </c>
      <c r="AM17" s="14">
        <f t="shared" si="7"/>
        <v>1.5470573628010924</v>
      </c>
    </row>
    <row r="18" spans="1:39" x14ac:dyDescent="0.7">
      <c r="A18" s="18">
        <v>18.123999999999999</v>
      </c>
      <c r="B18" t="s">
        <v>124</v>
      </c>
      <c r="C18">
        <v>46</v>
      </c>
      <c r="D18" s="18">
        <v>2.1680000000000001</v>
      </c>
      <c r="G18" t="s">
        <v>125</v>
      </c>
      <c r="K18" s="39">
        <v>17.63</v>
      </c>
      <c r="L18" t="s">
        <v>274</v>
      </c>
      <c r="M18">
        <v>59</v>
      </c>
      <c r="N18" s="39">
        <v>0.55500000000000005</v>
      </c>
      <c r="U18" t="s">
        <v>120</v>
      </c>
      <c r="V18" s="41">
        <v>1.643</v>
      </c>
      <c r="W18" s="41"/>
      <c r="X18" s="41"/>
      <c r="Y18" s="41"/>
      <c r="Z18" s="41"/>
      <c r="AA18" s="41"/>
      <c r="AB18" s="41">
        <v>2.6480000000000001</v>
      </c>
      <c r="AC18" s="41">
        <v>4.359</v>
      </c>
      <c r="AF18" s="14">
        <f t="shared" si="0"/>
        <v>1.8891571806370013</v>
      </c>
      <c r="AG18" s="14">
        <f t="shared" si="1"/>
        <v>0</v>
      </c>
      <c r="AH18" s="14">
        <f t="shared" si="2"/>
        <v>0</v>
      </c>
      <c r="AI18" s="14">
        <f t="shared" si="3"/>
        <v>0</v>
      </c>
      <c r="AJ18" s="14">
        <f t="shared" si="4"/>
        <v>0</v>
      </c>
      <c r="AK18" s="14">
        <f t="shared" si="5"/>
        <v>0</v>
      </c>
      <c r="AL18" s="14">
        <f t="shared" si="6"/>
        <v>3.7779997146525894</v>
      </c>
      <c r="AM18" s="14">
        <f t="shared" si="7"/>
        <v>5.4122175316612857</v>
      </c>
    </row>
    <row r="19" spans="1:39" x14ac:dyDescent="0.7">
      <c r="A19" s="18">
        <v>18.274000000000001</v>
      </c>
      <c r="B19" t="s">
        <v>126</v>
      </c>
      <c r="C19">
        <v>58</v>
      </c>
      <c r="D19" s="18">
        <v>0.51</v>
      </c>
      <c r="K19" s="39">
        <v>17.718</v>
      </c>
      <c r="L19" t="s">
        <v>187</v>
      </c>
      <c r="M19">
        <v>41</v>
      </c>
      <c r="N19" s="39">
        <v>0.65500000000000003</v>
      </c>
      <c r="U19" t="s">
        <v>217</v>
      </c>
      <c r="V19" s="41"/>
      <c r="W19" s="41"/>
      <c r="X19" s="41"/>
      <c r="Y19" s="41"/>
      <c r="Z19" s="41"/>
      <c r="AA19" s="41">
        <v>2.7770000000000001</v>
      </c>
      <c r="AB19" s="41"/>
      <c r="AC19" s="41"/>
      <c r="AF19" s="14">
        <f t="shared" si="0"/>
        <v>0</v>
      </c>
      <c r="AG19" s="14">
        <f t="shared" si="1"/>
        <v>0</v>
      </c>
      <c r="AH19" s="14">
        <f t="shared" si="2"/>
        <v>0</v>
      </c>
      <c r="AI19" s="14">
        <f t="shared" si="3"/>
        <v>0</v>
      </c>
      <c r="AJ19" s="14">
        <f t="shared" si="4"/>
        <v>0</v>
      </c>
      <c r="AK19" s="14">
        <f t="shared" si="5"/>
        <v>3.8009854913769501</v>
      </c>
      <c r="AL19" s="14">
        <f t="shared" si="6"/>
        <v>0</v>
      </c>
      <c r="AM19" s="14">
        <f t="shared" si="7"/>
        <v>0</v>
      </c>
    </row>
    <row r="20" spans="1:39" x14ac:dyDescent="0.7">
      <c r="A20" s="18">
        <v>18.335000000000001</v>
      </c>
      <c r="B20" t="s">
        <v>127</v>
      </c>
      <c r="C20">
        <v>35</v>
      </c>
      <c r="D20" s="18">
        <v>0.59</v>
      </c>
      <c r="K20" s="39">
        <v>17.806000000000001</v>
      </c>
      <c r="L20" t="s">
        <v>187</v>
      </c>
      <c r="M20">
        <v>81</v>
      </c>
      <c r="N20" s="39">
        <v>1.2270000000000001</v>
      </c>
      <c r="O20" s="39">
        <f>SUM(N19:N21)</f>
        <v>7.2349999999999994</v>
      </c>
      <c r="U20" t="s">
        <v>122</v>
      </c>
      <c r="V20" s="41">
        <f>SUM(V3:V19)</f>
        <v>86.971000000000004</v>
      </c>
      <c r="W20" s="41">
        <f t="shared" ref="W20:AC20" si="8">SUM(W3:W19)</f>
        <v>77.924999999999983</v>
      </c>
      <c r="X20" s="41">
        <f t="shared" si="8"/>
        <v>87.129000000000005</v>
      </c>
      <c r="Y20" s="41">
        <f t="shared" si="8"/>
        <v>86.445999999999998</v>
      </c>
      <c r="Z20" s="41">
        <f t="shared" si="8"/>
        <v>89.004999999999995</v>
      </c>
      <c r="AA20" s="41">
        <f t="shared" si="8"/>
        <v>73.061999999999998</v>
      </c>
      <c r="AB20" s="41">
        <f t="shared" si="8"/>
        <v>70.087000000000003</v>
      </c>
      <c r="AC20" s="41">
        <f t="shared" si="8"/>
        <v>80.541999999999987</v>
      </c>
      <c r="AF20" s="14">
        <f t="shared" ref="AF20:AM20" si="9">SUM(AF3:AF19)</f>
        <v>100.00114982177763</v>
      </c>
      <c r="AG20" s="14">
        <f t="shared" si="9"/>
        <v>99.993583985628106</v>
      </c>
      <c r="AH20" s="14">
        <f t="shared" si="9"/>
        <v>99.998852289682091</v>
      </c>
      <c r="AI20" s="14">
        <f t="shared" si="9"/>
        <v>99.995373048004623</v>
      </c>
      <c r="AJ20" s="14">
        <f t="shared" si="9"/>
        <v>99.994382653634403</v>
      </c>
      <c r="AK20" s="14">
        <f t="shared" si="9"/>
        <v>100.00273747604709</v>
      </c>
      <c r="AL20" s="14">
        <f t="shared" si="9"/>
        <v>99.995719788842933</v>
      </c>
      <c r="AM20" s="14">
        <f t="shared" si="9"/>
        <v>100.00248323814253</v>
      </c>
    </row>
    <row r="21" spans="1:39" x14ac:dyDescent="0.7">
      <c r="A21" s="18">
        <v>18.529</v>
      </c>
      <c r="B21" t="s">
        <v>128</v>
      </c>
      <c r="C21">
        <v>80</v>
      </c>
      <c r="D21" s="18">
        <v>0.71099999999999997</v>
      </c>
      <c r="K21" s="39">
        <v>18.123999999999999</v>
      </c>
      <c r="L21" t="s">
        <v>187</v>
      </c>
      <c r="M21">
        <v>49</v>
      </c>
      <c r="N21" s="39">
        <v>5.3529999999999998</v>
      </c>
    </row>
    <row r="22" spans="1:39" x14ac:dyDescent="0.7">
      <c r="A22" s="18">
        <v>18.608000000000001</v>
      </c>
      <c r="B22" t="s">
        <v>129</v>
      </c>
      <c r="C22">
        <v>64</v>
      </c>
      <c r="D22" s="18">
        <v>0.46700000000000003</v>
      </c>
      <c r="K22" s="39">
        <v>18.529</v>
      </c>
      <c r="L22" t="s">
        <v>258</v>
      </c>
      <c r="M22">
        <v>64</v>
      </c>
      <c r="N22" s="39">
        <v>0.37</v>
      </c>
      <c r="U22" s="40" t="s">
        <v>16</v>
      </c>
    </row>
    <row r="23" spans="1:39" x14ac:dyDescent="0.7">
      <c r="A23" s="18">
        <v>18.75</v>
      </c>
      <c r="B23" t="s">
        <v>130</v>
      </c>
      <c r="C23">
        <v>50</v>
      </c>
      <c r="D23" s="18">
        <v>0.27</v>
      </c>
      <c r="K23" s="39">
        <v>19.295999999999999</v>
      </c>
      <c r="L23" t="s">
        <v>275</v>
      </c>
      <c r="M23">
        <v>87</v>
      </c>
      <c r="N23" s="39">
        <v>1.202</v>
      </c>
      <c r="V23" s="3" t="s">
        <v>62</v>
      </c>
      <c r="W23" s="3" t="s">
        <v>63</v>
      </c>
      <c r="X23" s="3" t="s">
        <v>64</v>
      </c>
      <c r="Y23" s="3" t="s">
        <v>65</v>
      </c>
      <c r="Z23" s="3" t="s">
        <v>66</v>
      </c>
      <c r="AA23" s="3" t="s">
        <v>67</v>
      </c>
      <c r="AB23" s="3" t="s">
        <v>68</v>
      </c>
      <c r="AC23" s="3" t="s">
        <v>69</v>
      </c>
      <c r="AF23" s="3" t="s">
        <v>62</v>
      </c>
      <c r="AG23" s="3" t="s">
        <v>63</v>
      </c>
      <c r="AH23" s="3" t="s">
        <v>64</v>
      </c>
      <c r="AI23" s="3" t="s">
        <v>65</v>
      </c>
      <c r="AJ23" s="3" t="s">
        <v>66</v>
      </c>
      <c r="AK23" s="3" t="s">
        <v>67</v>
      </c>
      <c r="AL23" s="3" t="s">
        <v>68</v>
      </c>
      <c r="AM23" s="3" t="s">
        <v>69</v>
      </c>
    </row>
    <row r="24" spans="1:39" x14ac:dyDescent="0.7">
      <c r="A24" s="18">
        <v>19.305</v>
      </c>
      <c r="B24" t="s">
        <v>131</v>
      </c>
      <c r="C24">
        <v>72</v>
      </c>
      <c r="D24" s="18">
        <v>0.83</v>
      </c>
      <c r="K24" s="39">
        <v>19.605</v>
      </c>
      <c r="L24" t="s">
        <v>276</v>
      </c>
      <c r="M24">
        <v>40</v>
      </c>
      <c r="N24" s="39">
        <v>1.597</v>
      </c>
      <c r="U24" t="s">
        <v>101</v>
      </c>
      <c r="V24" s="41"/>
      <c r="W24" s="41">
        <v>5.5789999999999997</v>
      </c>
      <c r="X24" s="41">
        <v>5.4109999999999996</v>
      </c>
      <c r="Y24" s="41">
        <v>3.0219999999999998</v>
      </c>
      <c r="Z24" s="41">
        <v>3.2719999999999998</v>
      </c>
      <c r="AA24" s="41">
        <v>3.14</v>
      </c>
      <c r="AB24" s="41">
        <v>1.3460000000000001</v>
      </c>
      <c r="AC24" s="41">
        <v>0.71299999999999997</v>
      </c>
      <c r="AF24" s="14">
        <f>V24*100/76.09</f>
        <v>0</v>
      </c>
      <c r="AG24" s="14">
        <f>W24*100/76.68</f>
        <v>7.2756911841418876</v>
      </c>
      <c r="AH24" s="14">
        <f>X24*100/77.75</f>
        <v>6.9594855305466226</v>
      </c>
      <c r="AI24" s="14">
        <f>Y24*100/79.8</f>
        <v>3.7869674185463658</v>
      </c>
      <c r="AJ24" s="14">
        <f>Z24*100/69.3</f>
        <v>4.7215007215007212</v>
      </c>
      <c r="AK24" s="14">
        <f>AA24*100/72.84</f>
        <v>4.3108182317408019</v>
      </c>
      <c r="AL24" s="14">
        <f>AB24*100/84.54</f>
        <v>1.5921457298320323</v>
      </c>
      <c r="AM24" s="14">
        <f>AC24*100/85.64</f>
        <v>0.83255488089677721</v>
      </c>
    </row>
    <row r="25" spans="1:39" x14ac:dyDescent="0.7">
      <c r="A25" s="18">
        <v>19.613</v>
      </c>
      <c r="B25" t="s">
        <v>132</v>
      </c>
      <c r="C25">
        <v>53</v>
      </c>
      <c r="D25" s="18">
        <v>0.85799999999999998</v>
      </c>
      <c r="K25" s="39">
        <v>19.798999999999999</v>
      </c>
      <c r="L25" t="s">
        <v>133</v>
      </c>
      <c r="M25">
        <v>95</v>
      </c>
      <c r="N25" s="39">
        <v>10.087</v>
      </c>
      <c r="U25" t="s">
        <v>103</v>
      </c>
      <c r="V25" s="41"/>
      <c r="W25" s="41">
        <v>2.113</v>
      </c>
      <c r="X25" s="41">
        <v>0.59</v>
      </c>
      <c r="Y25" s="41">
        <v>0.70099999999999996</v>
      </c>
      <c r="Z25" s="41">
        <v>0.53400000000000003</v>
      </c>
      <c r="AA25" s="41">
        <v>1.5860000000000001</v>
      </c>
      <c r="AB25" s="41">
        <v>0.871</v>
      </c>
      <c r="AC25" s="41"/>
      <c r="AF25" s="14">
        <f t="shared" ref="AF25:AF39" si="10">V25*100/76.09</f>
        <v>0</v>
      </c>
      <c r="AG25" s="14">
        <f t="shared" ref="AG25:AG39" si="11">W25*100/76.68</f>
        <v>2.7556077203964526</v>
      </c>
      <c r="AH25" s="14">
        <f t="shared" ref="AH25:AH39" si="12">X25*100/77.75</f>
        <v>0.7588424437299035</v>
      </c>
      <c r="AI25" s="14">
        <f t="shared" ref="AI25:AI39" si="13">Y25*100/79.8</f>
        <v>0.87844611528822047</v>
      </c>
      <c r="AJ25" s="14">
        <f t="shared" ref="AJ25:AJ39" si="14">Z25*100/69.3</f>
        <v>0.77056277056277067</v>
      </c>
      <c r="AK25" s="14">
        <f t="shared" ref="AK25:AK39" si="15">AA25*100/72.84</f>
        <v>2.1773750686436024</v>
      </c>
      <c r="AL25" s="14">
        <f t="shared" ref="AL25:AL39" si="16">AB25*100/84.54</f>
        <v>1.0302815235391529</v>
      </c>
      <c r="AM25" s="14">
        <f t="shared" ref="AM25:AM39" si="17">AC25*100/85.64</f>
        <v>0</v>
      </c>
    </row>
    <row r="26" spans="1:39" x14ac:dyDescent="0.7">
      <c r="A26" s="18">
        <v>19.806999999999999</v>
      </c>
      <c r="B26" t="s">
        <v>133</v>
      </c>
      <c r="C26">
        <v>93</v>
      </c>
      <c r="D26" s="18">
        <v>3.57</v>
      </c>
      <c r="K26" s="39">
        <v>20.539000000000001</v>
      </c>
      <c r="L26" t="s">
        <v>134</v>
      </c>
      <c r="M26">
        <v>99</v>
      </c>
      <c r="N26" s="39">
        <v>2.4049999999999998</v>
      </c>
      <c r="U26" t="s">
        <v>105</v>
      </c>
      <c r="V26" s="41">
        <v>19.702999999999999</v>
      </c>
      <c r="W26" s="41">
        <v>22.414000000000001</v>
      </c>
      <c r="X26" s="41">
        <v>22.550999999999998</v>
      </c>
      <c r="Y26" s="41">
        <v>23.244</v>
      </c>
      <c r="Z26" s="41">
        <v>17.099</v>
      </c>
      <c r="AA26" s="41">
        <v>16.704000000000001</v>
      </c>
      <c r="AB26" s="41">
        <v>13.709</v>
      </c>
      <c r="AC26" s="41">
        <v>14.131</v>
      </c>
      <c r="AF26" s="14">
        <f t="shared" si="10"/>
        <v>25.89433565514522</v>
      </c>
      <c r="AG26" s="14">
        <f t="shared" si="11"/>
        <v>29.230568596765778</v>
      </c>
      <c r="AH26" s="14">
        <f t="shared" si="12"/>
        <v>29.004501607717042</v>
      </c>
      <c r="AI26" s="14">
        <f t="shared" si="13"/>
        <v>29.127819548872182</v>
      </c>
      <c r="AJ26" s="14">
        <f t="shared" si="14"/>
        <v>24.673881673881677</v>
      </c>
      <c r="AK26" s="14">
        <f t="shared" si="15"/>
        <v>22.932454695222404</v>
      </c>
      <c r="AL26" s="14">
        <f t="shared" si="16"/>
        <v>16.215992429619114</v>
      </c>
      <c r="AM26" s="14">
        <f t="shared" si="17"/>
        <v>16.500467071461934</v>
      </c>
    </row>
    <row r="27" spans="1:39" x14ac:dyDescent="0.7">
      <c r="A27" s="18">
        <v>20.547999999999998</v>
      </c>
      <c r="B27" t="s">
        <v>134</v>
      </c>
      <c r="C27">
        <v>98</v>
      </c>
      <c r="D27" s="18">
        <v>2.161</v>
      </c>
      <c r="K27" s="39">
        <v>20.954000000000001</v>
      </c>
      <c r="L27" t="s">
        <v>155</v>
      </c>
      <c r="M27">
        <v>99</v>
      </c>
      <c r="N27" s="39">
        <v>8.8770000000000007</v>
      </c>
      <c r="O27" s="39">
        <f>SUM(N27:N28)</f>
        <v>11.192</v>
      </c>
      <c r="U27" t="s">
        <v>107</v>
      </c>
      <c r="V27" s="41">
        <v>7.2350000000000003</v>
      </c>
      <c r="W27" s="41">
        <v>12.257</v>
      </c>
      <c r="X27" s="41">
        <v>11.093999999999999</v>
      </c>
      <c r="Y27" s="41">
        <v>6.5039999999999996</v>
      </c>
      <c r="Z27" s="41">
        <v>6.9720000000000004</v>
      </c>
      <c r="AA27" s="41">
        <v>6.5060000000000002</v>
      </c>
      <c r="AB27" s="41">
        <v>4.8040000000000003</v>
      </c>
      <c r="AC27" s="41">
        <v>4.1829999999999998</v>
      </c>
      <c r="AF27" s="14">
        <f t="shared" si="10"/>
        <v>9.5084768037849905</v>
      </c>
      <c r="AG27" s="14">
        <f t="shared" si="11"/>
        <v>15.984611371935316</v>
      </c>
      <c r="AH27" s="14">
        <f t="shared" si="12"/>
        <v>14.268810289389066</v>
      </c>
      <c r="AI27" s="14">
        <f t="shared" si="13"/>
        <v>8.1503759398496243</v>
      </c>
      <c r="AJ27" s="14">
        <f t="shared" si="14"/>
        <v>10.060606060606062</v>
      </c>
      <c r="AK27" s="14">
        <f t="shared" si="15"/>
        <v>8.9319055464030743</v>
      </c>
      <c r="AL27" s="14">
        <f t="shared" si="16"/>
        <v>5.6825171516441921</v>
      </c>
      <c r="AM27" s="14">
        <f t="shared" si="17"/>
        <v>4.8843998131714148</v>
      </c>
    </row>
    <row r="28" spans="1:39" x14ac:dyDescent="0.7">
      <c r="A28" s="18">
        <v>20.962</v>
      </c>
      <c r="B28" t="s">
        <v>135</v>
      </c>
      <c r="C28">
        <v>99</v>
      </c>
      <c r="D28" s="18">
        <v>11.683999999999999</v>
      </c>
      <c r="E28" s="18">
        <f>SUM(D28:D29)</f>
        <v>14.760999999999999</v>
      </c>
      <c r="K28" s="39">
        <v>21.103000000000002</v>
      </c>
      <c r="L28" t="s">
        <v>155</v>
      </c>
      <c r="M28">
        <v>99</v>
      </c>
      <c r="N28" s="39">
        <v>2.3149999999999999</v>
      </c>
      <c r="U28" t="s">
        <v>144</v>
      </c>
      <c r="V28" s="41"/>
      <c r="W28" s="41">
        <v>4.0590000000000002</v>
      </c>
      <c r="X28" s="41"/>
      <c r="Y28" s="41">
        <v>1.4730000000000001</v>
      </c>
      <c r="Z28" s="41">
        <v>1.651</v>
      </c>
      <c r="AA28" s="41">
        <v>1.411</v>
      </c>
      <c r="AB28" s="41">
        <v>0.996</v>
      </c>
      <c r="AC28" s="41">
        <v>0.55500000000000005</v>
      </c>
      <c r="AF28" s="14">
        <f t="shared" si="10"/>
        <v>0</v>
      </c>
      <c r="AG28" s="14">
        <f t="shared" si="11"/>
        <v>5.293427230046948</v>
      </c>
      <c r="AH28" s="14">
        <f t="shared" si="12"/>
        <v>0</v>
      </c>
      <c r="AI28" s="14">
        <f t="shared" si="13"/>
        <v>1.8458646616541357</v>
      </c>
      <c r="AJ28" s="14">
        <f t="shared" si="14"/>
        <v>2.3823953823953823</v>
      </c>
      <c r="AK28" s="14">
        <f t="shared" si="15"/>
        <v>1.9371224601867105</v>
      </c>
      <c r="AL28" s="14">
        <f t="shared" si="16"/>
        <v>1.1781405251951738</v>
      </c>
      <c r="AM28" s="14">
        <f t="shared" si="17"/>
        <v>0.64806165343297528</v>
      </c>
    </row>
    <row r="29" spans="1:39" x14ac:dyDescent="0.7">
      <c r="A29" s="18">
        <v>21.111999999999998</v>
      </c>
      <c r="B29" t="s">
        <v>135</v>
      </c>
      <c r="C29">
        <v>91</v>
      </c>
      <c r="D29" s="18">
        <v>3.077</v>
      </c>
      <c r="K29" s="39">
        <v>21.966999999999999</v>
      </c>
      <c r="L29" t="s">
        <v>156</v>
      </c>
      <c r="M29">
        <v>99</v>
      </c>
      <c r="N29" s="39">
        <v>3.26</v>
      </c>
      <c r="U29" t="s">
        <v>199</v>
      </c>
      <c r="V29" s="41"/>
      <c r="W29" s="41"/>
      <c r="X29" s="41"/>
      <c r="Y29" s="41">
        <v>1.4390000000000001</v>
      </c>
      <c r="Z29" s="41"/>
      <c r="AA29" s="41"/>
      <c r="AB29" s="41">
        <v>1.468</v>
      </c>
      <c r="AC29" s="41">
        <v>1.38</v>
      </c>
      <c r="AF29" s="14">
        <f t="shared" si="10"/>
        <v>0</v>
      </c>
      <c r="AG29" s="14">
        <f t="shared" si="11"/>
        <v>0</v>
      </c>
      <c r="AH29" s="14">
        <f t="shared" si="12"/>
        <v>0</v>
      </c>
      <c r="AI29" s="14">
        <f t="shared" si="13"/>
        <v>1.8032581453634087</v>
      </c>
      <c r="AJ29" s="14">
        <f t="shared" si="14"/>
        <v>0</v>
      </c>
      <c r="AK29" s="14">
        <f t="shared" si="15"/>
        <v>0</v>
      </c>
      <c r="AL29" s="14">
        <f t="shared" si="16"/>
        <v>1.7364561154483085</v>
      </c>
      <c r="AM29" s="14">
        <f t="shared" si="17"/>
        <v>1.6113965436711817</v>
      </c>
    </row>
    <row r="30" spans="1:39" x14ac:dyDescent="0.7">
      <c r="A30" s="18">
        <v>21.975999999999999</v>
      </c>
      <c r="B30" t="s">
        <v>136</v>
      </c>
      <c r="C30">
        <v>99</v>
      </c>
      <c r="D30" s="18">
        <v>2.706</v>
      </c>
      <c r="K30" s="39">
        <v>23.625</v>
      </c>
      <c r="L30" t="s">
        <v>157</v>
      </c>
      <c r="M30">
        <v>99</v>
      </c>
      <c r="N30" s="39">
        <v>18.462</v>
      </c>
      <c r="U30" t="s">
        <v>109</v>
      </c>
      <c r="V30" s="41">
        <v>10.087</v>
      </c>
      <c r="W30" s="41"/>
      <c r="X30" s="41">
        <v>3.734</v>
      </c>
      <c r="Y30" s="41">
        <v>4.8630000000000004</v>
      </c>
      <c r="Z30" s="41">
        <v>6.2640000000000002</v>
      </c>
      <c r="AA30" s="41">
        <v>7.173</v>
      </c>
      <c r="AB30" s="41">
        <v>7.7080000000000002</v>
      </c>
      <c r="AC30" s="41">
        <v>7.9960000000000004</v>
      </c>
      <c r="AF30" s="14">
        <f t="shared" si="10"/>
        <v>13.25666973321067</v>
      </c>
      <c r="AG30" s="14">
        <f t="shared" si="11"/>
        <v>0</v>
      </c>
      <c r="AH30" s="14">
        <f t="shared" si="12"/>
        <v>4.8025723472668806</v>
      </c>
      <c r="AI30" s="14">
        <f t="shared" si="13"/>
        <v>6.0939849624060161</v>
      </c>
      <c r="AJ30" s="14">
        <f t="shared" si="14"/>
        <v>9.0389610389610393</v>
      </c>
      <c r="AK30" s="14">
        <f t="shared" si="15"/>
        <v>9.8476112026359139</v>
      </c>
      <c r="AL30" s="14">
        <f t="shared" si="16"/>
        <v>9.1175774781168677</v>
      </c>
      <c r="AM30" s="14">
        <f t="shared" si="17"/>
        <v>9.3367585240541811</v>
      </c>
    </row>
    <row r="31" spans="1:39" x14ac:dyDescent="0.7">
      <c r="A31" s="18">
        <v>23.632999999999999</v>
      </c>
      <c r="B31" t="s">
        <v>137</v>
      </c>
      <c r="C31">
        <v>99</v>
      </c>
      <c r="D31" s="18">
        <v>8.1660000000000004</v>
      </c>
      <c r="K31" s="39">
        <v>24.533000000000001</v>
      </c>
      <c r="L31" t="s">
        <v>138</v>
      </c>
      <c r="M31">
        <v>76</v>
      </c>
      <c r="N31" s="39">
        <v>2.5390000000000001</v>
      </c>
      <c r="U31" t="s">
        <v>180</v>
      </c>
      <c r="V31" s="41"/>
      <c r="W31" s="41"/>
      <c r="X31" s="41"/>
      <c r="Y31" s="41">
        <v>0.61199999999999999</v>
      </c>
      <c r="Z31" s="41"/>
      <c r="AA31" s="41">
        <v>0.47399999999999998</v>
      </c>
      <c r="AB31" s="41"/>
      <c r="AC31" s="41"/>
      <c r="AF31" s="14">
        <f t="shared" si="10"/>
        <v>0</v>
      </c>
      <c r="AG31" s="14">
        <f t="shared" si="11"/>
        <v>0</v>
      </c>
      <c r="AH31" s="14">
        <f t="shared" si="12"/>
        <v>0</v>
      </c>
      <c r="AI31" s="14">
        <f t="shared" si="13"/>
        <v>0.76691729323308266</v>
      </c>
      <c r="AJ31" s="14">
        <f t="shared" si="14"/>
        <v>0</v>
      </c>
      <c r="AK31" s="14">
        <f t="shared" si="15"/>
        <v>0.65074135090609553</v>
      </c>
      <c r="AL31" s="14">
        <f t="shared" si="16"/>
        <v>0</v>
      </c>
      <c r="AM31" s="14">
        <f t="shared" si="17"/>
        <v>0</v>
      </c>
    </row>
    <row r="32" spans="1:39" x14ac:dyDescent="0.7">
      <c r="A32" s="18">
        <v>24.532</v>
      </c>
      <c r="B32" t="s">
        <v>138</v>
      </c>
      <c r="C32">
        <v>64</v>
      </c>
      <c r="D32" s="18">
        <v>1.3080000000000001</v>
      </c>
      <c r="K32" s="39">
        <v>35.19</v>
      </c>
      <c r="L32" t="s">
        <v>277</v>
      </c>
      <c r="M32">
        <v>64</v>
      </c>
      <c r="N32" s="39">
        <v>1.74</v>
      </c>
      <c r="U32" t="s">
        <v>213</v>
      </c>
      <c r="V32" s="41">
        <v>1.202</v>
      </c>
      <c r="W32" s="41"/>
      <c r="X32" s="41"/>
      <c r="Y32" s="41"/>
      <c r="Z32" s="41"/>
      <c r="AA32" s="41">
        <v>1.5149999999999999</v>
      </c>
      <c r="AB32" s="41"/>
      <c r="AC32" s="41"/>
      <c r="AF32" s="14">
        <f t="shared" si="10"/>
        <v>1.5797082402418188</v>
      </c>
      <c r="AG32" s="14">
        <f t="shared" si="11"/>
        <v>0</v>
      </c>
      <c r="AH32" s="14">
        <f t="shared" si="12"/>
        <v>0</v>
      </c>
      <c r="AI32" s="14">
        <f t="shared" si="13"/>
        <v>0</v>
      </c>
      <c r="AJ32" s="14">
        <f t="shared" si="14"/>
        <v>0</v>
      </c>
      <c r="AK32" s="14">
        <f t="shared" si="15"/>
        <v>2.0799011532125204</v>
      </c>
      <c r="AL32" s="14">
        <f t="shared" si="16"/>
        <v>0</v>
      </c>
      <c r="AM32" s="14">
        <f t="shared" si="17"/>
        <v>0</v>
      </c>
    </row>
    <row r="33" spans="1:39" x14ac:dyDescent="0.7">
      <c r="A33" s="18">
        <v>33.965000000000003</v>
      </c>
      <c r="B33" t="s">
        <v>139</v>
      </c>
      <c r="C33">
        <v>76</v>
      </c>
      <c r="D33" s="18">
        <v>1.643</v>
      </c>
      <c r="K33" s="39">
        <v>49.189</v>
      </c>
      <c r="L33" t="s">
        <v>224</v>
      </c>
      <c r="M33">
        <v>59</v>
      </c>
      <c r="N33" s="39">
        <v>0.24099999999999999</v>
      </c>
      <c r="U33" t="s">
        <v>111</v>
      </c>
      <c r="V33" s="41">
        <v>2.4049999999999998</v>
      </c>
      <c r="W33" s="41">
        <v>3.0880000000000001</v>
      </c>
      <c r="X33" s="41">
        <v>2.895</v>
      </c>
      <c r="Y33" s="41">
        <v>2.8069999999999999</v>
      </c>
      <c r="Z33" s="41">
        <v>2.7130000000000001</v>
      </c>
      <c r="AA33" s="41">
        <v>2.9849999999999999</v>
      </c>
      <c r="AB33" s="41">
        <v>1.974</v>
      </c>
      <c r="AC33" s="41">
        <v>1.319</v>
      </c>
      <c r="AF33" s="14">
        <f t="shared" si="10"/>
        <v>3.1607307136285971</v>
      </c>
      <c r="AG33" s="14">
        <f t="shared" si="11"/>
        <v>4.0271257172665624</v>
      </c>
      <c r="AH33" s="14">
        <f t="shared" si="12"/>
        <v>3.7234726688102895</v>
      </c>
      <c r="AI33" s="14">
        <f t="shared" si="13"/>
        <v>3.5175438596491229</v>
      </c>
      <c r="AJ33" s="14">
        <f t="shared" si="14"/>
        <v>3.914862914862915</v>
      </c>
      <c r="AK33" s="14">
        <f t="shared" si="15"/>
        <v>4.0980230642504116</v>
      </c>
      <c r="AL33" s="14">
        <f t="shared" si="16"/>
        <v>2.3349893541518805</v>
      </c>
      <c r="AM33" s="14">
        <f t="shared" si="17"/>
        <v>1.5401681457262961</v>
      </c>
    </row>
    <row r="34" spans="1:39" x14ac:dyDescent="0.7">
      <c r="A34" s="18"/>
      <c r="D34" s="18">
        <f>SUM(D4:D33)</f>
        <v>99.999000000000009</v>
      </c>
      <c r="K34" s="39">
        <v>49.938000000000002</v>
      </c>
      <c r="L34" t="s">
        <v>225</v>
      </c>
      <c r="M34">
        <v>83</v>
      </c>
      <c r="N34" s="39">
        <v>0.88100000000000001</v>
      </c>
      <c r="U34" t="s">
        <v>113</v>
      </c>
      <c r="V34" s="41">
        <v>11.192</v>
      </c>
      <c r="W34" s="41">
        <v>16.088000000000001</v>
      </c>
      <c r="X34" s="41">
        <v>22.082999999999998</v>
      </c>
      <c r="Y34" s="41">
        <v>19.315000000000001</v>
      </c>
      <c r="Z34" s="41">
        <v>11.67</v>
      </c>
      <c r="AA34" s="41">
        <v>10.478999999999999</v>
      </c>
      <c r="AB34" s="41">
        <v>21.138999999999999</v>
      </c>
      <c r="AC34" s="41">
        <v>26.698</v>
      </c>
      <c r="AF34" s="14">
        <f t="shared" si="10"/>
        <v>14.708897358391379</v>
      </c>
      <c r="AG34" s="14">
        <f t="shared" si="11"/>
        <v>20.980699008868022</v>
      </c>
      <c r="AH34" s="14">
        <f t="shared" si="12"/>
        <v>28.402572347266876</v>
      </c>
      <c r="AI34" s="14">
        <f t="shared" si="13"/>
        <v>24.204260651629077</v>
      </c>
      <c r="AJ34" s="14">
        <f t="shared" si="14"/>
        <v>16.839826839826841</v>
      </c>
      <c r="AK34" s="14">
        <f t="shared" si="15"/>
        <v>14.386326194398679</v>
      </c>
      <c r="AL34" s="14">
        <f t="shared" si="16"/>
        <v>25.004731488052993</v>
      </c>
      <c r="AM34" s="14">
        <f t="shared" si="17"/>
        <v>31.174684726763196</v>
      </c>
    </row>
    <row r="35" spans="1:39" x14ac:dyDescent="0.7">
      <c r="A35" s="18"/>
      <c r="D35" s="18"/>
      <c r="K35" s="39">
        <v>52.433</v>
      </c>
      <c r="L35" t="s">
        <v>225</v>
      </c>
      <c r="M35">
        <v>46</v>
      </c>
      <c r="N35" s="39">
        <v>5.2910000000000004</v>
      </c>
      <c r="U35" t="s">
        <v>114</v>
      </c>
      <c r="V35" s="41">
        <v>3.26</v>
      </c>
      <c r="W35" s="41">
        <v>2.823</v>
      </c>
      <c r="X35" s="41">
        <v>2.698</v>
      </c>
      <c r="Y35" s="41">
        <v>5.665</v>
      </c>
      <c r="Z35" s="41">
        <v>6.4240000000000004</v>
      </c>
      <c r="AA35" s="41">
        <v>5.5439999999999996</v>
      </c>
      <c r="AB35" s="41">
        <v>5.8879999999999999</v>
      </c>
      <c r="AC35" s="41">
        <v>3.7090000000000001</v>
      </c>
      <c r="AF35" s="14">
        <f t="shared" si="10"/>
        <v>4.2844000525693255</v>
      </c>
      <c r="AG35" s="14">
        <f t="shared" si="11"/>
        <v>3.6815336463223787</v>
      </c>
      <c r="AH35" s="14">
        <f t="shared" si="12"/>
        <v>3.4700964630225082</v>
      </c>
      <c r="AI35" s="14">
        <f t="shared" si="13"/>
        <v>7.0989974937343359</v>
      </c>
      <c r="AJ35" s="14">
        <f t="shared" si="14"/>
        <v>9.2698412698412707</v>
      </c>
      <c r="AK35" s="14">
        <f t="shared" si="15"/>
        <v>7.6112026359143323</v>
      </c>
      <c r="AL35" s="14">
        <f t="shared" si="16"/>
        <v>6.9647504140052039</v>
      </c>
      <c r="AM35" s="14">
        <f t="shared" si="17"/>
        <v>4.3309201307800098</v>
      </c>
    </row>
    <row r="36" spans="1:39" x14ac:dyDescent="0.7">
      <c r="A36" s="18" t="s">
        <v>13</v>
      </c>
      <c r="B36" s="37" t="s">
        <v>63</v>
      </c>
      <c r="D36" s="18"/>
      <c r="K36" s="39">
        <v>55.377000000000002</v>
      </c>
      <c r="L36" t="s">
        <v>225</v>
      </c>
      <c r="M36">
        <v>59</v>
      </c>
      <c r="N36" s="39">
        <v>3.26</v>
      </c>
      <c r="U36" t="s">
        <v>116</v>
      </c>
      <c r="V36" s="41">
        <v>18.462</v>
      </c>
      <c r="W36" s="41">
        <v>7.7869999999999999</v>
      </c>
      <c r="X36" s="41">
        <v>6.69</v>
      </c>
      <c r="Y36" s="41">
        <v>10.154</v>
      </c>
      <c r="Z36" s="41">
        <v>12.699400000000001</v>
      </c>
      <c r="AA36" s="41">
        <v>12.824999999999999</v>
      </c>
      <c r="AB36" s="41">
        <v>22.864000000000001</v>
      </c>
      <c r="AC36" s="41">
        <v>21.315999999999999</v>
      </c>
      <c r="AF36" s="14">
        <f t="shared" si="10"/>
        <v>24.263372322249968</v>
      </c>
      <c r="AG36" s="14">
        <f t="shared" si="11"/>
        <v>10.155190401669275</v>
      </c>
      <c r="AH36" s="14">
        <f t="shared" si="12"/>
        <v>8.604501607717042</v>
      </c>
      <c r="AI36" s="14">
        <f t="shared" si="13"/>
        <v>12.724310776942357</v>
      </c>
      <c r="AJ36" s="14">
        <f t="shared" si="14"/>
        <v>18.325252525252527</v>
      </c>
      <c r="AK36" s="14">
        <f t="shared" si="15"/>
        <v>17.607084019769356</v>
      </c>
      <c r="AL36" s="14">
        <f t="shared" si="16"/>
        <v>27.045185710906079</v>
      </c>
      <c r="AM36" s="14">
        <f t="shared" si="17"/>
        <v>24.890238206445584</v>
      </c>
    </row>
    <row r="37" spans="1:39" x14ac:dyDescent="0.7">
      <c r="A37" s="18" t="s">
        <v>96</v>
      </c>
      <c r="B37" t="s">
        <v>97</v>
      </c>
      <c r="C37" t="s">
        <v>98</v>
      </c>
      <c r="D37" s="18" t="s">
        <v>99</v>
      </c>
      <c r="F37" t="s">
        <v>96</v>
      </c>
      <c r="G37" t="s">
        <v>97</v>
      </c>
      <c r="H37" t="s">
        <v>98</v>
      </c>
      <c r="I37" t="s">
        <v>99</v>
      </c>
      <c r="K37" s="39"/>
      <c r="N37" s="39">
        <f>SUM(N4:N36)</f>
        <v>100.00700000000001</v>
      </c>
      <c r="U37" t="s">
        <v>118</v>
      </c>
      <c r="V37" s="41">
        <v>2.5390000000000001</v>
      </c>
      <c r="W37" s="41"/>
      <c r="X37" s="41"/>
      <c r="Y37" s="41"/>
      <c r="Z37" s="41"/>
      <c r="AA37" s="41">
        <v>1.4450000000000001</v>
      </c>
      <c r="AB37" s="41">
        <v>1.7749999999999999</v>
      </c>
      <c r="AC37" s="41">
        <v>2.3119999999999998</v>
      </c>
      <c r="AF37" s="14">
        <f t="shared" si="10"/>
        <v>3.3368379550532263</v>
      </c>
      <c r="AG37" s="14">
        <f t="shared" si="11"/>
        <v>0</v>
      </c>
      <c r="AH37" s="14">
        <f t="shared" si="12"/>
        <v>0</v>
      </c>
      <c r="AI37" s="14">
        <f t="shared" si="13"/>
        <v>0</v>
      </c>
      <c r="AJ37" s="14">
        <f t="shared" si="14"/>
        <v>0</v>
      </c>
      <c r="AK37" s="14">
        <f t="shared" si="15"/>
        <v>1.9838001098297637</v>
      </c>
      <c r="AL37" s="14">
        <f t="shared" si="16"/>
        <v>2.0995978235154955</v>
      </c>
      <c r="AM37" s="14">
        <f t="shared" si="17"/>
        <v>2.6996730499766461</v>
      </c>
    </row>
    <row r="38" spans="1:39" x14ac:dyDescent="0.7">
      <c r="A38" s="18">
        <v>12.068</v>
      </c>
      <c r="B38" t="s">
        <v>140</v>
      </c>
      <c r="C38">
        <v>96</v>
      </c>
      <c r="D38" s="18">
        <v>1.974</v>
      </c>
      <c r="F38" s="18">
        <v>15.329000000000001</v>
      </c>
      <c r="G38" t="s">
        <v>101</v>
      </c>
      <c r="H38">
        <v>99</v>
      </c>
      <c r="I38" s="18">
        <v>6.7939999999999996</v>
      </c>
      <c r="K38" s="39"/>
      <c r="N38" s="39"/>
      <c r="U38" t="s">
        <v>340</v>
      </c>
      <c r="V38" s="41"/>
      <c r="W38" s="41"/>
      <c r="X38" s="41"/>
      <c r="Y38" s="41"/>
      <c r="Z38" s="41"/>
      <c r="AA38" s="41"/>
      <c r="AB38" s="41"/>
      <c r="AC38" s="41">
        <v>1.325</v>
      </c>
      <c r="AF38" s="14">
        <f t="shared" si="10"/>
        <v>0</v>
      </c>
      <c r="AG38" s="14">
        <f t="shared" si="11"/>
        <v>0</v>
      </c>
      <c r="AH38" s="14">
        <f t="shared" si="12"/>
        <v>0</v>
      </c>
      <c r="AI38" s="14">
        <f t="shared" si="13"/>
        <v>0</v>
      </c>
      <c r="AJ38" s="14">
        <f t="shared" si="14"/>
        <v>0</v>
      </c>
      <c r="AK38" s="14">
        <f t="shared" si="15"/>
        <v>0</v>
      </c>
      <c r="AL38" s="14">
        <f t="shared" si="16"/>
        <v>0</v>
      </c>
      <c r="AM38" s="14">
        <f t="shared" si="17"/>
        <v>1.5471742176553012</v>
      </c>
    </row>
    <row r="39" spans="1:39" x14ac:dyDescent="0.7">
      <c r="A39" s="18">
        <v>14.051</v>
      </c>
      <c r="B39" t="s">
        <v>141</v>
      </c>
      <c r="C39">
        <v>40</v>
      </c>
      <c r="D39" s="18">
        <v>0.17399999999999999</v>
      </c>
      <c r="F39" s="18">
        <v>15.867000000000001</v>
      </c>
      <c r="G39" t="s">
        <v>103</v>
      </c>
      <c r="H39">
        <v>91</v>
      </c>
      <c r="I39" s="18">
        <v>1.4350000000000001</v>
      </c>
      <c r="K39" s="39" t="s">
        <v>11</v>
      </c>
      <c r="L39" s="37" t="s">
        <v>63</v>
      </c>
      <c r="N39" s="39"/>
      <c r="U39" t="s">
        <v>217</v>
      </c>
      <c r="V39" s="41"/>
      <c r="W39" s="41">
        <v>0.47199999999999998</v>
      </c>
      <c r="X39" s="41"/>
      <c r="Y39" s="41"/>
      <c r="Z39" s="41"/>
      <c r="AA39" s="41">
        <v>1.05</v>
      </c>
      <c r="AB39" s="41"/>
      <c r="AC39" s="41"/>
      <c r="AF39" s="14">
        <f t="shared" si="10"/>
        <v>0</v>
      </c>
      <c r="AG39" s="14">
        <f t="shared" si="11"/>
        <v>0.61554512258737604</v>
      </c>
      <c r="AH39" s="14">
        <f t="shared" si="12"/>
        <v>0</v>
      </c>
      <c r="AI39" s="14">
        <f t="shared" si="13"/>
        <v>0</v>
      </c>
      <c r="AJ39" s="14">
        <f t="shared" si="14"/>
        <v>0</v>
      </c>
      <c r="AK39" s="14">
        <f t="shared" si="15"/>
        <v>1.4415156507413509</v>
      </c>
      <c r="AL39" s="14">
        <f t="shared" si="16"/>
        <v>0</v>
      </c>
      <c r="AM39" s="14">
        <f t="shared" si="17"/>
        <v>0</v>
      </c>
    </row>
    <row r="40" spans="1:39" x14ac:dyDescent="0.7">
      <c r="A40" s="18">
        <v>14.554</v>
      </c>
      <c r="B40" t="s">
        <v>142</v>
      </c>
      <c r="C40">
        <v>53</v>
      </c>
      <c r="D40" s="18">
        <v>0.33600000000000002</v>
      </c>
      <c r="F40" s="18">
        <v>17.463000000000001</v>
      </c>
      <c r="G40" t="s">
        <v>105</v>
      </c>
      <c r="H40">
        <v>99</v>
      </c>
      <c r="I40" s="18">
        <v>18.32</v>
      </c>
      <c r="K40" s="39" t="s">
        <v>96</v>
      </c>
      <c r="L40" t="s">
        <v>97</v>
      </c>
      <c r="M40" t="s">
        <v>98</v>
      </c>
      <c r="N40" s="39" t="s">
        <v>99</v>
      </c>
      <c r="P40" t="s">
        <v>96</v>
      </c>
      <c r="Q40" t="s">
        <v>97</v>
      </c>
      <c r="R40" t="s">
        <v>98</v>
      </c>
      <c r="S40" t="s">
        <v>99</v>
      </c>
      <c r="U40" t="s">
        <v>122</v>
      </c>
      <c r="V40" s="41">
        <f>SUM(V24:V39)</f>
        <v>76.084999999999994</v>
      </c>
      <c r="W40" s="41">
        <f t="shared" ref="W40:AC40" si="18">SUM(W24:W39)</f>
        <v>76.679999999999993</v>
      </c>
      <c r="X40" s="41">
        <f t="shared" si="18"/>
        <v>77.745999999999995</v>
      </c>
      <c r="Y40" s="41">
        <f t="shared" si="18"/>
        <v>79.799000000000007</v>
      </c>
      <c r="Z40" s="41">
        <f t="shared" si="18"/>
        <v>69.298400000000001</v>
      </c>
      <c r="AA40" s="41">
        <f t="shared" si="18"/>
        <v>72.836999999999989</v>
      </c>
      <c r="AB40" s="41">
        <f t="shared" si="18"/>
        <v>84.542000000000002</v>
      </c>
      <c r="AC40" s="41">
        <f t="shared" si="18"/>
        <v>85.637</v>
      </c>
      <c r="AF40" s="14">
        <f>SUM(AF24:AF39)</f>
        <v>99.993428834275193</v>
      </c>
      <c r="AG40" s="14">
        <f t="shared" ref="AG40:AM40" si="19">SUM(AG24:AG39)</f>
        <v>100</v>
      </c>
      <c r="AH40" s="14">
        <f t="shared" si="19"/>
        <v>99.994855305466231</v>
      </c>
      <c r="AI40" s="14">
        <f t="shared" si="19"/>
        <v>99.998746867167924</v>
      </c>
      <c r="AJ40" s="14">
        <f t="shared" si="19"/>
        <v>99.997691197691196</v>
      </c>
      <c r="AK40" s="14">
        <f t="shared" si="19"/>
        <v>99.995881383855021</v>
      </c>
      <c r="AL40" s="14">
        <f t="shared" si="19"/>
        <v>100.00236574402651</v>
      </c>
      <c r="AM40" s="14">
        <f t="shared" si="19"/>
        <v>99.996496964035515</v>
      </c>
    </row>
    <row r="41" spans="1:39" x14ac:dyDescent="0.7">
      <c r="A41" s="18">
        <v>14.897</v>
      </c>
      <c r="B41" t="s">
        <v>143</v>
      </c>
      <c r="C41">
        <v>59</v>
      </c>
      <c r="D41" s="18">
        <v>0.74199999999999999</v>
      </c>
      <c r="F41" s="18">
        <v>17.806000000000001</v>
      </c>
      <c r="G41" t="s">
        <v>107</v>
      </c>
      <c r="H41">
        <v>99</v>
      </c>
      <c r="I41" s="18">
        <v>12.798999999999999</v>
      </c>
      <c r="K41" s="39">
        <v>12.068</v>
      </c>
      <c r="L41" t="s">
        <v>158</v>
      </c>
      <c r="M41">
        <v>95</v>
      </c>
      <c r="N41" s="39">
        <v>1.0940000000000001</v>
      </c>
      <c r="P41" s="39">
        <v>15.329000000000001</v>
      </c>
      <c r="Q41" t="s">
        <v>101</v>
      </c>
      <c r="R41">
        <v>99</v>
      </c>
      <c r="S41" s="39">
        <v>5.5789999999999997</v>
      </c>
    </row>
    <row r="42" spans="1:39" x14ac:dyDescent="0.7">
      <c r="A42" s="18">
        <v>15.329000000000001</v>
      </c>
      <c r="B42" t="s">
        <v>106</v>
      </c>
      <c r="C42">
        <v>99</v>
      </c>
      <c r="D42" s="18">
        <v>6.7939999999999996</v>
      </c>
      <c r="F42" s="18">
        <v>18.327000000000002</v>
      </c>
      <c r="G42" t="s">
        <v>144</v>
      </c>
      <c r="H42">
        <v>78</v>
      </c>
      <c r="I42" s="18">
        <v>0.77700000000000002</v>
      </c>
      <c r="K42" s="39">
        <v>14.897</v>
      </c>
      <c r="L42" t="s">
        <v>160</v>
      </c>
      <c r="M42">
        <v>64</v>
      </c>
      <c r="N42" s="39">
        <v>0.48099999999999998</v>
      </c>
      <c r="P42" s="39">
        <v>15.858000000000001</v>
      </c>
      <c r="Q42" t="s">
        <v>103</v>
      </c>
      <c r="R42">
        <v>95</v>
      </c>
      <c r="S42" s="39">
        <v>2.113</v>
      </c>
    </row>
    <row r="43" spans="1:39" x14ac:dyDescent="0.7">
      <c r="A43" s="18">
        <v>15.558999999999999</v>
      </c>
      <c r="B43" t="s">
        <v>145</v>
      </c>
      <c r="C43">
        <v>59</v>
      </c>
      <c r="D43" s="18">
        <v>1.55</v>
      </c>
      <c r="F43" s="18">
        <v>19.798999999999999</v>
      </c>
      <c r="G43" t="s">
        <v>109</v>
      </c>
      <c r="H43">
        <v>90</v>
      </c>
      <c r="I43" s="18">
        <v>5.3</v>
      </c>
      <c r="K43" s="39">
        <v>15.329000000000001</v>
      </c>
      <c r="L43" t="s">
        <v>106</v>
      </c>
      <c r="M43">
        <v>99</v>
      </c>
      <c r="N43" s="39">
        <v>5.5789999999999997</v>
      </c>
      <c r="P43" s="39">
        <v>17.463000000000001</v>
      </c>
      <c r="Q43" t="s">
        <v>105</v>
      </c>
      <c r="R43">
        <v>99</v>
      </c>
      <c r="S43" s="39">
        <v>22.414000000000001</v>
      </c>
    </row>
    <row r="44" spans="1:39" x14ac:dyDescent="0.7">
      <c r="A44" s="18">
        <v>15.867000000000001</v>
      </c>
      <c r="B44" t="s">
        <v>110</v>
      </c>
      <c r="C44">
        <v>91</v>
      </c>
      <c r="D44" s="18">
        <v>1.4350000000000001</v>
      </c>
      <c r="F44" s="18">
        <v>20.547999999999998</v>
      </c>
      <c r="G44" t="s">
        <v>111</v>
      </c>
      <c r="H44">
        <v>99</v>
      </c>
      <c r="I44" s="18">
        <v>1.806</v>
      </c>
      <c r="K44" s="39">
        <v>15.55</v>
      </c>
      <c r="L44" t="s">
        <v>278</v>
      </c>
      <c r="M44">
        <v>59</v>
      </c>
      <c r="N44" s="39">
        <v>1.494</v>
      </c>
      <c r="P44" s="39">
        <v>17.806999999999999</v>
      </c>
      <c r="Q44" t="s">
        <v>107</v>
      </c>
      <c r="R44">
        <v>99</v>
      </c>
      <c r="S44" s="39">
        <v>12.257</v>
      </c>
    </row>
    <row r="45" spans="1:39" x14ac:dyDescent="0.7">
      <c r="A45" s="18">
        <v>16.202000000000002</v>
      </c>
      <c r="B45" t="s">
        <v>146</v>
      </c>
      <c r="C45">
        <v>35</v>
      </c>
      <c r="D45" s="18">
        <v>0.71899999999999997</v>
      </c>
      <c r="F45" s="18">
        <v>20.962</v>
      </c>
      <c r="G45" t="s">
        <v>113</v>
      </c>
      <c r="H45">
        <v>99</v>
      </c>
      <c r="I45" s="18">
        <v>15.494999999999999</v>
      </c>
      <c r="K45" s="39">
        <v>15.858000000000001</v>
      </c>
      <c r="L45" t="s">
        <v>110</v>
      </c>
      <c r="M45">
        <v>95</v>
      </c>
      <c r="N45" s="39">
        <v>2.113</v>
      </c>
      <c r="P45" s="39">
        <v>19.798999999999999</v>
      </c>
      <c r="Q45" t="s">
        <v>109</v>
      </c>
      <c r="R45">
        <v>87</v>
      </c>
      <c r="S45" s="39">
        <v>4.0590000000000002</v>
      </c>
    </row>
    <row r="46" spans="1:39" x14ac:dyDescent="0.7">
      <c r="A46" s="18">
        <v>16.343</v>
      </c>
      <c r="B46" t="s">
        <v>147</v>
      </c>
      <c r="C46">
        <v>50</v>
      </c>
      <c r="D46" s="18">
        <v>0.58699999999999997</v>
      </c>
      <c r="F46" s="18">
        <v>21.975999999999999</v>
      </c>
      <c r="G46" t="s">
        <v>114</v>
      </c>
      <c r="H46">
        <v>99</v>
      </c>
      <c r="I46" s="18">
        <v>4.4800000000000004</v>
      </c>
      <c r="K46" s="39">
        <v>16.210999999999999</v>
      </c>
      <c r="L46" t="s">
        <v>279</v>
      </c>
      <c r="M46">
        <v>38</v>
      </c>
      <c r="N46" s="39">
        <v>0.77900000000000003</v>
      </c>
      <c r="P46" s="39">
        <v>20.539000000000001</v>
      </c>
      <c r="Q46" t="s">
        <v>111</v>
      </c>
      <c r="R46">
        <v>98</v>
      </c>
      <c r="S46" s="39">
        <v>3.0880000000000001</v>
      </c>
    </row>
    <row r="47" spans="1:39" x14ac:dyDescent="0.7">
      <c r="A47" s="18">
        <v>16.643000000000001</v>
      </c>
      <c r="B47" t="s">
        <v>148</v>
      </c>
      <c r="C47">
        <v>38</v>
      </c>
      <c r="D47" s="18">
        <v>0.78900000000000003</v>
      </c>
      <c r="F47" s="18">
        <v>23.625</v>
      </c>
      <c r="G47" t="s">
        <v>116</v>
      </c>
      <c r="H47">
        <v>99</v>
      </c>
      <c r="I47" s="18">
        <v>16.041</v>
      </c>
      <c r="K47" s="39">
        <v>16.343</v>
      </c>
      <c r="L47" t="s">
        <v>106</v>
      </c>
      <c r="M47">
        <v>53</v>
      </c>
      <c r="N47" s="39">
        <v>0.60699999999999998</v>
      </c>
      <c r="P47" s="39">
        <v>20.954000000000001</v>
      </c>
      <c r="Q47" t="s">
        <v>113</v>
      </c>
      <c r="R47">
        <v>99</v>
      </c>
      <c r="S47" s="39">
        <v>16.088000000000001</v>
      </c>
    </row>
    <row r="48" spans="1:39" x14ac:dyDescent="0.7">
      <c r="A48" s="18">
        <v>16.978000000000002</v>
      </c>
      <c r="B48" t="s">
        <v>149</v>
      </c>
      <c r="C48">
        <v>27</v>
      </c>
      <c r="D48" s="18">
        <v>0.67500000000000004</v>
      </c>
      <c r="F48" s="18">
        <v>24.532</v>
      </c>
      <c r="G48" t="s">
        <v>118</v>
      </c>
      <c r="H48">
        <v>64</v>
      </c>
      <c r="I48" s="18">
        <v>1.472</v>
      </c>
      <c r="K48" s="39">
        <v>16.978000000000002</v>
      </c>
      <c r="L48" t="s">
        <v>280</v>
      </c>
      <c r="M48">
        <v>22</v>
      </c>
      <c r="N48" s="39">
        <v>0.51600000000000001</v>
      </c>
      <c r="P48" s="39">
        <v>21.966999999999999</v>
      </c>
      <c r="Q48" t="s">
        <v>114</v>
      </c>
      <c r="R48">
        <v>99</v>
      </c>
      <c r="S48" s="39">
        <v>2.823</v>
      </c>
    </row>
    <row r="49" spans="1:19" x14ac:dyDescent="0.7">
      <c r="A49" s="18">
        <v>17.463000000000001</v>
      </c>
      <c r="B49" t="s">
        <v>119</v>
      </c>
      <c r="C49">
        <v>99</v>
      </c>
      <c r="D49" s="18">
        <v>18.32</v>
      </c>
      <c r="I49" s="18">
        <f>SUM(I38:I48)</f>
        <v>84.71899999999998</v>
      </c>
      <c r="K49" s="39">
        <v>17.463000000000001</v>
      </c>
      <c r="L49" t="s">
        <v>281</v>
      </c>
      <c r="M49">
        <v>99</v>
      </c>
      <c r="N49" s="39">
        <v>22.414000000000001</v>
      </c>
      <c r="P49" s="39">
        <v>23.625</v>
      </c>
      <c r="Q49" t="s">
        <v>116</v>
      </c>
      <c r="R49">
        <v>99</v>
      </c>
      <c r="S49" s="39">
        <v>7.7869999999999999</v>
      </c>
    </row>
    <row r="50" spans="1:19" x14ac:dyDescent="0.7">
      <c r="A50" s="18">
        <v>17.727</v>
      </c>
      <c r="B50" t="s">
        <v>123</v>
      </c>
      <c r="C50">
        <v>91</v>
      </c>
      <c r="D50" s="18">
        <v>1.5509999999999999</v>
      </c>
      <c r="K50" s="39">
        <v>17.727</v>
      </c>
      <c r="L50" t="s">
        <v>187</v>
      </c>
      <c r="M50">
        <v>64</v>
      </c>
      <c r="N50" s="39">
        <v>1.474</v>
      </c>
      <c r="P50" s="39">
        <v>49.189</v>
      </c>
      <c r="Q50" t="s">
        <v>217</v>
      </c>
      <c r="R50">
        <v>45</v>
      </c>
      <c r="S50" s="39">
        <v>0.47199999999999998</v>
      </c>
    </row>
    <row r="51" spans="1:19" x14ac:dyDescent="0.7">
      <c r="A51" s="18">
        <v>17.806000000000001</v>
      </c>
      <c r="B51" t="s">
        <v>123</v>
      </c>
      <c r="C51">
        <v>99</v>
      </c>
      <c r="D51" s="18">
        <v>12.798999999999999</v>
      </c>
      <c r="E51" s="18">
        <f>SUM(D50:D51)</f>
        <v>14.35</v>
      </c>
      <c r="K51" s="39">
        <v>17.806999999999999</v>
      </c>
      <c r="L51" t="s">
        <v>187</v>
      </c>
      <c r="M51">
        <v>99</v>
      </c>
      <c r="N51" s="39">
        <v>10.782999999999999</v>
      </c>
      <c r="O51" s="39">
        <f>SUM(N50:N51)</f>
        <v>12.257</v>
      </c>
      <c r="S51" s="39">
        <f>SUM(S41:S50)</f>
        <v>76.679999999999993</v>
      </c>
    </row>
    <row r="52" spans="1:19" x14ac:dyDescent="0.7">
      <c r="A52" s="18">
        <v>18.123999999999999</v>
      </c>
      <c r="B52" t="s">
        <v>124</v>
      </c>
      <c r="C52">
        <v>45</v>
      </c>
      <c r="D52" s="18">
        <v>2.7109999999999999</v>
      </c>
      <c r="K52" s="39">
        <v>18.114999999999998</v>
      </c>
      <c r="L52" t="s">
        <v>282</v>
      </c>
      <c r="M52">
        <v>93</v>
      </c>
      <c r="N52" s="39">
        <v>2.6309999999999998</v>
      </c>
    </row>
    <row r="53" spans="1:19" x14ac:dyDescent="0.7">
      <c r="A53" s="18">
        <v>18.327000000000002</v>
      </c>
      <c r="B53" t="s">
        <v>150</v>
      </c>
      <c r="C53">
        <v>78</v>
      </c>
      <c r="D53" s="18">
        <v>0.77700000000000002</v>
      </c>
      <c r="K53" s="39">
        <v>19.295999999999999</v>
      </c>
      <c r="L53" t="s">
        <v>275</v>
      </c>
      <c r="M53">
        <v>64</v>
      </c>
      <c r="N53" s="39">
        <v>1.0820000000000001</v>
      </c>
    </row>
    <row r="54" spans="1:19" x14ac:dyDescent="0.7">
      <c r="A54" s="18">
        <v>18.529</v>
      </c>
      <c r="B54" t="s">
        <v>151</v>
      </c>
      <c r="C54">
        <v>64</v>
      </c>
      <c r="D54" s="18">
        <v>1.0569999999999999</v>
      </c>
      <c r="K54" s="39">
        <v>19.614000000000001</v>
      </c>
      <c r="L54" t="s">
        <v>283</v>
      </c>
      <c r="M54">
        <v>50</v>
      </c>
      <c r="N54" s="39">
        <v>1.071</v>
      </c>
    </row>
    <row r="55" spans="1:19" x14ac:dyDescent="0.7">
      <c r="A55" s="18">
        <v>18.757999999999999</v>
      </c>
      <c r="B55" t="s">
        <v>152</v>
      </c>
      <c r="C55">
        <v>64</v>
      </c>
      <c r="D55" s="18">
        <v>0.308</v>
      </c>
      <c r="K55" s="39">
        <v>19.798999999999999</v>
      </c>
      <c r="L55" t="s">
        <v>133</v>
      </c>
      <c r="M55">
        <v>87</v>
      </c>
      <c r="N55" s="39">
        <v>4.0590000000000002</v>
      </c>
    </row>
    <row r="56" spans="1:19" x14ac:dyDescent="0.7">
      <c r="A56" s="18">
        <v>19.295999999999999</v>
      </c>
      <c r="B56" t="s">
        <v>153</v>
      </c>
      <c r="C56">
        <v>72</v>
      </c>
      <c r="D56" s="18">
        <v>1.117</v>
      </c>
      <c r="K56" s="39">
        <v>20.539000000000001</v>
      </c>
      <c r="L56" t="s">
        <v>134</v>
      </c>
      <c r="M56">
        <v>98</v>
      </c>
      <c r="N56" s="39">
        <v>3.0880000000000001</v>
      </c>
    </row>
    <row r="57" spans="1:19" x14ac:dyDescent="0.7">
      <c r="A57" s="18">
        <v>19.614000000000001</v>
      </c>
      <c r="B57" t="s">
        <v>154</v>
      </c>
      <c r="C57">
        <v>38</v>
      </c>
      <c r="D57" s="18">
        <v>0.99199999999999999</v>
      </c>
      <c r="K57" s="39">
        <v>20.954000000000001</v>
      </c>
      <c r="L57" t="s">
        <v>155</v>
      </c>
      <c r="M57">
        <v>99</v>
      </c>
      <c r="N57" s="39">
        <v>12.106</v>
      </c>
      <c r="O57" s="39">
        <f>SUM(N57:N58)</f>
        <v>16.088000000000001</v>
      </c>
    </row>
    <row r="58" spans="1:19" x14ac:dyDescent="0.7">
      <c r="A58" s="18">
        <v>19.798999999999999</v>
      </c>
      <c r="B58" t="s">
        <v>133</v>
      </c>
      <c r="C58">
        <v>90</v>
      </c>
      <c r="D58" s="18">
        <v>5.3</v>
      </c>
      <c r="K58" s="39">
        <v>21.103000000000002</v>
      </c>
      <c r="L58" t="s">
        <v>155</v>
      </c>
      <c r="M58">
        <v>91</v>
      </c>
      <c r="N58" s="39">
        <v>3.9820000000000002</v>
      </c>
    </row>
    <row r="59" spans="1:19" x14ac:dyDescent="0.7">
      <c r="A59" s="18">
        <v>20.547999999999998</v>
      </c>
      <c r="B59" t="s">
        <v>134</v>
      </c>
      <c r="C59">
        <v>99</v>
      </c>
      <c r="D59" s="18">
        <v>1.806</v>
      </c>
      <c r="K59" s="39">
        <v>21.966999999999999</v>
      </c>
      <c r="L59" t="s">
        <v>156</v>
      </c>
      <c r="M59">
        <v>99</v>
      </c>
      <c r="N59" s="39">
        <v>2.823</v>
      </c>
    </row>
    <row r="60" spans="1:19" x14ac:dyDescent="0.7">
      <c r="A60" s="18">
        <v>20.962</v>
      </c>
      <c r="B60" t="s">
        <v>155</v>
      </c>
      <c r="C60">
        <v>99</v>
      </c>
      <c r="D60" s="18">
        <v>12.978999999999999</v>
      </c>
      <c r="E60" s="18">
        <f>SUM(D60:D61)</f>
        <v>15.494999999999999</v>
      </c>
      <c r="K60" s="39">
        <v>23.625</v>
      </c>
      <c r="L60" t="s">
        <v>157</v>
      </c>
      <c r="M60">
        <v>99</v>
      </c>
      <c r="N60" s="39">
        <v>7.7869999999999999</v>
      </c>
    </row>
    <row r="61" spans="1:19" x14ac:dyDescent="0.7">
      <c r="A61" s="18">
        <v>21.103000000000002</v>
      </c>
      <c r="B61" t="s">
        <v>155</v>
      </c>
      <c r="C61">
        <v>90</v>
      </c>
      <c r="D61" s="18">
        <v>2.516</v>
      </c>
      <c r="K61" s="39">
        <v>35.155000000000001</v>
      </c>
      <c r="L61" t="s">
        <v>284</v>
      </c>
      <c r="M61">
        <v>50</v>
      </c>
      <c r="N61" s="39">
        <v>1.659</v>
      </c>
    </row>
    <row r="62" spans="1:19" x14ac:dyDescent="0.7">
      <c r="A62" s="18">
        <v>21.975999999999999</v>
      </c>
      <c r="B62" t="s">
        <v>156</v>
      </c>
      <c r="C62">
        <v>99</v>
      </c>
      <c r="D62" s="18">
        <v>4.4800000000000004</v>
      </c>
      <c r="K62" s="39">
        <v>49.189</v>
      </c>
      <c r="L62" t="s">
        <v>224</v>
      </c>
      <c r="M62">
        <v>45</v>
      </c>
      <c r="N62" s="39">
        <v>0.47199999999999998</v>
      </c>
    </row>
    <row r="63" spans="1:19" x14ac:dyDescent="0.7">
      <c r="A63" s="18">
        <v>23.625</v>
      </c>
      <c r="B63" t="s">
        <v>157</v>
      </c>
      <c r="C63">
        <v>99</v>
      </c>
      <c r="D63" s="18">
        <v>16.041</v>
      </c>
      <c r="K63" s="39">
        <v>52.433</v>
      </c>
      <c r="L63" t="s">
        <v>225</v>
      </c>
      <c r="M63">
        <v>53</v>
      </c>
      <c r="N63" s="39">
        <v>6.601</v>
      </c>
    </row>
    <row r="64" spans="1:19" x14ac:dyDescent="0.7">
      <c r="A64" s="18">
        <v>24.532</v>
      </c>
      <c r="B64" t="s">
        <v>138</v>
      </c>
      <c r="C64">
        <v>64</v>
      </c>
      <c r="D64" s="18">
        <v>1.472</v>
      </c>
      <c r="K64" s="39">
        <v>55.395000000000003</v>
      </c>
      <c r="L64" t="s">
        <v>225</v>
      </c>
      <c r="M64">
        <v>72</v>
      </c>
      <c r="N64" s="39">
        <v>5.3049999999999997</v>
      </c>
    </row>
    <row r="65" spans="1:19" x14ac:dyDescent="0.7">
      <c r="A65" s="18"/>
      <c r="D65" s="18">
        <f>SUM(D38:D64)</f>
        <v>100.00099999999999</v>
      </c>
      <c r="K65" s="39"/>
      <c r="N65" s="39">
        <f>SUM(N41:N64)</f>
        <v>100</v>
      </c>
    </row>
    <row r="66" spans="1:19" x14ac:dyDescent="0.7">
      <c r="A66" s="18"/>
      <c r="D66" s="18"/>
      <c r="K66" s="39"/>
      <c r="N66" s="39"/>
    </row>
    <row r="67" spans="1:19" x14ac:dyDescent="0.7">
      <c r="A67" s="18" t="s">
        <v>13</v>
      </c>
      <c r="B67" s="37" t="s">
        <v>64</v>
      </c>
      <c r="D67" s="18"/>
      <c r="K67" s="39" t="s">
        <v>11</v>
      </c>
      <c r="L67" s="37" t="s">
        <v>64</v>
      </c>
      <c r="N67" s="39"/>
    </row>
    <row r="68" spans="1:19" x14ac:dyDescent="0.7">
      <c r="A68" s="18" t="s">
        <v>96</v>
      </c>
      <c r="B68" t="s">
        <v>97</v>
      </c>
      <c r="C68" t="s">
        <v>98</v>
      </c>
      <c r="D68" s="18" t="s">
        <v>99</v>
      </c>
      <c r="F68" t="s">
        <v>96</v>
      </c>
      <c r="G68" t="s">
        <v>97</v>
      </c>
      <c r="H68" t="s">
        <v>98</v>
      </c>
      <c r="I68" t="s">
        <v>99</v>
      </c>
      <c r="K68" s="39" t="s">
        <v>96</v>
      </c>
      <c r="L68" t="s">
        <v>97</v>
      </c>
      <c r="M68" t="s">
        <v>98</v>
      </c>
      <c r="N68" s="39" t="s">
        <v>99</v>
      </c>
      <c r="P68" t="s">
        <v>96</v>
      </c>
      <c r="Q68" t="s">
        <v>97</v>
      </c>
      <c r="R68" t="s">
        <v>98</v>
      </c>
      <c r="S68" t="s">
        <v>99</v>
      </c>
    </row>
    <row r="69" spans="1:19" x14ac:dyDescent="0.7">
      <c r="A69" s="18">
        <v>12.068</v>
      </c>
      <c r="B69" t="s">
        <v>158</v>
      </c>
      <c r="C69">
        <v>98</v>
      </c>
      <c r="D69" s="18">
        <v>2.7290000000000001</v>
      </c>
      <c r="F69" s="18">
        <v>15.329000000000001</v>
      </c>
      <c r="G69" t="s">
        <v>101</v>
      </c>
      <c r="H69">
        <v>99</v>
      </c>
      <c r="I69" s="18">
        <v>9.2530000000000001</v>
      </c>
      <c r="K69" s="39">
        <v>12.068</v>
      </c>
      <c r="L69" t="s">
        <v>158</v>
      </c>
      <c r="M69">
        <v>96</v>
      </c>
      <c r="N69" s="39">
        <v>1.6279999999999999</v>
      </c>
      <c r="P69" s="39">
        <v>15.329000000000001</v>
      </c>
      <c r="Q69" t="s">
        <v>101</v>
      </c>
      <c r="R69">
        <v>99</v>
      </c>
      <c r="S69" s="39">
        <v>5.4109999999999996</v>
      </c>
    </row>
    <row r="70" spans="1:19" x14ac:dyDescent="0.7">
      <c r="A70" s="18">
        <v>14.554</v>
      </c>
      <c r="B70" t="s">
        <v>159</v>
      </c>
      <c r="C70">
        <v>53</v>
      </c>
      <c r="D70" s="18">
        <v>0.28899999999999998</v>
      </c>
      <c r="F70" s="18">
        <v>15.867000000000001</v>
      </c>
      <c r="G70" t="s">
        <v>103</v>
      </c>
      <c r="H70">
        <v>93</v>
      </c>
      <c r="I70" s="18">
        <v>1.042</v>
      </c>
      <c r="K70" s="39">
        <v>14.897</v>
      </c>
      <c r="L70" t="s">
        <v>285</v>
      </c>
      <c r="M70">
        <v>59</v>
      </c>
      <c r="N70" s="39">
        <v>0.57599999999999996</v>
      </c>
      <c r="P70" s="39">
        <v>16.334</v>
      </c>
      <c r="Q70" t="s">
        <v>103</v>
      </c>
      <c r="R70">
        <v>76</v>
      </c>
      <c r="S70" s="39">
        <v>0.59</v>
      </c>
    </row>
    <row r="71" spans="1:19" x14ac:dyDescent="0.7">
      <c r="A71" s="18">
        <v>14.897</v>
      </c>
      <c r="B71" t="s">
        <v>160</v>
      </c>
      <c r="C71">
        <v>64</v>
      </c>
      <c r="D71" s="18">
        <v>0.59399999999999997</v>
      </c>
      <c r="F71" s="18">
        <v>17.463000000000001</v>
      </c>
      <c r="G71" t="s">
        <v>105</v>
      </c>
      <c r="H71">
        <v>99</v>
      </c>
      <c r="I71" s="18">
        <v>21.413</v>
      </c>
      <c r="K71" s="39">
        <v>15.038</v>
      </c>
      <c r="L71" t="s">
        <v>280</v>
      </c>
      <c r="M71">
        <v>36</v>
      </c>
      <c r="N71" s="39">
        <v>0.51</v>
      </c>
      <c r="P71" s="39">
        <v>17.463000000000001</v>
      </c>
      <c r="Q71" t="s">
        <v>105</v>
      </c>
      <c r="R71">
        <v>99</v>
      </c>
      <c r="S71" s="39">
        <v>22.550999999999998</v>
      </c>
    </row>
    <row r="72" spans="1:19" x14ac:dyDescent="0.7">
      <c r="A72" s="18">
        <v>15.329000000000001</v>
      </c>
      <c r="B72" t="s">
        <v>106</v>
      </c>
      <c r="C72">
        <v>99</v>
      </c>
      <c r="D72" s="18">
        <v>9.2530000000000001</v>
      </c>
      <c r="F72" s="18">
        <v>17.806000000000001</v>
      </c>
      <c r="G72" t="s">
        <v>107</v>
      </c>
      <c r="H72">
        <v>99</v>
      </c>
      <c r="I72" s="18">
        <v>20.065999999999999</v>
      </c>
      <c r="K72" s="39">
        <v>15.329000000000001</v>
      </c>
      <c r="L72" t="s">
        <v>106</v>
      </c>
      <c r="M72">
        <v>99</v>
      </c>
      <c r="N72" s="39">
        <v>5.4109999999999996</v>
      </c>
      <c r="P72" s="39">
        <v>17.806000000000001</v>
      </c>
      <c r="Q72" t="s">
        <v>107</v>
      </c>
      <c r="R72">
        <v>99</v>
      </c>
      <c r="S72" s="39">
        <v>11.093999999999999</v>
      </c>
    </row>
    <row r="73" spans="1:19" x14ac:dyDescent="0.7">
      <c r="A73" s="18">
        <v>15.558999999999999</v>
      </c>
      <c r="B73" t="s">
        <v>161</v>
      </c>
      <c r="C73">
        <v>64</v>
      </c>
      <c r="D73" s="18">
        <v>0.96699999999999997</v>
      </c>
      <c r="F73" s="18">
        <v>18.327000000000002</v>
      </c>
      <c r="G73" t="s">
        <v>144</v>
      </c>
      <c r="H73">
        <v>46</v>
      </c>
      <c r="I73" s="18">
        <v>1.018</v>
      </c>
      <c r="K73" s="39">
        <v>15.55</v>
      </c>
      <c r="L73" t="s">
        <v>286</v>
      </c>
      <c r="M73">
        <v>56</v>
      </c>
      <c r="N73" s="39">
        <v>1.0229999999999999</v>
      </c>
      <c r="P73" s="39">
        <v>19.798999999999999</v>
      </c>
      <c r="Q73" t="s">
        <v>109</v>
      </c>
      <c r="R73">
        <v>95</v>
      </c>
      <c r="S73" s="39">
        <v>3.734</v>
      </c>
    </row>
    <row r="74" spans="1:19" x14ac:dyDescent="0.7">
      <c r="A74" s="18">
        <v>15.717000000000001</v>
      </c>
      <c r="B74" t="s">
        <v>162</v>
      </c>
      <c r="C74">
        <v>22</v>
      </c>
      <c r="D74" s="18">
        <v>0.40100000000000002</v>
      </c>
      <c r="F74" s="18">
        <v>19.798999999999999</v>
      </c>
      <c r="G74" t="s">
        <v>109</v>
      </c>
      <c r="H74">
        <v>90</v>
      </c>
      <c r="I74" s="18">
        <v>2.8879999999999999</v>
      </c>
      <c r="K74" s="39">
        <v>15.858000000000001</v>
      </c>
      <c r="L74" t="s">
        <v>287</v>
      </c>
      <c r="M74">
        <v>93</v>
      </c>
      <c r="N74" s="39">
        <v>1.472</v>
      </c>
      <c r="P74" s="39">
        <v>20.539000000000001</v>
      </c>
      <c r="Q74" t="s">
        <v>111</v>
      </c>
      <c r="R74">
        <v>99</v>
      </c>
      <c r="S74" s="39">
        <v>2.895</v>
      </c>
    </row>
    <row r="75" spans="1:19" x14ac:dyDescent="0.7">
      <c r="A75" s="18">
        <v>15.867000000000001</v>
      </c>
      <c r="B75" t="s">
        <v>110</v>
      </c>
      <c r="C75">
        <v>93</v>
      </c>
      <c r="D75" s="18">
        <v>1.042</v>
      </c>
      <c r="F75" s="18">
        <v>20.547999999999998</v>
      </c>
      <c r="G75" t="s">
        <v>111</v>
      </c>
      <c r="H75">
        <v>98</v>
      </c>
      <c r="I75" s="18">
        <v>1.9870000000000001</v>
      </c>
      <c r="K75" s="39">
        <v>16.210999999999999</v>
      </c>
      <c r="L75" t="s">
        <v>288</v>
      </c>
      <c r="M75">
        <v>42</v>
      </c>
      <c r="N75" s="39">
        <v>0.83899999999999997</v>
      </c>
      <c r="P75" s="39">
        <v>20.954000000000001</v>
      </c>
      <c r="Q75" t="s">
        <v>113</v>
      </c>
      <c r="R75">
        <v>99</v>
      </c>
      <c r="S75" s="39">
        <v>22.082999999999998</v>
      </c>
    </row>
    <row r="76" spans="1:19" x14ac:dyDescent="0.7">
      <c r="A76" s="18">
        <v>16.202000000000002</v>
      </c>
      <c r="B76" t="s">
        <v>163</v>
      </c>
      <c r="C76">
        <v>43</v>
      </c>
      <c r="D76" s="18">
        <v>0.51700000000000002</v>
      </c>
      <c r="F76" s="18">
        <v>20.962</v>
      </c>
      <c r="G76" t="s">
        <v>113</v>
      </c>
      <c r="H76">
        <v>99</v>
      </c>
      <c r="I76" s="18">
        <v>14.821</v>
      </c>
      <c r="K76" s="39">
        <v>16.334</v>
      </c>
      <c r="L76" t="s">
        <v>110</v>
      </c>
      <c r="M76">
        <v>76</v>
      </c>
      <c r="N76" s="39">
        <v>0.59</v>
      </c>
      <c r="P76" s="39">
        <v>21.966999999999999</v>
      </c>
      <c r="Q76" t="s">
        <v>114</v>
      </c>
      <c r="R76">
        <v>99</v>
      </c>
      <c r="S76" s="39">
        <v>2.698</v>
      </c>
    </row>
    <row r="77" spans="1:19" x14ac:dyDescent="0.7">
      <c r="A77" s="18">
        <v>16.343</v>
      </c>
      <c r="B77" t="s">
        <v>164</v>
      </c>
      <c r="C77">
        <v>72</v>
      </c>
      <c r="D77" s="18">
        <v>0.4</v>
      </c>
      <c r="F77" s="18">
        <v>21.975999999999999</v>
      </c>
      <c r="G77" t="s">
        <v>114</v>
      </c>
      <c r="H77">
        <v>99</v>
      </c>
      <c r="I77" s="18">
        <v>3.9119999999999999</v>
      </c>
      <c r="K77" s="39">
        <v>16.634</v>
      </c>
      <c r="L77" t="s">
        <v>289</v>
      </c>
      <c r="M77">
        <v>35</v>
      </c>
      <c r="N77" s="39">
        <v>0.79</v>
      </c>
      <c r="P77" s="39">
        <v>23.616</v>
      </c>
      <c r="Q77" t="s">
        <v>116</v>
      </c>
      <c r="R77">
        <v>99</v>
      </c>
      <c r="S77" s="39">
        <v>6.69</v>
      </c>
    </row>
    <row r="78" spans="1:19" x14ac:dyDescent="0.7">
      <c r="A78" s="18">
        <v>16.643000000000001</v>
      </c>
      <c r="B78" t="s">
        <v>165</v>
      </c>
      <c r="C78">
        <v>40</v>
      </c>
      <c r="D78" s="18">
        <v>0.51700000000000002</v>
      </c>
      <c r="F78" s="18">
        <v>23.625</v>
      </c>
      <c r="G78" t="s">
        <v>116</v>
      </c>
      <c r="H78">
        <v>99</v>
      </c>
      <c r="I78" s="18">
        <v>9.3759999999999994</v>
      </c>
      <c r="K78" s="39">
        <v>16.978000000000002</v>
      </c>
      <c r="L78" t="s">
        <v>290</v>
      </c>
      <c r="M78">
        <v>27</v>
      </c>
      <c r="N78" s="39">
        <v>0.64500000000000002</v>
      </c>
      <c r="S78" s="39">
        <f>SUM(S69:S77)</f>
        <v>77.745999999999995</v>
      </c>
    </row>
    <row r="79" spans="1:19" x14ac:dyDescent="0.7">
      <c r="A79" s="18">
        <v>16.978000000000002</v>
      </c>
      <c r="B79" t="s">
        <v>166</v>
      </c>
      <c r="C79">
        <v>43</v>
      </c>
      <c r="D79" s="18">
        <v>0.6</v>
      </c>
      <c r="F79" s="18">
        <v>24.541</v>
      </c>
      <c r="G79" t="s">
        <v>118</v>
      </c>
      <c r="H79">
        <v>81</v>
      </c>
      <c r="I79" s="18">
        <v>1.353</v>
      </c>
      <c r="K79" s="39">
        <v>17.463000000000001</v>
      </c>
      <c r="L79" t="s">
        <v>119</v>
      </c>
      <c r="M79">
        <v>99</v>
      </c>
      <c r="N79" s="39">
        <v>22.550999999999998</v>
      </c>
    </row>
    <row r="80" spans="1:19" x14ac:dyDescent="0.7">
      <c r="A80" s="18">
        <v>17.463000000000001</v>
      </c>
      <c r="B80" t="s">
        <v>119</v>
      </c>
      <c r="C80">
        <v>99</v>
      </c>
      <c r="D80" s="18">
        <v>21.413</v>
      </c>
      <c r="I80" s="18">
        <f>SUM(I69:I79)</f>
        <v>87.129000000000005</v>
      </c>
      <c r="K80" s="39">
        <v>17.727</v>
      </c>
      <c r="L80" t="s">
        <v>291</v>
      </c>
      <c r="M80">
        <v>76</v>
      </c>
      <c r="N80" s="39">
        <v>1.395</v>
      </c>
    </row>
    <row r="81" spans="1:15" x14ac:dyDescent="0.7">
      <c r="A81" s="18">
        <v>17.727</v>
      </c>
      <c r="B81" t="s">
        <v>167</v>
      </c>
      <c r="C81">
        <v>76</v>
      </c>
      <c r="D81" s="18">
        <v>1.6240000000000001</v>
      </c>
      <c r="K81" s="39">
        <v>17.806000000000001</v>
      </c>
      <c r="L81" t="s">
        <v>187</v>
      </c>
      <c r="M81">
        <v>99</v>
      </c>
      <c r="N81" s="39">
        <v>9.6989999999999998</v>
      </c>
      <c r="O81" s="39">
        <f>SUM(N80:N81)</f>
        <v>11.093999999999999</v>
      </c>
    </row>
    <row r="82" spans="1:15" x14ac:dyDescent="0.7">
      <c r="A82" s="18">
        <v>17.806000000000001</v>
      </c>
      <c r="B82" t="s">
        <v>167</v>
      </c>
      <c r="C82">
        <v>99</v>
      </c>
      <c r="D82" s="18">
        <v>18.442</v>
      </c>
      <c r="E82" s="18">
        <f>SUM(D81:D82)</f>
        <v>20.065999999999999</v>
      </c>
      <c r="K82" s="39">
        <v>18.123999999999999</v>
      </c>
      <c r="L82" t="s">
        <v>292</v>
      </c>
      <c r="M82">
        <v>86</v>
      </c>
      <c r="N82" s="39">
        <v>2.78</v>
      </c>
    </row>
    <row r="83" spans="1:15" x14ac:dyDescent="0.7">
      <c r="A83" s="18">
        <v>18.123999999999999</v>
      </c>
      <c r="B83" t="s">
        <v>168</v>
      </c>
      <c r="C83">
        <v>90</v>
      </c>
      <c r="D83" s="18">
        <v>1.8220000000000001</v>
      </c>
      <c r="K83" s="39">
        <v>18.327000000000002</v>
      </c>
      <c r="L83" t="s">
        <v>293</v>
      </c>
      <c r="M83">
        <v>42</v>
      </c>
      <c r="N83" s="39">
        <v>0.90100000000000002</v>
      </c>
    </row>
    <row r="84" spans="1:15" x14ac:dyDescent="0.7">
      <c r="A84" s="18">
        <v>18.327000000000002</v>
      </c>
      <c r="B84" t="s">
        <v>169</v>
      </c>
      <c r="C84">
        <v>46</v>
      </c>
      <c r="D84" s="18">
        <v>1.018</v>
      </c>
      <c r="K84" s="39">
        <v>18.529</v>
      </c>
      <c r="L84" t="s">
        <v>158</v>
      </c>
      <c r="M84">
        <v>43</v>
      </c>
      <c r="N84" s="39">
        <v>0.73499999999999999</v>
      </c>
    </row>
    <row r="85" spans="1:15" x14ac:dyDescent="0.7">
      <c r="A85" s="18">
        <v>18.529</v>
      </c>
      <c r="B85" t="s">
        <v>170</v>
      </c>
      <c r="C85">
        <v>80</v>
      </c>
      <c r="D85" s="18">
        <v>1.419</v>
      </c>
      <c r="K85" s="39">
        <v>18.741</v>
      </c>
      <c r="L85" t="s">
        <v>294</v>
      </c>
      <c r="M85">
        <v>47</v>
      </c>
      <c r="N85" s="39">
        <v>0.39900000000000002</v>
      </c>
    </row>
    <row r="86" spans="1:15" x14ac:dyDescent="0.7">
      <c r="A86" s="18">
        <v>18.75</v>
      </c>
      <c r="B86" t="s">
        <v>171</v>
      </c>
      <c r="C86">
        <v>43</v>
      </c>
      <c r="D86" s="18">
        <v>0.47699999999999998</v>
      </c>
      <c r="K86" s="39">
        <v>18.82</v>
      </c>
      <c r="L86" t="s">
        <v>191</v>
      </c>
      <c r="M86">
        <v>59</v>
      </c>
      <c r="N86" s="39">
        <v>0.51700000000000002</v>
      </c>
    </row>
    <row r="87" spans="1:15" x14ac:dyDescent="0.7">
      <c r="A87" s="18">
        <v>19.295999999999999</v>
      </c>
      <c r="B87" t="s">
        <v>172</v>
      </c>
      <c r="C87">
        <v>62</v>
      </c>
      <c r="D87" s="18">
        <v>1.202</v>
      </c>
      <c r="K87" s="39">
        <v>19.295999999999999</v>
      </c>
      <c r="L87" t="s">
        <v>275</v>
      </c>
      <c r="M87">
        <v>86</v>
      </c>
      <c r="N87" s="39">
        <v>0.91100000000000003</v>
      </c>
    </row>
    <row r="88" spans="1:15" x14ac:dyDescent="0.7">
      <c r="A88" s="18">
        <v>19.614000000000001</v>
      </c>
      <c r="B88" t="s">
        <v>173</v>
      </c>
      <c r="C88">
        <v>47</v>
      </c>
      <c r="D88" s="18">
        <v>0.93700000000000006</v>
      </c>
      <c r="K88" s="39">
        <v>19.614000000000001</v>
      </c>
      <c r="L88" t="s">
        <v>295</v>
      </c>
      <c r="M88">
        <v>47</v>
      </c>
      <c r="N88" s="39">
        <v>0.72199999999999998</v>
      </c>
    </row>
    <row r="89" spans="1:15" x14ac:dyDescent="0.7">
      <c r="A89" s="18">
        <v>19.798999999999999</v>
      </c>
      <c r="B89" t="s">
        <v>133</v>
      </c>
      <c r="C89">
        <v>90</v>
      </c>
      <c r="D89" s="18">
        <v>2.8879999999999999</v>
      </c>
      <c r="K89" s="39">
        <v>19.798999999999999</v>
      </c>
      <c r="L89" t="s">
        <v>133</v>
      </c>
      <c r="M89">
        <v>95</v>
      </c>
      <c r="N89" s="39">
        <v>3.734</v>
      </c>
    </row>
    <row r="90" spans="1:15" x14ac:dyDescent="0.7">
      <c r="A90" s="18">
        <v>20.547999999999998</v>
      </c>
      <c r="B90" t="s">
        <v>174</v>
      </c>
      <c r="C90">
        <v>98</v>
      </c>
      <c r="D90" s="18">
        <v>1.9870000000000001</v>
      </c>
      <c r="K90" s="39">
        <v>20.539000000000001</v>
      </c>
      <c r="L90" t="s">
        <v>134</v>
      </c>
      <c r="M90">
        <v>99</v>
      </c>
      <c r="N90" s="39">
        <v>2.895</v>
      </c>
    </row>
    <row r="91" spans="1:15" x14ac:dyDescent="0.7">
      <c r="A91" s="18">
        <v>20.962</v>
      </c>
      <c r="B91" t="s">
        <v>155</v>
      </c>
      <c r="C91">
        <v>99</v>
      </c>
      <c r="D91" s="18">
        <v>10.881</v>
      </c>
      <c r="E91" s="18">
        <f>SUM(D91:D92)</f>
        <v>14.821</v>
      </c>
      <c r="K91" s="39">
        <v>20.954000000000001</v>
      </c>
      <c r="L91" t="s">
        <v>155</v>
      </c>
      <c r="M91">
        <v>99</v>
      </c>
      <c r="N91" s="39">
        <v>17.890999999999998</v>
      </c>
      <c r="O91" s="39">
        <f>SUM(N91:N92)</f>
        <v>22.082999999999998</v>
      </c>
    </row>
    <row r="92" spans="1:15" x14ac:dyDescent="0.7">
      <c r="A92" s="18">
        <v>21.103000000000002</v>
      </c>
      <c r="B92" t="s">
        <v>155</v>
      </c>
      <c r="C92">
        <v>99</v>
      </c>
      <c r="D92" s="18">
        <v>3.94</v>
      </c>
      <c r="K92" s="39">
        <v>21.103000000000002</v>
      </c>
      <c r="L92" t="s">
        <v>155</v>
      </c>
      <c r="M92">
        <v>99</v>
      </c>
      <c r="N92" s="39">
        <v>4.1920000000000002</v>
      </c>
    </row>
    <row r="93" spans="1:15" x14ac:dyDescent="0.7">
      <c r="A93" s="18">
        <v>21.975999999999999</v>
      </c>
      <c r="B93" t="s">
        <v>175</v>
      </c>
      <c r="C93">
        <v>99</v>
      </c>
      <c r="D93" s="18">
        <v>3.9119999999999999</v>
      </c>
      <c r="K93" s="39">
        <v>21.966999999999999</v>
      </c>
      <c r="L93" t="s">
        <v>156</v>
      </c>
      <c r="M93">
        <v>99</v>
      </c>
      <c r="N93" s="39">
        <v>2.698</v>
      </c>
    </row>
    <row r="94" spans="1:15" x14ac:dyDescent="0.7">
      <c r="A94" s="18">
        <v>23.625</v>
      </c>
      <c r="B94" t="s">
        <v>137</v>
      </c>
      <c r="C94">
        <v>99</v>
      </c>
      <c r="D94" s="18">
        <v>9.3759999999999994</v>
      </c>
      <c r="K94" s="39">
        <v>23.616</v>
      </c>
      <c r="L94" t="s">
        <v>157</v>
      </c>
      <c r="M94">
        <v>99</v>
      </c>
      <c r="N94" s="39">
        <v>6.69</v>
      </c>
    </row>
    <row r="95" spans="1:15" x14ac:dyDescent="0.7">
      <c r="A95" s="18">
        <v>24.541</v>
      </c>
      <c r="B95" t="s">
        <v>138</v>
      </c>
      <c r="C95">
        <v>81</v>
      </c>
      <c r="D95" s="18">
        <v>1.353</v>
      </c>
      <c r="K95" s="39">
        <v>52.433</v>
      </c>
      <c r="L95" t="s">
        <v>296</v>
      </c>
      <c r="M95">
        <v>46</v>
      </c>
      <c r="N95" s="39">
        <v>4.8360000000000003</v>
      </c>
    </row>
    <row r="96" spans="1:15" x14ac:dyDescent="0.7">
      <c r="A96" s="18"/>
      <c r="D96" s="18">
        <f>SUM(D69:D95)</f>
        <v>100</v>
      </c>
      <c r="K96" s="39">
        <v>55.404000000000003</v>
      </c>
      <c r="L96" t="s">
        <v>297</v>
      </c>
      <c r="M96">
        <v>72</v>
      </c>
      <c r="N96" s="39">
        <v>2.9689999999999999</v>
      </c>
    </row>
    <row r="97" spans="1:19" x14ac:dyDescent="0.7">
      <c r="A97" s="18"/>
      <c r="D97" s="18"/>
      <c r="K97" s="39"/>
      <c r="N97" s="39">
        <f>SUM(N69:N96)</f>
        <v>99.998999999999995</v>
      </c>
    </row>
    <row r="98" spans="1:19" x14ac:dyDescent="0.7">
      <c r="A98" s="18" t="s">
        <v>13</v>
      </c>
      <c r="B98" s="37" t="s">
        <v>65</v>
      </c>
      <c r="D98" s="18"/>
      <c r="K98" s="39"/>
      <c r="N98" s="39"/>
    </row>
    <row r="99" spans="1:19" x14ac:dyDescent="0.7">
      <c r="A99" s="18" t="s">
        <v>96</v>
      </c>
      <c r="B99" t="s">
        <v>97</v>
      </c>
      <c r="C99" t="s">
        <v>98</v>
      </c>
      <c r="D99" s="18" t="s">
        <v>99</v>
      </c>
      <c r="F99" t="s">
        <v>96</v>
      </c>
      <c r="G99" t="s">
        <v>97</v>
      </c>
      <c r="H99" t="s">
        <v>98</v>
      </c>
      <c r="I99" t="s">
        <v>99</v>
      </c>
      <c r="K99" s="39" t="s">
        <v>11</v>
      </c>
      <c r="L99" s="37" t="s">
        <v>65</v>
      </c>
      <c r="N99" s="39"/>
    </row>
    <row r="100" spans="1:19" x14ac:dyDescent="0.7">
      <c r="A100" s="18">
        <v>12.068</v>
      </c>
      <c r="B100" t="s">
        <v>158</v>
      </c>
      <c r="C100">
        <v>94</v>
      </c>
      <c r="D100" s="18">
        <v>1.3169999999999999</v>
      </c>
      <c r="F100" s="18">
        <v>15.329000000000001</v>
      </c>
      <c r="G100" t="s">
        <v>101</v>
      </c>
      <c r="H100">
        <v>99</v>
      </c>
      <c r="I100" s="18">
        <v>4.516</v>
      </c>
      <c r="K100" s="39" t="s">
        <v>96</v>
      </c>
      <c r="L100" t="s">
        <v>97</v>
      </c>
      <c r="M100" t="s">
        <v>98</v>
      </c>
      <c r="N100" s="39" t="s">
        <v>99</v>
      </c>
      <c r="P100" t="s">
        <v>96</v>
      </c>
      <c r="Q100" t="s">
        <v>97</v>
      </c>
      <c r="R100" t="s">
        <v>98</v>
      </c>
      <c r="S100" t="s">
        <v>99</v>
      </c>
    </row>
    <row r="101" spans="1:19" x14ac:dyDescent="0.7">
      <c r="A101" s="18">
        <v>14.554</v>
      </c>
      <c r="B101" t="s">
        <v>176</v>
      </c>
      <c r="C101">
        <v>50</v>
      </c>
      <c r="D101" s="18">
        <v>0.31900000000000001</v>
      </c>
      <c r="F101" s="18">
        <v>15.867000000000001</v>
      </c>
      <c r="G101" t="s">
        <v>103</v>
      </c>
      <c r="H101">
        <v>78</v>
      </c>
      <c r="I101" s="18">
        <v>0.97499999999999998</v>
      </c>
      <c r="K101" s="39">
        <v>12.068</v>
      </c>
      <c r="L101" t="s">
        <v>158</v>
      </c>
      <c r="M101">
        <v>97</v>
      </c>
      <c r="N101" s="39">
        <v>1.135</v>
      </c>
      <c r="P101" s="39">
        <v>15.329000000000001</v>
      </c>
      <c r="Q101" t="s">
        <v>101</v>
      </c>
      <c r="R101">
        <v>98</v>
      </c>
      <c r="S101" s="39">
        <v>3.0219999999999998</v>
      </c>
    </row>
    <row r="102" spans="1:19" x14ac:dyDescent="0.7">
      <c r="A102" s="18">
        <v>14.792</v>
      </c>
      <c r="B102" t="s">
        <v>177</v>
      </c>
      <c r="C102">
        <v>43</v>
      </c>
      <c r="D102" s="18">
        <v>0.30399999999999999</v>
      </c>
      <c r="F102" s="18">
        <v>17.463000000000001</v>
      </c>
      <c r="G102" t="s">
        <v>105</v>
      </c>
      <c r="H102">
        <v>99</v>
      </c>
      <c r="I102" s="18">
        <v>23.899000000000001</v>
      </c>
      <c r="K102" s="39">
        <v>14.554</v>
      </c>
      <c r="L102" t="s">
        <v>178</v>
      </c>
      <c r="M102">
        <v>50</v>
      </c>
      <c r="N102" s="39">
        <v>0.34200000000000003</v>
      </c>
      <c r="P102" s="39">
        <v>16.334</v>
      </c>
      <c r="Q102" t="s">
        <v>103</v>
      </c>
      <c r="R102">
        <v>96</v>
      </c>
      <c r="S102" s="39">
        <v>0.70099999999999996</v>
      </c>
    </row>
    <row r="103" spans="1:19" x14ac:dyDescent="0.7">
      <c r="A103" s="18">
        <v>14.897</v>
      </c>
      <c r="B103" t="s">
        <v>178</v>
      </c>
      <c r="C103">
        <v>72</v>
      </c>
      <c r="D103" s="18">
        <v>0.77700000000000002</v>
      </c>
      <c r="F103" s="18">
        <v>17.806999999999999</v>
      </c>
      <c r="G103" t="s">
        <v>107</v>
      </c>
      <c r="H103">
        <v>99</v>
      </c>
      <c r="I103">
        <v>9.1370000000000005</v>
      </c>
      <c r="K103" s="39">
        <v>14.897</v>
      </c>
      <c r="L103" t="s">
        <v>298</v>
      </c>
      <c r="M103">
        <v>64</v>
      </c>
      <c r="N103" s="39">
        <v>0.61399999999999999</v>
      </c>
      <c r="P103" s="39">
        <v>17.463000000000001</v>
      </c>
      <c r="Q103" t="s">
        <v>105</v>
      </c>
      <c r="R103">
        <v>99</v>
      </c>
      <c r="S103" s="39">
        <v>23.244</v>
      </c>
    </row>
    <row r="104" spans="1:19" x14ac:dyDescent="0.7">
      <c r="A104" s="18">
        <v>15.039</v>
      </c>
      <c r="B104" t="s">
        <v>179</v>
      </c>
      <c r="C104">
        <v>50</v>
      </c>
      <c r="D104" s="18">
        <v>0.38500000000000001</v>
      </c>
      <c r="F104" s="18">
        <v>18.327000000000002</v>
      </c>
      <c r="G104" t="s">
        <v>144</v>
      </c>
      <c r="H104">
        <v>94</v>
      </c>
      <c r="I104" s="18">
        <v>1.3759999999999999</v>
      </c>
      <c r="K104" s="39">
        <v>15.039300000000001</v>
      </c>
      <c r="L104" t="s">
        <v>246</v>
      </c>
      <c r="M104">
        <v>72</v>
      </c>
      <c r="N104" s="39">
        <v>0.44400000000000001</v>
      </c>
      <c r="P104" s="39">
        <v>17.806999999999999</v>
      </c>
      <c r="Q104" t="s">
        <v>107</v>
      </c>
      <c r="R104">
        <v>99</v>
      </c>
      <c r="S104" s="39">
        <v>6.5039999999999996</v>
      </c>
    </row>
    <row r="105" spans="1:19" x14ac:dyDescent="0.7">
      <c r="A105" s="18">
        <v>15.329000000000001</v>
      </c>
      <c r="B105" t="s">
        <v>106</v>
      </c>
      <c r="C105">
        <v>99</v>
      </c>
      <c r="D105" s="18">
        <v>4.516</v>
      </c>
      <c r="F105" s="18">
        <v>18.82</v>
      </c>
      <c r="G105" t="s">
        <v>180</v>
      </c>
      <c r="H105">
        <v>87</v>
      </c>
      <c r="I105" s="18">
        <v>0.48099999999999998</v>
      </c>
      <c r="K105" s="39">
        <v>15.329000000000001</v>
      </c>
      <c r="L105" t="s">
        <v>106</v>
      </c>
      <c r="M105">
        <v>98</v>
      </c>
      <c r="N105" s="39">
        <v>3.0219999999999998</v>
      </c>
      <c r="P105" s="39">
        <v>18.327000000000002</v>
      </c>
      <c r="Q105" t="s">
        <v>144</v>
      </c>
      <c r="R105">
        <v>91</v>
      </c>
      <c r="S105" s="39">
        <v>1.4730000000000001</v>
      </c>
    </row>
    <row r="106" spans="1:19" x14ac:dyDescent="0.7">
      <c r="A106" s="18">
        <v>15.558999999999999</v>
      </c>
      <c r="B106" t="s">
        <v>181</v>
      </c>
      <c r="C106">
        <v>64</v>
      </c>
      <c r="D106" s="18">
        <v>0.68</v>
      </c>
      <c r="F106" s="18">
        <v>19.808</v>
      </c>
      <c r="G106" t="s">
        <v>109</v>
      </c>
      <c r="H106">
        <v>90</v>
      </c>
      <c r="I106" s="18">
        <v>4.327</v>
      </c>
      <c r="K106" s="39">
        <v>15.55</v>
      </c>
      <c r="L106" t="s">
        <v>198</v>
      </c>
      <c r="M106">
        <v>72</v>
      </c>
      <c r="N106" s="39">
        <v>0.73</v>
      </c>
      <c r="P106" s="39">
        <v>18.82</v>
      </c>
      <c r="Q106" t="s">
        <v>180</v>
      </c>
      <c r="R106">
        <v>64</v>
      </c>
      <c r="S106" s="39">
        <v>0.61199999999999999</v>
      </c>
    </row>
    <row r="107" spans="1:19" x14ac:dyDescent="0.7">
      <c r="A107" s="18">
        <v>15.867000000000001</v>
      </c>
      <c r="B107" t="s">
        <v>110</v>
      </c>
      <c r="C107">
        <v>78</v>
      </c>
      <c r="D107" s="18">
        <v>0.97499999999999998</v>
      </c>
      <c r="F107" s="18">
        <v>20.547999999999998</v>
      </c>
      <c r="G107" t="s">
        <v>111</v>
      </c>
      <c r="H107">
        <v>98</v>
      </c>
      <c r="I107" s="18">
        <v>2.34</v>
      </c>
      <c r="K107" s="39">
        <v>15.867000000000001</v>
      </c>
      <c r="L107" t="s">
        <v>299</v>
      </c>
      <c r="M107">
        <v>92</v>
      </c>
      <c r="N107" s="39">
        <v>1.2929999999999999</v>
      </c>
      <c r="P107" s="39">
        <v>19.295999999999999</v>
      </c>
      <c r="Q107" t="s">
        <v>199</v>
      </c>
      <c r="R107">
        <v>83</v>
      </c>
      <c r="S107" s="39">
        <v>1.4390000000000001</v>
      </c>
    </row>
    <row r="108" spans="1:19" x14ac:dyDescent="0.7">
      <c r="A108" s="18">
        <v>16.210999999999999</v>
      </c>
      <c r="B108" t="s">
        <v>182</v>
      </c>
      <c r="C108">
        <v>53</v>
      </c>
      <c r="D108" s="18">
        <v>0.57099999999999995</v>
      </c>
      <c r="F108" s="18">
        <v>20.962</v>
      </c>
      <c r="G108" t="s">
        <v>113</v>
      </c>
      <c r="H108">
        <v>99</v>
      </c>
      <c r="I108" s="18">
        <v>20.391999999999999</v>
      </c>
      <c r="K108" s="39">
        <v>16.210999999999999</v>
      </c>
      <c r="L108" t="s">
        <v>300</v>
      </c>
      <c r="M108">
        <v>40</v>
      </c>
      <c r="N108" s="39">
        <v>0.64600000000000002</v>
      </c>
      <c r="P108" s="39">
        <v>19.798999999999999</v>
      </c>
      <c r="Q108" t="s">
        <v>109</v>
      </c>
      <c r="R108">
        <v>95</v>
      </c>
      <c r="S108" s="39">
        <v>4.8630000000000004</v>
      </c>
    </row>
    <row r="109" spans="1:19" x14ac:dyDescent="0.7">
      <c r="A109" s="18">
        <v>16.343</v>
      </c>
      <c r="B109" t="s">
        <v>183</v>
      </c>
      <c r="C109">
        <v>64</v>
      </c>
      <c r="D109" s="18">
        <v>0.40699999999999997</v>
      </c>
      <c r="F109" s="18">
        <v>21.975999999999999</v>
      </c>
      <c r="G109" t="s">
        <v>114</v>
      </c>
      <c r="H109">
        <v>99</v>
      </c>
      <c r="I109" s="18">
        <v>5.49</v>
      </c>
      <c r="K109" s="39">
        <v>16.334</v>
      </c>
      <c r="L109" t="s">
        <v>110</v>
      </c>
      <c r="M109">
        <v>96</v>
      </c>
      <c r="N109" s="39">
        <v>0.70099999999999996</v>
      </c>
      <c r="P109" s="39">
        <v>20.539000000000001</v>
      </c>
      <c r="Q109" t="s">
        <v>111</v>
      </c>
      <c r="R109">
        <v>96</v>
      </c>
      <c r="S109" s="39">
        <v>2.8069999999999999</v>
      </c>
    </row>
    <row r="110" spans="1:19" x14ac:dyDescent="0.7">
      <c r="A110" s="18">
        <v>16.643000000000001</v>
      </c>
      <c r="B110" t="s">
        <v>184</v>
      </c>
      <c r="C110">
        <v>35</v>
      </c>
      <c r="D110" s="18">
        <v>0.52100000000000002</v>
      </c>
      <c r="F110" s="18">
        <v>23.632999999999999</v>
      </c>
      <c r="G110" t="s">
        <v>116</v>
      </c>
      <c r="H110">
        <v>99</v>
      </c>
      <c r="I110" s="18">
        <v>11.563000000000001</v>
      </c>
      <c r="K110" s="39">
        <v>16.634</v>
      </c>
      <c r="L110" t="s">
        <v>274</v>
      </c>
      <c r="M110">
        <v>35</v>
      </c>
      <c r="N110" s="39">
        <v>0.73899999999999999</v>
      </c>
      <c r="P110" s="39">
        <v>20.954000000000001</v>
      </c>
      <c r="Q110" t="s">
        <v>113</v>
      </c>
      <c r="R110">
        <v>99</v>
      </c>
      <c r="S110" s="39">
        <v>19.315000000000001</v>
      </c>
    </row>
    <row r="111" spans="1:19" x14ac:dyDescent="0.7">
      <c r="A111" s="18">
        <v>16.986999999999998</v>
      </c>
      <c r="B111" t="s">
        <v>185</v>
      </c>
      <c r="C111">
        <v>43</v>
      </c>
      <c r="D111" s="18">
        <v>0.67</v>
      </c>
      <c r="F111" s="18">
        <v>24.541</v>
      </c>
      <c r="G111" t="s">
        <v>118</v>
      </c>
      <c r="H111">
        <v>74</v>
      </c>
      <c r="I111" s="18">
        <v>1.95</v>
      </c>
      <c r="K111" s="39">
        <v>16.978000000000002</v>
      </c>
      <c r="L111" t="s">
        <v>301</v>
      </c>
      <c r="M111">
        <v>35</v>
      </c>
      <c r="N111" s="39">
        <v>0.94899999999999995</v>
      </c>
      <c r="P111" s="39">
        <v>21.966999999999999</v>
      </c>
      <c r="Q111" t="s">
        <v>114</v>
      </c>
      <c r="R111">
        <v>99</v>
      </c>
      <c r="S111" s="39">
        <v>5.665</v>
      </c>
    </row>
    <row r="112" spans="1:19" x14ac:dyDescent="0.7">
      <c r="A112" s="18">
        <v>17.463000000000001</v>
      </c>
      <c r="B112" t="s">
        <v>119</v>
      </c>
      <c r="C112">
        <v>99</v>
      </c>
      <c r="D112" s="18">
        <v>23.899000000000001</v>
      </c>
      <c r="I112" s="18">
        <f>SUM(I100:I111)</f>
        <v>86.445999999999998</v>
      </c>
      <c r="K112" s="39">
        <v>17.463000000000001</v>
      </c>
      <c r="L112" t="s">
        <v>119</v>
      </c>
      <c r="M112">
        <v>99</v>
      </c>
      <c r="N112" s="39">
        <v>23.244</v>
      </c>
      <c r="P112" s="39">
        <v>23.625</v>
      </c>
      <c r="Q112" t="s">
        <v>116</v>
      </c>
      <c r="R112">
        <v>99</v>
      </c>
      <c r="S112" s="39">
        <v>10.154</v>
      </c>
    </row>
    <row r="113" spans="1:19" x14ac:dyDescent="0.7">
      <c r="A113" s="18">
        <v>17.639299999999999</v>
      </c>
      <c r="B113" t="s">
        <v>186</v>
      </c>
      <c r="C113">
        <v>38</v>
      </c>
      <c r="D113" s="18">
        <v>0.502</v>
      </c>
      <c r="K113" s="39">
        <v>17.718</v>
      </c>
      <c r="L113" t="s">
        <v>187</v>
      </c>
      <c r="M113">
        <v>90</v>
      </c>
      <c r="N113" s="39">
        <v>1.863</v>
      </c>
      <c r="S113" s="39">
        <f>SUM(S101:S112)</f>
        <v>79.799000000000007</v>
      </c>
    </row>
    <row r="114" spans="1:19" x14ac:dyDescent="0.7">
      <c r="A114" s="18">
        <v>17.727</v>
      </c>
      <c r="B114" t="s">
        <v>187</v>
      </c>
      <c r="C114">
        <v>93</v>
      </c>
      <c r="D114" s="18">
        <v>2.101</v>
      </c>
      <c r="K114" s="39">
        <v>17.806999999999999</v>
      </c>
      <c r="L114" t="s">
        <v>187</v>
      </c>
      <c r="M114">
        <v>99</v>
      </c>
      <c r="N114" s="39">
        <v>4.641</v>
      </c>
      <c r="O114" s="39">
        <f>SUM(N113:N114)</f>
        <v>6.5039999999999996</v>
      </c>
    </row>
    <row r="115" spans="1:19" x14ac:dyDescent="0.7">
      <c r="A115" s="18">
        <v>17.806999999999999</v>
      </c>
      <c r="B115" t="s">
        <v>187</v>
      </c>
      <c r="C115">
        <v>99</v>
      </c>
      <c r="D115" s="18">
        <v>7.0359999999999996</v>
      </c>
      <c r="E115" s="18">
        <f>SUM(D114:D115)</f>
        <v>9.1370000000000005</v>
      </c>
      <c r="K115" s="39">
        <v>18.123999999999999</v>
      </c>
      <c r="L115" t="s">
        <v>302</v>
      </c>
      <c r="M115">
        <v>86</v>
      </c>
      <c r="N115" s="39">
        <v>3.5150000000000001</v>
      </c>
    </row>
    <row r="116" spans="1:19" x14ac:dyDescent="0.7">
      <c r="A116" s="18">
        <v>18.123999999999999</v>
      </c>
      <c r="B116" t="s">
        <v>188</v>
      </c>
      <c r="C116">
        <v>80</v>
      </c>
      <c r="D116" s="18">
        <v>2.3250000000000002</v>
      </c>
      <c r="K116" s="39">
        <v>18.327000000000002</v>
      </c>
      <c r="L116" t="s">
        <v>150</v>
      </c>
      <c r="M116">
        <v>91</v>
      </c>
      <c r="N116" s="39">
        <v>1.4730000000000001</v>
      </c>
    </row>
    <row r="117" spans="1:19" x14ac:dyDescent="0.7">
      <c r="A117" s="18">
        <v>18.327000000000002</v>
      </c>
      <c r="B117" t="s">
        <v>150</v>
      </c>
      <c r="C117">
        <v>94</v>
      </c>
      <c r="D117" s="18">
        <v>1.3759999999999999</v>
      </c>
      <c r="K117" s="39">
        <v>18.529</v>
      </c>
      <c r="L117" t="s">
        <v>303</v>
      </c>
      <c r="M117">
        <v>64</v>
      </c>
      <c r="N117" s="39">
        <v>0.98199999999999998</v>
      </c>
    </row>
    <row r="118" spans="1:19" x14ac:dyDescent="0.7">
      <c r="A118" s="18">
        <v>18.529</v>
      </c>
      <c r="B118" t="s">
        <v>189</v>
      </c>
      <c r="C118">
        <v>94</v>
      </c>
      <c r="D118" s="18">
        <v>1.3640000000000001</v>
      </c>
      <c r="K118" s="39">
        <v>18.75</v>
      </c>
      <c r="L118" t="s">
        <v>267</v>
      </c>
      <c r="M118">
        <v>38</v>
      </c>
      <c r="N118" s="39">
        <v>0.60199999999999998</v>
      </c>
    </row>
    <row r="119" spans="1:19" x14ac:dyDescent="0.7">
      <c r="A119" s="18">
        <v>18.759</v>
      </c>
      <c r="B119" t="s">
        <v>190</v>
      </c>
      <c r="C119">
        <v>43</v>
      </c>
      <c r="D119" s="18">
        <v>0.53500000000000003</v>
      </c>
      <c r="K119" s="39">
        <v>18.82</v>
      </c>
      <c r="L119" t="s">
        <v>191</v>
      </c>
      <c r="M119">
        <v>64</v>
      </c>
      <c r="N119" s="39">
        <v>0.61199999999999999</v>
      </c>
    </row>
    <row r="120" spans="1:19" x14ac:dyDescent="0.7">
      <c r="A120" s="18">
        <v>18.82</v>
      </c>
      <c r="B120" t="s">
        <v>191</v>
      </c>
      <c r="C120">
        <v>87</v>
      </c>
      <c r="D120" s="18">
        <v>0.48099999999999998</v>
      </c>
      <c r="K120" s="39">
        <v>19.295999999999999</v>
      </c>
      <c r="L120" t="s">
        <v>275</v>
      </c>
      <c r="M120">
        <v>83</v>
      </c>
      <c r="N120" s="39">
        <v>1.4390000000000001</v>
      </c>
    </row>
    <row r="121" spans="1:19" x14ac:dyDescent="0.7">
      <c r="A121" s="18">
        <v>19.295999999999999</v>
      </c>
      <c r="B121" t="s">
        <v>172</v>
      </c>
      <c r="C121">
        <v>64</v>
      </c>
      <c r="D121" s="18">
        <v>1.72</v>
      </c>
      <c r="K121" s="39">
        <v>19.605</v>
      </c>
      <c r="L121" t="s">
        <v>304</v>
      </c>
      <c r="M121">
        <v>43</v>
      </c>
      <c r="N121" s="39">
        <v>1.341</v>
      </c>
    </row>
    <row r="122" spans="1:19" x14ac:dyDescent="0.7">
      <c r="A122" s="18">
        <v>19.614000000000001</v>
      </c>
      <c r="B122" t="s">
        <v>192</v>
      </c>
      <c r="C122">
        <v>47</v>
      </c>
      <c r="D122" s="18">
        <v>1.157</v>
      </c>
      <c r="K122" s="39">
        <v>19.798999999999999</v>
      </c>
      <c r="L122" t="s">
        <v>133</v>
      </c>
      <c r="M122">
        <v>95</v>
      </c>
      <c r="N122" s="39">
        <v>4.8630000000000004</v>
      </c>
    </row>
    <row r="123" spans="1:19" x14ac:dyDescent="0.7">
      <c r="A123" s="18">
        <v>19.808</v>
      </c>
      <c r="B123" t="s">
        <v>133</v>
      </c>
      <c r="C123">
        <v>90</v>
      </c>
      <c r="D123" s="18">
        <v>4.327</v>
      </c>
      <c r="K123" s="39">
        <v>20.539000000000001</v>
      </c>
      <c r="L123" t="s">
        <v>134</v>
      </c>
      <c r="M123">
        <v>96</v>
      </c>
      <c r="N123" s="39">
        <v>2.8069999999999999</v>
      </c>
    </row>
    <row r="124" spans="1:19" x14ac:dyDescent="0.7">
      <c r="A124" s="18">
        <v>20.547999999999998</v>
      </c>
      <c r="B124" t="s">
        <v>134</v>
      </c>
      <c r="C124">
        <v>98</v>
      </c>
      <c r="D124" s="18">
        <v>2.34</v>
      </c>
      <c r="K124" s="39">
        <v>20.954000000000001</v>
      </c>
      <c r="L124" t="s">
        <v>155</v>
      </c>
      <c r="M124">
        <v>99</v>
      </c>
      <c r="N124" s="39">
        <v>15.878</v>
      </c>
      <c r="O124" s="39">
        <f>SUM(N124:N125)</f>
        <v>19.315000000000001</v>
      </c>
    </row>
    <row r="125" spans="1:19" x14ac:dyDescent="0.7">
      <c r="A125" s="18">
        <v>20.962</v>
      </c>
      <c r="B125" t="s">
        <v>155</v>
      </c>
      <c r="C125">
        <v>99</v>
      </c>
      <c r="D125" s="18">
        <v>17.562000000000001</v>
      </c>
      <c r="E125" s="18">
        <f>SUM(D125:D126)</f>
        <v>20.392000000000003</v>
      </c>
      <c r="K125" s="39">
        <v>21.103000000000002</v>
      </c>
      <c r="L125" t="s">
        <v>155</v>
      </c>
      <c r="M125">
        <v>99</v>
      </c>
      <c r="N125" s="39">
        <v>3.4369999999999998</v>
      </c>
    </row>
    <row r="126" spans="1:19" x14ac:dyDescent="0.7">
      <c r="A126" s="18">
        <v>21.103000000000002</v>
      </c>
      <c r="B126" t="s">
        <v>193</v>
      </c>
      <c r="C126">
        <v>99</v>
      </c>
      <c r="D126" s="18">
        <v>2.83</v>
      </c>
      <c r="K126" s="39">
        <v>21.966999999999999</v>
      </c>
      <c r="L126" t="s">
        <v>156</v>
      </c>
      <c r="M126">
        <v>99</v>
      </c>
      <c r="N126" s="39">
        <v>5.665</v>
      </c>
    </row>
    <row r="127" spans="1:19" x14ac:dyDescent="0.7">
      <c r="A127" s="18">
        <v>21.975999999999999</v>
      </c>
      <c r="B127" t="s">
        <v>156</v>
      </c>
      <c r="C127">
        <v>99</v>
      </c>
      <c r="D127" s="18">
        <v>5.49</v>
      </c>
      <c r="K127" s="39">
        <v>23.625</v>
      </c>
      <c r="L127" t="s">
        <v>157</v>
      </c>
      <c r="M127">
        <v>99</v>
      </c>
      <c r="N127" s="39">
        <v>10.154</v>
      </c>
    </row>
    <row r="128" spans="1:19" x14ac:dyDescent="0.7">
      <c r="A128" s="18">
        <v>23.632999999999999</v>
      </c>
      <c r="B128" t="s">
        <v>157</v>
      </c>
      <c r="C128">
        <v>99</v>
      </c>
      <c r="D128" s="18">
        <v>11.563000000000001</v>
      </c>
      <c r="K128" s="39">
        <v>52.433</v>
      </c>
      <c r="L128" t="s">
        <v>225</v>
      </c>
      <c r="M128">
        <v>49</v>
      </c>
      <c r="N128" s="39">
        <v>4.3280000000000003</v>
      </c>
    </row>
    <row r="129" spans="1:19" x14ac:dyDescent="0.7">
      <c r="A129" s="18">
        <v>24.541</v>
      </c>
      <c r="B129" t="s">
        <v>138</v>
      </c>
      <c r="C129">
        <v>74</v>
      </c>
      <c r="D129" s="18">
        <v>1.95</v>
      </c>
      <c r="K129" s="39">
        <v>55.395000000000003</v>
      </c>
      <c r="L129" t="s">
        <v>225</v>
      </c>
      <c r="M129">
        <v>90</v>
      </c>
      <c r="N129" s="39">
        <v>2.5419999999999998</v>
      </c>
    </row>
    <row r="130" spans="1:19" x14ac:dyDescent="0.7">
      <c r="A130" s="18"/>
      <c r="D130" s="18">
        <f>SUM(D100:D129)</f>
        <v>100</v>
      </c>
      <c r="K130" s="39"/>
      <c r="N130" s="39">
        <f>SUM(N101:N129)</f>
        <v>100.001</v>
      </c>
    </row>
    <row r="131" spans="1:19" x14ac:dyDescent="0.7">
      <c r="A131" s="18"/>
      <c r="D131" s="18"/>
      <c r="K131" s="39"/>
      <c r="N131" s="39"/>
    </row>
    <row r="132" spans="1:19" x14ac:dyDescent="0.7">
      <c r="A132" s="18" t="s">
        <v>13</v>
      </c>
      <c r="B132" s="37" t="s">
        <v>66</v>
      </c>
      <c r="D132" s="18"/>
      <c r="K132" s="39" t="s">
        <v>11</v>
      </c>
      <c r="L132" s="37" t="s">
        <v>66</v>
      </c>
      <c r="N132" s="39"/>
    </row>
    <row r="133" spans="1:19" x14ac:dyDescent="0.7">
      <c r="A133" s="18" t="s">
        <v>96</v>
      </c>
      <c r="B133" t="s">
        <v>97</v>
      </c>
      <c r="C133" t="s">
        <v>98</v>
      </c>
      <c r="D133" s="18" t="s">
        <v>99</v>
      </c>
      <c r="F133" t="s">
        <v>96</v>
      </c>
      <c r="G133" t="s">
        <v>97</v>
      </c>
      <c r="H133" t="s">
        <v>98</v>
      </c>
      <c r="I133" t="s">
        <v>99</v>
      </c>
      <c r="K133" s="39" t="s">
        <v>96</v>
      </c>
      <c r="L133" t="s">
        <v>97</v>
      </c>
      <c r="M133" t="s">
        <v>98</v>
      </c>
      <c r="N133" s="39" t="s">
        <v>99</v>
      </c>
      <c r="P133" t="s">
        <v>96</v>
      </c>
      <c r="Q133" t="s">
        <v>97</v>
      </c>
      <c r="R133" t="s">
        <v>98</v>
      </c>
      <c r="S133" t="s">
        <v>99</v>
      </c>
    </row>
    <row r="134" spans="1:19" x14ac:dyDescent="0.7">
      <c r="A134" s="18">
        <v>12.068</v>
      </c>
      <c r="B134" t="s">
        <v>158</v>
      </c>
      <c r="C134">
        <v>96</v>
      </c>
      <c r="D134" s="18">
        <v>1.2390000000000001</v>
      </c>
      <c r="F134" s="18">
        <v>15.329000000000001</v>
      </c>
      <c r="G134" t="s">
        <v>101</v>
      </c>
      <c r="H134">
        <v>97</v>
      </c>
      <c r="I134" s="18">
        <v>2.7559999999999998</v>
      </c>
      <c r="K134" s="39">
        <v>12.068</v>
      </c>
      <c r="L134" t="s">
        <v>158</v>
      </c>
      <c r="M134">
        <v>94</v>
      </c>
      <c r="N134" s="39">
        <v>1.1579999999999999</v>
      </c>
      <c r="P134" s="39">
        <v>15.329000000000001</v>
      </c>
      <c r="Q134" t="s">
        <v>101</v>
      </c>
      <c r="R134">
        <v>98</v>
      </c>
      <c r="S134" s="39">
        <v>3.2719999999999998</v>
      </c>
    </row>
    <row r="135" spans="1:19" x14ac:dyDescent="0.7">
      <c r="A135" s="18">
        <v>14.554</v>
      </c>
      <c r="B135" t="s">
        <v>194</v>
      </c>
      <c r="C135">
        <v>45</v>
      </c>
      <c r="D135" s="18">
        <v>0.33400000000000002</v>
      </c>
      <c r="F135" s="18">
        <v>15.867000000000001</v>
      </c>
      <c r="G135" t="s">
        <v>103</v>
      </c>
      <c r="H135">
        <v>96</v>
      </c>
      <c r="I135" s="18">
        <v>1.4770000000000001</v>
      </c>
      <c r="K135" s="39">
        <v>14.554</v>
      </c>
      <c r="L135" t="s">
        <v>178</v>
      </c>
      <c r="M135">
        <v>64</v>
      </c>
      <c r="N135" s="39">
        <v>0.6</v>
      </c>
      <c r="P135" s="39">
        <v>16.334</v>
      </c>
      <c r="Q135" t="s">
        <v>103</v>
      </c>
      <c r="R135">
        <v>80</v>
      </c>
      <c r="S135" s="39">
        <v>0.53400000000000003</v>
      </c>
    </row>
    <row r="136" spans="1:19" x14ac:dyDescent="0.7">
      <c r="A136" s="18">
        <v>14.792</v>
      </c>
      <c r="B136" t="s">
        <v>195</v>
      </c>
      <c r="C136">
        <v>49</v>
      </c>
      <c r="D136" s="18">
        <v>0.30099999999999999</v>
      </c>
      <c r="F136" s="18">
        <v>17.463000000000001</v>
      </c>
      <c r="G136" t="s">
        <v>105</v>
      </c>
      <c r="H136">
        <v>99</v>
      </c>
      <c r="I136" s="18">
        <v>25.155999999999999</v>
      </c>
      <c r="K136" s="39">
        <v>14.792</v>
      </c>
      <c r="L136" t="s">
        <v>305</v>
      </c>
      <c r="M136">
        <v>50</v>
      </c>
      <c r="N136" s="39">
        <v>0.44500000000000001</v>
      </c>
      <c r="P136" s="39">
        <v>17.463000000000001</v>
      </c>
      <c r="Q136" t="s">
        <v>105</v>
      </c>
      <c r="R136">
        <v>99</v>
      </c>
      <c r="S136" s="39">
        <v>17.099</v>
      </c>
    </row>
    <row r="137" spans="1:19" x14ac:dyDescent="0.7">
      <c r="A137" s="18">
        <v>14.898</v>
      </c>
      <c r="B137" t="s">
        <v>196</v>
      </c>
      <c r="C137">
        <v>53</v>
      </c>
      <c r="D137" s="18">
        <v>0.66</v>
      </c>
      <c r="F137" s="18">
        <v>17.806999999999999</v>
      </c>
      <c r="G137" t="s">
        <v>107</v>
      </c>
      <c r="H137">
        <v>99</v>
      </c>
      <c r="I137" s="18">
        <v>6.4130000000000003</v>
      </c>
      <c r="K137" s="39">
        <v>14.897</v>
      </c>
      <c r="L137" t="s">
        <v>178</v>
      </c>
      <c r="M137">
        <v>59</v>
      </c>
      <c r="N137" s="39">
        <v>0.9</v>
      </c>
      <c r="P137" s="39">
        <v>17.806000000000001</v>
      </c>
      <c r="Q137" t="s">
        <v>107</v>
      </c>
      <c r="R137">
        <v>99</v>
      </c>
      <c r="S137" s="39">
        <v>6.9720000000000004</v>
      </c>
    </row>
    <row r="138" spans="1:19" x14ac:dyDescent="0.7">
      <c r="A138" s="18">
        <v>15.039</v>
      </c>
      <c r="B138" t="s">
        <v>197</v>
      </c>
      <c r="C138">
        <v>56</v>
      </c>
      <c r="D138" s="18">
        <v>0.68400000000000005</v>
      </c>
      <c r="F138" s="18">
        <v>18.327000000000002</v>
      </c>
      <c r="G138" t="s">
        <v>144</v>
      </c>
      <c r="H138">
        <v>98</v>
      </c>
      <c r="I138" s="18">
        <v>2.214</v>
      </c>
      <c r="K138" s="39">
        <v>15.038</v>
      </c>
      <c r="L138" t="s">
        <v>268</v>
      </c>
      <c r="M138">
        <v>59</v>
      </c>
      <c r="N138" s="39">
        <v>0.91200000000000003</v>
      </c>
      <c r="P138" s="39">
        <v>18.327000000000002</v>
      </c>
      <c r="Q138" t="s">
        <v>144</v>
      </c>
      <c r="R138">
        <v>97</v>
      </c>
      <c r="S138" s="39">
        <v>1.651</v>
      </c>
    </row>
    <row r="139" spans="1:19" x14ac:dyDescent="0.7">
      <c r="A139" s="18">
        <v>15.329000000000001</v>
      </c>
      <c r="B139" t="s">
        <v>106</v>
      </c>
      <c r="C139">
        <v>97</v>
      </c>
      <c r="D139" s="18">
        <v>2.7559999999999998</v>
      </c>
      <c r="F139" s="18">
        <v>18.82</v>
      </c>
      <c r="G139" t="s">
        <v>180</v>
      </c>
      <c r="H139">
        <v>93</v>
      </c>
      <c r="I139" s="18">
        <v>0.63700000000000001</v>
      </c>
      <c r="K139" s="39">
        <v>15.329000000000001</v>
      </c>
      <c r="L139" t="s">
        <v>106</v>
      </c>
      <c r="M139">
        <v>98</v>
      </c>
      <c r="N139" s="39">
        <v>3.2719999999999998</v>
      </c>
      <c r="P139" s="39">
        <v>19.798999999999999</v>
      </c>
      <c r="Q139" t="s">
        <v>109</v>
      </c>
      <c r="R139">
        <v>95</v>
      </c>
      <c r="S139" s="39">
        <v>6.2640000000000002</v>
      </c>
    </row>
    <row r="140" spans="1:19" x14ac:dyDescent="0.7">
      <c r="A140" s="18">
        <v>15.55</v>
      </c>
      <c r="B140" t="s">
        <v>198</v>
      </c>
      <c r="C140">
        <v>64</v>
      </c>
      <c r="D140" s="18">
        <v>0.58299999999999996</v>
      </c>
      <c r="F140" s="18">
        <v>19.295999999999999</v>
      </c>
      <c r="G140" t="s">
        <v>199</v>
      </c>
      <c r="H140">
        <v>93</v>
      </c>
      <c r="I140" s="18">
        <v>1.8879999999999999</v>
      </c>
      <c r="K140" s="39">
        <v>15.558999999999999</v>
      </c>
      <c r="L140" t="s">
        <v>198</v>
      </c>
      <c r="M140">
        <v>64</v>
      </c>
      <c r="N140" s="39">
        <v>0.82</v>
      </c>
      <c r="P140" s="39">
        <v>20.539000000000001</v>
      </c>
      <c r="Q140" t="s">
        <v>111</v>
      </c>
      <c r="R140">
        <v>98</v>
      </c>
      <c r="S140" s="39">
        <v>2.7130000000000001</v>
      </c>
    </row>
    <row r="141" spans="1:19" x14ac:dyDescent="0.7">
      <c r="A141" s="18">
        <v>15.867000000000001</v>
      </c>
      <c r="B141" t="s">
        <v>110</v>
      </c>
      <c r="C141">
        <v>96</v>
      </c>
      <c r="D141" s="18">
        <v>1.4770000000000001</v>
      </c>
      <c r="F141" s="18">
        <v>19.798999999999999</v>
      </c>
      <c r="G141" t="s">
        <v>109</v>
      </c>
      <c r="H141">
        <v>95</v>
      </c>
      <c r="I141" s="18">
        <v>4.8259999999999996</v>
      </c>
      <c r="K141" s="39">
        <v>15.867000000000001</v>
      </c>
      <c r="L141" t="s">
        <v>306</v>
      </c>
      <c r="M141">
        <v>78</v>
      </c>
      <c r="N141" s="39">
        <v>1.7</v>
      </c>
      <c r="P141" s="39">
        <v>20.952999999999999</v>
      </c>
      <c r="Q141" t="s">
        <v>113</v>
      </c>
      <c r="R141">
        <v>99</v>
      </c>
      <c r="S141" s="39">
        <v>11.67</v>
      </c>
    </row>
    <row r="142" spans="1:19" x14ac:dyDescent="0.7">
      <c r="A142" s="18">
        <v>16.210999999999999</v>
      </c>
      <c r="B142" t="s">
        <v>200</v>
      </c>
      <c r="C142">
        <v>43</v>
      </c>
      <c r="D142" s="18">
        <v>0.41399999999999998</v>
      </c>
      <c r="F142" s="18">
        <v>20.547999999999998</v>
      </c>
      <c r="G142" t="s">
        <v>111</v>
      </c>
      <c r="H142">
        <v>99</v>
      </c>
      <c r="I142" s="18">
        <v>3.3250000000000002</v>
      </c>
      <c r="K142" s="39">
        <v>16.210999999999999</v>
      </c>
      <c r="L142" t="s">
        <v>307</v>
      </c>
      <c r="M142">
        <v>39</v>
      </c>
      <c r="N142" s="39">
        <v>0.56999999999999995</v>
      </c>
      <c r="P142" s="39">
        <v>21.966999999999999</v>
      </c>
      <c r="Q142" t="s">
        <v>114</v>
      </c>
      <c r="R142">
        <v>99</v>
      </c>
      <c r="S142" s="39">
        <v>6.4240000000000004</v>
      </c>
    </row>
    <row r="143" spans="1:19" x14ac:dyDescent="0.7">
      <c r="A143" s="18">
        <v>16.343</v>
      </c>
      <c r="B143" t="s">
        <v>201</v>
      </c>
      <c r="C143">
        <v>92</v>
      </c>
      <c r="D143" s="18">
        <v>0.69599999999999995</v>
      </c>
      <c r="F143" s="18">
        <v>20.962</v>
      </c>
      <c r="G143" t="s">
        <v>113</v>
      </c>
      <c r="H143">
        <v>99</v>
      </c>
      <c r="I143" s="18">
        <v>21.172999999999998</v>
      </c>
      <c r="K143" s="39">
        <v>16.334</v>
      </c>
      <c r="L143" t="s">
        <v>110</v>
      </c>
      <c r="M143">
        <v>80</v>
      </c>
      <c r="N143" s="39">
        <v>0.53400000000000003</v>
      </c>
      <c r="P143" s="39">
        <v>23.625</v>
      </c>
      <c r="Q143" t="s">
        <v>116</v>
      </c>
      <c r="R143">
        <v>99</v>
      </c>
      <c r="S143" s="39">
        <v>12.699400000000001</v>
      </c>
    </row>
    <row r="144" spans="1:19" x14ac:dyDescent="0.7">
      <c r="A144" s="18">
        <v>16.643000000000001</v>
      </c>
      <c r="B144" t="s">
        <v>202</v>
      </c>
      <c r="C144">
        <v>27</v>
      </c>
      <c r="D144" s="18">
        <v>0.52600000000000002</v>
      </c>
      <c r="F144" s="18">
        <v>21.975999999999999</v>
      </c>
      <c r="G144" t="s">
        <v>114</v>
      </c>
      <c r="H144">
        <v>99</v>
      </c>
      <c r="I144" s="18">
        <v>7.7290000000000001</v>
      </c>
      <c r="K144" s="39">
        <v>16.634</v>
      </c>
      <c r="L144" t="s">
        <v>308</v>
      </c>
      <c r="M144">
        <v>27</v>
      </c>
      <c r="N144" s="39">
        <v>0.80500000000000005</v>
      </c>
      <c r="P144" s="39"/>
      <c r="S144" s="39">
        <f>SUM(S134:S143)</f>
        <v>69.298400000000001</v>
      </c>
    </row>
    <row r="145" spans="1:15" x14ac:dyDescent="0.7">
      <c r="A145" s="18">
        <v>16.978000000000002</v>
      </c>
      <c r="B145" t="s">
        <v>203</v>
      </c>
      <c r="C145">
        <v>38</v>
      </c>
      <c r="D145" s="18">
        <v>0.69699999999999995</v>
      </c>
      <c r="F145" s="18">
        <v>23.625</v>
      </c>
      <c r="G145" t="s">
        <v>116</v>
      </c>
      <c r="H145">
        <v>99</v>
      </c>
      <c r="I145" s="18">
        <v>9.68</v>
      </c>
      <c r="K145" s="39">
        <v>16.978000000000002</v>
      </c>
      <c r="L145" t="s">
        <v>185</v>
      </c>
      <c r="M145">
        <v>32</v>
      </c>
      <c r="N145" s="39">
        <v>0.92500000000000004</v>
      </c>
    </row>
    <row r="146" spans="1:15" x14ac:dyDescent="0.7">
      <c r="A146" s="18">
        <v>17.463000000000001</v>
      </c>
      <c r="B146" t="s">
        <v>119</v>
      </c>
      <c r="C146">
        <v>99</v>
      </c>
      <c r="D146" s="18">
        <v>25.155999999999999</v>
      </c>
      <c r="F146" s="18">
        <v>24.533000000000001</v>
      </c>
      <c r="G146" t="s">
        <v>118</v>
      </c>
      <c r="H146">
        <v>80</v>
      </c>
      <c r="I146" s="18">
        <v>1.7310000000000001</v>
      </c>
      <c r="K146" s="39">
        <v>17.463000000000001</v>
      </c>
      <c r="L146" t="s">
        <v>119</v>
      </c>
      <c r="M146">
        <v>99</v>
      </c>
      <c r="N146" s="39">
        <v>17.099</v>
      </c>
    </row>
    <row r="147" spans="1:15" x14ac:dyDescent="0.7">
      <c r="A147" s="18">
        <v>17.638999999999999</v>
      </c>
      <c r="B147" t="s">
        <v>204</v>
      </c>
      <c r="C147">
        <v>35</v>
      </c>
      <c r="D147" s="18">
        <v>0.41</v>
      </c>
      <c r="I147" s="18">
        <f>SUM(I134:I146)</f>
        <v>89.004999999999995</v>
      </c>
      <c r="K147" s="39">
        <v>17.638999999999999</v>
      </c>
      <c r="L147" t="s">
        <v>309</v>
      </c>
      <c r="M147">
        <v>38</v>
      </c>
      <c r="N147" s="39">
        <v>0.51119999999999999</v>
      </c>
    </row>
    <row r="148" spans="1:15" x14ac:dyDescent="0.7">
      <c r="A148" s="18">
        <v>17.727</v>
      </c>
      <c r="B148" t="s">
        <v>167</v>
      </c>
      <c r="C148">
        <v>98</v>
      </c>
      <c r="D148" s="18">
        <v>2.109</v>
      </c>
      <c r="K148" s="39">
        <v>17.718</v>
      </c>
      <c r="L148" t="s">
        <v>167</v>
      </c>
      <c r="M148">
        <v>98</v>
      </c>
      <c r="N148" s="39">
        <v>1.732</v>
      </c>
    </row>
    <row r="149" spans="1:15" x14ac:dyDescent="0.7">
      <c r="A149" s="18">
        <v>17.806999999999999</v>
      </c>
      <c r="B149" t="s">
        <v>167</v>
      </c>
      <c r="C149">
        <v>99</v>
      </c>
      <c r="D149" s="18">
        <v>4.3040000000000003</v>
      </c>
      <c r="E149" s="18">
        <f>SUM(D148:D149)</f>
        <v>6.4130000000000003</v>
      </c>
      <c r="K149" s="39">
        <v>17.806000000000001</v>
      </c>
      <c r="L149" t="s">
        <v>167</v>
      </c>
      <c r="M149">
        <v>99</v>
      </c>
      <c r="N149" s="39">
        <v>5.24</v>
      </c>
      <c r="O149" s="39">
        <f>SUM(N148:N149)</f>
        <v>6.9720000000000004</v>
      </c>
    </row>
    <row r="150" spans="1:15" x14ac:dyDescent="0.7">
      <c r="A150" s="18">
        <v>17.965</v>
      </c>
      <c r="B150" t="s">
        <v>205</v>
      </c>
      <c r="C150">
        <v>43</v>
      </c>
      <c r="D150" s="18">
        <v>0.58199999999999996</v>
      </c>
      <c r="K150" s="39">
        <v>18.123999999999999</v>
      </c>
      <c r="L150" t="s">
        <v>310</v>
      </c>
      <c r="M150">
        <v>41</v>
      </c>
      <c r="N150" s="39">
        <v>3.0649999999999999</v>
      </c>
    </row>
    <row r="151" spans="1:15" x14ac:dyDescent="0.7">
      <c r="A151" s="18">
        <v>18.132999999999999</v>
      </c>
      <c r="B151" t="s">
        <v>206</v>
      </c>
      <c r="C151">
        <v>64</v>
      </c>
      <c r="D151" s="18">
        <v>1.1299999999999999</v>
      </c>
      <c r="K151" s="39">
        <v>18.327000000000002</v>
      </c>
      <c r="L151" t="s">
        <v>150</v>
      </c>
      <c r="M151">
        <v>97</v>
      </c>
      <c r="N151" s="39">
        <v>1.651</v>
      </c>
    </row>
    <row r="152" spans="1:15" x14ac:dyDescent="0.7">
      <c r="A152" s="18">
        <v>18.327000000000002</v>
      </c>
      <c r="B152" t="s">
        <v>150</v>
      </c>
      <c r="C152">
        <v>98</v>
      </c>
      <c r="D152" s="18">
        <v>2.214</v>
      </c>
      <c r="K152" s="39">
        <v>18.529</v>
      </c>
      <c r="L152" t="s">
        <v>258</v>
      </c>
      <c r="M152">
        <v>53</v>
      </c>
      <c r="N152" s="39">
        <v>0.46899999999999997</v>
      </c>
    </row>
    <row r="153" spans="1:15" x14ac:dyDescent="0.7">
      <c r="A153" s="18">
        <v>18.529</v>
      </c>
      <c r="B153" t="s">
        <v>197</v>
      </c>
      <c r="C153">
        <v>49</v>
      </c>
      <c r="D153" s="18">
        <v>1.01</v>
      </c>
      <c r="K153" s="39">
        <v>18.75</v>
      </c>
      <c r="L153" t="s">
        <v>311</v>
      </c>
      <c r="M153">
        <v>27</v>
      </c>
      <c r="N153" s="39">
        <v>0.84499999999999997</v>
      </c>
    </row>
    <row r="154" spans="1:15" x14ac:dyDescent="0.7">
      <c r="A154" s="18">
        <v>18.759</v>
      </c>
      <c r="B154" t="s">
        <v>207</v>
      </c>
      <c r="C154">
        <v>37</v>
      </c>
      <c r="D154" s="18">
        <v>0.501</v>
      </c>
      <c r="K154" s="39">
        <v>18.82</v>
      </c>
      <c r="L154" t="s">
        <v>191</v>
      </c>
      <c r="M154">
        <v>50</v>
      </c>
      <c r="N154" s="39">
        <v>0.52600000000000002</v>
      </c>
    </row>
    <row r="155" spans="1:15" x14ac:dyDescent="0.7">
      <c r="A155" s="18">
        <v>18.82</v>
      </c>
      <c r="B155" t="s">
        <v>191</v>
      </c>
      <c r="C155">
        <v>93</v>
      </c>
      <c r="D155" s="18">
        <v>0.63700000000000001</v>
      </c>
      <c r="K155" s="39">
        <v>19.295999999999999</v>
      </c>
      <c r="L155" t="s">
        <v>275</v>
      </c>
      <c r="M155">
        <v>53</v>
      </c>
      <c r="N155" s="39">
        <v>1.216</v>
      </c>
    </row>
    <row r="156" spans="1:15" x14ac:dyDescent="0.7">
      <c r="A156" s="18">
        <v>19.295999999999999</v>
      </c>
      <c r="B156" t="s">
        <v>172</v>
      </c>
      <c r="C156">
        <v>93</v>
      </c>
      <c r="D156" s="18">
        <v>1.8879999999999999</v>
      </c>
      <c r="K156" s="39">
        <v>19.614000000000001</v>
      </c>
      <c r="L156" t="s">
        <v>312</v>
      </c>
      <c r="M156">
        <v>59</v>
      </c>
      <c r="N156" s="39">
        <v>1.74</v>
      </c>
    </row>
    <row r="157" spans="1:15" x14ac:dyDescent="0.7">
      <c r="A157" s="18">
        <v>19.614000000000001</v>
      </c>
      <c r="B157" t="s">
        <v>208</v>
      </c>
      <c r="C157">
        <v>43</v>
      </c>
      <c r="D157" s="18">
        <v>1.2270000000000001</v>
      </c>
      <c r="K157" s="39">
        <v>19.798999999999999</v>
      </c>
      <c r="L157" t="s">
        <v>133</v>
      </c>
      <c r="M157">
        <v>95</v>
      </c>
      <c r="N157" s="39">
        <v>6.2640000000000002</v>
      </c>
    </row>
    <row r="158" spans="1:15" x14ac:dyDescent="0.7">
      <c r="A158" s="18">
        <v>19.798999999999999</v>
      </c>
      <c r="B158" t="s">
        <v>133</v>
      </c>
      <c r="C158">
        <v>95</v>
      </c>
      <c r="D158" s="18">
        <v>4.8259999999999996</v>
      </c>
      <c r="K158" s="39">
        <v>20.539000000000001</v>
      </c>
      <c r="L158" t="s">
        <v>134</v>
      </c>
      <c r="M158">
        <v>98</v>
      </c>
      <c r="N158" s="39">
        <v>2.7130000000000001</v>
      </c>
    </row>
    <row r="159" spans="1:15" x14ac:dyDescent="0.7">
      <c r="A159" s="18">
        <v>20.547999999999998</v>
      </c>
      <c r="B159" t="s">
        <v>134</v>
      </c>
      <c r="C159">
        <v>99</v>
      </c>
      <c r="D159" s="18">
        <v>3.3250000000000002</v>
      </c>
      <c r="K159" s="39">
        <v>20.952999999999999</v>
      </c>
      <c r="L159" t="s">
        <v>155</v>
      </c>
      <c r="M159">
        <v>99</v>
      </c>
      <c r="N159" s="39">
        <v>8.8829999999999991</v>
      </c>
      <c r="O159" s="39">
        <f>SUM(N159:N160)</f>
        <v>11.669999999999998</v>
      </c>
    </row>
    <row r="160" spans="1:15" x14ac:dyDescent="0.7">
      <c r="A160" s="18">
        <v>20.962</v>
      </c>
      <c r="B160" t="s">
        <v>155</v>
      </c>
      <c r="C160">
        <v>99</v>
      </c>
      <c r="D160" s="18">
        <v>18.268999999999998</v>
      </c>
      <c r="E160" s="18">
        <f>SUM(D160:D161)</f>
        <v>21.172999999999998</v>
      </c>
      <c r="K160" s="39">
        <v>21.103000000000002</v>
      </c>
      <c r="L160" t="s">
        <v>155</v>
      </c>
      <c r="M160">
        <v>93</v>
      </c>
      <c r="N160" s="39">
        <v>2.7869999999999999</v>
      </c>
    </row>
    <row r="161" spans="1:19" x14ac:dyDescent="0.7">
      <c r="A161" s="18">
        <v>21.103000000000002</v>
      </c>
      <c r="B161" t="s">
        <v>155</v>
      </c>
      <c r="C161">
        <v>99</v>
      </c>
      <c r="D161" s="18">
        <v>2.9039999999999999</v>
      </c>
      <c r="K161" s="39">
        <v>21.966999999999999</v>
      </c>
      <c r="L161" t="s">
        <v>156</v>
      </c>
      <c r="M161">
        <v>99</v>
      </c>
      <c r="N161" s="39">
        <v>6.4240000000000004</v>
      </c>
    </row>
    <row r="162" spans="1:19" x14ac:dyDescent="0.7">
      <c r="A162" s="18">
        <v>21.975999999999999</v>
      </c>
      <c r="B162" t="s">
        <v>156</v>
      </c>
      <c r="C162">
        <v>99</v>
      </c>
      <c r="D162" s="18">
        <v>7.7290000000000001</v>
      </c>
      <c r="K162" s="39">
        <v>23.625</v>
      </c>
      <c r="L162" t="s">
        <v>157</v>
      </c>
      <c r="M162">
        <v>99</v>
      </c>
      <c r="N162" s="39">
        <v>12.699400000000001</v>
      </c>
    </row>
    <row r="163" spans="1:19" x14ac:dyDescent="0.7">
      <c r="A163" s="18">
        <v>23.625</v>
      </c>
      <c r="B163" t="s">
        <v>157</v>
      </c>
      <c r="C163">
        <v>99</v>
      </c>
      <c r="D163" s="18">
        <v>9.68</v>
      </c>
      <c r="K163" s="39">
        <v>24.533000000000001</v>
      </c>
      <c r="L163" t="s">
        <v>138</v>
      </c>
      <c r="M163">
        <v>58</v>
      </c>
      <c r="N163" s="39">
        <v>1.3049999999999999</v>
      </c>
    </row>
    <row r="164" spans="1:19" x14ac:dyDescent="0.7">
      <c r="A164" s="18">
        <v>24.533000000000001</v>
      </c>
      <c r="B164" t="s">
        <v>138</v>
      </c>
      <c r="C164">
        <v>80</v>
      </c>
      <c r="D164" s="18">
        <v>1.7310000000000001</v>
      </c>
      <c r="K164" s="39">
        <v>52.433</v>
      </c>
      <c r="L164" t="s">
        <v>225</v>
      </c>
      <c r="M164">
        <v>53</v>
      </c>
      <c r="N164" s="39">
        <v>6.0730000000000004</v>
      </c>
    </row>
    <row r="165" spans="1:19" x14ac:dyDescent="0.7">
      <c r="A165" s="18"/>
      <c r="D165" s="18">
        <f>SUM(D134:D164)</f>
        <v>99.998999999999967</v>
      </c>
      <c r="K165" s="39">
        <v>53.860999999999997</v>
      </c>
      <c r="L165" t="s">
        <v>225</v>
      </c>
      <c r="M165">
        <v>90</v>
      </c>
      <c r="N165" s="39">
        <v>2.899</v>
      </c>
    </row>
    <row r="166" spans="1:19" x14ac:dyDescent="0.7">
      <c r="A166" s="18"/>
      <c r="D166" s="18"/>
      <c r="K166" s="39">
        <v>55.404000000000003</v>
      </c>
      <c r="L166" t="s">
        <v>225</v>
      </c>
      <c r="M166">
        <v>91</v>
      </c>
      <c r="N166" s="39">
        <v>3.214</v>
      </c>
    </row>
    <row r="167" spans="1:19" x14ac:dyDescent="0.7">
      <c r="A167" s="18" t="s">
        <v>13</v>
      </c>
      <c r="B167" s="37" t="s">
        <v>67</v>
      </c>
      <c r="D167" s="18"/>
      <c r="K167" s="39"/>
      <c r="N167" s="39">
        <f>SUM(N134:N166)</f>
        <v>99.996600000000029</v>
      </c>
    </row>
    <row r="168" spans="1:19" x14ac:dyDescent="0.7">
      <c r="A168" s="18" t="s">
        <v>96</v>
      </c>
      <c r="B168" t="s">
        <v>97</v>
      </c>
      <c r="C168" t="s">
        <v>98</v>
      </c>
      <c r="D168" s="18" t="s">
        <v>99</v>
      </c>
      <c r="F168" t="s">
        <v>96</v>
      </c>
      <c r="G168" t="s">
        <v>97</v>
      </c>
      <c r="H168" t="s">
        <v>98</v>
      </c>
      <c r="I168" t="s">
        <v>99</v>
      </c>
      <c r="K168" s="39"/>
      <c r="N168" s="39"/>
    </row>
    <row r="169" spans="1:19" x14ac:dyDescent="0.7">
      <c r="A169" s="18">
        <v>12.068</v>
      </c>
      <c r="B169" t="s">
        <v>158</v>
      </c>
      <c r="C169">
        <v>97</v>
      </c>
      <c r="D169" s="18">
        <v>1.48</v>
      </c>
      <c r="F169" s="18">
        <v>15.329000000000001</v>
      </c>
      <c r="G169" t="s">
        <v>101</v>
      </c>
      <c r="H169">
        <v>99</v>
      </c>
      <c r="I169" s="18">
        <v>3.4689999999999999</v>
      </c>
      <c r="K169" s="39" t="s">
        <v>11</v>
      </c>
      <c r="L169" s="37" t="s">
        <v>67</v>
      </c>
      <c r="N169" s="39"/>
    </row>
    <row r="170" spans="1:19" x14ac:dyDescent="0.7">
      <c r="A170" s="18">
        <v>14.554</v>
      </c>
      <c r="B170" t="s">
        <v>209</v>
      </c>
      <c r="C170">
        <v>59</v>
      </c>
      <c r="D170" s="18">
        <v>0.56100000000000005</v>
      </c>
      <c r="F170" s="18">
        <v>15.867000000000001</v>
      </c>
      <c r="G170" t="s">
        <v>103</v>
      </c>
      <c r="H170">
        <v>93</v>
      </c>
      <c r="I170" s="18">
        <v>1.579</v>
      </c>
      <c r="K170" s="39" t="s">
        <v>96</v>
      </c>
      <c r="L170" t="s">
        <v>97</v>
      </c>
      <c r="M170" t="s">
        <v>98</v>
      </c>
      <c r="N170" s="39" t="s">
        <v>99</v>
      </c>
      <c r="P170" t="s">
        <v>96</v>
      </c>
      <c r="Q170" t="s">
        <v>97</v>
      </c>
      <c r="R170" t="s">
        <v>98</v>
      </c>
      <c r="S170" t="s">
        <v>99</v>
      </c>
    </row>
    <row r="171" spans="1:19" x14ac:dyDescent="0.7">
      <c r="A171" s="18">
        <v>14.792</v>
      </c>
      <c r="B171" t="s">
        <v>210</v>
      </c>
      <c r="C171">
        <v>38</v>
      </c>
      <c r="D171" s="18">
        <v>0.38200000000000001</v>
      </c>
      <c r="F171" s="18">
        <v>17.463000000000001</v>
      </c>
      <c r="G171" t="s">
        <v>105</v>
      </c>
      <c r="H171">
        <v>99</v>
      </c>
      <c r="I171" s="18">
        <v>16.631</v>
      </c>
      <c r="K171" s="39">
        <v>12.068</v>
      </c>
      <c r="L171" t="s">
        <v>158</v>
      </c>
      <c r="M171">
        <v>97</v>
      </c>
      <c r="N171" s="39">
        <v>1.373</v>
      </c>
      <c r="P171" s="39">
        <v>15.329000000000001</v>
      </c>
      <c r="Q171" t="s">
        <v>101</v>
      </c>
      <c r="R171">
        <v>98</v>
      </c>
      <c r="S171" s="39">
        <v>3.14</v>
      </c>
    </row>
    <row r="172" spans="1:19" x14ac:dyDescent="0.7">
      <c r="A172" s="18">
        <v>14.897</v>
      </c>
      <c r="B172" t="s">
        <v>211</v>
      </c>
      <c r="C172">
        <v>59</v>
      </c>
      <c r="D172" s="18">
        <v>0.94899999999999995</v>
      </c>
      <c r="F172" s="18">
        <v>17.806000000000001</v>
      </c>
      <c r="G172" t="s">
        <v>107</v>
      </c>
      <c r="H172">
        <v>99</v>
      </c>
      <c r="I172" s="18">
        <v>6.4390000000000001</v>
      </c>
      <c r="K172" s="39">
        <v>14.553000000000001</v>
      </c>
      <c r="L172" t="s">
        <v>160</v>
      </c>
      <c r="M172">
        <v>59</v>
      </c>
      <c r="N172" s="39">
        <v>0.38800000000000001</v>
      </c>
      <c r="P172" s="39">
        <v>15.867000000000001</v>
      </c>
      <c r="Q172" t="s">
        <v>103</v>
      </c>
      <c r="R172">
        <v>95</v>
      </c>
      <c r="S172" s="39">
        <v>1.5860000000000001</v>
      </c>
    </row>
    <row r="173" spans="1:19" x14ac:dyDescent="0.7">
      <c r="A173" s="18">
        <v>15.038</v>
      </c>
      <c r="B173" t="s">
        <v>212</v>
      </c>
      <c r="C173">
        <v>64</v>
      </c>
      <c r="D173" s="18">
        <v>0.876</v>
      </c>
      <c r="F173" s="18">
        <v>18.326000000000001</v>
      </c>
      <c r="G173" t="s">
        <v>144</v>
      </c>
      <c r="H173">
        <v>97</v>
      </c>
      <c r="I173" s="18">
        <v>1.4279999999999999</v>
      </c>
      <c r="K173" s="39">
        <v>14.791</v>
      </c>
      <c r="L173" t="s">
        <v>210</v>
      </c>
      <c r="M173">
        <v>43</v>
      </c>
      <c r="N173" s="39">
        <v>0.29799999999999999</v>
      </c>
      <c r="P173" s="39">
        <v>17.463000000000001</v>
      </c>
      <c r="Q173" t="s">
        <v>105</v>
      </c>
      <c r="R173">
        <v>99</v>
      </c>
      <c r="S173" s="39">
        <v>16.704000000000001</v>
      </c>
    </row>
    <row r="174" spans="1:19" x14ac:dyDescent="0.7">
      <c r="A174" s="18">
        <v>15.329000000000001</v>
      </c>
      <c r="B174" t="s">
        <v>106</v>
      </c>
      <c r="C174">
        <v>99</v>
      </c>
      <c r="D174" s="18">
        <v>3.4689999999999999</v>
      </c>
      <c r="F174" s="18">
        <v>19.295999999999999</v>
      </c>
      <c r="G174" t="s">
        <v>213</v>
      </c>
      <c r="H174">
        <v>70</v>
      </c>
      <c r="I174" s="18">
        <v>1.458</v>
      </c>
      <c r="K174" s="39">
        <v>14.897</v>
      </c>
      <c r="L174" t="s">
        <v>313</v>
      </c>
      <c r="M174">
        <v>64</v>
      </c>
      <c r="N174" s="39">
        <v>0.86599999999999999</v>
      </c>
      <c r="P174" s="39">
        <v>17.806000000000001</v>
      </c>
      <c r="Q174" t="s">
        <v>107</v>
      </c>
      <c r="R174">
        <v>99</v>
      </c>
      <c r="S174" s="39">
        <v>6.5060000000000002</v>
      </c>
    </row>
    <row r="175" spans="1:19" x14ac:dyDescent="0.7">
      <c r="A175" s="18">
        <v>15.558</v>
      </c>
      <c r="B175" t="s">
        <v>198</v>
      </c>
      <c r="C175">
        <v>64</v>
      </c>
      <c r="D175" s="18">
        <v>0.85699999999999998</v>
      </c>
      <c r="F175" s="18">
        <v>19.806999999999999</v>
      </c>
      <c r="G175" t="s">
        <v>109</v>
      </c>
      <c r="H175">
        <v>91</v>
      </c>
      <c r="I175" s="18">
        <v>7.7240000000000002</v>
      </c>
      <c r="K175" s="39">
        <v>15.038</v>
      </c>
      <c r="L175" t="s">
        <v>246</v>
      </c>
      <c r="M175">
        <v>64</v>
      </c>
      <c r="N175" s="39">
        <v>0.76400000000000001</v>
      </c>
      <c r="P175" s="39">
        <v>18.326000000000001</v>
      </c>
      <c r="Q175" t="s">
        <v>144</v>
      </c>
      <c r="R175">
        <v>94</v>
      </c>
      <c r="S175" s="39">
        <v>1.411</v>
      </c>
    </row>
    <row r="176" spans="1:19" x14ac:dyDescent="0.7">
      <c r="A176" s="18">
        <v>15.867000000000001</v>
      </c>
      <c r="B176" t="s">
        <v>110</v>
      </c>
      <c r="C176">
        <v>93</v>
      </c>
      <c r="D176" s="18">
        <v>1.579</v>
      </c>
      <c r="F176" s="18">
        <v>20.547999999999998</v>
      </c>
      <c r="G176" t="s">
        <v>111</v>
      </c>
      <c r="H176">
        <v>99</v>
      </c>
      <c r="I176" s="18">
        <v>2.649</v>
      </c>
      <c r="K176" s="39">
        <v>15.329000000000001</v>
      </c>
      <c r="L176" t="s">
        <v>106</v>
      </c>
      <c r="M176">
        <v>98</v>
      </c>
      <c r="N176" s="39">
        <v>3.14</v>
      </c>
      <c r="P176" s="39">
        <v>18.82</v>
      </c>
      <c r="Q176" t="s">
        <v>180</v>
      </c>
      <c r="R176">
        <v>76</v>
      </c>
      <c r="S176" s="39">
        <v>0.47399999999999998</v>
      </c>
    </row>
    <row r="177" spans="1:19" x14ac:dyDescent="0.7">
      <c r="A177" s="18">
        <v>16.343</v>
      </c>
      <c r="B177" t="s">
        <v>214</v>
      </c>
      <c r="C177">
        <v>47</v>
      </c>
      <c r="D177" s="18">
        <v>0.40200000000000002</v>
      </c>
      <c r="F177" s="18">
        <v>20.962</v>
      </c>
      <c r="G177" t="s">
        <v>113</v>
      </c>
      <c r="H177">
        <v>99</v>
      </c>
      <c r="I177" s="18">
        <v>10.351000000000001</v>
      </c>
      <c r="K177" s="39">
        <v>15.55</v>
      </c>
      <c r="L177" t="s">
        <v>314</v>
      </c>
      <c r="M177">
        <v>59</v>
      </c>
      <c r="N177" s="39">
        <v>0.7</v>
      </c>
      <c r="P177" s="39">
        <v>19.295999999999999</v>
      </c>
      <c r="Q177" t="s">
        <v>213</v>
      </c>
      <c r="R177">
        <v>74</v>
      </c>
      <c r="S177" s="39">
        <v>1.5149999999999999</v>
      </c>
    </row>
    <row r="178" spans="1:19" x14ac:dyDescent="0.7">
      <c r="A178" s="18">
        <v>16.643000000000001</v>
      </c>
      <c r="B178" t="s">
        <v>215</v>
      </c>
      <c r="C178">
        <v>32</v>
      </c>
      <c r="D178" s="18">
        <v>0.57999999999999996</v>
      </c>
      <c r="F178" s="18">
        <v>21.975999999999999</v>
      </c>
      <c r="G178" t="s">
        <v>114</v>
      </c>
      <c r="H178">
        <v>99</v>
      </c>
      <c r="I178" s="18">
        <v>5.5129999999999999</v>
      </c>
      <c r="K178" s="39">
        <v>15.867000000000001</v>
      </c>
      <c r="L178" t="s">
        <v>110</v>
      </c>
      <c r="M178">
        <v>95</v>
      </c>
      <c r="N178" s="39">
        <v>1.5860000000000001</v>
      </c>
      <c r="P178" s="39">
        <v>19.798999999999999</v>
      </c>
      <c r="Q178" t="s">
        <v>109</v>
      </c>
      <c r="R178">
        <v>95</v>
      </c>
      <c r="S178" s="39">
        <v>7.173</v>
      </c>
    </row>
    <row r="179" spans="1:19" x14ac:dyDescent="0.7">
      <c r="A179" s="18">
        <v>16.986999999999998</v>
      </c>
      <c r="B179" t="s">
        <v>216</v>
      </c>
      <c r="C179">
        <v>43</v>
      </c>
      <c r="D179" s="18">
        <v>0.86899999999999999</v>
      </c>
      <c r="F179" s="18">
        <v>23.623999999999999</v>
      </c>
      <c r="G179" t="s">
        <v>116</v>
      </c>
      <c r="H179">
        <v>99</v>
      </c>
      <c r="I179" s="18">
        <v>13.044</v>
      </c>
      <c r="K179" s="39">
        <v>16.343</v>
      </c>
      <c r="L179" t="s">
        <v>315</v>
      </c>
      <c r="M179">
        <v>70</v>
      </c>
      <c r="N179" s="39">
        <v>0.46300000000000002</v>
      </c>
      <c r="P179" s="39">
        <v>20.539000000000001</v>
      </c>
      <c r="Q179" t="s">
        <v>111</v>
      </c>
      <c r="R179">
        <v>97</v>
      </c>
      <c r="S179" s="39">
        <v>2.9849999999999999</v>
      </c>
    </row>
    <row r="180" spans="1:19" x14ac:dyDescent="0.7">
      <c r="A180" s="18">
        <v>17.463000000000001</v>
      </c>
      <c r="B180" t="s">
        <v>119</v>
      </c>
      <c r="C180">
        <v>99</v>
      </c>
      <c r="D180" s="18">
        <v>16.631</v>
      </c>
      <c r="F180" s="18">
        <v>49.189</v>
      </c>
      <c r="G180" t="s">
        <v>217</v>
      </c>
      <c r="H180">
        <v>86</v>
      </c>
      <c r="I180" s="18">
        <v>2.7770000000000001</v>
      </c>
      <c r="K180" s="39">
        <v>16.643000000000001</v>
      </c>
      <c r="L180" t="s">
        <v>316</v>
      </c>
      <c r="M180">
        <v>35</v>
      </c>
      <c r="N180" s="39">
        <v>0.873</v>
      </c>
      <c r="P180" s="39">
        <v>20.952999999999999</v>
      </c>
      <c r="Q180" t="s">
        <v>113</v>
      </c>
      <c r="R180">
        <v>99</v>
      </c>
      <c r="S180" s="39">
        <v>10.478999999999999</v>
      </c>
    </row>
    <row r="181" spans="1:19" x14ac:dyDescent="0.7">
      <c r="A181" s="18">
        <v>17.638999999999999</v>
      </c>
      <c r="B181" t="s">
        <v>218</v>
      </c>
      <c r="C181">
        <v>35</v>
      </c>
      <c r="D181" s="18">
        <v>0.41899999999999998</v>
      </c>
      <c r="F181" s="18"/>
      <c r="I181" s="18">
        <f>SUM(I169:I180)</f>
        <v>73.061999999999998</v>
      </c>
      <c r="K181" s="39">
        <v>16.978000000000002</v>
      </c>
      <c r="L181" t="s">
        <v>127</v>
      </c>
      <c r="M181">
        <v>38</v>
      </c>
      <c r="N181" s="39">
        <v>0.88</v>
      </c>
      <c r="P181" s="39">
        <v>21.966999999999999</v>
      </c>
      <c r="Q181" t="s">
        <v>114</v>
      </c>
      <c r="R181">
        <v>99</v>
      </c>
      <c r="S181" s="39">
        <v>5.5439999999999996</v>
      </c>
    </row>
    <row r="182" spans="1:19" x14ac:dyDescent="0.7">
      <c r="A182" s="18">
        <v>17.727</v>
      </c>
      <c r="B182" t="s">
        <v>187</v>
      </c>
      <c r="C182">
        <v>96</v>
      </c>
      <c r="D182" s="18">
        <v>1.73</v>
      </c>
      <c r="K182" s="39">
        <v>17.463000000000001</v>
      </c>
      <c r="L182" t="s">
        <v>119</v>
      </c>
      <c r="M182">
        <v>99</v>
      </c>
      <c r="N182" s="39">
        <v>16.704000000000001</v>
      </c>
      <c r="P182" s="39">
        <v>23.623999999999999</v>
      </c>
      <c r="Q182" t="s">
        <v>116</v>
      </c>
      <c r="R182">
        <v>99</v>
      </c>
      <c r="S182" s="39">
        <v>12.824999999999999</v>
      </c>
    </row>
    <row r="183" spans="1:19" x14ac:dyDescent="0.7">
      <c r="A183" s="18">
        <v>17.806000000000001</v>
      </c>
      <c r="B183" t="s">
        <v>187</v>
      </c>
      <c r="C183">
        <v>99</v>
      </c>
      <c r="D183" s="18">
        <v>4.7089999999999996</v>
      </c>
      <c r="E183" s="18">
        <f>SUM(D182:D183)</f>
        <v>6.4390000000000001</v>
      </c>
      <c r="K183" s="39">
        <v>17.638999999999999</v>
      </c>
      <c r="L183" t="s">
        <v>317</v>
      </c>
      <c r="M183">
        <v>47</v>
      </c>
      <c r="N183" s="39">
        <v>0.51800000000000002</v>
      </c>
      <c r="P183" s="39">
        <v>24.532</v>
      </c>
      <c r="Q183" t="s">
        <v>118</v>
      </c>
      <c r="R183">
        <v>83</v>
      </c>
      <c r="S183" s="39">
        <v>1.4450000000000001</v>
      </c>
    </row>
    <row r="184" spans="1:19" x14ac:dyDescent="0.7">
      <c r="A184" s="18">
        <v>17.965</v>
      </c>
      <c r="B184" t="s">
        <v>219</v>
      </c>
      <c r="C184">
        <v>47</v>
      </c>
      <c r="D184" s="18">
        <v>0.96699999999999997</v>
      </c>
      <c r="K184" s="39">
        <v>17.718</v>
      </c>
      <c r="L184" t="s">
        <v>187</v>
      </c>
      <c r="M184">
        <v>93</v>
      </c>
      <c r="N184" s="39">
        <v>1.724</v>
      </c>
      <c r="P184" s="39">
        <v>49.189</v>
      </c>
      <c r="Q184" t="s">
        <v>217</v>
      </c>
      <c r="R184">
        <v>52</v>
      </c>
      <c r="S184" s="39">
        <v>1.05</v>
      </c>
    </row>
    <row r="185" spans="1:19" x14ac:dyDescent="0.7">
      <c r="A185" s="18">
        <v>18.123999999999999</v>
      </c>
      <c r="B185" t="s">
        <v>220</v>
      </c>
      <c r="C185">
        <v>45</v>
      </c>
      <c r="D185" s="18">
        <v>2.2959999999999998</v>
      </c>
      <c r="K185" s="39">
        <v>17.806000000000001</v>
      </c>
      <c r="L185" t="s">
        <v>187</v>
      </c>
      <c r="M185">
        <v>99</v>
      </c>
      <c r="N185" s="39">
        <v>4.782</v>
      </c>
      <c r="O185" s="39">
        <f>SUM(N184:N185)</f>
        <v>6.5060000000000002</v>
      </c>
      <c r="S185" s="39">
        <f>SUM(S171:S184)</f>
        <v>72.836999999999989</v>
      </c>
    </row>
    <row r="186" spans="1:19" x14ac:dyDescent="0.7">
      <c r="A186" s="18">
        <v>18.326000000000001</v>
      </c>
      <c r="B186" t="s">
        <v>221</v>
      </c>
      <c r="C186">
        <v>97</v>
      </c>
      <c r="D186" s="18">
        <v>1.4279999999999999</v>
      </c>
      <c r="K186" s="39">
        <v>17.965</v>
      </c>
      <c r="L186" t="s">
        <v>318</v>
      </c>
      <c r="M186">
        <v>25</v>
      </c>
      <c r="N186" s="39">
        <v>0.92400000000000004</v>
      </c>
    </row>
    <row r="187" spans="1:19" x14ac:dyDescent="0.7">
      <c r="A187" s="18">
        <v>18.766999999999999</v>
      </c>
      <c r="B187" t="s">
        <v>222</v>
      </c>
      <c r="C187">
        <v>43</v>
      </c>
      <c r="D187" s="18">
        <v>0.216</v>
      </c>
      <c r="K187" s="39">
        <v>18.132000000000001</v>
      </c>
      <c r="L187" t="s">
        <v>319</v>
      </c>
      <c r="M187">
        <v>50</v>
      </c>
      <c r="N187" s="39">
        <v>1.141</v>
      </c>
    </row>
    <row r="188" spans="1:19" x14ac:dyDescent="0.7">
      <c r="A188" s="18">
        <v>19.295999999999999</v>
      </c>
      <c r="B188" t="s">
        <v>172</v>
      </c>
      <c r="C188">
        <v>70</v>
      </c>
      <c r="D188" s="18">
        <v>1.458</v>
      </c>
      <c r="K188" s="39">
        <v>18.326000000000001</v>
      </c>
      <c r="L188" t="s">
        <v>150</v>
      </c>
      <c r="M188">
        <v>94</v>
      </c>
      <c r="N188" s="39">
        <v>1.411</v>
      </c>
    </row>
    <row r="189" spans="1:19" x14ac:dyDescent="0.7">
      <c r="A189" s="18">
        <v>19.614000000000001</v>
      </c>
      <c r="B189" t="s">
        <v>223</v>
      </c>
      <c r="C189">
        <v>47</v>
      </c>
      <c r="D189" s="18">
        <v>1.2150000000000001</v>
      </c>
      <c r="K189" s="39">
        <v>18.757999999999999</v>
      </c>
      <c r="L189" t="s">
        <v>320</v>
      </c>
      <c r="M189">
        <v>38</v>
      </c>
      <c r="N189" s="39">
        <v>0.50900000000000001</v>
      </c>
    </row>
    <row r="190" spans="1:19" x14ac:dyDescent="0.7">
      <c r="A190" s="18">
        <v>19.806999999999999</v>
      </c>
      <c r="B190" t="s">
        <v>133</v>
      </c>
      <c r="C190">
        <v>91</v>
      </c>
      <c r="D190" s="18">
        <v>7.7240000000000002</v>
      </c>
      <c r="K190" s="39">
        <v>18.82</v>
      </c>
      <c r="L190" t="s">
        <v>321</v>
      </c>
      <c r="M190">
        <v>76</v>
      </c>
      <c r="N190" s="39">
        <v>0.47399999999999998</v>
      </c>
    </row>
    <row r="191" spans="1:19" x14ac:dyDescent="0.7">
      <c r="A191" s="18">
        <v>20.547999999999998</v>
      </c>
      <c r="B191" t="s">
        <v>134</v>
      </c>
      <c r="C191">
        <v>99</v>
      </c>
      <c r="D191" s="18">
        <v>2.649</v>
      </c>
      <c r="K191" s="39">
        <v>19.295999999999999</v>
      </c>
      <c r="L191" t="s">
        <v>275</v>
      </c>
      <c r="M191">
        <v>73</v>
      </c>
      <c r="N191" s="39">
        <v>1.5149999999999999</v>
      </c>
    </row>
    <row r="192" spans="1:19" x14ac:dyDescent="0.7">
      <c r="A192" s="18">
        <v>20.962</v>
      </c>
      <c r="B192" t="s">
        <v>155</v>
      </c>
      <c r="C192">
        <v>99</v>
      </c>
      <c r="D192" s="18">
        <v>7.8380000000000001</v>
      </c>
      <c r="E192" s="18">
        <f>SUM(D192:D193)</f>
        <v>10.350999999999999</v>
      </c>
      <c r="K192" s="39">
        <v>19.613</v>
      </c>
      <c r="L192" t="s">
        <v>322</v>
      </c>
      <c r="M192">
        <v>43</v>
      </c>
      <c r="N192" s="39">
        <v>1.3360000000000001</v>
      </c>
    </row>
    <row r="193" spans="1:19" x14ac:dyDescent="0.7">
      <c r="A193" s="18">
        <v>21.103000000000002</v>
      </c>
      <c r="B193" t="s">
        <v>155</v>
      </c>
      <c r="C193">
        <v>99</v>
      </c>
      <c r="D193" s="18">
        <v>2.5129999999999999</v>
      </c>
      <c r="K193" s="39">
        <v>19.798999999999999</v>
      </c>
      <c r="L193" t="s">
        <v>133</v>
      </c>
      <c r="M193">
        <v>95</v>
      </c>
      <c r="N193" s="39">
        <v>7.173</v>
      </c>
    </row>
    <row r="194" spans="1:19" x14ac:dyDescent="0.7">
      <c r="A194" s="18">
        <v>21.975999999999999</v>
      </c>
      <c r="B194" t="s">
        <v>156</v>
      </c>
      <c r="C194">
        <v>99</v>
      </c>
      <c r="D194" s="18">
        <v>5.5129999999999999</v>
      </c>
      <c r="K194" s="39">
        <v>20.539000000000001</v>
      </c>
      <c r="L194" t="s">
        <v>263</v>
      </c>
      <c r="M194">
        <v>97</v>
      </c>
      <c r="N194" s="39">
        <v>2.9849999999999999</v>
      </c>
    </row>
    <row r="195" spans="1:19" x14ac:dyDescent="0.7">
      <c r="A195" s="18">
        <v>23.623999999999999</v>
      </c>
      <c r="B195" t="s">
        <v>157</v>
      </c>
      <c r="C195">
        <v>99</v>
      </c>
      <c r="D195" s="18">
        <v>13.044</v>
      </c>
      <c r="K195" s="39">
        <v>20.952999999999999</v>
      </c>
      <c r="L195" t="s">
        <v>155</v>
      </c>
      <c r="M195">
        <v>99</v>
      </c>
      <c r="N195" s="39">
        <v>7.8239999999999998</v>
      </c>
      <c r="O195" s="39">
        <f>SUM(N195:N196)</f>
        <v>10.478999999999999</v>
      </c>
    </row>
    <row r="196" spans="1:19" x14ac:dyDescent="0.7">
      <c r="A196" s="18">
        <v>24.532</v>
      </c>
      <c r="B196" t="s">
        <v>138</v>
      </c>
      <c r="C196">
        <v>52</v>
      </c>
      <c r="D196" s="18">
        <v>1.5980000000000001</v>
      </c>
      <c r="K196" s="39">
        <v>21.103000000000002</v>
      </c>
      <c r="L196" t="s">
        <v>155</v>
      </c>
      <c r="M196">
        <v>99</v>
      </c>
      <c r="N196" s="39">
        <v>2.6549999999999998</v>
      </c>
    </row>
    <row r="197" spans="1:19" x14ac:dyDescent="0.7">
      <c r="A197" s="18">
        <v>49.189</v>
      </c>
      <c r="B197" t="s">
        <v>224</v>
      </c>
      <c r="C197">
        <v>86</v>
      </c>
      <c r="D197" s="18">
        <v>2.7770000000000001</v>
      </c>
      <c r="K197" s="39">
        <v>21.966999999999999</v>
      </c>
      <c r="L197" t="s">
        <v>156</v>
      </c>
      <c r="M197">
        <v>99</v>
      </c>
      <c r="N197" s="39">
        <v>5.5439999999999996</v>
      </c>
    </row>
    <row r="198" spans="1:19" x14ac:dyDescent="0.7">
      <c r="A198" s="18">
        <v>52.433</v>
      </c>
      <c r="B198" t="s">
        <v>225</v>
      </c>
      <c r="C198">
        <v>60</v>
      </c>
      <c r="D198" s="18">
        <v>4.9180000000000001</v>
      </c>
      <c r="K198" s="39">
        <v>23.623999999999999</v>
      </c>
      <c r="L198" t="s">
        <v>157</v>
      </c>
      <c r="M198">
        <v>99</v>
      </c>
      <c r="N198" s="39">
        <v>12.824999999999999</v>
      </c>
    </row>
    <row r="199" spans="1:19" x14ac:dyDescent="0.7">
      <c r="A199" s="18">
        <v>53.860999999999997</v>
      </c>
      <c r="B199" t="s">
        <v>225</v>
      </c>
      <c r="C199">
        <v>87</v>
      </c>
      <c r="D199" s="18">
        <v>4.6550000000000002</v>
      </c>
      <c r="E199" s="18">
        <f>SUM(D198:D200)</f>
        <v>13.272</v>
      </c>
      <c r="K199" s="39">
        <v>24.532</v>
      </c>
      <c r="L199" t="s">
        <v>138</v>
      </c>
      <c r="M199">
        <v>83</v>
      </c>
      <c r="N199" s="39">
        <v>1.4450000000000001</v>
      </c>
    </row>
    <row r="200" spans="1:19" x14ac:dyDescent="0.7">
      <c r="A200" s="18">
        <v>55.404000000000003</v>
      </c>
      <c r="B200" t="s">
        <v>225</v>
      </c>
      <c r="C200">
        <v>80</v>
      </c>
      <c r="D200" s="18">
        <v>3.6989999999999998</v>
      </c>
      <c r="K200" s="39">
        <v>49.189</v>
      </c>
      <c r="L200" t="s">
        <v>224</v>
      </c>
      <c r="M200">
        <v>52</v>
      </c>
      <c r="N200" s="39">
        <v>1.05</v>
      </c>
    </row>
    <row r="201" spans="1:19" x14ac:dyDescent="0.7">
      <c r="A201" s="18"/>
      <c r="D201" s="18">
        <f>SUM(D169:D200)</f>
        <v>100.001</v>
      </c>
      <c r="K201" s="39">
        <v>52.433</v>
      </c>
      <c r="L201" t="s">
        <v>225</v>
      </c>
      <c r="M201">
        <v>60</v>
      </c>
      <c r="N201" s="39">
        <v>4.59</v>
      </c>
    </row>
    <row r="202" spans="1:19" x14ac:dyDescent="0.7">
      <c r="A202" s="18"/>
      <c r="D202" s="18"/>
      <c r="K202" s="39">
        <v>53.851999999999997</v>
      </c>
      <c r="L202" t="s">
        <v>225</v>
      </c>
      <c r="M202">
        <v>74</v>
      </c>
      <c r="N202" s="39">
        <v>6.9870000000000001</v>
      </c>
    </row>
    <row r="203" spans="1:19" x14ac:dyDescent="0.7">
      <c r="A203" s="18" t="s">
        <v>13</v>
      </c>
      <c r="B203" s="37" t="s">
        <v>68</v>
      </c>
      <c r="D203" s="18"/>
      <c r="K203" s="39">
        <v>55.395000000000003</v>
      </c>
      <c r="L203" t="s">
        <v>225</v>
      </c>
      <c r="M203">
        <v>72</v>
      </c>
      <c r="N203" s="39">
        <v>4.5519999999999996</v>
      </c>
    </row>
    <row r="204" spans="1:19" x14ac:dyDescent="0.7">
      <c r="A204" s="18" t="s">
        <v>96</v>
      </c>
      <c r="B204" t="s">
        <v>97</v>
      </c>
      <c r="C204" t="s">
        <v>98</v>
      </c>
      <c r="D204" s="18" t="s">
        <v>99</v>
      </c>
      <c r="F204" t="s">
        <v>96</v>
      </c>
      <c r="G204" t="s">
        <v>97</v>
      </c>
      <c r="H204" t="s">
        <v>98</v>
      </c>
      <c r="I204" t="s">
        <v>99</v>
      </c>
      <c r="K204" s="39"/>
      <c r="N204" s="39">
        <f>SUM(N171:N203)</f>
        <v>99.998999999999995</v>
      </c>
    </row>
    <row r="205" spans="1:19" x14ac:dyDescent="0.7">
      <c r="A205" s="18">
        <v>12.068</v>
      </c>
      <c r="B205" t="s">
        <v>158</v>
      </c>
      <c r="C205">
        <v>97</v>
      </c>
      <c r="D205" s="18">
        <v>0.82899999999999996</v>
      </c>
      <c r="F205" s="18">
        <v>15.329000000000001</v>
      </c>
      <c r="G205" t="s">
        <v>101</v>
      </c>
      <c r="H205">
        <v>99</v>
      </c>
      <c r="I205" s="18">
        <v>4.8490000000000002</v>
      </c>
      <c r="K205" s="39"/>
      <c r="N205" s="39"/>
    </row>
    <row r="206" spans="1:19" x14ac:dyDescent="0.7">
      <c r="A206" s="18">
        <v>12.596</v>
      </c>
      <c r="B206" t="s">
        <v>226</v>
      </c>
      <c r="C206">
        <v>83</v>
      </c>
      <c r="D206" s="18">
        <v>0.68700000000000006</v>
      </c>
      <c r="F206" s="18">
        <v>15.867000000000001</v>
      </c>
      <c r="G206" t="s">
        <v>103</v>
      </c>
      <c r="H206">
        <v>95</v>
      </c>
      <c r="I206" s="18">
        <v>1.9610000000000001</v>
      </c>
      <c r="K206" s="39" t="s">
        <v>11</v>
      </c>
      <c r="L206" s="37" t="s">
        <v>68</v>
      </c>
      <c r="N206" s="39"/>
    </row>
    <row r="207" spans="1:19" x14ac:dyDescent="0.7">
      <c r="A207" s="18">
        <v>14.553000000000001</v>
      </c>
      <c r="B207" t="s">
        <v>227</v>
      </c>
      <c r="C207">
        <v>53</v>
      </c>
      <c r="D207" s="18">
        <v>0.69799999999999995</v>
      </c>
      <c r="F207" s="18">
        <v>17.462</v>
      </c>
      <c r="G207" t="s">
        <v>105</v>
      </c>
      <c r="H207">
        <v>99</v>
      </c>
      <c r="I207" s="18">
        <v>14.954000000000001</v>
      </c>
      <c r="K207" s="39" t="s">
        <v>96</v>
      </c>
      <c r="L207" t="s">
        <v>97</v>
      </c>
      <c r="M207" t="s">
        <v>98</v>
      </c>
      <c r="N207" s="39" t="s">
        <v>99</v>
      </c>
      <c r="P207" t="s">
        <v>96</v>
      </c>
      <c r="Q207" t="s">
        <v>97</v>
      </c>
      <c r="R207" t="s">
        <v>98</v>
      </c>
      <c r="S207" t="s">
        <v>99</v>
      </c>
    </row>
    <row r="208" spans="1:19" x14ac:dyDescent="0.7">
      <c r="A208" s="18">
        <v>14.791</v>
      </c>
      <c r="B208" t="s">
        <v>210</v>
      </c>
      <c r="C208">
        <v>68</v>
      </c>
      <c r="D208" s="18">
        <v>0.35699999999999998</v>
      </c>
      <c r="F208" s="18">
        <v>17.806000000000001</v>
      </c>
      <c r="G208" t="s">
        <v>107</v>
      </c>
      <c r="H208">
        <v>99</v>
      </c>
      <c r="I208" s="18">
        <v>11.43</v>
      </c>
      <c r="K208" s="39">
        <v>12.068</v>
      </c>
      <c r="L208" t="s">
        <v>151</v>
      </c>
      <c r="M208">
        <v>83</v>
      </c>
      <c r="N208" s="39">
        <v>0.38900000000000001</v>
      </c>
      <c r="P208" s="39">
        <v>15.329000000000001</v>
      </c>
      <c r="Q208" t="s">
        <v>101</v>
      </c>
      <c r="R208">
        <v>96</v>
      </c>
      <c r="S208" s="39">
        <v>1.3460000000000001</v>
      </c>
    </row>
    <row r="209" spans="1:19" x14ac:dyDescent="0.7">
      <c r="A209" s="18">
        <v>14.897</v>
      </c>
      <c r="B209" t="s">
        <v>227</v>
      </c>
      <c r="C209">
        <v>64</v>
      </c>
      <c r="D209" s="18">
        <v>1.1240000000000001</v>
      </c>
      <c r="F209" s="18">
        <v>18.326000000000001</v>
      </c>
      <c r="G209" t="s">
        <v>144</v>
      </c>
      <c r="H209">
        <v>98</v>
      </c>
      <c r="I209" s="18">
        <v>1.716</v>
      </c>
      <c r="K209" s="39">
        <v>14.554</v>
      </c>
      <c r="L209" t="s">
        <v>196</v>
      </c>
      <c r="M209">
        <v>46</v>
      </c>
      <c r="N209" s="39">
        <v>0.40699999999999997</v>
      </c>
      <c r="P209" s="39">
        <v>15.867000000000001</v>
      </c>
      <c r="Q209" t="s">
        <v>103</v>
      </c>
      <c r="R209">
        <v>50</v>
      </c>
      <c r="S209" s="39">
        <v>0.871</v>
      </c>
    </row>
    <row r="210" spans="1:19" x14ac:dyDescent="0.7">
      <c r="A210" s="18">
        <v>14.994</v>
      </c>
      <c r="B210" t="s">
        <v>228</v>
      </c>
      <c r="C210">
        <v>38</v>
      </c>
      <c r="D210" s="18">
        <v>0.318</v>
      </c>
      <c r="F210" s="18">
        <v>19.295999999999999</v>
      </c>
      <c r="G210" t="s">
        <v>213</v>
      </c>
      <c r="H210">
        <v>83</v>
      </c>
      <c r="I210" s="18">
        <v>1.0840000000000001</v>
      </c>
      <c r="K210" s="39">
        <v>14.792</v>
      </c>
      <c r="L210" t="s">
        <v>323</v>
      </c>
      <c r="M210">
        <v>83</v>
      </c>
      <c r="N210" s="39">
        <v>0.375</v>
      </c>
      <c r="P210" s="39">
        <v>17.463000000000001</v>
      </c>
      <c r="Q210" t="s">
        <v>105</v>
      </c>
      <c r="R210">
        <v>99</v>
      </c>
      <c r="S210" s="39">
        <v>13.709</v>
      </c>
    </row>
    <row r="211" spans="1:19" x14ac:dyDescent="0.7">
      <c r="A211" s="18">
        <v>15.038</v>
      </c>
      <c r="B211" t="s">
        <v>229</v>
      </c>
      <c r="C211">
        <v>72</v>
      </c>
      <c r="D211" s="18">
        <v>0.45200000000000001</v>
      </c>
      <c r="F211" s="18">
        <v>19.798999999999999</v>
      </c>
      <c r="G211" t="s">
        <v>109</v>
      </c>
      <c r="H211">
        <v>95</v>
      </c>
      <c r="I211" s="18">
        <v>3.9049999999999998</v>
      </c>
      <c r="K211" s="39">
        <v>14.897</v>
      </c>
      <c r="L211" t="s">
        <v>160</v>
      </c>
      <c r="M211">
        <v>64</v>
      </c>
      <c r="N211" s="39">
        <v>0.59499999999999997</v>
      </c>
      <c r="P211" s="39">
        <v>17.806000000000001</v>
      </c>
      <c r="Q211" t="s">
        <v>107</v>
      </c>
      <c r="R211">
        <v>93</v>
      </c>
      <c r="S211" s="39">
        <v>4.8040000000000003</v>
      </c>
    </row>
    <row r="212" spans="1:19" x14ac:dyDescent="0.7">
      <c r="A212" s="18">
        <v>15.329000000000001</v>
      </c>
      <c r="B212" t="s">
        <v>106</v>
      </c>
      <c r="C212">
        <v>99</v>
      </c>
      <c r="D212" s="18">
        <v>4.8490000000000002</v>
      </c>
      <c r="F212" s="18">
        <v>20.547999999999998</v>
      </c>
      <c r="G212" t="s">
        <v>111</v>
      </c>
      <c r="H212">
        <v>99</v>
      </c>
      <c r="I212" s="18">
        <v>2.3450000000000002</v>
      </c>
      <c r="K212" s="39">
        <v>15.038</v>
      </c>
      <c r="L212" t="s">
        <v>268</v>
      </c>
      <c r="M212">
        <v>78</v>
      </c>
      <c r="N212" s="39">
        <v>0.39900000000000002</v>
      </c>
      <c r="P212" s="39">
        <v>18.327000000000002</v>
      </c>
      <c r="Q212" t="s">
        <v>144</v>
      </c>
      <c r="R212">
        <v>97</v>
      </c>
      <c r="S212" s="39">
        <v>0.996</v>
      </c>
    </row>
    <row r="213" spans="1:19" x14ac:dyDescent="0.7">
      <c r="A213" s="18">
        <v>15.558</v>
      </c>
      <c r="B213" t="s">
        <v>230</v>
      </c>
      <c r="C213">
        <v>50</v>
      </c>
      <c r="D213" s="18">
        <v>2.145</v>
      </c>
      <c r="F213" s="18">
        <v>20.952999999999999</v>
      </c>
      <c r="G213" t="s">
        <v>113</v>
      </c>
      <c r="H213">
        <v>99</v>
      </c>
      <c r="I213" s="18">
        <v>8.2680000000000007</v>
      </c>
      <c r="K213" s="39">
        <v>15.329000000000001</v>
      </c>
      <c r="L213" t="s">
        <v>106</v>
      </c>
      <c r="M213">
        <v>96</v>
      </c>
      <c r="N213" s="39">
        <v>1.3460000000000001</v>
      </c>
      <c r="P213" s="39">
        <v>19.295999999999999</v>
      </c>
      <c r="Q213" t="s">
        <v>199</v>
      </c>
      <c r="R213">
        <v>93</v>
      </c>
      <c r="S213" s="39">
        <v>1.468</v>
      </c>
    </row>
    <row r="214" spans="1:19" x14ac:dyDescent="0.7">
      <c r="A214" s="18">
        <v>15.717000000000001</v>
      </c>
      <c r="B214" t="s">
        <v>149</v>
      </c>
      <c r="C214">
        <v>43</v>
      </c>
      <c r="D214" s="18">
        <v>0.48499999999999999</v>
      </c>
      <c r="F214" s="18">
        <v>21.975999999999999</v>
      </c>
      <c r="G214" t="s">
        <v>114</v>
      </c>
      <c r="H214">
        <v>99</v>
      </c>
      <c r="I214" s="18">
        <v>5.7569999999999997</v>
      </c>
      <c r="K214" s="39">
        <v>15.55</v>
      </c>
      <c r="L214" t="s">
        <v>198</v>
      </c>
      <c r="M214">
        <v>59</v>
      </c>
      <c r="N214" s="39">
        <v>0.66200000000000003</v>
      </c>
      <c r="P214" s="39">
        <v>19.798999999999999</v>
      </c>
      <c r="Q214" t="s">
        <v>109</v>
      </c>
      <c r="R214">
        <v>95</v>
      </c>
      <c r="S214" s="39">
        <v>7.7080000000000002</v>
      </c>
    </row>
    <row r="215" spans="1:19" x14ac:dyDescent="0.7">
      <c r="A215" s="18">
        <v>15.867000000000001</v>
      </c>
      <c r="B215" t="s">
        <v>110</v>
      </c>
      <c r="C215">
        <v>95</v>
      </c>
      <c r="D215" s="18">
        <v>1.9610000000000001</v>
      </c>
      <c r="F215" s="18">
        <v>23.623999999999999</v>
      </c>
      <c r="G215" t="s">
        <v>116</v>
      </c>
      <c r="H215">
        <v>99</v>
      </c>
      <c r="I215" s="18">
        <v>9.7469999999999999</v>
      </c>
      <c r="K215" s="39">
        <v>15.867000000000001</v>
      </c>
      <c r="L215" t="s">
        <v>110</v>
      </c>
      <c r="M215">
        <v>50</v>
      </c>
      <c r="N215" s="39">
        <v>0.871</v>
      </c>
      <c r="P215" s="39">
        <v>20.539000000000001</v>
      </c>
      <c r="Q215" t="s">
        <v>111</v>
      </c>
      <c r="R215">
        <v>98</v>
      </c>
      <c r="S215" s="39">
        <v>1.974</v>
      </c>
    </row>
    <row r="216" spans="1:19" x14ac:dyDescent="0.7">
      <c r="A216" s="18">
        <v>16.343</v>
      </c>
      <c r="B216" t="s">
        <v>231</v>
      </c>
      <c r="C216">
        <v>64</v>
      </c>
      <c r="D216" s="18">
        <v>0.65100000000000002</v>
      </c>
      <c r="F216" s="18">
        <v>24.541</v>
      </c>
      <c r="G216" t="s">
        <v>118</v>
      </c>
      <c r="H216">
        <v>72</v>
      </c>
      <c r="I216" s="18">
        <v>1.423</v>
      </c>
      <c r="K216" s="39">
        <v>16.210999999999999</v>
      </c>
      <c r="L216" t="s">
        <v>324</v>
      </c>
      <c r="M216">
        <v>40</v>
      </c>
      <c r="N216" s="39">
        <v>0.48699999999999999</v>
      </c>
      <c r="P216" s="39">
        <v>20.954000000000001</v>
      </c>
      <c r="Q216" t="s">
        <v>113</v>
      </c>
      <c r="R216">
        <v>99</v>
      </c>
      <c r="S216" s="39">
        <v>21.138999999999999</v>
      </c>
    </row>
    <row r="217" spans="1:19" x14ac:dyDescent="0.7">
      <c r="A217" s="18">
        <v>16.643000000000001</v>
      </c>
      <c r="B217" t="s">
        <v>232</v>
      </c>
      <c r="C217">
        <v>35</v>
      </c>
      <c r="D217" s="18">
        <v>0.54700000000000004</v>
      </c>
      <c r="F217" s="18">
        <v>33.956000000000003</v>
      </c>
      <c r="G217" t="s">
        <v>120</v>
      </c>
      <c r="H217">
        <v>72</v>
      </c>
      <c r="I217" s="18">
        <v>2.6480000000000001</v>
      </c>
      <c r="K217" s="39">
        <v>16.643000000000001</v>
      </c>
      <c r="L217" t="s">
        <v>325</v>
      </c>
      <c r="M217">
        <v>37</v>
      </c>
      <c r="N217" s="39">
        <v>0.54</v>
      </c>
      <c r="P217" s="39">
        <v>21.966999999999999</v>
      </c>
      <c r="Q217" t="s">
        <v>114</v>
      </c>
      <c r="R217">
        <v>99</v>
      </c>
      <c r="S217" s="39">
        <v>5.8879999999999999</v>
      </c>
    </row>
    <row r="218" spans="1:19" x14ac:dyDescent="0.7">
      <c r="A218" s="18">
        <v>16.978000000000002</v>
      </c>
      <c r="B218" t="s">
        <v>233</v>
      </c>
      <c r="C218">
        <v>38</v>
      </c>
      <c r="D218" s="18">
        <v>0.84099999999999997</v>
      </c>
      <c r="I218" s="18">
        <f>SUM(I205:I217)</f>
        <v>70.087000000000003</v>
      </c>
      <c r="K218" s="39">
        <v>16.978000000000002</v>
      </c>
      <c r="L218" t="s">
        <v>326</v>
      </c>
      <c r="M218">
        <v>22</v>
      </c>
      <c r="N218" s="39">
        <v>0.628</v>
      </c>
      <c r="P218" s="39">
        <v>23.625</v>
      </c>
      <c r="Q218" t="s">
        <v>116</v>
      </c>
      <c r="R218">
        <v>99</v>
      </c>
      <c r="S218" s="39">
        <v>22.864000000000001</v>
      </c>
    </row>
    <row r="219" spans="1:19" x14ac:dyDescent="0.7">
      <c r="A219" s="18">
        <v>17.462</v>
      </c>
      <c r="B219" t="s">
        <v>119</v>
      </c>
      <c r="C219">
        <v>99</v>
      </c>
      <c r="D219" s="18">
        <v>14.954000000000001</v>
      </c>
      <c r="K219" s="39">
        <v>17.463000000000001</v>
      </c>
      <c r="L219" t="s">
        <v>119</v>
      </c>
      <c r="M219">
        <v>99</v>
      </c>
      <c r="N219" s="39">
        <v>13.709</v>
      </c>
      <c r="P219" s="39">
        <v>24.533000000000001</v>
      </c>
      <c r="Q219" t="s">
        <v>118</v>
      </c>
      <c r="R219">
        <v>81</v>
      </c>
      <c r="S219" s="39">
        <v>1.7749999999999999</v>
      </c>
    </row>
    <row r="220" spans="1:19" x14ac:dyDescent="0.7">
      <c r="A220" s="18">
        <v>17.638999999999999</v>
      </c>
      <c r="B220" t="s">
        <v>234</v>
      </c>
      <c r="C220">
        <v>38</v>
      </c>
      <c r="D220" s="18">
        <v>0.504</v>
      </c>
      <c r="K220" s="39">
        <v>17.638999999999999</v>
      </c>
      <c r="L220" t="s">
        <v>149</v>
      </c>
      <c r="M220">
        <v>38</v>
      </c>
      <c r="N220" s="39">
        <v>0.36499999999999999</v>
      </c>
      <c r="S220" s="39">
        <f>SUM(S208:S219)</f>
        <v>84.542000000000002</v>
      </c>
    </row>
    <row r="221" spans="1:19" x14ac:dyDescent="0.7">
      <c r="A221" s="18">
        <v>17.727</v>
      </c>
      <c r="B221" t="s">
        <v>187</v>
      </c>
      <c r="C221">
        <v>91</v>
      </c>
      <c r="D221" s="18">
        <v>1.774</v>
      </c>
      <c r="K221" s="39">
        <v>17.718</v>
      </c>
      <c r="L221" t="s">
        <v>327</v>
      </c>
      <c r="M221">
        <v>62</v>
      </c>
      <c r="N221" s="39">
        <v>0.93500000000000005</v>
      </c>
    </row>
    <row r="222" spans="1:19" x14ac:dyDescent="0.7">
      <c r="A222" s="18">
        <v>17.806000000000001</v>
      </c>
      <c r="B222" t="s">
        <v>187</v>
      </c>
      <c r="C222">
        <v>99</v>
      </c>
      <c r="D222" s="18">
        <v>8.6959999999999997</v>
      </c>
      <c r="E222" s="18">
        <f>SUM(D221:D223)</f>
        <v>11.43</v>
      </c>
      <c r="K222" s="39">
        <v>17.806000000000001</v>
      </c>
      <c r="L222" t="s">
        <v>187</v>
      </c>
      <c r="M222">
        <v>93</v>
      </c>
      <c r="N222" s="39">
        <v>1.401</v>
      </c>
      <c r="O222" s="39">
        <f>SUM(N221:N223)</f>
        <v>4.8040000000000003</v>
      </c>
    </row>
    <row r="223" spans="1:19" x14ac:dyDescent="0.7">
      <c r="A223" s="18">
        <v>17.965</v>
      </c>
      <c r="B223" t="s">
        <v>187</v>
      </c>
      <c r="C223">
        <v>76</v>
      </c>
      <c r="D223" s="18">
        <v>0.96</v>
      </c>
      <c r="K223" s="39">
        <v>18.123999999999999</v>
      </c>
      <c r="L223" t="s">
        <v>187</v>
      </c>
      <c r="M223">
        <v>46</v>
      </c>
      <c r="N223" s="39">
        <v>2.468</v>
      </c>
    </row>
    <row r="224" spans="1:19" x14ac:dyDescent="0.7">
      <c r="A224" s="18">
        <v>18.123999999999999</v>
      </c>
      <c r="B224" t="s">
        <v>235</v>
      </c>
      <c r="C224">
        <v>56</v>
      </c>
      <c r="D224" s="18">
        <v>2.5840000000000001</v>
      </c>
      <c r="K224" s="39">
        <v>18.327000000000002</v>
      </c>
      <c r="L224" t="s">
        <v>150</v>
      </c>
      <c r="M224">
        <v>97</v>
      </c>
      <c r="N224" s="39">
        <v>0.996</v>
      </c>
    </row>
    <row r="225" spans="1:15" x14ac:dyDescent="0.7">
      <c r="A225" s="18">
        <v>18.273</v>
      </c>
      <c r="B225" t="s">
        <v>236</v>
      </c>
      <c r="C225">
        <v>30</v>
      </c>
      <c r="D225" s="18">
        <v>0.54700000000000004</v>
      </c>
      <c r="K225" s="39">
        <v>18.529</v>
      </c>
      <c r="L225" t="s">
        <v>258</v>
      </c>
      <c r="M225">
        <v>62</v>
      </c>
      <c r="N225" s="39">
        <v>0.92200000000000004</v>
      </c>
    </row>
    <row r="226" spans="1:15" x14ac:dyDescent="0.7">
      <c r="A226" s="18">
        <v>18.326000000000001</v>
      </c>
      <c r="B226" t="s">
        <v>150</v>
      </c>
      <c r="C226">
        <v>98</v>
      </c>
      <c r="D226" s="18">
        <v>1.716</v>
      </c>
      <c r="K226" s="39">
        <v>18.759</v>
      </c>
      <c r="L226" t="s">
        <v>328</v>
      </c>
      <c r="M226">
        <v>27</v>
      </c>
      <c r="N226" s="39">
        <v>0.52300000000000002</v>
      </c>
    </row>
    <row r="227" spans="1:15" x14ac:dyDescent="0.7">
      <c r="A227" s="18">
        <v>18.600000000000001</v>
      </c>
      <c r="B227" t="s">
        <v>237</v>
      </c>
      <c r="C227">
        <v>52</v>
      </c>
      <c r="D227" s="18">
        <v>0.83499999999999996</v>
      </c>
      <c r="K227" s="39">
        <v>19.295999999999999</v>
      </c>
      <c r="L227" t="s">
        <v>329</v>
      </c>
      <c r="M227">
        <v>93</v>
      </c>
      <c r="N227" s="39">
        <v>1.468</v>
      </c>
    </row>
    <row r="228" spans="1:15" x14ac:dyDescent="0.7">
      <c r="A228" s="18">
        <v>18.766999999999999</v>
      </c>
      <c r="B228" t="s">
        <v>184</v>
      </c>
      <c r="C228">
        <v>35</v>
      </c>
      <c r="D228" s="18">
        <v>0.23599999999999999</v>
      </c>
      <c r="K228" s="39">
        <v>19.614000000000001</v>
      </c>
      <c r="L228" t="s">
        <v>239</v>
      </c>
      <c r="M228">
        <v>40</v>
      </c>
      <c r="N228" s="39">
        <v>0.84699999999999998</v>
      </c>
    </row>
    <row r="229" spans="1:15" x14ac:dyDescent="0.7">
      <c r="A229" s="18">
        <v>19.295999999999999</v>
      </c>
      <c r="B229" t="s">
        <v>238</v>
      </c>
      <c r="C229">
        <v>83</v>
      </c>
      <c r="D229" s="18">
        <v>1.0840000000000001</v>
      </c>
      <c r="K229" s="39">
        <v>19.798999999999999</v>
      </c>
      <c r="L229" t="s">
        <v>330</v>
      </c>
      <c r="M229">
        <v>95</v>
      </c>
      <c r="N229" s="39">
        <v>7.7080000000000002</v>
      </c>
    </row>
    <row r="230" spans="1:15" x14ac:dyDescent="0.7">
      <c r="A230" s="18">
        <v>19.613</v>
      </c>
      <c r="B230" t="s">
        <v>239</v>
      </c>
      <c r="C230">
        <v>42</v>
      </c>
      <c r="D230" s="18">
        <v>1.2050000000000001</v>
      </c>
      <c r="K230" s="39">
        <v>20.539000000000001</v>
      </c>
      <c r="L230" t="s">
        <v>331</v>
      </c>
      <c r="M230">
        <v>98</v>
      </c>
      <c r="N230" s="39">
        <v>1.974</v>
      </c>
    </row>
    <row r="231" spans="1:15" x14ac:dyDescent="0.7">
      <c r="A231" s="18">
        <v>19.798999999999999</v>
      </c>
      <c r="B231" t="s">
        <v>133</v>
      </c>
      <c r="C231">
        <v>95</v>
      </c>
      <c r="D231" s="18">
        <v>3.9049999999999998</v>
      </c>
      <c r="K231" s="39">
        <v>20.954000000000001</v>
      </c>
      <c r="L231" t="s">
        <v>155</v>
      </c>
      <c r="M231">
        <v>99</v>
      </c>
      <c r="N231" s="39">
        <v>19.805</v>
      </c>
      <c r="O231" s="39">
        <f>SUM(N231:N232)</f>
        <v>21.138999999999999</v>
      </c>
    </row>
    <row r="232" spans="1:15" x14ac:dyDescent="0.7">
      <c r="A232" s="18">
        <v>20.547999999999998</v>
      </c>
      <c r="B232" t="s">
        <v>134</v>
      </c>
      <c r="C232">
        <v>99</v>
      </c>
      <c r="D232" s="18">
        <v>2.3450000000000002</v>
      </c>
      <c r="K232" s="39">
        <v>21.103000000000002</v>
      </c>
      <c r="L232" t="s">
        <v>155</v>
      </c>
      <c r="M232">
        <v>90</v>
      </c>
      <c r="N232" s="39">
        <v>1.3340000000000001</v>
      </c>
    </row>
    <row r="233" spans="1:15" x14ac:dyDescent="0.7">
      <c r="A233" s="18">
        <v>20.952999999999999</v>
      </c>
      <c r="B233" t="s">
        <v>155</v>
      </c>
      <c r="C233">
        <v>99</v>
      </c>
      <c r="D233" s="18">
        <v>5.8159999999999998</v>
      </c>
      <c r="E233" s="18">
        <f>SUM(D233:D234)</f>
        <v>8.2680000000000007</v>
      </c>
      <c r="K233" s="39">
        <v>21.966999999999999</v>
      </c>
      <c r="L233" t="s">
        <v>156</v>
      </c>
      <c r="M233">
        <v>99</v>
      </c>
      <c r="N233" s="39">
        <v>5.8879999999999999</v>
      </c>
    </row>
    <row r="234" spans="1:15" x14ac:dyDescent="0.7">
      <c r="A234" s="18">
        <v>21.103000000000002</v>
      </c>
      <c r="B234" t="s">
        <v>155</v>
      </c>
      <c r="C234">
        <v>99</v>
      </c>
      <c r="D234" s="18">
        <v>2.452</v>
      </c>
      <c r="K234" s="39">
        <v>23.625</v>
      </c>
      <c r="L234" t="s">
        <v>157</v>
      </c>
      <c r="M234">
        <v>99</v>
      </c>
      <c r="N234" s="39">
        <v>22.864000000000001</v>
      </c>
    </row>
    <row r="235" spans="1:15" x14ac:dyDescent="0.7">
      <c r="A235" s="18">
        <v>21.975999999999999</v>
      </c>
      <c r="B235" t="s">
        <v>240</v>
      </c>
      <c r="C235">
        <v>99</v>
      </c>
      <c r="D235" s="18">
        <v>5.7569999999999997</v>
      </c>
      <c r="K235" s="39">
        <v>24.533000000000001</v>
      </c>
      <c r="L235" t="s">
        <v>138</v>
      </c>
      <c r="M235">
        <v>81</v>
      </c>
      <c r="N235" s="39">
        <v>1.7749999999999999</v>
      </c>
    </row>
    <row r="236" spans="1:15" x14ac:dyDescent="0.7">
      <c r="A236" s="18">
        <v>23.623999999999999</v>
      </c>
      <c r="B236" t="s">
        <v>157</v>
      </c>
      <c r="C236">
        <v>99</v>
      </c>
      <c r="D236" s="18">
        <v>9.7469999999999999</v>
      </c>
      <c r="K236" s="39">
        <v>49.18</v>
      </c>
      <c r="L236" t="s">
        <v>225</v>
      </c>
      <c r="M236">
        <v>47</v>
      </c>
      <c r="N236" s="39">
        <v>0.90200000000000002</v>
      </c>
    </row>
    <row r="237" spans="1:15" x14ac:dyDescent="0.7">
      <c r="A237" s="18">
        <v>24.541</v>
      </c>
      <c r="B237" t="s">
        <v>138</v>
      </c>
      <c r="C237">
        <v>72</v>
      </c>
      <c r="D237" s="18">
        <v>1.423</v>
      </c>
      <c r="K237" s="39">
        <v>52.423999999999999</v>
      </c>
      <c r="L237" t="s">
        <v>225</v>
      </c>
      <c r="M237">
        <v>49</v>
      </c>
      <c r="N237" s="39">
        <v>3.6429999999999998</v>
      </c>
    </row>
    <row r="238" spans="1:15" x14ac:dyDescent="0.7">
      <c r="A238" s="18">
        <v>33.956000000000003</v>
      </c>
      <c r="B238" t="s">
        <v>139</v>
      </c>
      <c r="C238">
        <v>72</v>
      </c>
      <c r="D238" s="18">
        <v>2.6480000000000001</v>
      </c>
      <c r="K238" s="39">
        <v>53.860999999999997</v>
      </c>
      <c r="L238" t="s">
        <v>225</v>
      </c>
      <c r="M238">
        <v>80</v>
      </c>
      <c r="N238" s="39">
        <v>2.1</v>
      </c>
    </row>
    <row r="239" spans="1:15" x14ac:dyDescent="0.7">
      <c r="A239" s="18">
        <v>49.189</v>
      </c>
      <c r="B239" t="s">
        <v>224</v>
      </c>
      <c r="C239">
        <v>38</v>
      </c>
      <c r="D239" s="18">
        <v>2.722</v>
      </c>
      <c r="K239" s="39">
        <v>55.404000000000003</v>
      </c>
      <c r="L239" t="s">
        <v>225</v>
      </c>
      <c r="M239">
        <v>86</v>
      </c>
      <c r="N239" s="39">
        <v>1.6739999999999999</v>
      </c>
    </row>
    <row r="240" spans="1:15" x14ac:dyDescent="0.7">
      <c r="A240" s="18">
        <v>52.433</v>
      </c>
      <c r="B240" t="s">
        <v>241</v>
      </c>
      <c r="C240">
        <v>64</v>
      </c>
      <c r="D240" s="18">
        <v>4.4180000000000001</v>
      </c>
      <c r="K240" s="39"/>
      <c r="N240" s="39">
        <f>SUM(N208:N239)</f>
        <v>100.00000000000001</v>
      </c>
    </row>
    <row r="241" spans="1:19" x14ac:dyDescent="0.7">
      <c r="A241" s="18">
        <v>53.860999999999997</v>
      </c>
      <c r="B241" t="s">
        <v>242</v>
      </c>
      <c r="C241">
        <v>86</v>
      </c>
      <c r="D241" s="18">
        <v>4.5129999999999999</v>
      </c>
      <c r="K241" s="39"/>
      <c r="N241" s="39"/>
    </row>
    <row r="242" spans="1:19" x14ac:dyDescent="0.7">
      <c r="A242" s="18">
        <v>55.411999999999999</v>
      </c>
      <c r="B242" t="s">
        <v>148</v>
      </c>
      <c r="C242">
        <v>72</v>
      </c>
      <c r="D242" s="18">
        <v>3.1880000000000002</v>
      </c>
      <c r="K242" s="39" t="s">
        <v>11</v>
      </c>
      <c r="L242" s="37" t="s">
        <v>69</v>
      </c>
      <c r="N242" s="39"/>
    </row>
    <row r="243" spans="1:19" x14ac:dyDescent="0.7">
      <c r="A243" s="18"/>
      <c r="D243" s="18">
        <f>SUM(D205:D242)</f>
        <v>99.973000000000013</v>
      </c>
      <c r="K243" s="39" t="s">
        <v>96</v>
      </c>
      <c r="L243" t="s">
        <v>97</v>
      </c>
      <c r="M243" t="s">
        <v>98</v>
      </c>
      <c r="N243" s="39" t="s">
        <v>99</v>
      </c>
      <c r="P243" t="s">
        <v>96</v>
      </c>
      <c r="Q243" t="s">
        <v>97</v>
      </c>
      <c r="R243" t="s">
        <v>98</v>
      </c>
      <c r="S243" t="s">
        <v>99</v>
      </c>
    </row>
    <row r="244" spans="1:19" x14ac:dyDescent="0.7">
      <c r="A244" s="18"/>
      <c r="D244" s="18"/>
      <c r="K244" s="39">
        <v>12.068</v>
      </c>
      <c r="L244" t="s">
        <v>146</v>
      </c>
      <c r="M244">
        <v>72</v>
      </c>
      <c r="N244" s="39">
        <v>0.34</v>
      </c>
      <c r="P244" s="39">
        <v>15.337999999999999</v>
      </c>
      <c r="Q244" t="s">
        <v>101</v>
      </c>
      <c r="R244">
        <v>64</v>
      </c>
      <c r="S244" s="39">
        <v>0.71299999999999997</v>
      </c>
    </row>
    <row r="245" spans="1:19" x14ac:dyDescent="0.7">
      <c r="A245" s="18" t="s">
        <v>13</v>
      </c>
      <c r="B245" s="37" t="s">
        <v>69</v>
      </c>
      <c r="D245" s="18"/>
      <c r="K245" s="39">
        <v>14.554</v>
      </c>
      <c r="L245" t="s">
        <v>332</v>
      </c>
      <c r="M245">
        <v>59</v>
      </c>
      <c r="N245" s="39">
        <v>0.41099999999999998</v>
      </c>
      <c r="P245" s="39">
        <v>17.463000000000001</v>
      </c>
      <c r="Q245" t="s">
        <v>105</v>
      </c>
      <c r="R245">
        <v>99</v>
      </c>
      <c r="S245" s="39">
        <v>14.131</v>
      </c>
    </row>
    <row r="246" spans="1:19" x14ac:dyDescent="0.7">
      <c r="A246" s="18" t="s">
        <v>96</v>
      </c>
      <c r="B246" t="s">
        <v>97</v>
      </c>
      <c r="C246" t="s">
        <v>98</v>
      </c>
      <c r="D246" s="18" t="s">
        <v>99</v>
      </c>
      <c r="F246" t="s">
        <v>96</v>
      </c>
      <c r="G246" t="s">
        <v>97</v>
      </c>
      <c r="H246" t="s">
        <v>98</v>
      </c>
      <c r="I246" t="s">
        <v>99</v>
      </c>
      <c r="K246" s="39">
        <v>14.792</v>
      </c>
      <c r="L246" t="s">
        <v>210</v>
      </c>
      <c r="M246">
        <v>52</v>
      </c>
      <c r="N246" s="39">
        <v>0.24199999999999999</v>
      </c>
      <c r="P246" s="39">
        <v>17.806000000000001</v>
      </c>
      <c r="Q246" t="s">
        <v>107</v>
      </c>
      <c r="R246">
        <v>97</v>
      </c>
      <c r="S246" s="39">
        <v>4.1829999999999998</v>
      </c>
    </row>
    <row r="247" spans="1:19" x14ac:dyDescent="0.7">
      <c r="A247" s="18">
        <v>12.068</v>
      </c>
      <c r="B247" t="s">
        <v>158</v>
      </c>
      <c r="C247">
        <v>95</v>
      </c>
      <c r="D247" s="18">
        <v>0.70499999999999996</v>
      </c>
      <c r="F247" s="18">
        <v>15.329000000000001</v>
      </c>
      <c r="G247" t="s">
        <v>101</v>
      </c>
      <c r="H247">
        <v>98</v>
      </c>
      <c r="I247" s="18">
        <v>3.3919999999999999</v>
      </c>
      <c r="K247" s="39">
        <v>14.897</v>
      </c>
      <c r="L247" t="s">
        <v>333</v>
      </c>
      <c r="M247">
        <v>64</v>
      </c>
      <c r="N247" s="39">
        <v>0.48699999999999999</v>
      </c>
      <c r="P247" s="39">
        <v>18.326000000000001</v>
      </c>
      <c r="Q247" t="s">
        <v>144</v>
      </c>
      <c r="R247">
        <v>96</v>
      </c>
      <c r="S247" s="39">
        <v>0.55500000000000005</v>
      </c>
    </row>
    <row r="248" spans="1:19" x14ac:dyDescent="0.7">
      <c r="A248" s="18">
        <v>14.21</v>
      </c>
      <c r="B248" t="s">
        <v>211</v>
      </c>
      <c r="C248">
        <v>43</v>
      </c>
      <c r="D248" s="18">
        <v>0.17</v>
      </c>
      <c r="F248" s="18">
        <v>17.462</v>
      </c>
      <c r="G248" t="s">
        <v>105</v>
      </c>
      <c r="H248">
        <v>99</v>
      </c>
      <c r="I248" s="18">
        <v>17.907</v>
      </c>
      <c r="K248" s="39">
        <v>15.038</v>
      </c>
      <c r="L248" t="s">
        <v>268</v>
      </c>
      <c r="M248">
        <v>72</v>
      </c>
      <c r="N248" s="39">
        <v>0.51500000000000001</v>
      </c>
      <c r="P248" s="39">
        <v>19.295999999999999</v>
      </c>
      <c r="Q248" t="s">
        <v>199</v>
      </c>
      <c r="R248">
        <v>96</v>
      </c>
      <c r="S248" s="39">
        <v>1.38</v>
      </c>
    </row>
    <row r="249" spans="1:19" x14ac:dyDescent="0.7">
      <c r="A249" s="18">
        <v>14.553000000000001</v>
      </c>
      <c r="B249" t="s">
        <v>239</v>
      </c>
      <c r="C249">
        <v>64</v>
      </c>
      <c r="D249" s="18">
        <v>0.51100000000000001</v>
      </c>
      <c r="F249" s="18">
        <v>17.806000000000001</v>
      </c>
      <c r="G249" t="s">
        <v>107</v>
      </c>
      <c r="H249">
        <v>99</v>
      </c>
      <c r="I249" s="18">
        <v>13.079000000000001</v>
      </c>
      <c r="K249" s="39">
        <v>15.337999999999999</v>
      </c>
      <c r="L249" t="s">
        <v>106</v>
      </c>
      <c r="M249">
        <v>64</v>
      </c>
      <c r="N249" s="39">
        <v>0.71299999999999997</v>
      </c>
      <c r="P249" s="39">
        <v>19.798999999999999</v>
      </c>
      <c r="Q249" t="s">
        <v>109</v>
      </c>
      <c r="R249">
        <v>95</v>
      </c>
      <c r="S249" s="39">
        <v>7.9960000000000004</v>
      </c>
    </row>
    <row r="250" spans="1:19" x14ac:dyDescent="0.7">
      <c r="A250" s="18">
        <v>14.791</v>
      </c>
      <c r="B250" t="s">
        <v>243</v>
      </c>
      <c r="C250">
        <v>80</v>
      </c>
      <c r="D250" s="18">
        <v>0.438</v>
      </c>
      <c r="F250" s="18">
        <v>18.326000000000001</v>
      </c>
      <c r="G250" t="s">
        <v>144</v>
      </c>
      <c r="H250">
        <v>98</v>
      </c>
      <c r="I250" s="18">
        <v>1.085</v>
      </c>
      <c r="K250" s="39">
        <v>15.55</v>
      </c>
      <c r="L250" t="s">
        <v>334</v>
      </c>
      <c r="M250">
        <v>53</v>
      </c>
      <c r="N250" s="39">
        <v>0.46899999999999997</v>
      </c>
      <c r="P250" s="39">
        <v>20.539000000000001</v>
      </c>
      <c r="Q250" t="s">
        <v>111</v>
      </c>
      <c r="R250">
        <v>99</v>
      </c>
      <c r="S250" s="39">
        <v>1.319</v>
      </c>
    </row>
    <row r="251" spans="1:19" x14ac:dyDescent="0.7">
      <c r="A251" s="18">
        <v>14.897</v>
      </c>
      <c r="B251" t="s">
        <v>244</v>
      </c>
      <c r="C251">
        <v>80</v>
      </c>
      <c r="D251" s="18">
        <v>0.93700000000000006</v>
      </c>
      <c r="F251" s="18">
        <v>19.295999999999999</v>
      </c>
      <c r="G251" t="s">
        <v>213</v>
      </c>
      <c r="H251">
        <v>87</v>
      </c>
      <c r="I251" s="18">
        <v>2.3610000000000002</v>
      </c>
      <c r="K251" s="39">
        <v>15.867000000000001</v>
      </c>
      <c r="L251" t="s">
        <v>335</v>
      </c>
      <c r="M251">
        <v>35</v>
      </c>
      <c r="N251" s="39">
        <v>0.59799999999999998</v>
      </c>
      <c r="P251" s="39">
        <v>20.962</v>
      </c>
      <c r="Q251" t="s">
        <v>113</v>
      </c>
      <c r="R251">
        <v>99</v>
      </c>
      <c r="S251" s="39">
        <v>26.698</v>
      </c>
    </row>
    <row r="252" spans="1:19" x14ac:dyDescent="0.7">
      <c r="A252" s="18">
        <v>14.994</v>
      </c>
      <c r="B252" s="38" t="s">
        <v>245</v>
      </c>
      <c r="C252">
        <v>53</v>
      </c>
      <c r="D252" s="18">
        <v>0.34200000000000003</v>
      </c>
      <c r="F252" s="18">
        <v>19.798999999999999</v>
      </c>
      <c r="G252" t="s">
        <v>109</v>
      </c>
      <c r="H252">
        <v>91</v>
      </c>
      <c r="I252" s="18">
        <v>5.8559999999999999</v>
      </c>
      <c r="K252" s="39">
        <v>16.210999999999999</v>
      </c>
      <c r="L252" t="s">
        <v>336</v>
      </c>
      <c r="M252">
        <v>53</v>
      </c>
      <c r="N252" s="39">
        <v>0.78600000000000003</v>
      </c>
      <c r="P252" s="39">
        <v>21.966999999999999</v>
      </c>
      <c r="Q252" t="s">
        <v>114</v>
      </c>
      <c r="R252">
        <v>99</v>
      </c>
      <c r="S252" s="39">
        <v>3.7090000000000001</v>
      </c>
    </row>
    <row r="253" spans="1:19" x14ac:dyDescent="0.7">
      <c r="A253" s="18">
        <v>15.038</v>
      </c>
      <c r="B253" t="s">
        <v>246</v>
      </c>
      <c r="C253">
        <v>78</v>
      </c>
      <c r="D253" s="18">
        <v>0.45800000000000002</v>
      </c>
      <c r="F253" s="18">
        <v>20.539000000000001</v>
      </c>
      <c r="G253" t="s">
        <v>111</v>
      </c>
      <c r="H253">
        <v>98</v>
      </c>
      <c r="I253" s="18">
        <v>1.63</v>
      </c>
      <c r="K253" s="39">
        <v>16.343</v>
      </c>
      <c r="L253" t="s">
        <v>337</v>
      </c>
      <c r="M253">
        <v>47</v>
      </c>
      <c r="N253" s="39">
        <v>0.21</v>
      </c>
      <c r="P253" s="39">
        <v>23.623999999999999</v>
      </c>
      <c r="Q253" t="s">
        <v>116</v>
      </c>
      <c r="R253">
        <v>99</v>
      </c>
      <c r="S253" s="39">
        <v>21.315999999999999</v>
      </c>
    </row>
    <row r="254" spans="1:19" x14ac:dyDescent="0.7">
      <c r="A254" s="18">
        <v>15.329000000000001</v>
      </c>
      <c r="B254" t="s">
        <v>106</v>
      </c>
      <c r="C254">
        <v>98</v>
      </c>
      <c r="D254" s="18">
        <v>3.3919999999999999</v>
      </c>
      <c r="F254" s="18">
        <v>20.952999999999999</v>
      </c>
      <c r="G254" t="s">
        <v>113</v>
      </c>
      <c r="H254">
        <v>99</v>
      </c>
      <c r="I254" s="18">
        <v>7.0259999999999998</v>
      </c>
      <c r="K254" s="39">
        <v>16.634</v>
      </c>
      <c r="L254" t="s">
        <v>338</v>
      </c>
      <c r="M254">
        <v>27</v>
      </c>
      <c r="N254" s="39">
        <v>0.433</v>
      </c>
      <c r="P254" s="39">
        <v>24.532</v>
      </c>
      <c r="Q254" t="s">
        <v>118</v>
      </c>
      <c r="R254">
        <v>87</v>
      </c>
      <c r="S254" s="39">
        <v>2.3119999999999998</v>
      </c>
    </row>
    <row r="255" spans="1:19" x14ac:dyDescent="0.7">
      <c r="A255" s="18">
        <v>15.55</v>
      </c>
      <c r="B255" t="s">
        <v>247</v>
      </c>
      <c r="C255">
        <v>72</v>
      </c>
      <c r="D255" s="18">
        <v>0.81599999999999995</v>
      </c>
      <c r="F255" s="18">
        <v>21.975999999999999</v>
      </c>
      <c r="G255" t="s">
        <v>114</v>
      </c>
      <c r="H255">
        <v>99</v>
      </c>
      <c r="I255" s="18">
        <v>4.0439999999999996</v>
      </c>
      <c r="K255" s="39">
        <v>16.978000000000002</v>
      </c>
      <c r="L255" t="s">
        <v>339</v>
      </c>
      <c r="M255">
        <v>32</v>
      </c>
      <c r="N255" s="39">
        <v>0.497</v>
      </c>
      <c r="P255" s="39">
        <v>35.207999999999998</v>
      </c>
      <c r="Q255" t="s">
        <v>340</v>
      </c>
      <c r="R255">
        <v>87</v>
      </c>
      <c r="S255" s="39">
        <v>1.325</v>
      </c>
    </row>
    <row r="256" spans="1:19" x14ac:dyDescent="0.7">
      <c r="A256" s="18">
        <v>15.867000000000001</v>
      </c>
      <c r="B256" t="s">
        <v>110</v>
      </c>
      <c r="C256">
        <v>64</v>
      </c>
      <c r="D256" s="18">
        <v>1.2629999999999999</v>
      </c>
      <c r="F256" s="18">
        <v>23.623999999999999</v>
      </c>
      <c r="G256" t="s">
        <v>116</v>
      </c>
      <c r="H256">
        <v>99</v>
      </c>
      <c r="I256" s="18">
        <v>16.108000000000001</v>
      </c>
      <c r="K256" s="39">
        <v>17.463000000000001</v>
      </c>
      <c r="L256" t="s">
        <v>119</v>
      </c>
      <c r="M256">
        <v>99</v>
      </c>
      <c r="N256" s="39">
        <v>14.131</v>
      </c>
      <c r="S256" s="39">
        <f>SUM(S244:S255)</f>
        <v>85.637</v>
      </c>
    </row>
    <row r="257" spans="1:15" x14ac:dyDescent="0.7">
      <c r="A257" s="18">
        <v>16.007999999999999</v>
      </c>
      <c r="B257" t="s">
        <v>119</v>
      </c>
      <c r="C257">
        <v>50</v>
      </c>
      <c r="D257" s="18">
        <v>0.46800000000000003</v>
      </c>
      <c r="F257" s="18">
        <v>24.532</v>
      </c>
      <c r="G257" t="s">
        <v>118</v>
      </c>
      <c r="H257">
        <v>91</v>
      </c>
      <c r="I257" s="18">
        <v>2.4489999999999998</v>
      </c>
      <c r="K257" s="39">
        <v>17.638999999999999</v>
      </c>
      <c r="L257" t="s">
        <v>252</v>
      </c>
      <c r="M257">
        <v>43</v>
      </c>
      <c r="N257" s="39">
        <v>0.28000000000000003</v>
      </c>
    </row>
    <row r="258" spans="1:15" x14ac:dyDescent="0.7">
      <c r="A258" s="18">
        <v>16.210999999999999</v>
      </c>
      <c r="B258" t="s">
        <v>248</v>
      </c>
      <c r="C258">
        <v>42</v>
      </c>
      <c r="D258" s="18">
        <v>0.41899999999999998</v>
      </c>
      <c r="F258" s="18">
        <v>30.509</v>
      </c>
      <c r="G258" t="s">
        <v>249</v>
      </c>
      <c r="H258">
        <v>87</v>
      </c>
      <c r="I258" s="18">
        <v>1.246</v>
      </c>
      <c r="K258" s="39">
        <v>17.718</v>
      </c>
      <c r="L258" t="s">
        <v>187</v>
      </c>
      <c r="M258">
        <v>58</v>
      </c>
      <c r="N258" s="39">
        <v>0.71199999999999997</v>
      </c>
    </row>
    <row r="259" spans="1:15" x14ac:dyDescent="0.7">
      <c r="A259" s="18">
        <v>16.334</v>
      </c>
      <c r="B259" t="s">
        <v>250</v>
      </c>
      <c r="C259">
        <v>93</v>
      </c>
      <c r="D259" s="18">
        <v>0.65500000000000003</v>
      </c>
      <c r="F259" s="18">
        <v>33.956000000000003</v>
      </c>
      <c r="G259" t="s">
        <v>251</v>
      </c>
      <c r="H259">
        <v>91</v>
      </c>
      <c r="I259" s="18">
        <v>4.359</v>
      </c>
      <c r="K259" s="39">
        <v>17.806000000000001</v>
      </c>
      <c r="L259" t="s">
        <v>187</v>
      </c>
      <c r="M259">
        <v>97</v>
      </c>
      <c r="N259" s="39">
        <v>1.171</v>
      </c>
      <c r="O259" s="39">
        <f>SUM(N258:N260)</f>
        <v>4.1829999999999998</v>
      </c>
    </row>
    <row r="260" spans="1:15" x14ac:dyDescent="0.7">
      <c r="A260" s="18">
        <v>16.643000000000001</v>
      </c>
      <c r="B260" t="s">
        <v>185</v>
      </c>
      <c r="C260">
        <v>38</v>
      </c>
      <c r="D260" s="18">
        <v>0.75</v>
      </c>
      <c r="I260" s="18">
        <f>SUM(I247:I259)</f>
        <v>80.541999999999987</v>
      </c>
      <c r="K260" s="39">
        <v>18.123999999999999</v>
      </c>
      <c r="L260" t="s">
        <v>187</v>
      </c>
      <c r="M260">
        <v>53</v>
      </c>
      <c r="N260" s="39">
        <v>2.2999999999999998</v>
      </c>
    </row>
    <row r="261" spans="1:15" x14ac:dyDescent="0.7">
      <c r="A261" s="18">
        <v>16.907</v>
      </c>
      <c r="B261" t="s">
        <v>252</v>
      </c>
      <c r="C261">
        <v>47</v>
      </c>
      <c r="D261" s="18">
        <v>0.20699999999999999</v>
      </c>
      <c r="K261" s="39">
        <v>18.326000000000001</v>
      </c>
      <c r="L261" t="s">
        <v>341</v>
      </c>
      <c r="M261">
        <v>96</v>
      </c>
      <c r="N261" s="39">
        <v>0.55500000000000005</v>
      </c>
    </row>
    <row r="262" spans="1:15" x14ac:dyDescent="0.7">
      <c r="A262" s="18">
        <v>16.978000000000002</v>
      </c>
      <c r="B262" t="s">
        <v>253</v>
      </c>
      <c r="C262">
        <v>38</v>
      </c>
      <c r="D262" s="18">
        <v>0.88</v>
      </c>
      <c r="K262" s="39">
        <v>18.529</v>
      </c>
      <c r="L262" t="s">
        <v>342</v>
      </c>
      <c r="M262">
        <v>64</v>
      </c>
      <c r="N262" s="39">
        <v>0.69099999999999995</v>
      </c>
    </row>
    <row r="263" spans="1:15" x14ac:dyDescent="0.7">
      <c r="A263" s="18">
        <v>17.154</v>
      </c>
      <c r="B263" t="s">
        <v>254</v>
      </c>
      <c r="C263">
        <v>35</v>
      </c>
      <c r="D263" s="18">
        <v>0.26300000000000001</v>
      </c>
      <c r="K263" s="39">
        <v>18.75</v>
      </c>
      <c r="L263" t="s">
        <v>335</v>
      </c>
      <c r="M263">
        <v>27</v>
      </c>
      <c r="N263" s="39">
        <v>0.48</v>
      </c>
    </row>
    <row r="264" spans="1:15" x14ac:dyDescent="0.7">
      <c r="A264" s="18">
        <v>17.462</v>
      </c>
      <c r="B264" t="s">
        <v>119</v>
      </c>
      <c r="C264">
        <v>99</v>
      </c>
      <c r="D264" s="18">
        <v>17.907</v>
      </c>
      <c r="K264" s="39">
        <v>19.295999999999999</v>
      </c>
      <c r="L264" t="s">
        <v>329</v>
      </c>
      <c r="M264">
        <v>96</v>
      </c>
      <c r="N264" s="39">
        <v>1.38</v>
      </c>
    </row>
    <row r="265" spans="1:15" x14ac:dyDescent="0.7">
      <c r="A265" s="18">
        <v>17.63</v>
      </c>
      <c r="B265" t="s">
        <v>255</v>
      </c>
      <c r="C265">
        <v>50</v>
      </c>
      <c r="D265" s="18">
        <v>0.47</v>
      </c>
      <c r="K265" s="39">
        <v>19.605</v>
      </c>
      <c r="L265" t="s">
        <v>239</v>
      </c>
      <c r="M265">
        <v>50</v>
      </c>
      <c r="N265" s="39">
        <v>0.77500000000000002</v>
      </c>
    </row>
    <row r="266" spans="1:15" x14ac:dyDescent="0.7">
      <c r="A266" s="18">
        <v>17.727</v>
      </c>
      <c r="B266" t="s">
        <v>256</v>
      </c>
      <c r="C266">
        <v>86</v>
      </c>
      <c r="D266" s="18">
        <v>0.86099999999999999</v>
      </c>
      <c r="K266" s="39">
        <v>19.798999999999999</v>
      </c>
      <c r="L266" t="s">
        <v>343</v>
      </c>
      <c r="M266">
        <v>95</v>
      </c>
      <c r="N266" s="39">
        <v>7.9960000000000004</v>
      </c>
    </row>
    <row r="267" spans="1:15" x14ac:dyDescent="0.7">
      <c r="A267" s="18">
        <v>17.806000000000001</v>
      </c>
      <c r="B267" t="s">
        <v>187</v>
      </c>
      <c r="C267">
        <v>99</v>
      </c>
      <c r="D267" s="18">
        <v>12.619</v>
      </c>
      <c r="E267" s="18">
        <f>SUM(D267:D268)</f>
        <v>13.079000000000001</v>
      </c>
      <c r="K267" s="39">
        <v>20.539000000000001</v>
      </c>
      <c r="L267" t="s">
        <v>134</v>
      </c>
      <c r="M267">
        <v>99</v>
      </c>
      <c r="N267" s="39">
        <v>1.319</v>
      </c>
    </row>
    <row r="268" spans="1:15" x14ac:dyDescent="0.7">
      <c r="A268" s="18">
        <v>17.965</v>
      </c>
      <c r="B268" t="s">
        <v>187</v>
      </c>
      <c r="C268">
        <v>45</v>
      </c>
      <c r="D268" s="18">
        <v>0.46</v>
      </c>
      <c r="K268" s="39">
        <v>20.962</v>
      </c>
      <c r="L268" t="s">
        <v>155</v>
      </c>
      <c r="M268">
        <v>99</v>
      </c>
      <c r="N268" s="39">
        <v>25.49</v>
      </c>
      <c r="O268" s="39">
        <f>SUM(N268:N269)</f>
        <v>26.697999999999997</v>
      </c>
    </row>
    <row r="269" spans="1:15" x14ac:dyDescent="0.7">
      <c r="A269" s="18">
        <v>18.213999999999999</v>
      </c>
      <c r="B269" t="s">
        <v>257</v>
      </c>
      <c r="C269">
        <v>49</v>
      </c>
      <c r="D269" s="18">
        <v>2.145</v>
      </c>
      <c r="K269" s="39">
        <v>21.094000000000001</v>
      </c>
      <c r="L269" t="s">
        <v>155</v>
      </c>
      <c r="M269">
        <v>87</v>
      </c>
      <c r="N269" s="39">
        <v>1.208</v>
      </c>
    </row>
    <row r="270" spans="1:15" x14ac:dyDescent="0.7">
      <c r="A270" s="18">
        <v>18.326000000000001</v>
      </c>
      <c r="B270" t="s">
        <v>150</v>
      </c>
      <c r="C270">
        <v>98</v>
      </c>
      <c r="D270" s="18">
        <v>1.085</v>
      </c>
      <c r="K270" s="39">
        <v>21.966999999999999</v>
      </c>
      <c r="L270" t="s">
        <v>156</v>
      </c>
      <c r="M270">
        <v>99</v>
      </c>
      <c r="N270" s="39">
        <v>3.7090000000000001</v>
      </c>
    </row>
    <row r="271" spans="1:15" x14ac:dyDescent="0.7">
      <c r="A271" s="18">
        <v>18.529</v>
      </c>
      <c r="B271" t="s">
        <v>258</v>
      </c>
      <c r="C271">
        <v>49</v>
      </c>
      <c r="D271" s="18">
        <v>0.40200000000000002</v>
      </c>
      <c r="K271" s="39">
        <v>23.623999999999999</v>
      </c>
      <c r="L271" t="s">
        <v>157</v>
      </c>
      <c r="M271">
        <v>99</v>
      </c>
      <c r="N271" s="39">
        <v>21.315999999999999</v>
      </c>
    </row>
    <row r="272" spans="1:15" x14ac:dyDescent="0.7">
      <c r="A272" s="18">
        <v>18.608000000000001</v>
      </c>
      <c r="B272" t="s">
        <v>259</v>
      </c>
      <c r="C272">
        <v>86</v>
      </c>
      <c r="D272" s="18">
        <v>0.91</v>
      </c>
      <c r="K272" s="39">
        <v>24.532</v>
      </c>
      <c r="L272" t="s">
        <v>138</v>
      </c>
      <c r="M272">
        <v>87</v>
      </c>
      <c r="N272" s="39">
        <v>2.3119999999999998</v>
      </c>
    </row>
    <row r="273" spans="1:14" x14ac:dyDescent="0.7">
      <c r="A273" s="18">
        <v>18.757999999999999</v>
      </c>
      <c r="B273" t="s">
        <v>260</v>
      </c>
      <c r="C273">
        <v>22</v>
      </c>
      <c r="D273" s="18">
        <v>0.435</v>
      </c>
      <c r="K273" s="39">
        <v>26.454000000000001</v>
      </c>
      <c r="L273" t="s">
        <v>344</v>
      </c>
      <c r="M273">
        <v>64</v>
      </c>
      <c r="N273" s="39">
        <v>1.22</v>
      </c>
    </row>
    <row r="274" spans="1:14" x14ac:dyDescent="0.7">
      <c r="A274" s="18">
        <v>19.129000000000001</v>
      </c>
      <c r="B274" t="s">
        <v>261</v>
      </c>
      <c r="C274">
        <v>80</v>
      </c>
      <c r="D274" s="18">
        <v>1.0309999999999999</v>
      </c>
      <c r="K274" s="39">
        <v>35.207999999999998</v>
      </c>
      <c r="L274" t="s">
        <v>277</v>
      </c>
      <c r="M274">
        <v>87</v>
      </c>
      <c r="N274" s="39">
        <v>1.325</v>
      </c>
    </row>
    <row r="275" spans="1:14" x14ac:dyDescent="0.7">
      <c r="A275" s="18">
        <v>19.295999999999999</v>
      </c>
      <c r="B275" t="s">
        <v>153</v>
      </c>
      <c r="C275">
        <v>87</v>
      </c>
      <c r="D275" s="18">
        <v>1.33</v>
      </c>
      <c r="E275" s="18">
        <f>SUM(D274:D275)</f>
        <v>2.3609999999999998</v>
      </c>
      <c r="K275" s="39">
        <v>49.189</v>
      </c>
      <c r="L275" t="s">
        <v>225</v>
      </c>
      <c r="M275">
        <v>49</v>
      </c>
      <c r="N275" s="39">
        <v>1.327</v>
      </c>
    </row>
    <row r="276" spans="1:14" x14ac:dyDescent="0.7">
      <c r="A276" s="18">
        <v>19.613</v>
      </c>
      <c r="B276" t="s">
        <v>262</v>
      </c>
      <c r="C276">
        <v>50</v>
      </c>
      <c r="D276" s="18">
        <v>1.405</v>
      </c>
      <c r="K276" s="39">
        <v>49.787999999999997</v>
      </c>
      <c r="L276" t="s">
        <v>225</v>
      </c>
      <c r="M276">
        <v>87</v>
      </c>
      <c r="N276" s="39">
        <v>0.22500000000000001</v>
      </c>
    </row>
    <row r="277" spans="1:14" x14ac:dyDescent="0.7">
      <c r="A277" s="18">
        <v>19.798999999999999</v>
      </c>
      <c r="B277" t="s">
        <v>133</v>
      </c>
      <c r="C277">
        <v>91</v>
      </c>
      <c r="D277" s="18">
        <v>5.8559999999999999</v>
      </c>
      <c r="K277" s="39">
        <v>52.442</v>
      </c>
      <c r="L277" t="s">
        <v>225</v>
      </c>
      <c r="M277">
        <v>53</v>
      </c>
      <c r="N277" s="39">
        <v>2.8660000000000001</v>
      </c>
    </row>
    <row r="278" spans="1:14" x14ac:dyDescent="0.7">
      <c r="A278" s="18">
        <v>20.539000000000001</v>
      </c>
      <c r="B278" t="s">
        <v>263</v>
      </c>
      <c r="C278">
        <v>98</v>
      </c>
      <c r="D278" s="18">
        <v>1.63</v>
      </c>
      <c r="K278" s="39">
        <v>53.878999999999998</v>
      </c>
      <c r="L278" t="s">
        <v>225</v>
      </c>
      <c r="M278">
        <v>90</v>
      </c>
      <c r="N278" s="39">
        <v>1.5129999999999999</v>
      </c>
    </row>
    <row r="279" spans="1:14" x14ac:dyDescent="0.7">
      <c r="A279" s="18">
        <v>20.952999999999999</v>
      </c>
      <c r="B279" t="s">
        <v>155</v>
      </c>
      <c r="C279">
        <v>99</v>
      </c>
      <c r="D279" s="18">
        <v>5.0090000000000003</v>
      </c>
      <c r="E279" s="18">
        <f>SUM(D279:D280)</f>
        <v>7.0259999999999998</v>
      </c>
      <c r="K279" s="39"/>
      <c r="N279" s="39">
        <f>SUM(N244:N278)</f>
        <v>100.002</v>
      </c>
    </row>
    <row r="280" spans="1:14" x14ac:dyDescent="0.7">
      <c r="A280" s="18">
        <v>21.103000000000002</v>
      </c>
      <c r="B280" t="s">
        <v>155</v>
      </c>
      <c r="C280">
        <v>99</v>
      </c>
      <c r="D280" s="18">
        <v>2.0169999999999999</v>
      </c>
    </row>
    <row r="281" spans="1:14" x14ac:dyDescent="0.7">
      <c r="A281" s="18">
        <v>21.975999999999999</v>
      </c>
      <c r="B281" t="s">
        <v>156</v>
      </c>
      <c r="C281">
        <v>99</v>
      </c>
      <c r="D281" s="18">
        <v>4.0439999999999996</v>
      </c>
    </row>
    <row r="282" spans="1:14" x14ac:dyDescent="0.7">
      <c r="A282" s="18">
        <v>23.623999999999999</v>
      </c>
      <c r="B282" t="s">
        <v>157</v>
      </c>
      <c r="C282">
        <v>99</v>
      </c>
      <c r="D282" s="18">
        <v>16.108000000000001</v>
      </c>
    </row>
    <row r="283" spans="1:14" x14ac:dyDescent="0.7">
      <c r="A283" s="18">
        <v>24.532</v>
      </c>
      <c r="B283" t="s">
        <v>138</v>
      </c>
      <c r="C283">
        <v>91</v>
      </c>
      <c r="D283" s="18">
        <v>2.4489999999999998</v>
      </c>
    </row>
    <row r="284" spans="1:14" x14ac:dyDescent="0.7">
      <c r="A284" s="18">
        <v>30.509</v>
      </c>
      <c r="B284" t="s">
        <v>264</v>
      </c>
      <c r="C284">
        <v>87</v>
      </c>
      <c r="D284" s="18">
        <v>1.246</v>
      </c>
    </row>
    <row r="285" spans="1:14" x14ac:dyDescent="0.7">
      <c r="A285" s="18">
        <v>33.956000000000003</v>
      </c>
      <c r="B285" t="s">
        <v>265</v>
      </c>
      <c r="C285">
        <v>91</v>
      </c>
      <c r="D285" s="18">
        <v>4.359</v>
      </c>
    </row>
    <row r="286" spans="1:14" x14ac:dyDescent="0.7">
      <c r="A286" s="18">
        <v>49.189</v>
      </c>
      <c r="B286" t="s">
        <v>225</v>
      </c>
      <c r="C286">
        <v>50</v>
      </c>
      <c r="D286" s="18">
        <v>0.86</v>
      </c>
    </row>
    <row r="287" spans="1:14" x14ac:dyDescent="0.7">
      <c r="A287" s="18">
        <v>52.433</v>
      </c>
      <c r="B287" t="s">
        <v>225</v>
      </c>
      <c r="C287">
        <v>60</v>
      </c>
      <c r="D287" s="18">
        <v>2.6859999999999999</v>
      </c>
    </row>
    <row r="288" spans="1:14" x14ac:dyDescent="0.7">
      <c r="A288" s="18"/>
      <c r="D288" s="18">
        <f>SUM(D247:D287)</f>
        <v>99.99799999999999</v>
      </c>
    </row>
  </sheetData>
  <phoneticPr fontId="1" type="noConversion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820D8-9A14-4A8F-9736-E6C217737D7A}">
  <dimension ref="A1:AW33"/>
  <sheetViews>
    <sheetView workbookViewId="0">
      <selection activeCell="AN8" sqref="AN8"/>
    </sheetView>
  </sheetViews>
  <sheetFormatPr defaultRowHeight="16.5" x14ac:dyDescent="0.7"/>
  <sheetData>
    <row r="1" spans="1:49" x14ac:dyDescent="0.7">
      <c r="A1" s="31" t="s">
        <v>346</v>
      </c>
      <c r="B1" s="31"/>
      <c r="C1" s="31"/>
      <c r="D1" s="31"/>
      <c r="E1" s="31"/>
      <c r="F1" s="31"/>
      <c r="G1" s="31"/>
      <c r="H1" s="31"/>
      <c r="I1" s="31"/>
      <c r="K1" s="31" t="s">
        <v>347</v>
      </c>
      <c r="L1" s="31"/>
      <c r="M1" s="31"/>
      <c r="N1" s="31"/>
      <c r="O1" s="31"/>
      <c r="P1" s="31"/>
      <c r="Q1" s="31"/>
      <c r="R1" s="31"/>
      <c r="S1" s="31"/>
      <c r="U1" s="31" t="s">
        <v>348</v>
      </c>
      <c r="V1" s="31"/>
      <c r="W1" s="31"/>
      <c r="X1" s="31"/>
      <c r="Y1" s="31"/>
      <c r="Z1" s="31"/>
      <c r="AA1" s="31"/>
      <c r="AB1" s="31"/>
      <c r="AC1" s="31"/>
      <c r="AE1" s="31" t="s">
        <v>349</v>
      </c>
      <c r="AF1" s="31"/>
      <c r="AG1" s="31"/>
      <c r="AH1" s="31"/>
      <c r="AI1" s="31"/>
      <c r="AJ1" s="31"/>
      <c r="AK1" s="31"/>
      <c r="AL1" s="31"/>
      <c r="AM1" s="31"/>
      <c r="AO1" s="31" t="s">
        <v>351</v>
      </c>
      <c r="AP1" s="31"/>
      <c r="AQ1" s="31"/>
      <c r="AR1" s="31"/>
      <c r="AS1" s="31"/>
      <c r="AT1" s="31"/>
      <c r="AU1" s="31"/>
      <c r="AV1" s="31"/>
      <c r="AW1" s="31"/>
    </row>
    <row r="2" spans="1:49" x14ac:dyDescent="0.7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L2" t="s">
        <v>1</v>
      </c>
      <c r="M2" t="s">
        <v>2</v>
      </c>
      <c r="N2" t="s">
        <v>3</v>
      </c>
      <c r="O2" t="s">
        <v>4</v>
      </c>
      <c r="P2" t="s">
        <v>5</v>
      </c>
      <c r="Q2" t="s">
        <v>6</v>
      </c>
      <c r="R2" t="s">
        <v>7</v>
      </c>
      <c r="S2" t="s">
        <v>8</v>
      </c>
      <c r="V2" t="s">
        <v>1</v>
      </c>
      <c r="W2" t="s">
        <v>2</v>
      </c>
      <c r="X2" t="s">
        <v>3</v>
      </c>
      <c r="Y2" t="s">
        <v>4</v>
      </c>
      <c r="Z2" t="s">
        <v>5</v>
      </c>
      <c r="AA2" t="s">
        <v>6</v>
      </c>
      <c r="AB2" t="s">
        <v>7</v>
      </c>
      <c r="AC2" t="s">
        <v>8</v>
      </c>
      <c r="AF2" t="s">
        <v>1</v>
      </c>
      <c r="AG2" t="s">
        <v>2</v>
      </c>
      <c r="AH2" t="s">
        <v>3</v>
      </c>
      <c r="AI2" t="s">
        <v>4</v>
      </c>
      <c r="AJ2" t="s">
        <v>5</v>
      </c>
      <c r="AK2" t="s">
        <v>6</v>
      </c>
      <c r="AL2" t="s">
        <v>7</v>
      </c>
      <c r="AM2" t="s">
        <v>8</v>
      </c>
      <c r="AP2" t="s">
        <v>1</v>
      </c>
      <c r="AQ2" t="s">
        <v>2</v>
      </c>
      <c r="AR2" t="s">
        <v>3</v>
      </c>
      <c r="AS2" t="s">
        <v>4</v>
      </c>
      <c r="AT2" t="s">
        <v>5</v>
      </c>
      <c r="AU2" t="s">
        <v>6</v>
      </c>
      <c r="AV2" t="s">
        <v>7</v>
      </c>
      <c r="AW2" t="s">
        <v>8</v>
      </c>
    </row>
    <row r="3" spans="1:49" x14ac:dyDescent="0.7">
      <c r="A3">
        <v>1</v>
      </c>
      <c r="B3">
        <v>7.9</v>
      </c>
      <c r="C3">
        <v>19.3</v>
      </c>
      <c r="D3">
        <v>23.9</v>
      </c>
      <c r="E3">
        <v>26.1</v>
      </c>
      <c r="F3">
        <v>26.3</v>
      </c>
      <c r="G3">
        <v>21.4</v>
      </c>
      <c r="H3">
        <v>15.2</v>
      </c>
      <c r="I3">
        <v>10.3</v>
      </c>
      <c r="K3">
        <v>1</v>
      </c>
      <c r="L3">
        <v>12.1</v>
      </c>
      <c r="M3">
        <v>25.7</v>
      </c>
      <c r="N3">
        <v>31.7</v>
      </c>
      <c r="O3">
        <v>29.1</v>
      </c>
      <c r="P3">
        <v>32.299999999999997</v>
      </c>
      <c r="Q3">
        <v>28.1</v>
      </c>
      <c r="R3">
        <v>20</v>
      </c>
      <c r="S3">
        <v>18.899999999999999</v>
      </c>
      <c r="U3">
        <v>1</v>
      </c>
      <c r="V3">
        <v>4.9000000000000004</v>
      </c>
      <c r="W3">
        <v>13</v>
      </c>
      <c r="X3">
        <v>18.8</v>
      </c>
      <c r="Y3">
        <v>23.9</v>
      </c>
      <c r="Z3">
        <v>22.6</v>
      </c>
      <c r="AA3">
        <v>16.2</v>
      </c>
      <c r="AB3">
        <v>10.199999999999999</v>
      </c>
      <c r="AC3">
        <v>2</v>
      </c>
      <c r="AE3">
        <v>1</v>
      </c>
      <c r="AF3">
        <v>4.25</v>
      </c>
      <c r="AG3">
        <v>11.22</v>
      </c>
      <c r="AH3">
        <v>9.7799999999999994</v>
      </c>
      <c r="AI3">
        <v>0.03</v>
      </c>
      <c r="AJ3">
        <v>6.85</v>
      </c>
      <c r="AK3">
        <v>10.07</v>
      </c>
      <c r="AL3">
        <v>0.27</v>
      </c>
      <c r="AM3">
        <v>8.9700000000000006</v>
      </c>
      <c r="AO3">
        <v>1</v>
      </c>
      <c r="AP3">
        <v>6</v>
      </c>
      <c r="AQ3">
        <v>0</v>
      </c>
      <c r="AR3">
        <v>0</v>
      </c>
      <c r="AS3">
        <v>1</v>
      </c>
      <c r="AT3">
        <v>12</v>
      </c>
      <c r="AU3">
        <v>0</v>
      </c>
      <c r="AV3">
        <v>7</v>
      </c>
      <c r="AW3">
        <v>0</v>
      </c>
    </row>
    <row r="4" spans="1:49" x14ac:dyDescent="0.7">
      <c r="A4">
        <v>2</v>
      </c>
      <c r="B4">
        <v>9.1</v>
      </c>
      <c r="C4">
        <v>17.2</v>
      </c>
      <c r="D4">
        <v>21.5</v>
      </c>
      <c r="E4">
        <v>26.5</v>
      </c>
      <c r="F4">
        <v>27.2</v>
      </c>
      <c r="G4">
        <v>20</v>
      </c>
      <c r="H4">
        <v>19.399999999999999</v>
      </c>
      <c r="I4">
        <v>12.6</v>
      </c>
      <c r="K4">
        <v>2</v>
      </c>
      <c r="L4">
        <v>16.100000000000001</v>
      </c>
      <c r="M4">
        <v>26.2</v>
      </c>
      <c r="N4">
        <v>28.5</v>
      </c>
      <c r="O4">
        <v>31</v>
      </c>
      <c r="P4">
        <v>32.700000000000003</v>
      </c>
      <c r="Q4">
        <v>27</v>
      </c>
      <c r="R4">
        <v>23.2</v>
      </c>
      <c r="S4">
        <v>20.7</v>
      </c>
      <c r="U4">
        <v>2</v>
      </c>
      <c r="V4">
        <v>2.1</v>
      </c>
      <c r="W4">
        <v>7.5</v>
      </c>
      <c r="X4">
        <v>13.3</v>
      </c>
      <c r="Y4">
        <v>23.9</v>
      </c>
      <c r="Z4">
        <v>24</v>
      </c>
      <c r="AA4">
        <v>14.2</v>
      </c>
      <c r="AB4">
        <v>16</v>
      </c>
      <c r="AC4">
        <v>6.8</v>
      </c>
      <c r="AE4">
        <v>2</v>
      </c>
      <c r="AF4">
        <v>10.78</v>
      </c>
      <c r="AG4">
        <v>11.6</v>
      </c>
      <c r="AH4">
        <v>12.38</v>
      </c>
      <c r="AI4">
        <v>1.42</v>
      </c>
      <c r="AJ4">
        <v>6.82</v>
      </c>
      <c r="AK4">
        <v>9.3699999999999992</v>
      </c>
      <c r="AL4">
        <v>1.02</v>
      </c>
      <c r="AM4">
        <v>7.98</v>
      </c>
      <c r="AO4">
        <v>2</v>
      </c>
      <c r="AP4">
        <v>0</v>
      </c>
      <c r="AQ4">
        <v>0</v>
      </c>
      <c r="AR4">
        <v>0</v>
      </c>
      <c r="AS4">
        <v>3</v>
      </c>
      <c r="AT4">
        <v>0</v>
      </c>
      <c r="AU4">
        <v>0</v>
      </c>
      <c r="AV4">
        <v>10.5</v>
      </c>
      <c r="AW4">
        <v>0</v>
      </c>
    </row>
    <row r="5" spans="1:49" x14ac:dyDescent="0.7">
      <c r="A5">
        <v>3</v>
      </c>
      <c r="B5">
        <v>12.2</v>
      </c>
      <c r="C5">
        <v>19.399999999999999</v>
      </c>
      <c r="D5">
        <v>21.4</v>
      </c>
      <c r="E5">
        <v>27.5</v>
      </c>
      <c r="F5">
        <v>27.1</v>
      </c>
      <c r="G5">
        <v>20.9</v>
      </c>
      <c r="H5">
        <v>20.3</v>
      </c>
      <c r="I5">
        <v>12.1</v>
      </c>
      <c r="K5">
        <v>3</v>
      </c>
      <c r="L5">
        <v>21.8</v>
      </c>
      <c r="M5">
        <v>29</v>
      </c>
      <c r="N5">
        <v>26.6</v>
      </c>
      <c r="O5">
        <v>31.8</v>
      </c>
      <c r="P5">
        <v>33.799999999999997</v>
      </c>
      <c r="Q5">
        <v>28.6</v>
      </c>
      <c r="R5">
        <v>25.8</v>
      </c>
      <c r="S5">
        <v>20.8</v>
      </c>
      <c r="U5">
        <v>3</v>
      </c>
      <c r="V5">
        <v>2.1</v>
      </c>
      <c r="W5">
        <v>7.9</v>
      </c>
      <c r="X5">
        <v>16.399999999999999</v>
      </c>
      <c r="Y5">
        <v>25.5</v>
      </c>
      <c r="Z5">
        <v>21.2</v>
      </c>
      <c r="AA5">
        <v>14.4</v>
      </c>
      <c r="AB5">
        <v>16.899999999999999</v>
      </c>
      <c r="AC5">
        <v>6.6</v>
      </c>
      <c r="AE5">
        <v>3</v>
      </c>
      <c r="AF5">
        <v>11.17</v>
      </c>
      <c r="AG5">
        <v>12.22</v>
      </c>
      <c r="AH5">
        <v>11.52</v>
      </c>
      <c r="AI5">
        <v>0.65</v>
      </c>
      <c r="AJ5">
        <v>9.33</v>
      </c>
      <c r="AK5">
        <v>10.33</v>
      </c>
      <c r="AL5">
        <v>5.72</v>
      </c>
      <c r="AM5">
        <v>6.93</v>
      </c>
      <c r="AO5">
        <v>3</v>
      </c>
      <c r="AP5">
        <v>0</v>
      </c>
      <c r="AQ5">
        <v>0</v>
      </c>
      <c r="AR5">
        <v>0</v>
      </c>
      <c r="AS5">
        <v>0.5</v>
      </c>
      <c r="AT5">
        <v>0</v>
      </c>
      <c r="AU5">
        <v>0</v>
      </c>
      <c r="AV5">
        <v>0</v>
      </c>
      <c r="AW5">
        <v>0</v>
      </c>
    </row>
    <row r="6" spans="1:49" x14ac:dyDescent="0.7">
      <c r="A6">
        <v>4</v>
      </c>
      <c r="B6">
        <v>13.8</v>
      </c>
      <c r="C6">
        <v>20.100000000000001</v>
      </c>
      <c r="D6">
        <v>21</v>
      </c>
      <c r="E6">
        <v>26.6</v>
      </c>
      <c r="F6">
        <v>29.3</v>
      </c>
      <c r="G6">
        <v>21.5</v>
      </c>
      <c r="H6">
        <v>17.899999999999999</v>
      </c>
      <c r="I6">
        <v>8.8000000000000007</v>
      </c>
      <c r="K6">
        <v>4</v>
      </c>
      <c r="L6">
        <v>22.9</v>
      </c>
      <c r="M6">
        <v>27.5</v>
      </c>
      <c r="N6">
        <v>28.8</v>
      </c>
      <c r="O6">
        <v>30.2</v>
      </c>
      <c r="P6">
        <v>35.799999999999997</v>
      </c>
      <c r="Q6">
        <v>28.4</v>
      </c>
      <c r="R6">
        <v>22</v>
      </c>
      <c r="S6">
        <v>14.2</v>
      </c>
      <c r="U6">
        <v>4</v>
      </c>
      <c r="V6">
        <v>2.1</v>
      </c>
      <c r="W6">
        <v>10.5</v>
      </c>
      <c r="X6">
        <v>11.8</v>
      </c>
      <c r="Y6">
        <v>24.3</v>
      </c>
      <c r="Z6">
        <v>23.3</v>
      </c>
      <c r="AA6">
        <v>16.3</v>
      </c>
      <c r="AB6">
        <v>15</v>
      </c>
      <c r="AC6">
        <v>4.0999999999999996</v>
      </c>
      <c r="AE6">
        <v>4</v>
      </c>
      <c r="AF6">
        <v>10.15</v>
      </c>
      <c r="AG6">
        <v>8.9700000000000006</v>
      </c>
      <c r="AH6">
        <v>12.25</v>
      </c>
      <c r="AI6">
        <v>2.72</v>
      </c>
      <c r="AJ6">
        <v>11.87</v>
      </c>
      <c r="AK6">
        <v>7.87</v>
      </c>
      <c r="AL6">
        <v>5.07</v>
      </c>
      <c r="AM6">
        <v>8.2200000000000006</v>
      </c>
      <c r="AO6">
        <v>4</v>
      </c>
      <c r="AP6">
        <v>0</v>
      </c>
      <c r="AQ6">
        <v>0</v>
      </c>
      <c r="AR6">
        <v>0</v>
      </c>
      <c r="AS6">
        <v>6.5</v>
      </c>
      <c r="AT6">
        <v>0</v>
      </c>
      <c r="AU6">
        <v>0</v>
      </c>
      <c r="AV6">
        <v>0</v>
      </c>
      <c r="AW6">
        <v>0</v>
      </c>
    </row>
    <row r="7" spans="1:49" x14ac:dyDescent="0.7">
      <c r="A7">
        <v>5</v>
      </c>
      <c r="B7">
        <v>14.5</v>
      </c>
      <c r="C7">
        <v>19.899999999999999</v>
      </c>
      <c r="D7">
        <v>21</v>
      </c>
      <c r="E7">
        <v>28.1</v>
      </c>
      <c r="F7">
        <v>29.9</v>
      </c>
      <c r="G7">
        <v>20.2</v>
      </c>
      <c r="H7">
        <v>16.7</v>
      </c>
      <c r="I7">
        <v>7.8</v>
      </c>
      <c r="K7">
        <v>5</v>
      </c>
      <c r="L7">
        <v>17.600000000000001</v>
      </c>
      <c r="M7">
        <v>25.8</v>
      </c>
      <c r="N7">
        <v>28.5</v>
      </c>
      <c r="O7">
        <v>33.799999999999997</v>
      </c>
      <c r="P7">
        <v>36.299999999999997</v>
      </c>
      <c r="Q7">
        <v>23.5</v>
      </c>
      <c r="R7">
        <v>21.1</v>
      </c>
      <c r="S7">
        <v>16.2</v>
      </c>
      <c r="U7">
        <v>5</v>
      </c>
      <c r="V7">
        <v>11.8</v>
      </c>
      <c r="W7">
        <v>14.3</v>
      </c>
      <c r="X7">
        <v>13.9</v>
      </c>
      <c r="Y7">
        <v>23.2</v>
      </c>
      <c r="Z7">
        <v>24.5</v>
      </c>
      <c r="AA7">
        <v>17.600000000000001</v>
      </c>
      <c r="AB7">
        <v>13.1</v>
      </c>
      <c r="AC7">
        <v>1.4</v>
      </c>
      <c r="AE7">
        <v>5</v>
      </c>
      <c r="AF7">
        <v>0.22</v>
      </c>
      <c r="AG7">
        <v>6.02</v>
      </c>
      <c r="AH7">
        <v>12.1</v>
      </c>
      <c r="AI7">
        <v>11.07</v>
      </c>
      <c r="AJ7">
        <v>10.42</v>
      </c>
      <c r="AK7">
        <v>0.02</v>
      </c>
      <c r="AL7">
        <v>3.4</v>
      </c>
      <c r="AM7">
        <v>9.5</v>
      </c>
      <c r="AO7">
        <v>5</v>
      </c>
      <c r="AP7">
        <v>5.5</v>
      </c>
      <c r="AQ7">
        <v>4</v>
      </c>
      <c r="AR7">
        <v>0</v>
      </c>
      <c r="AS7">
        <v>0</v>
      </c>
      <c r="AT7">
        <v>1</v>
      </c>
      <c r="AU7">
        <v>1</v>
      </c>
      <c r="AV7">
        <v>0</v>
      </c>
      <c r="AW7">
        <v>0</v>
      </c>
    </row>
    <row r="8" spans="1:49" x14ac:dyDescent="0.7">
      <c r="A8">
        <v>6</v>
      </c>
      <c r="B8">
        <v>16.2</v>
      </c>
      <c r="C8">
        <v>18.399999999999999</v>
      </c>
      <c r="D8">
        <v>17.8</v>
      </c>
      <c r="E8">
        <v>27</v>
      </c>
      <c r="F8">
        <v>30.4</v>
      </c>
      <c r="G8">
        <v>20.9</v>
      </c>
      <c r="H8">
        <v>15.8</v>
      </c>
      <c r="I8">
        <v>7.7</v>
      </c>
      <c r="K8">
        <v>6</v>
      </c>
      <c r="L8">
        <v>20</v>
      </c>
      <c r="M8">
        <v>24.5</v>
      </c>
      <c r="N8">
        <v>21.7</v>
      </c>
      <c r="O8">
        <v>31.2</v>
      </c>
      <c r="P8">
        <v>37.6</v>
      </c>
      <c r="Q8">
        <v>24.7</v>
      </c>
      <c r="R8">
        <v>17.600000000000001</v>
      </c>
      <c r="S8">
        <v>19.100000000000001</v>
      </c>
      <c r="U8">
        <v>6</v>
      </c>
      <c r="V8">
        <v>10.9</v>
      </c>
      <c r="W8">
        <v>10.8</v>
      </c>
      <c r="X8">
        <v>14.7</v>
      </c>
      <c r="Y8">
        <v>24.4</v>
      </c>
      <c r="Z8">
        <v>24.7</v>
      </c>
      <c r="AA8">
        <v>18.100000000000001</v>
      </c>
      <c r="AB8">
        <v>14.2</v>
      </c>
      <c r="AC8">
        <v>0.6</v>
      </c>
      <c r="AE8">
        <v>6</v>
      </c>
      <c r="AF8">
        <v>0.4</v>
      </c>
      <c r="AG8">
        <v>11.32</v>
      </c>
      <c r="AH8">
        <v>0.43</v>
      </c>
      <c r="AI8">
        <v>5.12</v>
      </c>
      <c r="AJ8">
        <v>11.82</v>
      </c>
      <c r="AK8">
        <v>0</v>
      </c>
      <c r="AL8">
        <v>0</v>
      </c>
      <c r="AM8">
        <v>9.02</v>
      </c>
      <c r="AO8">
        <v>6</v>
      </c>
      <c r="AP8">
        <v>9.5</v>
      </c>
      <c r="AQ8">
        <v>0</v>
      </c>
      <c r="AR8">
        <v>11</v>
      </c>
      <c r="AS8">
        <v>0</v>
      </c>
      <c r="AT8">
        <v>0</v>
      </c>
      <c r="AU8">
        <v>2.5</v>
      </c>
      <c r="AV8">
        <v>7.5</v>
      </c>
      <c r="AW8">
        <v>0</v>
      </c>
    </row>
    <row r="9" spans="1:49" x14ac:dyDescent="0.7">
      <c r="A9">
        <v>7</v>
      </c>
      <c r="B9">
        <v>15.5</v>
      </c>
      <c r="C9">
        <v>17.100000000000001</v>
      </c>
      <c r="D9">
        <v>19.899999999999999</v>
      </c>
      <c r="E9">
        <v>26.1</v>
      </c>
      <c r="F9">
        <v>29.1</v>
      </c>
      <c r="G9">
        <v>21.8</v>
      </c>
      <c r="H9">
        <v>19.600000000000001</v>
      </c>
      <c r="I9">
        <v>11.2</v>
      </c>
      <c r="K9">
        <v>7</v>
      </c>
      <c r="L9">
        <v>24.5</v>
      </c>
      <c r="M9">
        <v>27.2</v>
      </c>
      <c r="N9">
        <v>24.3</v>
      </c>
      <c r="O9">
        <v>28.3</v>
      </c>
      <c r="P9">
        <v>34.4</v>
      </c>
      <c r="Q9">
        <v>28.5</v>
      </c>
      <c r="R9">
        <v>24.1</v>
      </c>
      <c r="S9">
        <v>20.100000000000001</v>
      </c>
      <c r="U9">
        <v>7</v>
      </c>
      <c r="V9">
        <v>8.6</v>
      </c>
      <c r="W9">
        <v>7.8</v>
      </c>
      <c r="X9">
        <v>16.8</v>
      </c>
      <c r="Y9">
        <v>24.2</v>
      </c>
      <c r="Z9">
        <v>24.7</v>
      </c>
      <c r="AA9">
        <v>17.899999999999999</v>
      </c>
      <c r="AB9">
        <v>16.3</v>
      </c>
      <c r="AC9">
        <v>2.2000000000000002</v>
      </c>
      <c r="AE9">
        <v>7</v>
      </c>
      <c r="AF9">
        <v>11.23</v>
      </c>
      <c r="AG9">
        <v>12</v>
      </c>
      <c r="AH9">
        <v>0.1</v>
      </c>
      <c r="AI9">
        <v>0</v>
      </c>
      <c r="AJ9">
        <v>11.43</v>
      </c>
      <c r="AK9">
        <v>7.75</v>
      </c>
      <c r="AL9">
        <v>3.6</v>
      </c>
      <c r="AM9">
        <v>7.8</v>
      </c>
      <c r="AO9">
        <v>7</v>
      </c>
      <c r="AP9">
        <v>0</v>
      </c>
      <c r="AQ9">
        <v>0</v>
      </c>
      <c r="AR9">
        <v>0.5</v>
      </c>
      <c r="AS9">
        <v>1</v>
      </c>
      <c r="AT9">
        <v>5</v>
      </c>
      <c r="AU9">
        <v>0</v>
      </c>
      <c r="AV9">
        <v>0</v>
      </c>
      <c r="AW9">
        <v>0</v>
      </c>
    </row>
    <row r="10" spans="1:49" x14ac:dyDescent="0.7">
      <c r="A10">
        <v>8</v>
      </c>
      <c r="B10">
        <v>17.899999999999999</v>
      </c>
      <c r="C10">
        <v>18.5</v>
      </c>
      <c r="D10">
        <v>21.7</v>
      </c>
      <c r="E10">
        <v>26.3</v>
      </c>
      <c r="F10">
        <v>28.4</v>
      </c>
      <c r="G10">
        <v>22.1</v>
      </c>
      <c r="H10">
        <v>20</v>
      </c>
      <c r="I10">
        <v>14.6</v>
      </c>
      <c r="K10">
        <v>8</v>
      </c>
      <c r="L10">
        <v>27.1</v>
      </c>
      <c r="M10">
        <v>27.3</v>
      </c>
      <c r="N10">
        <v>27.7</v>
      </c>
      <c r="O10">
        <v>28.2</v>
      </c>
      <c r="P10">
        <v>34.5</v>
      </c>
      <c r="Q10">
        <v>29.5</v>
      </c>
      <c r="R10">
        <v>27.1</v>
      </c>
      <c r="S10">
        <v>21.2</v>
      </c>
      <c r="U10">
        <v>8</v>
      </c>
      <c r="V10">
        <v>8.3000000000000007</v>
      </c>
      <c r="W10">
        <v>8.1</v>
      </c>
      <c r="X10">
        <v>17.399999999999999</v>
      </c>
      <c r="Y10">
        <v>25.1</v>
      </c>
      <c r="Z10">
        <v>23.3</v>
      </c>
      <c r="AA10">
        <v>15.9</v>
      </c>
      <c r="AB10">
        <v>15.1</v>
      </c>
      <c r="AC10">
        <v>7.7</v>
      </c>
      <c r="AE10">
        <v>8</v>
      </c>
      <c r="AF10">
        <v>10.199999999999999</v>
      </c>
      <c r="AG10">
        <v>8.07</v>
      </c>
      <c r="AH10">
        <v>9.5299999999999994</v>
      </c>
      <c r="AI10">
        <v>0.48</v>
      </c>
      <c r="AJ10">
        <v>7.98</v>
      </c>
      <c r="AK10">
        <v>9.93</v>
      </c>
      <c r="AL10">
        <v>7.87</v>
      </c>
      <c r="AM10">
        <v>8.4499999999999993</v>
      </c>
      <c r="AO10">
        <v>8</v>
      </c>
      <c r="AP10">
        <v>0</v>
      </c>
      <c r="AQ10">
        <v>0</v>
      </c>
      <c r="AR10">
        <v>0</v>
      </c>
      <c r="AS10">
        <v>12</v>
      </c>
      <c r="AT10">
        <v>0</v>
      </c>
      <c r="AU10">
        <v>0</v>
      </c>
      <c r="AV10">
        <v>0</v>
      </c>
      <c r="AW10">
        <v>0</v>
      </c>
    </row>
    <row r="11" spans="1:49" x14ac:dyDescent="0.7">
      <c r="A11">
        <v>9</v>
      </c>
      <c r="B11">
        <v>14.4</v>
      </c>
      <c r="C11">
        <v>15.7</v>
      </c>
      <c r="D11">
        <v>23.3</v>
      </c>
      <c r="E11">
        <v>28.2</v>
      </c>
      <c r="F11">
        <v>25.6</v>
      </c>
      <c r="G11">
        <v>22.5</v>
      </c>
      <c r="H11">
        <v>21</v>
      </c>
      <c r="I11">
        <v>9.1999999999999993</v>
      </c>
      <c r="K11">
        <v>9</v>
      </c>
      <c r="L11">
        <v>18.399999999999999</v>
      </c>
      <c r="M11">
        <v>18.2</v>
      </c>
      <c r="N11">
        <v>31.9</v>
      </c>
      <c r="O11">
        <v>33.799999999999997</v>
      </c>
      <c r="P11">
        <v>27.3</v>
      </c>
      <c r="Q11">
        <v>29.4</v>
      </c>
      <c r="R11">
        <v>28.5</v>
      </c>
      <c r="S11">
        <v>17.5</v>
      </c>
      <c r="U11">
        <v>9</v>
      </c>
      <c r="V11">
        <v>8</v>
      </c>
      <c r="W11">
        <v>13.8</v>
      </c>
      <c r="X11">
        <v>15.4</v>
      </c>
      <c r="Y11">
        <v>24.8</v>
      </c>
      <c r="Z11">
        <v>24.1</v>
      </c>
      <c r="AA11">
        <v>16.3</v>
      </c>
      <c r="AB11">
        <v>15.1</v>
      </c>
      <c r="AC11">
        <v>3.5</v>
      </c>
      <c r="AE11">
        <v>9</v>
      </c>
      <c r="AF11">
        <v>0.8</v>
      </c>
      <c r="AG11">
        <v>0</v>
      </c>
      <c r="AH11">
        <v>10.88</v>
      </c>
      <c r="AI11">
        <v>6.9</v>
      </c>
      <c r="AJ11">
        <v>0</v>
      </c>
      <c r="AK11">
        <v>8.3699999999999992</v>
      </c>
      <c r="AL11">
        <v>7.95</v>
      </c>
      <c r="AM11">
        <v>9.3800000000000008</v>
      </c>
      <c r="AO11">
        <v>9</v>
      </c>
      <c r="AP11">
        <v>0</v>
      </c>
      <c r="AQ11">
        <v>14</v>
      </c>
      <c r="AR11">
        <v>0</v>
      </c>
      <c r="AS11">
        <v>0</v>
      </c>
      <c r="AT11">
        <v>7.5</v>
      </c>
      <c r="AU11">
        <v>0</v>
      </c>
      <c r="AV11">
        <v>0</v>
      </c>
      <c r="AW11">
        <v>0</v>
      </c>
    </row>
    <row r="12" spans="1:49" x14ac:dyDescent="0.7">
      <c r="A12">
        <v>10</v>
      </c>
      <c r="B12">
        <v>11.8</v>
      </c>
      <c r="C12">
        <v>16</v>
      </c>
      <c r="D12">
        <v>22.4</v>
      </c>
      <c r="E12">
        <v>28</v>
      </c>
      <c r="F12">
        <v>25.4</v>
      </c>
      <c r="G12">
        <v>22.5</v>
      </c>
      <c r="H12">
        <v>21.6</v>
      </c>
      <c r="I12">
        <v>11.1</v>
      </c>
      <c r="K12">
        <v>10</v>
      </c>
      <c r="L12">
        <v>19.2</v>
      </c>
      <c r="M12">
        <v>21.4</v>
      </c>
      <c r="N12">
        <v>28.3</v>
      </c>
      <c r="O12">
        <v>30.6</v>
      </c>
      <c r="P12">
        <v>27.7</v>
      </c>
      <c r="Q12">
        <v>29</v>
      </c>
      <c r="R12">
        <v>28.5</v>
      </c>
      <c r="S12">
        <v>22.2</v>
      </c>
      <c r="U12">
        <v>10</v>
      </c>
      <c r="V12">
        <v>4.5999999999999996</v>
      </c>
      <c r="W12">
        <v>12.4</v>
      </c>
      <c r="X12">
        <v>16.899999999999999</v>
      </c>
      <c r="Y12">
        <v>26.1</v>
      </c>
      <c r="Z12">
        <v>24.2</v>
      </c>
      <c r="AA12">
        <v>17.2</v>
      </c>
      <c r="AB12">
        <v>16.600000000000001</v>
      </c>
      <c r="AC12">
        <v>2</v>
      </c>
      <c r="AE12">
        <v>10</v>
      </c>
      <c r="AF12">
        <v>10.42</v>
      </c>
      <c r="AG12">
        <v>2.12</v>
      </c>
      <c r="AH12">
        <v>2.12</v>
      </c>
      <c r="AI12">
        <v>1.28</v>
      </c>
      <c r="AJ12">
        <v>0.82</v>
      </c>
      <c r="AK12">
        <v>4.6500000000000004</v>
      </c>
      <c r="AL12">
        <v>7.57</v>
      </c>
      <c r="AM12">
        <v>6.88</v>
      </c>
      <c r="AO12">
        <v>10</v>
      </c>
      <c r="AP12">
        <v>0</v>
      </c>
      <c r="AQ12">
        <v>0</v>
      </c>
      <c r="AR12">
        <v>0</v>
      </c>
      <c r="AS12">
        <v>0</v>
      </c>
      <c r="AT12">
        <v>13</v>
      </c>
      <c r="AU12">
        <v>0</v>
      </c>
      <c r="AV12">
        <v>0</v>
      </c>
      <c r="AW12">
        <v>0</v>
      </c>
    </row>
    <row r="13" spans="1:49" x14ac:dyDescent="0.7">
      <c r="A13">
        <v>11</v>
      </c>
      <c r="B13">
        <v>12.5</v>
      </c>
      <c r="C13">
        <v>18.899999999999999</v>
      </c>
      <c r="D13">
        <v>21.9</v>
      </c>
      <c r="E13">
        <v>28.9</v>
      </c>
      <c r="F13">
        <v>26.5</v>
      </c>
      <c r="G13">
        <v>20.399999999999999</v>
      </c>
      <c r="H13">
        <v>19.7</v>
      </c>
      <c r="I13">
        <v>7.4</v>
      </c>
      <c r="K13">
        <v>11</v>
      </c>
      <c r="L13">
        <v>19.399999999999999</v>
      </c>
      <c r="M13">
        <v>28.5</v>
      </c>
      <c r="N13">
        <v>29.5</v>
      </c>
      <c r="O13">
        <v>33.5</v>
      </c>
      <c r="P13">
        <v>32.299999999999997</v>
      </c>
      <c r="Q13">
        <v>22.5</v>
      </c>
      <c r="R13">
        <v>22.1</v>
      </c>
      <c r="S13">
        <v>12.4</v>
      </c>
      <c r="U13">
        <v>11</v>
      </c>
      <c r="V13">
        <v>8</v>
      </c>
      <c r="W13">
        <v>12.2</v>
      </c>
      <c r="X13">
        <v>15.8</v>
      </c>
      <c r="Y13">
        <v>25.3</v>
      </c>
      <c r="Z13">
        <v>22.7</v>
      </c>
      <c r="AA13">
        <v>18.5</v>
      </c>
      <c r="AB13">
        <v>15.7</v>
      </c>
      <c r="AC13">
        <v>0.6</v>
      </c>
      <c r="AE13">
        <v>11</v>
      </c>
      <c r="AF13">
        <v>5.97</v>
      </c>
      <c r="AG13">
        <v>10.43</v>
      </c>
      <c r="AH13">
        <v>11.67</v>
      </c>
      <c r="AI13">
        <v>8.67</v>
      </c>
      <c r="AJ13">
        <v>8.15</v>
      </c>
      <c r="AK13">
        <v>0</v>
      </c>
      <c r="AL13">
        <v>0</v>
      </c>
      <c r="AM13">
        <v>9.32</v>
      </c>
      <c r="AO13">
        <v>11</v>
      </c>
      <c r="AP13">
        <v>20.5</v>
      </c>
      <c r="AQ13">
        <v>0</v>
      </c>
      <c r="AR13">
        <v>0</v>
      </c>
      <c r="AS13">
        <v>0</v>
      </c>
      <c r="AT13">
        <v>0</v>
      </c>
      <c r="AU13">
        <v>47.5</v>
      </c>
      <c r="AV13">
        <v>0.5</v>
      </c>
      <c r="AW13">
        <v>0</v>
      </c>
    </row>
    <row r="14" spans="1:49" x14ac:dyDescent="0.7">
      <c r="A14">
        <v>12</v>
      </c>
      <c r="B14">
        <v>14.1</v>
      </c>
      <c r="C14">
        <v>18.3</v>
      </c>
      <c r="D14">
        <v>19.899999999999999</v>
      </c>
      <c r="E14">
        <v>28.8</v>
      </c>
      <c r="F14">
        <v>25.4</v>
      </c>
      <c r="G14">
        <v>22.9</v>
      </c>
      <c r="H14">
        <v>14.3</v>
      </c>
      <c r="I14">
        <v>5</v>
      </c>
      <c r="K14">
        <v>12</v>
      </c>
      <c r="L14">
        <v>19.100000000000001</v>
      </c>
      <c r="M14">
        <v>20.3</v>
      </c>
      <c r="N14">
        <v>25</v>
      </c>
      <c r="O14">
        <v>34.799999999999997</v>
      </c>
      <c r="P14">
        <v>30.8</v>
      </c>
      <c r="Q14">
        <v>29.9</v>
      </c>
      <c r="R14">
        <v>15.7</v>
      </c>
      <c r="S14">
        <v>14.4</v>
      </c>
      <c r="U14">
        <v>12</v>
      </c>
      <c r="V14">
        <v>9.8000000000000007</v>
      </c>
      <c r="W14">
        <v>14.2</v>
      </c>
      <c r="X14">
        <v>14.7</v>
      </c>
      <c r="Y14">
        <v>24</v>
      </c>
      <c r="Z14">
        <v>20.8</v>
      </c>
      <c r="AA14">
        <v>17.2</v>
      </c>
      <c r="AB14">
        <v>13.1</v>
      </c>
      <c r="AC14">
        <v>-1.5</v>
      </c>
      <c r="AE14">
        <v>12</v>
      </c>
      <c r="AF14">
        <v>9.52</v>
      </c>
      <c r="AG14">
        <v>0</v>
      </c>
      <c r="AH14">
        <v>10.25</v>
      </c>
      <c r="AI14">
        <v>11.42</v>
      </c>
      <c r="AJ14">
        <v>8.17</v>
      </c>
      <c r="AK14">
        <v>10.95</v>
      </c>
      <c r="AL14">
        <v>0</v>
      </c>
      <c r="AM14">
        <v>8.7200000000000006</v>
      </c>
      <c r="AO14">
        <v>12</v>
      </c>
      <c r="AP14">
        <v>0</v>
      </c>
      <c r="AQ14">
        <v>1</v>
      </c>
      <c r="AR14">
        <v>0</v>
      </c>
      <c r="AS14">
        <v>1.5</v>
      </c>
      <c r="AT14">
        <v>0</v>
      </c>
      <c r="AU14">
        <v>0</v>
      </c>
      <c r="AV14">
        <v>22.5</v>
      </c>
      <c r="AW14">
        <v>0</v>
      </c>
    </row>
    <row r="15" spans="1:49" x14ac:dyDescent="0.7">
      <c r="A15">
        <v>13</v>
      </c>
      <c r="B15">
        <v>13.5</v>
      </c>
      <c r="C15">
        <v>19.100000000000001</v>
      </c>
      <c r="D15">
        <v>20.5</v>
      </c>
      <c r="E15">
        <v>28.7</v>
      </c>
      <c r="F15">
        <v>23.6</v>
      </c>
      <c r="G15">
        <v>20.8</v>
      </c>
      <c r="H15">
        <v>13.8</v>
      </c>
      <c r="I15">
        <v>6.3</v>
      </c>
      <c r="K15">
        <v>13</v>
      </c>
      <c r="L15">
        <v>22.8</v>
      </c>
      <c r="M15">
        <v>26.9</v>
      </c>
      <c r="N15">
        <v>26.4</v>
      </c>
      <c r="O15">
        <v>36.1</v>
      </c>
      <c r="P15">
        <v>27.1</v>
      </c>
      <c r="Q15">
        <v>27.9</v>
      </c>
      <c r="R15">
        <v>19.8</v>
      </c>
      <c r="S15">
        <v>14.7</v>
      </c>
      <c r="U15">
        <v>13</v>
      </c>
      <c r="V15">
        <v>3.2</v>
      </c>
      <c r="W15">
        <v>11.8</v>
      </c>
      <c r="X15">
        <v>15.1</v>
      </c>
      <c r="Y15">
        <v>22.1</v>
      </c>
      <c r="Z15">
        <v>20.2</v>
      </c>
      <c r="AA15">
        <v>14</v>
      </c>
      <c r="AB15">
        <v>7.9</v>
      </c>
      <c r="AC15">
        <v>-0.9</v>
      </c>
      <c r="AE15">
        <v>13</v>
      </c>
      <c r="AF15">
        <v>10.47</v>
      </c>
      <c r="AG15">
        <v>10.15</v>
      </c>
      <c r="AH15">
        <v>7.37</v>
      </c>
      <c r="AI15">
        <v>11.75</v>
      </c>
      <c r="AJ15">
        <v>0.7</v>
      </c>
      <c r="AK15">
        <v>11.07</v>
      </c>
      <c r="AL15">
        <v>10</v>
      </c>
      <c r="AM15">
        <v>4.13</v>
      </c>
      <c r="AO15">
        <v>13</v>
      </c>
      <c r="AP15">
        <v>0</v>
      </c>
      <c r="AQ15">
        <v>0.5</v>
      </c>
      <c r="AR15">
        <v>3.5</v>
      </c>
      <c r="AS15">
        <v>4</v>
      </c>
      <c r="AT15">
        <v>0</v>
      </c>
      <c r="AU15">
        <v>0</v>
      </c>
      <c r="AV15">
        <v>0</v>
      </c>
      <c r="AW15">
        <v>0</v>
      </c>
    </row>
    <row r="16" spans="1:49" x14ac:dyDescent="0.7">
      <c r="A16">
        <v>14</v>
      </c>
      <c r="B16">
        <v>14.9</v>
      </c>
      <c r="C16">
        <v>18.399999999999999</v>
      </c>
      <c r="D16">
        <v>21.5</v>
      </c>
      <c r="E16">
        <v>26.4</v>
      </c>
      <c r="F16">
        <v>22.3</v>
      </c>
      <c r="G16">
        <v>20</v>
      </c>
      <c r="H16">
        <v>14.3</v>
      </c>
      <c r="I16">
        <v>9</v>
      </c>
      <c r="K16">
        <v>14</v>
      </c>
      <c r="L16">
        <v>21.4</v>
      </c>
      <c r="M16">
        <v>24.7</v>
      </c>
      <c r="N16">
        <v>28.3</v>
      </c>
      <c r="O16">
        <v>34.1</v>
      </c>
      <c r="P16">
        <v>24.1</v>
      </c>
      <c r="Q16">
        <v>27.8</v>
      </c>
      <c r="R16">
        <v>20.6</v>
      </c>
      <c r="S16">
        <v>15.6</v>
      </c>
      <c r="U16">
        <v>14</v>
      </c>
      <c r="V16">
        <v>6</v>
      </c>
      <c r="W16">
        <v>10.3</v>
      </c>
      <c r="X16">
        <v>15.1</v>
      </c>
      <c r="Y16">
        <v>22.4</v>
      </c>
      <c r="Z16">
        <v>21.2</v>
      </c>
      <c r="AA16">
        <v>13.7</v>
      </c>
      <c r="AB16">
        <v>9.1999999999999993</v>
      </c>
      <c r="AC16">
        <v>3.4</v>
      </c>
      <c r="AE16">
        <v>14</v>
      </c>
      <c r="AF16">
        <v>7.22</v>
      </c>
      <c r="AG16">
        <v>12.22</v>
      </c>
      <c r="AH16">
        <v>10.5</v>
      </c>
      <c r="AI16">
        <v>7.33</v>
      </c>
      <c r="AJ16">
        <v>0</v>
      </c>
      <c r="AK16">
        <v>10.18</v>
      </c>
      <c r="AL16">
        <v>8.98</v>
      </c>
      <c r="AM16">
        <v>8.8800000000000008</v>
      </c>
      <c r="AO16">
        <v>14</v>
      </c>
      <c r="AP16">
        <v>0</v>
      </c>
      <c r="AQ16">
        <v>0</v>
      </c>
      <c r="AR16">
        <v>0</v>
      </c>
      <c r="AS16">
        <v>34</v>
      </c>
      <c r="AT16">
        <v>78</v>
      </c>
      <c r="AU16">
        <v>0</v>
      </c>
      <c r="AV16">
        <v>0</v>
      </c>
      <c r="AW16">
        <v>0</v>
      </c>
    </row>
    <row r="17" spans="1:49" x14ac:dyDescent="0.7">
      <c r="A17">
        <v>15</v>
      </c>
      <c r="B17">
        <v>18.600000000000001</v>
      </c>
      <c r="C17">
        <v>17.399999999999999</v>
      </c>
      <c r="D17">
        <v>24.9</v>
      </c>
      <c r="E17">
        <v>24.8</v>
      </c>
      <c r="F17">
        <v>23.2</v>
      </c>
      <c r="G17">
        <v>19.8</v>
      </c>
      <c r="H17">
        <v>14.4</v>
      </c>
      <c r="I17">
        <v>5.9</v>
      </c>
      <c r="K17">
        <v>15</v>
      </c>
      <c r="L17">
        <v>27.3</v>
      </c>
      <c r="M17">
        <v>24.6</v>
      </c>
      <c r="N17">
        <v>32</v>
      </c>
      <c r="O17">
        <v>27.4</v>
      </c>
      <c r="P17">
        <v>24.5</v>
      </c>
      <c r="Q17">
        <v>25.3</v>
      </c>
      <c r="R17">
        <v>19</v>
      </c>
      <c r="S17">
        <v>10.8</v>
      </c>
      <c r="U17">
        <v>15</v>
      </c>
      <c r="V17">
        <v>10.1</v>
      </c>
      <c r="W17">
        <v>8.1999999999999993</v>
      </c>
      <c r="X17">
        <v>17.7</v>
      </c>
      <c r="Y17">
        <v>23.2</v>
      </c>
      <c r="Z17">
        <v>21.6</v>
      </c>
      <c r="AA17">
        <v>15.3</v>
      </c>
      <c r="AB17">
        <v>11.2</v>
      </c>
      <c r="AC17">
        <v>1.8</v>
      </c>
      <c r="AE17">
        <v>15</v>
      </c>
      <c r="AF17">
        <v>10.3</v>
      </c>
      <c r="AG17">
        <v>12.27</v>
      </c>
      <c r="AH17">
        <v>12.42</v>
      </c>
      <c r="AI17">
        <v>0.33</v>
      </c>
      <c r="AJ17">
        <v>0</v>
      </c>
      <c r="AK17">
        <v>7.42</v>
      </c>
      <c r="AL17">
        <v>1</v>
      </c>
      <c r="AM17">
        <v>4.68</v>
      </c>
      <c r="AO17">
        <v>15</v>
      </c>
      <c r="AP17">
        <v>0</v>
      </c>
      <c r="AQ17">
        <v>0</v>
      </c>
      <c r="AR17">
        <v>0</v>
      </c>
      <c r="AS17">
        <v>8</v>
      </c>
      <c r="AT17">
        <v>5</v>
      </c>
      <c r="AU17">
        <v>0</v>
      </c>
      <c r="AV17">
        <v>1</v>
      </c>
      <c r="AW17">
        <v>0</v>
      </c>
    </row>
    <row r="18" spans="1:49" x14ac:dyDescent="0.7">
      <c r="A18">
        <v>16</v>
      </c>
      <c r="B18">
        <v>18.399999999999999</v>
      </c>
      <c r="C18">
        <v>17.5</v>
      </c>
      <c r="D18">
        <v>23.4</v>
      </c>
      <c r="E18">
        <v>27</v>
      </c>
      <c r="F18">
        <v>25.3</v>
      </c>
      <c r="G18">
        <v>20.100000000000001</v>
      </c>
      <c r="H18">
        <v>15.1</v>
      </c>
      <c r="I18">
        <v>4.3</v>
      </c>
      <c r="K18">
        <v>16</v>
      </c>
      <c r="L18">
        <v>28.8</v>
      </c>
      <c r="M18">
        <v>23.1</v>
      </c>
      <c r="N18">
        <v>30.6</v>
      </c>
      <c r="O18">
        <v>32.200000000000003</v>
      </c>
      <c r="P18">
        <v>29.7</v>
      </c>
      <c r="Q18">
        <v>24.8</v>
      </c>
      <c r="R18">
        <v>19.899999999999999</v>
      </c>
      <c r="S18">
        <v>10.3</v>
      </c>
      <c r="U18">
        <v>16</v>
      </c>
      <c r="V18">
        <v>7.7</v>
      </c>
      <c r="W18">
        <v>10.9</v>
      </c>
      <c r="X18">
        <v>15.9</v>
      </c>
      <c r="Y18">
        <v>24.3</v>
      </c>
      <c r="Z18">
        <v>22.4</v>
      </c>
      <c r="AA18">
        <v>15.7</v>
      </c>
      <c r="AB18">
        <v>10.7</v>
      </c>
      <c r="AC18">
        <v>-1.3</v>
      </c>
      <c r="AE18">
        <v>16</v>
      </c>
      <c r="AF18">
        <v>10.27</v>
      </c>
      <c r="AG18">
        <v>6</v>
      </c>
      <c r="AH18">
        <v>12</v>
      </c>
      <c r="AI18">
        <v>2.78</v>
      </c>
      <c r="AJ18">
        <v>3.83</v>
      </c>
      <c r="AK18">
        <v>1.37</v>
      </c>
      <c r="AL18">
        <v>1.38</v>
      </c>
      <c r="AM18">
        <v>9.25</v>
      </c>
      <c r="AO18">
        <v>16</v>
      </c>
      <c r="AP18">
        <v>0</v>
      </c>
      <c r="AQ18">
        <v>0</v>
      </c>
      <c r="AR18">
        <v>0</v>
      </c>
      <c r="AS18">
        <v>0</v>
      </c>
      <c r="AT18">
        <v>0.5</v>
      </c>
      <c r="AU18">
        <v>0</v>
      </c>
      <c r="AV18">
        <v>0</v>
      </c>
      <c r="AW18">
        <v>0</v>
      </c>
    </row>
    <row r="19" spans="1:49" x14ac:dyDescent="0.7">
      <c r="A19">
        <v>17</v>
      </c>
      <c r="B19">
        <v>13.5</v>
      </c>
      <c r="C19">
        <v>19.3</v>
      </c>
      <c r="D19">
        <v>24.6</v>
      </c>
      <c r="E19">
        <v>26.4</v>
      </c>
      <c r="F19">
        <v>24.8</v>
      </c>
      <c r="G19">
        <v>21.9</v>
      </c>
      <c r="H19">
        <v>14.8</v>
      </c>
      <c r="I19">
        <v>4.2</v>
      </c>
      <c r="K19">
        <v>17</v>
      </c>
      <c r="L19">
        <v>16.100000000000001</v>
      </c>
      <c r="M19">
        <v>26.8</v>
      </c>
      <c r="N19">
        <v>32.5</v>
      </c>
      <c r="O19">
        <v>32.700000000000003</v>
      </c>
      <c r="P19">
        <v>29</v>
      </c>
      <c r="Q19">
        <v>25.5</v>
      </c>
      <c r="R19">
        <v>21.7</v>
      </c>
      <c r="S19">
        <v>10</v>
      </c>
      <c r="U19">
        <v>17</v>
      </c>
      <c r="V19">
        <v>12.1</v>
      </c>
      <c r="W19">
        <v>10.6</v>
      </c>
      <c r="X19">
        <v>16.7</v>
      </c>
      <c r="Y19">
        <v>22.7</v>
      </c>
      <c r="Z19">
        <v>22.3</v>
      </c>
      <c r="AA19">
        <v>17.399999999999999</v>
      </c>
      <c r="AB19">
        <v>10.1</v>
      </c>
      <c r="AC19">
        <v>-2.9</v>
      </c>
      <c r="AE19">
        <v>17</v>
      </c>
      <c r="AF19">
        <v>0</v>
      </c>
      <c r="AG19">
        <v>11.38</v>
      </c>
      <c r="AH19">
        <v>12</v>
      </c>
      <c r="AI19">
        <v>3.35</v>
      </c>
      <c r="AJ19">
        <v>4.8</v>
      </c>
      <c r="AK19">
        <v>0.35</v>
      </c>
      <c r="AL19">
        <v>6.33</v>
      </c>
      <c r="AM19">
        <v>4.0199999999999996</v>
      </c>
      <c r="AO19">
        <v>17</v>
      </c>
      <c r="AP19">
        <v>15</v>
      </c>
      <c r="AQ19">
        <v>0</v>
      </c>
      <c r="AR19">
        <v>0</v>
      </c>
      <c r="AS19">
        <v>8.5</v>
      </c>
      <c r="AT19">
        <v>2.5</v>
      </c>
      <c r="AU19">
        <v>0</v>
      </c>
      <c r="AV19">
        <v>0</v>
      </c>
      <c r="AW19">
        <v>0</v>
      </c>
    </row>
    <row r="20" spans="1:49" x14ac:dyDescent="0.7">
      <c r="A20">
        <v>18</v>
      </c>
      <c r="B20">
        <v>15</v>
      </c>
      <c r="C20">
        <v>21.5</v>
      </c>
      <c r="D20">
        <v>27</v>
      </c>
      <c r="E20">
        <v>26.4</v>
      </c>
      <c r="F20">
        <v>25.9</v>
      </c>
      <c r="G20">
        <v>20.7</v>
      </c>
      <c r="H20">
        <v>15.1</v>
      </c>
      <c r="I20">
        <v>3.2</v>
      </c>
      <c r="K20">
        <v>18</v>
      </c>
      <c r="L20">
        <v>22.6</v>
      </c>
      <c r="M20">
        <v>29.1</v>
      </c>
      <c r="N20">
        <v>35.200000000000003</v>
      </c>
      <c r="O20">
        <v>31.1</v>
      </c>
      <c r="P20">
        <v>31.4</v>
      </c>
      <c r="Q20">
        <v>28.7</v>
      </c>
      <c r="R20">
        <v>19</v>
      </c>
      <c r="S20">
        <v>8</v>
      </c>
      <c r="U20">
        <v>18</v>
      </c>
      <c r="V20">
        <v>8.3000000000000007</v>
      </c>
      <c r="W20">
        <v>11.9</v>
      </c>
      <c r="X20">
        <v>19</v>
      </c>
      <c r="Y20">
        <v>22.5</v>
      </c>
      <c r="Z20">
        <v>21.6</v>
      </c>
      <c r="AA20">
        <v>14.3</v>
      </c>
      <c r="AB20">
        <v>11.8</v>
      </c>
      <c r="AC20">
        <v>-2.1</v>
      </c>
      <c r="AE20">
        <v>18</v>
      </c>
      <c r="AF20">
        <v>7.47</v>
      </c>
      <c r="AG20">
        <v>12.22</v>
      </c>
      <c r="AH20">
        <v>12.03</v>
      </c>
      <c r="AI20">
        <v>6.15</v>
      </c>
      <c r="AJ20">
        <v>7.62</v>
      </c>
      <c r="AK20">
        <v>10.42</v>
      </c>
      <c r="AL20">
        <v>0.32</v>
      </c>
      <c r="AM20">
        <v>8.8800000000000008</v>
      </c>
      <c r="AO20">
        <v>18</v>
      </c>
      <c r="AP20">
        <v>1</v>
      </c>
      <c r="AQ20">
        <v>0</v>
      </c>
      <c r="AR20">
        <v>0</v>
      </c>
      <c r="AS20">
        <v>0</v>
      </c>
      <c r="AT20">
        <v>8.5</v>
      </c>
      <c r="AU20">
        <v>0</v>
      </c>
      <c r="AV20">
        <v>0</v>
      </c>
      <c r="AW20">
        <v>0</v>
      </c>
    </row>
    <row r="21" spans="1:49" x14ac:dyDescent="0.7">
      <c r="A21">
        <v>19</v>
      </c>
      <c r="B21">
        <v>15.1</v>
      </c>
      <c r="C21">
        <v>23.5</v>
      </c>
      <c r="D21">
        <v>27.3</v>
      </c>
      <c r="E21">
        <v>28.1</v>
      </c>
      <c r="F21">
        <v>25.4</v>
      </c>
      <c r="G21">
        <v>20.7</v>
      </c>
      <c r="H21">
        <v>15.1</v>
      </c>
      <c r="I21">
        <v>1.1000000000000001</v>
      </c>
      <c r="K21">
        <v>19</v>
      </c>
      <c r="L21">
        <v>21</v>
      </c>
      <c r="M21">
        <v>31.6</v>
      </c>
      <c r="N21">
        <v>35</v>
      </c>
      <c r="O21">
        <v>34</v>
      </c>
      <c r="P21">
        <v>30.6</v>
      </c>
      <c r="Q21">
        <v>28.3</v>
      </c>
      <c r="R21">
        <v>20.3</v>
      </c>
      <c r="S21">
        <v>5.6</v>
      </c>
      <c r="U21">
        <v>19</v>
      </c>
      <c r="V21">
        <v>9</v>
      </c>
      <c r="W21">
        <v>13.2</v>
      </c>
      <c r="X21">
        <v>17.899999999999999</v>
      </c>
      <c r="Y21">
        <v>22.6</v>
      </c>
      <c r="Z21">
        <v>22.8</v>
      </c>
      <c r="AA21">
        <v>13.7</v>
      </c>
      <c r="AB21">
        <v>10.9</v>
      </c>
      <c r="AC21">
        <v>-2.4</v>
      </c>
      <c r="AE21">
        <v>19</v>
      </c>
      <c r="AF21">
        <v>11.68</v>
      </c>
      <c r="AG21">
        <v>12.3</v>
      </c>
      <c r="AH21">
        <v>11.72</v>
      </c>
      <c r="AI21">
        <v>10.48</v>
      </c>
      <c r="AJ21">
        <v>4.83</v>
      </c>
      <c r="AK21">
        <v>8.35</v>
      </c>
      <c r="AL21">
        <v>4.6500000000000004</v>
      </c>
      <c r="AM21">
        <v>8.3800000000000008</v>
      </c>
      <c r="AO21">
        <v>19</v>
      </c>
      <c r="AP21">
        <v>0</v>
      </c>
      <c r="AQ21">
        <v>0</v>
      </c>
      <c r="AR21">
        <v>0</v>
      </c>
      <c r="AS21">
        <v>0</v>
      </c>
      <c r="AT21">
        <v>15.5</v>
      </c>
      <c r="AU21">
        <v>0</v>
      </c>
      <c r="AV21">
        <v>0</v>
      </c>
      <c r="AW21">
        <v>0</v>
      </c>
    </row>
    <row r="22" spans="1:49" x14ac:dyDescent="0.7">
      <c r="A22">
        <v>20</v>
      </c>
      <c r="B22">
        <v>12.9</v>
      </c>
      <c r="C22">
        <v>23.2</v>
      </c>
      <c r="D22">
        <v>24.8</v>
      </c>
      <c r="E22">
        <v>29.3</v>
      </c>
      <c r="F22">
        <v>25.1</v>
      </c>
      <c r="G22">
        <v>20.399999999999999</v>
      </c>
      <c r="H22">
        <v>15.6</v>
      </c>
      <c r="I22">
        <v>4.5</v>
      </c>
      <c r="K22">
        <v>20</v>
      </c>
      <c r="L22">
        <v>18.3</v>
      </c>
      <c r="M22">
        <v>31.2</v>
      </c>
      <c r="N22">
        <v>29.2</v>
      </c>
      <c r="O22">
        <v>34.9</v>
      </c>
      <c r="P22">
        <v>28.6</v>
      </c>
      <c r="Q22">
        <v>25.4</v>
      </c>
      <c r="R22">
        <v>22.2</v>
      </c>
      <c r="S22">
        <v>9.3000000000000007</v>
      </c>
      <c r="U22">
        <v>20</v>
      </c>
      <c r="V22">
        <v>9</v>
      </c>
      <c r="W22">
        <v>14.2</v>
      </c>
      <c r="X22">
        <v>20.8</v>
      </c>
      <c r="Y22">
        <v>24.4</v>
      </c>
      <c r="Z22">
        <v>23</v>
      </c>
      <c r="AA22">
        <v>12.8</v>
      </c>
      <c r="AB22">
        <v>10.8</v>
      </c>
      <c r="AC22">
        <v>-0.9</v>
      </c>
      <c r="AE22">
        <v>20</v>
      </c>
      <c r="AF22">
        <v>2</v>
      </c>
      <c r="AG22">
        <v>12.22</v>
      </c>
      <c r="AH22">
        <v>2.25</v>
      </c>
      <c r="AI22">
        <v>11.17</v>
      </c>
      <c r="AJ22">
        <v>0.72</v>
      </c>
      <c r="AK22">
        <v>5.95</v>
      </c>
      <c r="AL22">
        <v>6.58</v>
      </c>
      <c r="AM22">
        <v>8.8800000000000008</v>
      </c>
      <c r="AO22">
        <v>20</v>
      </c>
      <c r="AP22">
        <v>1.5</v>
      </c>
      <c r="AQ22">
        <v>0</v>
      </c>
      <c r="AR22">
        <v>0</v>
      </c>
      <c r="AS22">
        <v>0</v>
      </c>
      <c r="AT22">
        <v>2.5</v>
      </c>
      <c r="AU22">
        <v>0</v>
      </c>
      <c r="AV22">
        <v>0</v>
      </c>
      <c r="AW22">
        <v>0</v>
      </c>
    </row>
    <row r="23" spans="1:49" x14ac:dyDescent="0.7">
      <c r="A23">
        <v>21</v>
      </c>
      <c r="B23">
        <v>13.9</v>
      </c>
      <c r="C23">
        <v>22.1</v>
      </c>
      <c r="D23">
        <v>24.5</v>
      </c>
      <c r="E23">
        <v>30.2</v>
      </c>
      <c r="F23">
        <v>25.9</v>
      </c>
      <c r="G23">
        <v>17.600000000000001</v>
      </c>
      <c r="H23">
        <v>14.2</v>
      </c>
      <c r="I23">
        <v>3.1</v>
      </c>
      <c r="K23">
        <v>21</v>
      </c>
      <c r="L23">
        <v>21.1</v>
      </c>
      <c r="M23">
        <v>30</v>
      </c>
      <c r="N23">
        <v>30.5</v>
      </c>
      <c r="O23">
        <v>35.6</v>
      </c>
      <c r="P23">
        <v>31</v>
      </c>
      <c r="Q23">
        <v>26.3</v>
      </c>
      <c r="R23">
        <v>22.5</v>
      </c>
      <c r="S23">
        <v>11.3</v>
      </c>
      <c r="U23">
        <v>21</v>
      </c>
      <c r="V23">
        <v>7</v>
      </c>
      <c r="W23">
        <v>13.4</v>
      </c>
      <c r="X23">
        <v>18.3</v>
      </c>
      <c r="Y23">
        <v>26.1</v>
      </c>
      <c r="Z23">
        <v>23.8</v>
      </c>
      <c r="AA23">
        <v>10.7</v>
      </c>
      <c r="AB23">
        <v>10.1</v>
      </c>
      <c r="AC23">
        <v>-2.7</v>
      </c>
      <c r="AE23">
        <v>21</v>
      </c>
      <c r="AF23">
        <v>9.9</v>
      </c>
      <c r="AG23">
        <v>9.3000000000000007</v>
      </c>
      <c r="AH23">
        <v>8.4700000000000006</v>
      </c>
      <c r="AI23">
        <v>9.23</v>
      </c>
      <c r="AJ23">
        <v>5.18</v>
      </c>
      <c r="AK23">
        <v>10.48</v>
      </c>
      <c r="AL23">
        <v>7.12</v>
      </c>
      <c r="AM23">
        <v>8.73</v>
      </c>
      <c r="AO23">
        <v>21</v>
      </c>
      <c r="AP23">
        <v>0</v>
      </c>
      <c r="AQ23">
        <v>0</v>
      </c>
      <c r="AR23">
        <v>0</v>
      </c>
      <c r="AS23">
        <v>0</v>
      </c>
      <c r="AT23">
        <v>17</v>
      </c>
      <c r="AU23">
        <v>0</v>
      </c>
      <c r="AV23">
        <v>0</v>
      </c>
      <c r="AW23">
        <v>0</v>
      </c>
    </row>
    <row r="24" spans="1:49" x14ac:dyDescent="0.7">
      <c r="A24">
        <v>22</v>
      </c>
      <c r="B24">
        <v>14.1</v>
      </c>
      <c r="C24">
        <v>22.5</v>
      </c>
      <c r="D24">
        <v>25.9</v>
      </c>
      <c r="E24">
        <v>29.4</v>
      </c>
      <c r="F24">
        <v>26.7</v>
      </c>
      <c r="G24">
        <v>19.100000000000001</v>
      </c>
      <c r="H24">
        <v>15.9</v>
      </c>
      <c r="I24">
        <v>3.9</v>
      </c>
      <c r="K24">
        <v>22</v>
      </c>
      <c r="L24">
        <v>20.9</v>
      </c>
      <c r="M24">
        <v>30.9</v>
      </c>
      <c r="N24">
        <v>33.1</v>
      </c>
      <c r="O24">
        <v>35.299999999999997</v>
      </c>
      <c r="P24">
        <v>32.299999999999997</v>
      </c>
      <c r="Q24">
        <v>26.9</v>
      </c>
      <c r="R24">
        <v>22.3</v>
      </c>
      <c r="S24">
        <v>8.5</v>
      </c>
      <c r="U24">
        <v>22</v>
      </c>
      <c r="V24">
        <v>6.8</v>
      </c>
      <c r="W24">
        <v>13.2</v>
      </c>
      <c r="X24">
        <v>17.7</v>
      </c>
      <c r="Y24">
        <v>26</v>
      </c>
      <c r="Z24">
        <v>23.4</v>
      </c>
      <c r="AA24">
        <v>13.1</v>
      </c>
      <c r="AB24">
        <v>10.5</v>
      </c>
      <c r="AC24">
        <v>-0.9</v>
      </c>
      <c r="AE24">
        <v>22</v>
      </c>
      <c r="AF24">
        <v>9.92</v>
      </c>
      <c r="AG24">
        <v>12.33</v>
      </c>
      <c r="AH24">
        <v>12.1</v>
      </c>
      <c r="AI24">
        <v>4.53</v>
      </c>
      <c r="AJ24">
        <v>6.78</v>
      </c>
      <c r="AK24">
        <v>10.5</v>
      </c>
      <c r="AL24">
        <v>7.66</v>
      </c>
      <c r="AM24">
        <v>0.15</v>
      </c>
      <c r="AO24">
        <v>22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</row>
    <row r="25" spans="1:49" x14ac:dyDescent="0.7">
      <c r="A25">
        <v>23</v>
      </c>
      <c r="B25">
        <v>15.5</v>
      </c>
      <c r="C25">
        <v>21.6</v>
      </c>
      <c r="D25">
        <v>27.3</v>
      </c>
      <c r="E25">
        <v>27.2</v>
      </c>
      <c r="F25">
        <v>28.9</v>
      </c>
      <c r="G25">
        <v>19.7</v>
      </c>
      <c r="H25">
        <v>13.4</v>
      </c>
      <c r="I25">
        <v>2.8</v>
      </c>
      <c r="K25">
        <v>23</v>
      </c>
      <c r="L25">
        <v>23.4</v>
      </c>
      <c r="M25">
        <v>26.7</v>
      </c>
      <c r="N25">
        <v>34.299999999999997</v>
      </c>
      <c r="O25">
        <v>30.1</v>
      </c>
      <c r="P25">
        <v>34</v>
      </c>
      <c r="Q25">
        <v>27</v>
      </c>
      <c r="R25">
        <v>18</v>
      </c>
      <c r="S25">
        <v>7</v>
      </c>
      <c r="U25">
        <v>23</v>
      </c>
      <c r="V25">
        <v>6.9</v>
      </c>
      <c r="W25">
        <v>15.7</v>
      </c>
      <c r="X25">
        <v>20</v>
      </c>
      <c r="Y25">
        <v>24.3</v>
      </c>
      <c r="Z25">
        <v>25.6</v>
      </c>
      <c r="AA25">
        <v>14.2</v>
      </c>
      <c r="AB25">
        <v>7.8</v>
      </c>
      <c r="AC25">
        <v>-2.4</v>
      </c>
      <c r="AE25">
        <v>23</v>
      </c>
      <c r="AF25">
        <v>11.72</v>
      </c>
      <c r="AG25">
        <v>5.53</v>
      </c>
      <c r="AH25">
        <v>10.7</v>
      </c>
      <c r="AI25">
        <v>0</v>
      </c>
      <c r="AJ25">
        <v>5.45</v>
      </c>
      <c r="AK25">
        <v>8.1</v>
      </c>
      <c r="AL25">
        <v>9.9700000000000006</v>
      </c>
      <c r="AM25">
        <v>7.72</v>
      </c>
      <c r="AO25">
        <v>23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</row>
    <row r="26" spans="1:49" x14ac:dyDescent="0.7">
      <c r="A26">
        <v>24</v>
      </c>
      <c r="B26">
        <v>15.9</v>
      </c>
      <c r="C26">
        <v>21.4</v>
      </c>
      <c r="D26">
        <v>25.8</v>
      </c>
      <c r="E26">
        <v>28</v>
      </c>
      <c r="F26">
        <v>29.3</v>
      </c>
      <c r="G26">
        <v>20.6</v>
      </c>
      <c r="H26">
        <v>11.6</v>
      </c>
      <c r="I26">
        <v>1.5</v>
      </c>
      <c r="K26">
        <v>24</v>
      </c>
      <c r="L26">
        <v>24.4</v>
      </c>
      <c r="M26">
        <v>26.4</v>
      </c>
      <c r="N26">
        <v>32</v>
      </c>
      <c r="O26">
        <v>34</v>
      </c>
      <c r="P26">
        <v>34.799999999999997</v>
      </c>
      <c r="Q26">
        <v>28.4</v>
      </c>
      <c r="R26">
        <v>16.899999999999999</v>
      </c>
      <c r="S26">
        <v>7.7</v>
      </c>
      <c r="U26">
        <v>24</v>
      </c>
      <c r="V26">
        <v>6.5</v>
      </c>
      <c r="W26">
        <v>18.3</v>
      </c>
      <c r="X26">
        <v>21.2</v>
      </c>
      <c r="Y26">
        <v>25.9</v>
      </c>
      <c r="Z26">
        <v>25.7</v>
      </c>
      <c r="AA26">
        <v>14.2</v>
      </c>
      <c r="AB26">
        <v>6.7</v>
      </c>
      <c r="AC26">
        <v>-2.9</v>
      </c>
      <c r="AE26">
        <v>24</v>
      </c>
      <c r="AF26">
        <v>11.45</v>
      </c>
      <c r="AG26">
        <v>5.32</v>
      </c>
      <c r="AH26">
        <v>6.73</v>
      </c>
      <c r="AI26">
        <v>2.85</v>
      </c>
      <c r="AJ26">
        <v>7.52</v>
      </c>
      <c r="AK26">
        <v>8.8699999999999992</v>
      </c>
      <c r="AL26">
        <v>3.53</v>
      </c>
      <c r="AM26">
        <v>3.78</v>
      </c>
      <c r="AO26">
        <v>24</v>
      </c>
      <c r="AP26">
        <v>0</v>
      </c>
      <c r="AQ26">
        <v>1</v>
      </c>
      <c r="AR26">
        <v>1.5</v>
      </c>
      <c r="AS26">
        <v>8</v>
      </c>
      <c r="AT26">
        <v>3.5</v>
      </c>
      <c r="AU26">
        <v>0</v>
      </c>
      <c r="AV26">
        <v>0</v>
      </c>
      <c r="AW26">
        <v>0.5</v>
      </c>
    </row>
    <row r="27" spans="1:49" x14ac:dyDescent="0.7">
      <c r="A27">
        <v>25</v>
      </c>
      <c r="B27">
        <v>17.600000000000001</v>
      </c>
      <c r="C27">
        <v>22.3</v>
      </c>
      <c r="D27">
        <v>23.4</v>
      </c>
      <c r="E27">
        <v>26.2</v>
      </c>
      <c r="F27">
        <v>27.3</v>
      </c>
      <c r="G27">
        <v>21.9</v>
      </c>
      <c r="H27">
        <v>11.2</v>
      </c>
      <c r="I27">
        <v>3</v>
      </c>
      <c r="K27">
        <v>25</v>
      </c>
      <c r="L27">
        <v>24.2</v>
      </c>
      <c r="M27">
        <v>31.5</v>
      </c>
      <c r="N27">
        <v>28.9</v>
      </c>
      <c r="O27">
        <v>29.4</v>
      </c>
      <c r="P27">
        <v>32.9</v>
      </c>
      <c r="Q27">
        <v>29.7</v>
      </c>
      <c r="R27">
        <v>20</v>
      </c>
      <c r="S27">
        <v>9.8000000000000007</v>
      </c>
      <c r="U27">
        <v>25</v>
      </c>
      <c r="V27">
        <v>10.5</v>
      </c>
      <c r="W27">
        <v>15.3</v>
      </c>
      <c r="X27">
        <v>19</v>
      </c>
      <c r="Y27">
        <v>22.9</v>
      </c>
      <c r="Z27">
        <v>21.7</v>
      </c>
      <c r="AA27">
        <v>16.899999999999999</v>
      </c>
      <c r="AB27">
        <v>5</v>
      </c>
      <c r="AC27">
        <v>-4.5</v>
      </c>
      <c r="AE27">
        <v>25</v>
      </c>
      <c r="AF27">
        <v>5</v>
      </c>
      <c r="AG27">
        <v>10.7</v>
      </c>
      <c r="AH27">
        <v>6.6</v>
      </c>
      <c r="AI27">
        <v>0.43</v>
      </c>
      <c r="AJ27">
        <v>9.6300000000000008</v>
      </c>
      <c r="AK27">
        <v>9.33</v>
      </c>
      <c r="AL27">
        <v>7.72</v>
      </c>
      <c r="AM27">
        <v>7.98</v>
      </c>
      <c r="AO27">
        <v>25</v>
      </c>
      <c r="AP27">
        <v>0</v>
      </c>
      <c r="AQ27">
        <v>0</v>
      </c>
      <c r="AR27">
        <v>85.5</v>
      </c>
      <c r="AS27">
        <v>7.5</v>
      </c>
      <c r="AT27">
        <v>0.5</v>
      </c>
      <c r="AU27">
        <v>0</v>
      </c>
      <c r="AV27">
        <v>0</v>
      </c>
      <c r="AW27">
        <v>0</v>
      </c>
    </row>
    <row r="28" spans="1:49" x14ac:dyDescent="0.7">
      <c r="A28">
        <v>26</v>
      </c>
      <c r="B28">
        <v>16.399999999999999</v>
      </c>
      <c r="C28">
        <v>18.100000000000001</v>
      </c>
      <c r="D28">
        <v>22.2</v>
      </c>
      <c r="E28">
        <v>25.4</v>
      </c>
      <c r="F28">
        <v>23.8</v>
      </c>
      <c r="G28">
        <v>21.4</v>
      </c>
      <c r="H28">
        <v>11.5</v>
      </c>
      <c r="I28">
        <v>6.1</v>
      </c>
      <c r="K28">
        <v>26</v>
      </c>
      <c r="L28">
        <v>22.4</v>
      </c>
      <c r="M28">
        <v>23.9</v>
      </c>
      <c r="N28">
        <v>27.9</v>
      </c>
      <c r="O28">
        <v>31.7</v>
      </c>
      <c r="P28">
        <v>30.1</v>
      </c>
      <c r="Q28">
        <v>28.8</v>
      </c>
      <c r="R28">
        <v>19.5</v>
      </c>
      <c r="S28">
        <v>12.7</v>
      </c>
      <c r="U28">
        <v>26</v>
      </c>
      <c r="V28">
        <v>12.3</v>
      </c>
      <c r="W28">
        <v>13.1</v>
      </c>
      <c r="X28">
        <v>19.7</v>
      </c>
      <c r="Y28">
        <v>19.5</v>
      </c>
      <c r="Z28">
        <v>17.7</v>
      </c>
      <c r="AA28">
        <v>14.1</v>
      </c>
      <c r="AB28">
        <v>5.3</v>
      </c>
      <c r="AC28">
        <v>1.1000000000000001</v>
      </c>
      <c r="AE28">
        <v>26</v>
      </c>
      <c r="AF28">
        <v>7.38</v>
      </c>
      <c r="AG28">
        <v>11.13</v>
      </c>
      <c r="AH28">
        <v>2.2000000000000002</v>
      </c>
      <c r="AI28">
        <v>8.42</v>
      </c>
      <c r="AJ28">
        <v>11.1</v>
      </c>
      <c r="AK28">
        <v>9.92</v>
      </c>
      <c r="AL28">
        <v>3.97</v>
      </c>
      <c r="AM28">
        <v>4.7300000000000004</v>
      </c>
      <c r="AO28">
        <v>26</v>
      </c>
      <c r="AP28">
        <v>1.5</v>
      </c>
      <c r="AQ28">
        <v>0</v>
      </c>
      <c r="AR28">
        <v>10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x14ac:dyDescent="0.7">
      <c r="A29">
        <v>27</v>
      </c>
      <c r="B29">
        <v>14.7</v>
      </c>
      <c r="C29">
        <v>19.899999999999999</v>
      </c>
      <c r="D29">
        <v>23.8</v>
      </c>
      <c r="E29">
        <v>25.2</v>
      </c>
      <c r="F29">
        <v>22.9</v>
      </c>
      <c r="G29">
        <v>18.600000000000001</v>
      </c>
      <c r="H29">
        <v>14.2</v>
      </c>
      <c r="I29">
        <v>4</v>
      </c>
      <c r="K29">
        <v>27</v>
      </c>
      <c r="L29">
        <v>20.6</v>
      </c>
      <c r="M29">
        <v>27.9</v>
      </c>
      <c r="N29">
        <v>28.2</v>
      </c>
      <c r="O29">
        <v>34.4</v>
      </c>
      <c r="P29">
        <v>30.6</v>
      </c>
      <c r="Q29">
        <v>21.2</v>
      </c>
      <c r="R29">
        <v>20.9</v>
      </c>
      <c r="S29">
        <v>12.5</v>
      </c>
      <c r="U29">
        <v>27</v>
      </c>
      <c r="V29">
        <v>9</v>
      </c>
      <c r="W29">
        <v>11.1</v>
      </c>
      <c r="X29">
        <v>20.2</v>
      </c>
      <c r="Y29">
        <v>17</v>
      </c>
      <c r="Z29">
        <v>16</v>
      </c>
      <c r="AA29">
        <v>16.3</v>
      </c>
      <c r="AB29">
        <v>9.4</v>
      </c>
      <c r="AC29">
        <v>-0.9</v>
      </c>
      <c r="AE29">
        <v>27</v>
      </c>
      <c r="AF29">
        <v>10.9</v>
      </c>
      <c r="AG29">
        <v>12.1</v>
      </c>
      <c r="AH29">
        <v>4.9000000000000004</v>
      </c>
      <c r="AI29">
        <v>12.2</v>
      </c>
      <c r="AJ29">
        <v>10.77</v>
      </c>
      <c r="AK29">
        <v>0</v>
      </c>
      <c r="AL29">
        <v>5.25</v>
      </c>
      <c r="AM29">
        <v>7.95</v>
      </c>
      <c r="AO29">
        <v>27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41.5</v>
      </c>
      <c r="AV29">
        <v>0</v>
      </c>
      <c r="AW29">
        <v>0</v>
      </c>
    </row>
    <row r="30" spans="1:49" x14ac:dyDescent="0.7">
      <c r="A30">
        <v>28</v>
      </c>
      <c r="B30">
        <v>15.1</v>
      </c>
      <c r="C30">
        <v>21.6</v>
      </c>
      <c r="D30">
        <v>25.6</v>
      </c>
      <c r="E30">
        <v>27.6</v>
      </c>
      <c r="F30">
        <v>24.7</v>
      </c>
      <c r="G30">
        <v>20.2</v>
      </c>
      <c r="H30">
        <v>15.2</v>
      </c>
      <c r="I30">
        <v>5.5</v>
      </c>
      <c r="K30">
        <v>28</v>
      </c>
      <c r="L30">
        <v>26.3</v>
      </c>
      <c r="M30">
        <v>29.9</v>
      </c>
      <c r="N30">
        <v>31.6</v>
      </c>
      <c r="O30">
        <v>34</v>
      </c>
      <c r="P30">
        <v>30.3</v>
      </c>
      <c r="Q30">
        <v>26.7</v>
      </c>
      <c r="R30">
        <v>21.1</v>
      </c>
      <c r="S30">
        <v>13.2</v>
      </c>
      <c r="U30">
        <v>28</v>
      </c>
      <c r="V30">
        <v>3.7</v>
      </c>
      <c r="W30">
        <v>12.6</v>
      </c>
      <c r="X30">
        <v>19.399999999999999</v>
      </c>
      <c r="Y30">
        <v>22.4</v>
      </c>
      <c r="Z30">
        <v>18.5</v>
      </c>
      <c r="AA30">
        <v>14.5</v>
      </c>
      <c r="AB30">
        <v>9.3000000000000007</v>
      </c>
      <c r="AC30">
        <v>-0.2</v>
      </c>
      <c r="AE30">
        <v>28</v>
      </c>
      <c r="AF30">
        <v>10.97</v>
      </c>
      <c r="AG30">
        <v>12.05</v>
      </c>
      <c r="AH30">
        <v>10.17</v>
      </c>
      <c r="AI30">
        <v>7.8</v>
      </c>
      <c r="AJ30">
        <v>8.43</v>
      </c>
      <c r="AK30">
        <v>8.2799999999999994</v>
      </c>
      <c r="AL30">
        <v>3.5</v>
      </c>
      <c r="AM30">
        <v>5.17</v>
      </c>
      <c r="AO30">
        <v>28</v>
      </c>
      <c r="AP30">
        <v>0</v>
      </c>
      <c r="AQ30">
        <v>0</v>
      </c>
      <c r="AR30">
        <v>0</v>
      </c>
      <c r="AS30">
        <v>4.5</v>
      </c>
      <c r="AT30">
        <v>0</v>
      </c>
      <c r="AU30">
        <v>0</v>
      </c>
      <c r="AV30">
        <v>0</v>
      </c>
      <c r="AW30">
        <v>0</v>
      </c>
    </row>
    <row r="31" spans="1:49" x14ac:dyDescent="0.7">
      <c r="A31">
        <v>29</v>
      </c>
      <c r="B31">
        <v>17</v>
      </c>
      <c r="C31">
        <v>25.2</v>
      </c>
      <c r="D31">
        <v>24.8</v>
      </c>
      <c r="E31">
        <v>24.1</v>
      </c>
      <c r="F31">
        <v>25</v>
      </c>
      <c r="G31">
        <v>16.2</v>
      </c>
      <c r="H31">
        <v>14.4</v>
      </c>
      <c r="I31">
        <v>8.5</v>
      </c>
      <c r="K31">
        <v>29</v>
      </c>
      <c r="L31">
        <v>27.7</v>
      </c>
      <c r="M31">
        <v>35</v>
      </c>
      <c r="N31">
        <v>28.8</v>
      </c>
      <c r="O31">
        <v>25.9</v>
      </c>
      <c r="P31">
        <v>30.1</v>
      </c>
      <c r="Q31">
        <v>21.8</v>
      </c>
      <c r="R31">
        <v>21</v>
      </c>
      <c r="S31">
        <v>13.5</v>
      </c>
      <c r="U31">
        <v>29</v>
      </c>
      <c r="V31">
        <v>6.6</v>
      </c>
      <c r="W31">
        <v>15.7</v>
      </c>
      <c r="X31">
        <v>21.4</v>
      </c>
      <c r="Y31">
        <v>22.8</v>
      </c>
      <c r="Z31">
        <v>20.100000000000001</v>
      </c>
      <c r="AA31">
        <v>10.7</v>
      </c>
      <c r="AB31">
        <v>8.1</v>
      </c>
      <c r="AC31">
        <v>2.2999999999999998</v>
      </c>
      <c r="AE31">
        <v>29</v>
      </c>
      <c r="AF31">
        <v>11.77</v>
      </c>
      <c r="AG31">
        <v>11.8</v>
      </c>
      <c r="AH31">
        <v>5.63</v>
      </c>
      <c r="AI31">
        <v>0</v>
      </c>
      <c r="AJ31">
        <v>10.92</v>
      </c>
      <c r="AK31">
        <v>9.9499999999999993</v>
      </c>
      <c r="AL31">
        <v>8.8699999999999992</v>
      </c>
      <c r="AM31">
        <v>4.58</v>
      </c>
      <c r="AO31">
        <v>29</v>
      </c>
      <c r="AP31">
        <v>0</v>
      </c>
      <c r="AQ31">
        <v>0</v>
      </c>
      <c r="AR31">
        <v>0</v>
      </c>
      <c r="AS31">
        <v>31</v>
      </c>
      <c r="AT31">
        <v>0.5</v>
      </c>
      <c r="AU31">
        <v>0</v>
      </c>
      <c r="AV31">
        <v>0</v>
      </c>
      <c r="AW31">
        <v>0</v>
      </c>
    </row>
    <row r="32" spans="1:49" x14ac:dyDescent="0.7">
      <c r="A32">
        <v>30</v>
      </c>
      <c r="B32">
        <v>20.6</v>
      </c>
      <c r="C32">
        <v>24.5</v>
      </c>
      <c r="D32">
        <v>26.1</v>
      </c>
      <c r="E32">
        <v>25.5</v>
      </c>
      <c r="F32">
        <v>20.2</v>
      </c>
      <c r="G32">
        <v>15.5</v>
      </c>
      <c r="H32">
        <v>8.1999999999999993</v>
      </c>
      <c r="I32">
        <v>3.6</v>
      </c>
      <c r="K32">
        <v>30</v>
      </c>
      <c r="L32">
        <v>31.9</v>
      </c>
      <c r="M32">
        <v>31.6</v>
      </c>
      <c r="N32">
        <v>31.1</v>
      </c>
      <c r="O32">
        <v>30.1</v>
      </c>
      <c r="P32">
        <v>22.8</v>
      </c>
      <c r="Q32">
        <v>25.9</v>
      </c>
      <c r="R32">
        <v>14.8</v>
      </c>
      <c r="S32">
        <v>7.5</v>
      </c>
      <c r="U32">
        <v>30</v>
      </c>
      <c r="V32">
        <v>8.6999999999999993</v>
      </c>
      <c r="W32">
        <v>16</v>
      </c>
      <c r="X32">
        <v>21.9</v>
      </c>
      <c r="Y32">
        <v>22.5</v>
      </c>
      <c r="Z32">
        <v>17.2</v>
      </c>
      <c r="AA32">
        <v>7</v>
      </c>
      <c r="AB32">
        <v>2.5</v>
      </c>
      <c r="AC32">
        <v>-1.9</v>
      </c>
      <c r="AE32">
        <v>30</v>
      </c>
      <c r="AF32">
        <v>11.6</v>
      </c>
      <c r="AG32">
        <v>8.3000000000000007</v>
      </c>
      <c r="AH32">
        <v>9.1999999999999993</v>
      </c>
      <c r="AI32">
        <v>2.15</v>
      </c>
      <c r="AJ32">
        <v>0.78</v>
      </c>
      <c r="AK32">
        <v>10.63</v>
      </c>
      <c r="AL32">
        <v>9.9499999999999993</v>
      </c>
      <c r="AM32">
        <v>7.22</v>
      </c>
      <c r="AO32">
        <v>30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</row>
    <row r="33" spans="1:48" x14ac:dyDescent="0.7">
      <c r="A33">
        <v>31</v>
      </c>
      <c r="C33">
        <v>22.9</v>
      </c>
      <c r="E33">
        <v>24.6</v>
      </c>
      <c r="F33">
        <v>21.4</v>
      </c>
      <c r="H33">
        <v>7.6</v>
      </c>
      <c r="K33">
        <v>31</v>
      </c>
      <c r="M33">
        <v>29.3</v>
      </c>
      <c r="O33">
        <v>26.9</v>
      </c>
      <c r="P33">
        <v>28.2</v>
      </c>
      <c r="R33">
        <v>18.2</v>
      </c>
      <c r="U33">
        <v>31</v>
      </c>
      <c r="W33">
        <v>16.8</v>
      </c>
      <c r="Y33">
        <v>22.8</v>
      </c>
      <c r="Z33">
        <v>15.2</v>
      </c>
      <c r="AB33">
        <v>-0.2</v>
      </c>
      <c r="AE33">
        <v>31</v>
      </c>
      <c r="AG33">
        <v>5.3</v>
      </c>
      <c r="AI33">
        <v>0</v>
      </c>
      <c r="AJ33">
        <v>11.08</v>
      </c>
      <c r="AL33">
        <v>9.92</v>
      </c>
      <c r="AO33">
        <v>31</v>
      </c>
      <c r="AQ33">
        <v>0</v>
      </c>
      <c r="AS33">
        <v>20</v>
      </c>
      <c r="AT33">
        <v>0</v>
      </c>
      <c r="AV33">
        <v>0</v>
      </c>
    </row>
  </sheetData>
  <mergeCells count="5">
    <mergeCell ref="A1:I1"/>
    <mergeCell ref="K1:S1"/>
    <mergeCell ref="U1:AC1"/>
    <mergeCell ref="AE1:AM1"/>
    <mergeCell ref="AO1:AW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Fig. 1A, 1B</vt:lpstr>
      <vt:lpstr>Fig. 1C, 1D</vt:lpstr>
      <vt:lpstr>Fig. 1E</vt:lpstr>
      <vt:lpstr>Fig. 1F</vt:lpstr>
      <vt:lpstr>Fig. 1G</vt:lpstr>
      <vt:lpstr>Fig. 1H</vt:lpstr>
      <vt:lpstr>Fig. 3</vt:lpstr>
      <vt:lpstr>Fig. 4</vt:lpstr>
      <vt:lpstr>Fig. S2</vt:lpstr>
      <vt:lpstr>Fig. S5, S6</vt:lpstr>
      <vt:lpstr>Fig. S11, S12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조승우</dc:creator>
  <cp:lastModifiedBy>조승우</cp:lastModifiedBy>
  <dcterms:created xsi:type="dcterms:W3CDTF">2019-10-28T04:38:55Z</dcterms:created>
  <dcterms:modified xsi:type="dcterms:W3CDTF">2020-03-11T07:39:32Z</dcterms:modified>
</cp:coreProperties>
</file>