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944300d7451830f/Documentos/Unidad de Hígado/Tesis/Artículo/PeerJ/"/>
    </mc:Choice>
  </mc:AlternateContent>
  <xr:revisionPtr revIDLastSave="136" documentId="13_ncr:1_{34522552-AD7C-4CBC-9732-0B32942ACC5C}" xr6:coauthVersionLast="45" xr6:coauthVersionMax="45" xr10:uidLastSave="{946F9C53-A430-4A96-A3B4-0186812765CB}"/>
  <bookViews>
    <workbookView xWindow="-120" yWindow="-120" windowWidth="20730" windowHeight="11160" xr2:uid="{C7294782-088B-4545-85D1-286C3892339E}"/>
  </bookViews>
  <sheets>
    <sheet name="Sheet1" sheetId="1" r:id="rId1"/>
  </sheets>
  <definedNames>
    <definedName name="_xlnm._FilterDatabase" localSheetId="0" hidden="1">Sheet1!$V$1:$Y$1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3" i="1" l="1"/>
  <c r="Y7" i="1"/>
  <c r="Y31" i="1"/>
  <c r="Y30" i="1"/>
  <c r="Y19" i="1"/>
  <c r="Y18" i="1"/>
  <c r="Y37" i="1"/>
  <c r="Y36" i="1"/>
  <c r="Y25" i="1"/>
  <c r="Y24" i="1"/>
  <c r="Y12" i="1" l="1"/>
  <c r="Y6" i="1"/>
  <c r="V45" i="1" l="1"/>
  <c r="V44" i="1"/>
  <c r="V37" i="1"/>
  <c r="V36" i="1"/>
  <c r="V29" i="1"/>
  <c r="V28" i="1"/>
  <c r="V21" i="1"/>
  <c r="V20" i="1"/>
  <c r="V15" i="1"/>
  <c r="V14" i="1"/>
  <c r="V9" i="1"/>
  <c r="V8" i="1"/>
  <c r="U45" i="1" l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U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U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U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U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U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U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U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U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U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U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U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<sst xmlns="http://schemas.openxmlformats.org/spreadsheetml/2006/main" count="112" uniqueCount="35">
  <si>
    <t>Group</t>
  </si>
  <si>
    <t>Weight (g)</t>
  </si>
  <si>
    <t>ALB (g/dL)</t>
  </si>
  <si>
    <t>ALP (U/L)</t>
  </si>
  <si>
    <t>ALT (U/L)</t>
  </si>
  <si>
    <t>AST (U/L)</t>
  </si>
  <si>
    <t>BUN (mg/dL)</t>
  </si>
  <si>
    <t>CREA (mg/dL)</t>
  </si>
  <si>
    <t>GLU (mg/dL)</t>
  </si>
  <si>
    <t>LDH (U/L)</t>
  </si>
  <si>
    <t>TP (g/dL)</t>
  </si>
  <si>
    <t>URIC (mg/dL)</t>
  </si>
  <si>
    <t>SOD (% inhibition)</t>
  </si>
  <si>
    <t>MDA (umol/g)</t>
  </si>
  <si>
    <t>IL-1b (ng/mL)</t>
  </si>
  <si>
    <t>IL-6 (ng/mL)</t>
  </si>
  <si>
    <t>TNF-a (ng/mL)</t>
  </si>
  <si>
    <t>Tubular necrosis</t>
  </si>
  <si>
    <t>Acidophilic casts</t>
  </si>
  <si>
    <t>Vascular congestion</t>
  </si>
  <si>
    <t>SH</t>
  </si>
  <si>
    <t>ND</t>
  </si>
  <si>
    <t>Mean</t>
  </si>
  <si>
    <t>Std. Dev.</t>
  </si>
  <si>
    <t>12.5Tox</t>
  </si>
  <si>
    <t>25Tox</t>
  </si>
  <si>
    <t>IR</t>
  </si>
  <si>
    <t>12.5+IR</t>
  </si>
  <si>
    <t>25+IR</t>
  </si>
  <si>
    <t>Hmox1 expression (Fold change from SH)</t>
  </si>
  <si>
    <t>HIF-1α (ng/g)</t>
  </si>
  <si>
    <t>HIF-1α (Fold change from SH)</t>
  </si>
  <si>
    <t>Group (pools)</t>
  </si>
  <si>
    <t>Tox12.5</t>
  </si>
  <si>
    <t>Tox25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</si>
</sst>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0" fillId="2" borderId="0" xfId="0" applyFill="1"/>
    <xf numFmtId="1" fontId="0" fillId="2" borderId="0" xfId="0" applyNumberFormat="1" applyFill="1"/>
    <xf numFmtId="9" fontId="0" fillId="2" borderId="0" xfId="1" applyFont="1" applyFill="1"/>
    <xf numFmtId="2" fontId="0" fillId="2" borderId="0" xfId="0" applyNumberFormat="1" applyFill="1"/>
    <xf numFmtId="164" fontId="0" fillId="2" borderId="0" xfId="0" applyNumberFormat="1" applyFill="1"/>
    <xf numFmtId="2" fontId="2" fillId="2" borderId="0" xfId="0" applyNumberFormat="1" applyFont="1" applyFill="1" applyAlignment="1">
      <alignment horizontal="right"/>
    </xf>
    <xf numFmtId="0" fontId="0" fillId="2" borderId="1" xfId="0" applyFill="1" applyBorder="1"/>
    <xf numFmtId="1" fontId="0" fillId="2" borderId="1" xfId="0" applyNumberFormat="1" applyFill="1" applyBorder="1"/>
    <xf numFmtId="164" fontId="0" fillId="2" borderId="1" xfId="0" applyNumberFormat="1" applyFill="1" applyBorder="1"/>
    <xf numFmtId="9" fontId="0" fillId="2" borderId="1" xfId="1" applyFont="1" applyFill="1" applyBorder="1"/>
    <xf numFmtId="2" fontId="0" fillId="2" borderId="1" xfId="0" applyNumberFormat="1" applyFill="1" applyBorder="1"/>
    <xf numFmtId="0" fontId="2" fillId="2" borderId="0" xfId="0" applyFont="1" applyFill="1"/>
    <xf numFmtId="1" fontId="2" fillId="2" borderId="0" xfId="0" applyNumberFormat="1" applyFont="1" applyFill="1"/>
    <xf numFmtId="164" fontId="2" fillId="2" borderId="0" xfId="0" applyNumberFormat="1" applyFont="1" applyFill="1"/>
    <xf numFmtId="2" fontId="2" fillId="2" borderId="0" xfId="0" applyNumberFormat="1" applyFont="1" applyFill="1"/>
    <xf numFmtId="9" fontId="2" fillId="2" borderId="0" xfId="1" applyFont="1" applyFill="1" applyBorder="1"/>
    <xf numFmtId="0" fontId="2" fillId="2" borderId="1" xfId="0" applyFont="1" applyFill="1" applyBorder="1"/>
    <xf numFmtId="1" fontId="2" fillId="2" borderId="1" xfId="0" applyNumberFormat="1" applyFont="1" applyFill="1" applyBorder="1"/>
    <xf numFmtId="164" fontId="2" fillId="2" borderId="1" xfId="0" applyNumberFormat="1" applyFont="1" applyFill="1" applyBorder="1"/>
    <xf numFmtId="2" fontId="2" fillId="2" borderId="1" xfId="0" applyNumberFormat="1" applyFont="1" applyFill="1" applyBorder="1"/>
    <xf numFmtId="9" fontId="2" fillId="2" borderId="1" xfId="1" applyFont="1" applyFill="1" applyBorder="1"/>
    <xf numFmtId="0" fontId="0" fillId="3" borderId="0" xfId="0" applyFill="1"/>
    <xf numFmtId="1" fontId="0" fillId="3" borderId="0" xfId="0" applyNumberFormat="1" applyFill="1"/>
    <xf numFmtId="164" fontId="0" fillId="3" borderId="0" xfId="0" applyNumberFormat="1" applyFill="1"/>
    <xf numFmtId="9" fontId="0" fillId="3" borderId="0" xfId="1" applyFont="1" applyFill="1"/>
    <xf numFmtId="2" fontId="0" fillId="3" borderId="0" xfId="0" applyNumberFormat="1" applyFill="1"/>
    <xf numFmtId="0" fontId="0" fillId="3" borderId="1" xfId="0" applyFill="1" applyBorder="1"/>
    <xf numFmtId="1" fontId="0" fillId="3" borderId="1" xfId="0" applyNumberFormat="1" applyFill="1" applyBorder="1"/>
    <xf numFmtId="164" fontId="0" fillId="3" borderId="1" xfId="0" applyNumberFormat="1" applyFill="1" applyBorder="1"/>
    <xf numFmtId="2" fontId="0" fillId="3" borderId="1" xfId="0" applyNumberFormat="1" applyFill="1" applyBorder="1"/>
    <xf numFmtId="9" fontId="0" fillId="3" borderId="1" xfId="1" applyFont="1" applyFill="1" applyBorder="1"/>
    <xf numFmtId="0" fontId="2" fillId="3" borderId="0" xfId="0" applyFont="1" applyFill="1"/>
    <xf numFmtId="1" fontId="2" fillId="3" borderId="0" xfId="0" applyNumberFormat="1" applyFont="1" applyFill="1"/>
    <xf numFmtId="164" fontId="2" fillId="3" borderId="0" xfId="0" applyNumberFormat="1" applyFont="1" applyFill="1"/>
    <xf numFmtId="2" fontId="2" fillId="3" borderId="0" xfId="0" applyNumberFormat="1" applyFont="1" applyFill="1"/>
    <xf numFmtId="9" fontId="2" fillId="3" borderId="0" xfId="1" applyFont="1" applyFill="1"/>
    <xf numFmtId="0" fontId="2" fillId="3" borderId="1" xfId="0" applyFont="1" applyFill="1" applyBorder="1"/>
    <xf numFmtId="1" fontId="2" fillId="3" borderId="1" xfId="0" applyNumberFormat="1" applyFont="1" applyFill="1" applyBorder="1"/>
    <xf numFmtId="164" fontId="2" fillId="3" borderId="1" xfId="0" applyNumberFormat="1" applyFont="1" applyFill="1" applyBorder="1"/>
    <xf numFmtId="2" fontId="2" fillId="3" borderId="1" xfId="0" applyNumberFormat="1" applyFont="1" applyFill="1" applyBorder="1"/>
    <xf numFmtId="9" fontId="2" fillId="3" borderId="1" xfId="1" applyFont="1" applyFill="1" applyBorder="1"/>
    <xf numFmtId="9" fontId="0" fillId="2" borderId="0" xfId="1" applyFont="1" applyFill="1" applyBorder="1"/>
    <xf numFmtId="2" fontId="2" fillId="3" borderId="0" xfId="0" applyNumberFormat="1" applyFont="1" applyFill="1" applyAlignment="1">
      <alignment horizontal="right"/>
    </xf>
    <xf numFmtId="9" fontId="2" fillId="3" borderId="0" xfId="1" applyFont="1" applyFill="1" applyBorder="1"/>
    <xf numFmtId="2" fontId="0" fillId="3" borderId="0" xfId="0" applyNumberFormat="1" applyFill="1" applyAlignment="1">
      <alignment horizontal="right"/>
    </xf>
    <xf numFmtId="0" fontId="0" fillId="2" borderId="0" xfId="0" applyFont="1" applyFill="1"/>
    <xf numFmtId="0" fontId="0" fillId="2" borderId="1" xfId="0" applyFont="1" applyFill="1" applyBorder="1"/>
    <xf numFmtId="0" fontId="0" fillId="3" borderId="0" xfId="0" applyFont="1" applyFill="1"/>
    <xf numFmtId="0" fontId="0" fillId="3" borderId="1" xfId="0" applyFont="1" applyFill="1" applyBorder="1"/>
    <xf numFmtId="0" fontId="2" fillId="2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2" fontId="2" fillId="3" borderId="2" xfId="0" applyNumberFormat="1" applyFont="1" applyFill="1" applyBorder="1"/>
    <xf numFmtId="0" fontId="2" fillId="3" borderId="1" xfId="0" applyFont="1" applyFill="1" applyBorder="1" applyAlignment="1">
      <alignment horizontal="right"/>
    </xf>
    <xf numFmtId="2" fontId="0" fillId="2" borderId="0" xfId="0" applyNumberFormat="1" applyFont="1" applyFill="1"/>
    <xf numFmtId="2" fontId="0" fillId="2" borderId="1" xfId="0" applyNumberFormat="1" applyFont="1" applyFill="1" applyBorder="1"/>
    <xf numFmtId="2" fontId="0" fillId="3" borderId="0" xfId="0" applyNumberFormat="1" applyFont="1" applyFill="1"/>
    <xf numFmtId="2" fontId="0" fillId="3" borderId="1" xfId="0" applyNumberFormat="1" applyFont="1" applyFill="1" applyBorder="1"/>
  </cellXfs>
  <cellStyles count="2">
    <cellStyle name="Normal" xfId="0" builtinId="0"/>
    <cellStyle name="Percent" xfId="1" builtinId="5"/>
  </cellStyles>
  <dxfs count="3">
    <dxf>
      <numFmt numFmtId="13" formatCode="0%"/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D782D5-6269-406B-A364-336F8BCD50F6}" name="Table1" displayName="Table1" ref="A1:U45" totalsRowShown="0" headerRowDxfId="2">
  <autoFilter ref="A1:U45" xr:uid="{7485E35E-9F09-4127-8E97-1528B36C8432}"/>
  <tableColumns count="21">
    <tableColumn id="1" xr3:uid="{7D5E19EC-BDD3-4702-B904-A85E7B348FA4}" name="Group"/>
    <tableColumn id="2" xr3:uid="{23FAA9F0-C678-41C0-B7AC-4DF18981C205}" name="Weight (g)" dataDxfId="1"/>
    <tableColumn id="3" xr3:uid="{F8B8847D-2570-4DB6-8E4F-53BAFFE0E5C1}" name="ALB (g/dL)"/>
    <tableColumn id="4" xr3:uid="{BACC3B15-F813-4B7F-8EB6-CC3978FD6AC7}" name="ALP (U/L)"/>
    <tableColumn id="5" xr3:uid="{52507A37-D040-4E91-9717-9F970FB35CFB}" name="ALT (U/L)"/>
    <tableColumn id="6" xr3:uid="{3B7A9C77-C822-4113-9001-E8AFC9344512}" name="AST (U/L)"/>
    <tableColumn id="7" xr3:uid="{CC3CDC13-D951-44FE-8860-94C303C77CD5}" name="BUN (mg/dL)"/>
    <tableColumn id="8" xr3:uid="{5AEBB0D1-F199-4354-AC7F-D6FFDB02E9D1}" name="CREA (mg/dL)"/>
    <tableColumn id="9" xr3:uid="{A198A010-2512-4374-A2B7-239A6E7837BD}" name="GLU (mg/dL)"/>
    <tableColumn id="10" xr3:uid="{4210BC6D-3609-435C-A7D7-05EF47BA4C60}" name="LDH (U/L)"/>
    <tableColumn id="11" xr3:uid="{32BC88D9-3DD8-42CA-B0E8-D5708C4514D5}" name="TP (g/dL)"/>
    <tableColumn id="12" xr3:uid="{E8124E89-DAC7-48CB-B219-A50D427F8E19}" name="URIC (mg/dL)"/>
    <tableColumn id="13" xr3:uid="{AF4B4ACD-6C8D-4D80-83CB-64B34B199B04}" name="SOD (% inhibition)" dataDxfId="0"/>
    <tableColumn id="14" xr3:uid="{81E32E64-6C44-424F-A4C6-07A8A1C1836D}" name="MDA (umol/g)"/>
    <tableColumn id="15" xr3:uid="{2CE484B3-7412-441D-8A82-F6E9252FAD0B}" name="IL-1b (ng/mL)"/>
    <tableColumn id="16" xr3:uid="{60E6EF9C-BF66-496C-A765-85D77765AE9A}" name="IL-6 (ng/mL)"/>
    <tableColumn id="17" xr3:uid="{76466F4D-5584-4506-8252-4104FB9A1C9F}" name="TNF-a (ng/mL)"/>
    <tableColumn id="18" xr3:uid="{67721E66-8A8C-4D05-BF59-4045228F01A5}" name="Tubular necrosis"/>
    <tableColumn id="19" xr3:uid="{681BEF4E-9C6C-4371-81EB-8DC3B6ABB58A}" name="Acidophilic casts"/>
    <tableColumn id="20" xr3:uid="{F483238B-BFA7-474D-A9EC-D01197A0D4A7}" name="Vascular congestion"/>
    <tableColumn id="21" xr3:uid="{F85077E0-6AD2-4088-9DD6-63229271E290}" name="HIF-1α (ng/g)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228A-B031-4E9B-A42F-9B28C96C5AB7}">
  <dimension ref="A1:Y45"/>
  <sheetViews>
    <sheetView tabSelected="1" topLeftCell="Q1" workbookViewId="0">
      <selection activeCell="AD1" sqref="AD1"/>
    </sheetView>
  </sheetViews>
  <sheetFormatPr defaultRowHeight="15" x14ac:dyDescent="0.25"/>
  <cols>
    <col min="1" max="1" width="8.7109375" customWidth="1"/>
    <col min="2" max="2" width="12.5703125" customWidth="1"/>
    <col min="3" max="3" width="12.140625" customWidth="1"/>
    <col min="4" max="4" width="11.42578125" customWidth="1"/>
    <col min="5" max="5" width="11.28515625" customWidth="1"/>
    <col min="6" max="6" width="11.42578125" customWidth="1"/>
    <col min="7" max="7" width="14.5703125" customWidth="1"/>
    <col min="8" max="8" width="15.140625" customWidth="1"/>
    <col min="9" max="9" width="14.28515625" customWidth="1"/>
    <col min="10" max="10" width="11.5703125" customWidth="1"/>
    <col min="11" max="11" width="11" customWidth="1"/>
    <col min="12" max="12" width="14.85546875" customWidth="1"/>
    <col min="13" max="13" width="19.42578125" customWidth="1"/>
    <col min="14" max="14" width="15.85546875" customWidth="1"/>
    <col min="15" max="15" width="14.85546875" customWidth="1"/>
    <col min="16" max="16" width="13.7109375" customWidth="1"/>
    <col min="17" max="17" width="15.7109375" customWidth="1"/>
    <col min="18" max="18" width="17.5703125" customWidth="1"/>
    <col min="19" max="19" width="17.7109375" customWidth="1"/>
    <col min="20" max="20" width="20.7109375" customWidth="1"/>
    <col min="21" max="21" width="19.140625" bestFit="1" customWidth="1"/>
  </cols>
  <sheetData>
    <row r="1" spans="1:25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30</v>
      </c>
      <c r="V1" s="1" t="s">
        <v>29</v>
      </c>
      <c r="X1" s="1" t="s">
        <v>32</v>
      </c>
      <c r="Y1" s="1" t="s">
        <v>31</v>
      </c>
    </row>
    <row r="2" spans="1:25" x14ac:dyDescent="0.25">
      <c r="A2" s="2" t="s">
        <v>20</v>
      </c>
      <c r="B2" s="3">
        <v>233.5</v>
      </c>
      <c r="C2" s="2">
        <v>3</v>
      </c>
      <c r="D2" s="2">
        <v>321</v>
      </c>
      <c r="E2" s="2">
        <v>57</v>
      </c>
      <c r="F2" s="2">
        <v>480</v>
      </c>
      <c r="G2" s="2">
        <v>34</v>
      </c>
      <c r="H2" s="2">
        <v>0.49</v>
      </c>
      <c r="I2" s="2">
        <v>188</v>
      </c>
      <c r="J2" s="2">
        <v>360</v>
      </c>
      <c r="K2" s="2">
        <v>5.0999999999999996</v>
      </c>
      <c r="L2" s="2">
        <v>0.6</v>
      </c>
      <c r="M2" s="4">
        <v>0.94</v>
      </c>
      <c r="N2" s="5">
        <v>49.73</v>
      </c>
      <c r="O2" s="5">
        <v>0.55603473925721258</v>
      </c>
      <c r="P2" s="5">
        <v>4.4977735982966669</v>
      </c>
      <c r="Q2" s="5">
        <v>0.66375253195434281</v>
      </c>
      <c r="R2" s="2">
        <v>0</v>
      </c>
      <c r="S2" s="2">
        <v>0</v>
      </c>
      <c r="T2" s="2">
        <v>0</v>
      </c>
      <c r="U2" s="5">
        <v>6.7186821457772075</v>
      </c>
      <c r="V2" s="47">
        <v>0.98350819040322091</v>
      </c>
      <c r="X2" s="47" t="s">
        <v>20</v>
      </c>
      <c r="Y2" s="55">
        <v>0.99988437971554722</v>
      </c>
    </row>
    <row r="3" spans="1:25" x14ac:dyDescent="0.25">
      <c r="A3" s="2" t="s">
        <v>20</v>
      </c>
      <c r="B3" s="3">
        <v>234</v>
      </c>
      <c r="C3" s="2">
        <v>3.1</v>
      </c>
      <c r="D3" s="2">
        <v>147</v>
      </c>
      <c r="E3" s="2">
        <v>54</v>
      </c>
      <c r="F3" s="2">
        <v>226</v>
      </c>
      <c r="G3" s="2">
        <v>22</v>
      </c>
      <c r="H3" s="2">
        <v>0.47</v>
      </c>
      <c r="I3" s="2">
        <v>179</v>
      </c>
      <c r="J3" s="2">
        <v>907</v>
      </c>
      <c r="K3" s="2">
        <v>5.5</v>
      </c>
      <c r="L3" s="2">
        <v>0.5</v>
      </c>
      <c r="M3" s="4">
        <v>0.91</v>
      </c>
      <c r="N3" s="5">
        <v>51.62</v>
      </c>
      <c r="O3" s="5">
        <v>1.3631075568132991</v>
      </c>
      <c r="P3" s="5">
        <v>4.1174229950319372</v>
      </c>
      <c r="Q3" s="5">
        <v>0.93408548960759075</v>
      </c>
      <c r="R3" s="2">
        <v>0</v>
      </c>
      <c r="S3" s="2">
        <v>0</v>
      </c>
      <c r="T3" s="2">
        <v>0</v>
      </c>
      <c r="U3" s="5">
        <v>6.7155394364996166</v>
      </c>
      <c r="V3" s="47">
        <v>0.80508952892068897</v>
      </c>
      <c r="X3" s="47" t="s">
        <v>20</v>
      </c>
      <c r="Y3" s="55">
        <v>1.3001457907042622</v>
      </c>
    </row>
    <row r="4" spans="1:25" x14ac:dyDescent="0.25">
      <c r="A4" s="2" t="s">
        <v>20</v>
      </c>
      <c r="B4" s="3">
        <v>258.2</v>
      </c>
      <c r="C4" s="6">
        <v>2.8</v>
      </c>
      <c r="D4" s="2">
        <v>200</v>
      </c>
      <c r="E4" s="2">
        <v>83</v>
      </c>
      <c r="F4" s="2">
        <v>560</v>
      </c>
      <c r="G4" s="2">
        <v>21</v>
      </c>
      <c r="H4" s="2">
        <v>0.42</v>
      </c>
      <c r="I4" s="2">
        <v>198</v>
      </c>
      <c r="J4" s="2">
        <v>2080</v>
      </c>
      <c r="K4" s="2">
        <v>4.9000000000000004</v>
      </c>
      <c r="L4" s="2">
        <v>0.8</v>
      </c>
      <c r="M4" s="4">
        <v>0.94</v>
      </c>
      <c r="N4" s="5">
        <v>90.57</v>
      </c>
      <c r="O4" s="5">
        <v>2.1244462480412074</v>
      </c>
      <c r="P4" s="5">
        <v>3.559130589070262</v>
      </c>
      <c r="Q4" s="5">
        <v>1.3214457016561838</v>
      </c>
      <c r="R4" s="2">
        <v>0</v>
      </c>
      <c r="S4" s="2">
        <v>0</v>
      </c>
      <c r="T4" s="2">
        <v>1</v>
      </c>
      <c r="U4" s="5">
        <v>4.7300000000000004</v>
      </c>
      <c r="V4" s="47">
        <v>0.26870180094592544</v>
      </c>
      <c r="X4" s="47" t="s">
        <v>20</v>
      </c>
      <c r="Y4" s="55">
        <v>0.78305965699493008</v>
      </c>
    </row>
    <row r="5" spans="1:25" ht="15.75" thickBot="1" x14ac:dyDescent="0.3">
      <c r="A5" s="2" t="s">
        <v>20</v>
      </c>
      <c r="B5" s="3">
        <v>232</v>
      </c>
      <c r="C5" s="6">
        <v>3.1</v>
      </c>
      <c r="D5" s="2">
        <v>218</v>
      </c>
      <c r="E5" s="2">
        <v>56</v>
      </c>
      <c r="F5" s="2">
        <v>232</v>
      </c>
      <c r="G5" s="2">
        <v>21</v>
      </c>
      <c r="H5" s="5">
        <v>0.4</v>
      </c>
      <c r="I5" s="2">
        <v>150</v>
      </c>
      <c r="J5" s="2">
        <v>546</v>
      </c>
      <c r="K5" s="2">
        <v>5.4</v>
      </c>
      <c r="L5" s="2">
        <v>0.4</v>
      </c>
      <c r="M5" s="4">
        <v>0.92</v>
      </c>
      <c r="N5" s="5">
        <v>76.31</v>
      </c>
      <c r="O5" s="5">
        <v>2.3907802778347156</v>
      </c>
      <c r="P5" s="5">
        <v>4.6512484031227821</v>
      </c>
      <c r="Q5" s="5">
        <v>0.90833949364061473</v>
      </c>
      <c r="R5" s="2">
        <v>0</v>
      </c>
      <c r="S5" s="2">
        <v>0</v>
      </c>
      <c r="T5" s="2">
        <v>1</v>
      </c>
      <c r="U5" s="7" t="s">
        <v>21</v>
      </c>
      <c r="V5" s="47">
        <v>2.0775821077028542</v>
      </c>
      <c r="X5" s="48" t="s">
        <v>20</v>
      </c>
      <c r="Y5" s="56">
        <v>0.91691017258525997</v>
      </c>
    </row>
    <row r="6" spans="1:25" ht="15.75" thickTop="1" x14ac:dyDescent="0.25">
      <c r="A6" s="2" t="s">
        <v>20</v>
      </c>
      <c r="B6" s="3">
        <v>227.6</v>
      </c>
      <c r="C6" s="6">
        <v>2.9</v>
      </c>
      <c r="D6" s="2">
        <v>253</v>
      </c>
      <c r="E6" s="2">
        <v>76</v>
      </c>
      <c r="F6" s="2">
        <v>500</v>
      </c>
      <c r="G6" s="2">
        <v>30</v>
      </c>
      <c r="H6" s="2">
        <v>0.55000000000000004</v>
      </c>
      <c r="I6" s="2">
        <v>146</v>
      </c>
      <c r="J6" s="2">
        <v>1320</v>
      </c>
      <c r="K6" s="2">
        <v>5.3</v>
      </c>
      <c r="L6" s="2">
        <v>0.6</v>
      </c>
      <c r="M6" s="4">
        <v>0.95</v>
      </c>
      <c r="N6" s="5">
        <v>66.94</v>
      </c>
      <c r="O6" s="5">
        <v>1.1523718766736548</v>
      </c>
      <c r="P6" s="5">
        <v>2.2623797019162537</v>
      </c>
      <c r="Q6" s="5">
        <v>0.34075730982318891</v>
      </c>
      <c r="R6" s="2">
        <v>0</v>
      </c>
      <c r="S6" s="2">
        <v>2</v>
      </c>
      <c r="T6" s="2">
        <v>1</v>
      </c>
      <c r="U6" s="5">
        <v>5.2015192735658813</v>
      </c>
      <c r="V6" s="51" t="s">
        <v>21</v>
      </c>
      <c r="X6" s="13" t="s">
        <v>22</v>
      </c>
      <c r="Y6" s="16">
        <f>AVERAGE(Y2:Y5)</f>
        <v>0.99999999999999989</v>
      </c>
    </row>
    <row r="7" spans="1:25" ht="15.75" thickBot="1" x14ac:dyDescent="0.3">
      <c r="A7" s="8" t="s">
        <v>20</v>
      </c>
      <c r="B7" s="9">
        <v>273</v>
      </c>
      <c r="C7" s="10">
        <v>3.2</v>
      </c>
      <c r="D7" s="8">
        <v>210</v>
      </c>
      <c r="E7" s="8">
        <v>203</v>
      </c>
      <c r="F7" s="8">
        <v>360</v>
      </c>
      <c r="G7" s="8">
        <v>25</v>
      </c>
      <c r="H7" s="8">
        <v>0.54</v>
      </c>
      <c r="I7" s="8">
        <v>124</v>
      </c>
      <c r="J7" s="8">
        <v>930</v>
      </c>
      <c r="K7" s="8">
        <v>5.4</v>
      </c>
      <c r="L7" s="8">
        <v>0.6</v>
      </c>
      <c r="M7" s="11">
        <v>0.91</v>
      </c>
      <c r="N7" s="12">
        <v>117.7</v>
      </c>
      <c r="O7" s="12">
        <v>1.3855262461898572</v>
      </c>
      <c r="P7" s="12">
        <v>1.5639581263307316</v>
      </c>
      <c r="Q7" s="12">
        <v>0.49640355816899839</v>
      </c>
      <c r="R7" s="8">
        <v>0</v>
      </c>
      <c r="S7" s="8">
        <v>0</v>
      </c>
      <c r="T7" s="8">
        <v>2</v>
      </c>
      <c r="U7" s="12">
        <v>7.1090930434537469</v>
      </c>
      <c r="V7" s="48">
        <v>0.86511837202731057</v>
      </c>
      <c r="X7" s="18" t="s">
        <v>23</v>
      </c>
      <c r="Y7" s="21">
        <f>_xlfn.STDEV.S(Y2:Y5)</f>
        <v>0.21913050973373929</v>
      </c>
    </row>
    <row r="8" spans="1:25" s="1" customFormat="1" ht="15.75" thickTop="1" x14ac:dyDescent="0.25">
      <c r="A8" s="13" t="s">
        <v>22</v>
      </c>
      <c r="B8" s="14">
        <f>AVERAGE(B2:B7)</f>
        <v>243.04999999999998</v>
      </c>
      <c r="C8" s="15">
        <f t="shared" ref="C8:Q8" si="0">AVERAGE(C2:C7)</f>
        <v>3.0166666666666662</v>
      </c>
      <c r="D8" s="14">
        <f t="shared" si="0"/>
        <v>224.83333333333334</v>
      </c>
      <c r="E8" s="14">
        <f t="shared" si="0"/>
        <v>88.166666666666671</v>
      </c>
      <c r="F8" s="14">
        <f t="shared" si="0"/>
        <v>393</v>
      </c>
      <c r="G8" s="14">
        <f t="shared" si="0"/>
        <v>25.5</v>
      </c>
      <c r="H8" s="16">
        <f t="shared" si="0"/>
        <v>0.47833333333333333</v>
      </c>
      <c r="I8" s="14">
        <f t="shared" si="0"/>
        <v>164.16666666666666</v>
      </c>
      <c r="J8" s="14">
        <f t="shared" si="0"/>
        <v>1023.8333333333334</v>
      </c>
      <c r="K8" s="15">
        <f t="shared" si="0"/>
        <v>5.2666666666666666</v>
      </c>
      <c r="L8" s="15">
        <f t="shared" si="0"/>
        <v>0.58333333333333337</v>
      </c>
      <c r="M8" s="17">
        <f t="shared" si="0"/>
        <v>0.92833333333333334</v>
      </c>
      <c r="N8" s="16">
        <f t="shared" si="0"/>
        <v>75.478333333333339</v>
      </c>
      <c r="O8" s="16">
        <f t="shared" si="0"/>
        <v>1.4953778241349911</v>
      </c>
      <c r="P8" s="16">
        <f t="shared" si="0"/>
        <v>3.4419855689614387</v>
      </c>
      <c r="Q8" s="16">
        <f t="shared" si="0"/>
        <v>0.77746401414181987</v>
      </c>
      <c r="R8" s="13"/>
      <c r="S8" s="13"/>
      <c r="T8" s="13"/>
      <c r="U8" s="16">
        <f>AVERAGE(U2:U7)</f>
        <v>6.0949667798592904</v>
      </c>
      <c r="V8" s="16">
        <f>AVERAGE(V2:V7)</f>
        <v>1</v>
      </c>
      <c r="X8" s="27" t="s">
        <v>33</v>
      </c>
      <c r="Y8" s="57">
        <v>0.71522276627615822</v>
      </c>
    </row>
    <row r="9" spans="1:25" s="1" customFormat="1" ht="15.75" thickBot="1" x14ac:dyDescent="0.3">
      <c r="A9" s="18" t="s">
        <v>23</v>
      </c>
      <c r="B9" s="19">
        <f>_xlfn.STDEV.S(B2:B7)</f>
        <v>18.223254374562188</v>
      </c>
      <c r="C9" s="20">
        <f t="shared" ref="C9:Q9" si="1">_xlfn.STDEV.S(C2:C7)</f>
        <v>0.14719601443879757</v>
      </c>
      <c r="D9" s="19">
        <f t="shared" si="1"/>
        <v>58.280070921942631</v>
      </c>
      <c r="E9" s="19">
        <f t="shared" si="1"/>
        <v>57.506231546386928</v>
      </c>
      <c r="F9" s="19">
        <f t="shared" si="1"/>
        <v>142.69267675672779</v>
      </c>
      <c r="G9" s="19">
        <f t="shared" si="1"/>
        <v>5.394441583704471</v>
      </c>
      <c r="H9" s="21">
        <f t="shared" si="1"/>
        <v>6.1128280416405278E-2</v>
      </c>
      <c r="I9" s="19">
        <f t="shared" si="1"/>
        <v>28.554626011675737</v>
      </c>
      <c r="J9" s="19">
        <f t="shared" si="1"/>
        <v>615.57401396311934</v>
      </c>
      <c r="K9" s="20">
        <f t="shared" si="1"/>
        <v>0.2250925735484551</v>
      </c>
      <c r="L9" s="20">
        <f t="shared" si="1"/>
        <v>0.13291601358251193</v>
      </c>
      <c r="M9" s="22">
        <f t="shared" si="1"/>
        <v>1.7224014243685044E-2</v>
      </c>
      <c r="N9" s="21">
        <f t="shared" si="1"/>
        <v>25.753520471319369</v>
      </c>
      <c r="O9" s="21">
        <f t="shared" si="1"/>
        <v>0.66739103079727957</v>
      </c>
      <c r="P9" s="21">
        <f t="shared" si="1"/>
        <v>1.2621727864350429</v>
      </c>
      <c r="Q9" s="21">
        <f t="shared" si="1"/>
        <v>0.35219675772268355</v>
      </c>
      <c r="R9" s="18"/>
      <c r="S9" s="18"/>
      <c r="T9" s="18"/>
      <c r="U9" s="21">
        <f>_xlfn.STDEV.S(U2:U7)</f>
        <v>1.0564050022346034</v>
      </c>
      <c r="V9" s="21">
        <f>_xlfn.STDEV.S(V2:V7)</f>
        <v>0.66189791128726128</v>
      </c>
      <c r="X9" s="27" t="s">
        <v>33</v>
      </c>
      <c r="Y9" s="57">
        <v>0.5741694252878019</v>
      </c>
    </row>
    <row r="10" spans="1:25" ht="15.75" thickTop="1" x14ac:dyDescent="0.25">
      <c r="A10" s="23" t="s">
        <v>24</v>
      </c>
      <c r="B10" s="24">
        <v>266</v>
      </c>
      <c r="C10" s="25">
        <v>3</v>
      </c>
      <c r="D10" s="23">
        <v>223</v>
      </c>
      <c r="E10" s="23">
        <v>65</v>
      </c>
      <c r="F10" s="23">
        <v>180</v>
      </c>
      <c r="G10" s="23">
        <v>16</v>
      </c>
      <c r="H10" s="23">
        <v>0.52</v>
      </c>
      <c r="I10" s="23">
        <v>166</v>
      </c>
      <c r="J10" s="23">
        <v>1140</v>
      </c>
      <c r="K10" s="23">
        <v>5.0999999999999996</v>
      </c>
      <c r="L10" s="23">
        <v>0.5</v>
      </c>
      <c r="M10" s="26">
        <v>0.91</v>
      </c>
      <c r="N10" s="27">
        <v>57.96</v>
      </c>
      <c r="O10" s="27">
        <v>1.1577523621240284</v>
      </c>
      <c r="P10" s="27">
        <v>3.1921256210078073</v>
      </c>
      <c r="Q10" s="27">
        <v>0.58885508914132112</v>
      </c>
      <c r="R10" s="23">
        <v>0</v>
      </c>
      <c r="S10" s="23">
        <v>0</v>
      </c>
      <c r="T10" s="23">
        <v>2</v>
      </c>
      <c r="U10" s="27">
        <v>11.848632309300127</v>
      </c>
      <c r="V10" s="49">
        <v>0.10152580348948108</v>
      </c>
      <c r="X10" s="27" t="s">
        <v>33</v>
      </c>
      <c r="Y10" s="57">
        <v>0.62560314766990588</v>
      </c>
    </row>
    <row r="11" spans="1:25" ht="15.75" thickBot="1" x14ac:dyDescent="0.3">
      <c r="A11" s="23" t="s">
        <v>24</v>
      </c>
      <c r="B11" s="24">
        <v>277</v>
      </c>
      <c r="C11" s="25">
        <v>3.1</v>
      </c>
      <c r="D11" s="23">
        <v>245</v>
      </c>
      <c r="E11" s="23">
        <v>86</v>
      </c>
      <c r="F11" s="23">
        <v>510</v>
      </c>
      <c r="G11" s="23">
        <v>18</v>
      </c>
      <c r="H11" s="23">
        <v>0.48</v>
      </c>
      <c r="I11" s="23">
        <v>205</v>
      </c>
      <c r="J11" s="23">
        <v>1620</v>
      </c>
      <c r="K11" s="23">
        <v>5.7</v>
      </c>
      <c r="L11" s="23">
        <v>0.7</v>
      </c>
      <c r="M11" s="26">
        <v>0.9</v>
      </c>
      <c r="N11" s="27">
        <v>61.68</v>
      </c>
      <c r="O11" s="27">
        <v>2.0275975099344778</v>
      </c>
      <c r="P11" s="27">
        <v>3.7771092973740266</v>
      </c>
      <c r="Q11" s="27">
        <v>1.3366592447275789</v>
      </c>
      <c r="R11" s="23">
        <v>0</v>
      </c>
      <c r="S11" s="23">
        <v>0</v>
      </c>
      <c r="T11" s="23">
        <v>0</v>
      </c>
      <c r="U11" s="27">
        <v>8.5182691725795472</v>
      </c>
      <c r="V11" s="49">
        <v>0.76760318447719478</v>
      </c>
      <c r="X11" s="31" t="s">
        <v>33</v>
      </c>
      <c r="Y11" s="58">
        <v>0.70400148663136819</v>
      </c>
    </row>
    <row r="12" spans="1:25" ht="15.75" thickTop="1" x14ac:dyDescent="0.25">
      <c r="A12" s="23" t="s">
        <v>24</v>
      </c>
      <c r="B12" s="24">
        <v>254</v>
      </c>
      <c r="C12" s="25">
        <v>3.1</v>
      </c>
      <c r="D12" s="23">
        <v>325</v>
      </c>
      <c r="E12" s="23">
        <v>91</v>
      </c>
      <c r="F12" s="23">
        <v>420</v>
      </c>
      <c r="G12" s="23">
        <v>16</v>
      </c>
      <c r="H12" s="23">
        <v>0.59</v>
      </c>
      <c r="I12" s="23">
        <v>169</v>
      </c>
      <c r="J12" s="23">
        <v>990</v>
      </c>
      <c r="K12" s="23">
        <v>5.2</v>
      </c>
      <c r="L12" s="23">
        <v>0.4</v>
      </c>
      <c r="M12" s="26">
        <v>0.92</v>
      </c>
      <c r="N12" s="27">
        <v>127.05</v>
      </c>
      <c r="O12" s="27">
        <v>1.6177838681309977</v>
      </c>
      <c r="P12" s="27">
        <v>4.6534726756564941</v>
      </c>
      <c r="Q12" s="27">
        <v>0.76381083446236275</v>
      </c>
      <c r="R12" s="23">
        <v>1</v>
      </c>
      <c r="S12" s="23">
        <v>2</v>
      </c>
      <c r="T12" s="23">
        <v>1</v>
      </c>
      <c r="U12" s="27">
        <v>7.1848757350588395</v>
      </c>
      <c r="V12" s="49">
        <v>3.1040443154200172</v>
      </c>
      <c r="X12" s="33" t="s">
        <v>22</v>
      </c>
      <c r="Y12" s="36">
        <f>AVERAGE(Y8:Y11)</f>
        <v>0.65474920646630852</v>
      </c>
    </row>
    <row r="13" spans="1:25" ht="15.75" thickBot="1" x14ac:dyDescent="0.3">
      <c r="A13" s="28" t="s">
        <v>24</v>
      </c>
      <c r="B13" s="29">
        <v>229</v>
      </c>
      <c r="C13" s="30">
        <v>3.2</v>
      </c>
      <c r="D13" s="28">
        <v>242</v>
      </c>
      <c r="E13" s="28">
        <v>51</v>
      </c>
      <c r="F13" s="28">
        <v>330</v>
      </c>
      <c r="G13" s="28">
        <v>22</v>
      </c>
      <c r="H13" s="31">
        <v>0.7</v>
      </c>
      <c r="I13" s="28">
        <v>231</v>
      </c>
      <c r="J13" s="28">
        <v>810</v>
      </c>
      <c r="K13" s="28">
        <v>5.5</v>
      </c>
      <c r="L13" s="28">
        <v>0.5</v>
      </c>
      <c r="M13" s="32">
        <v>0.9</v>
      </c>
      <c r="N13" s="31">
        <v>73.319999999999993</v>
      </c>
      <c r="O13" s="31">
        <v>1.1792743039255242</v>
      </c>
      <c r="P13" s="31">
        <v>4.3576444286728195</v>
      </c>
      <c r="Q13" s="31">
        <v>0.70412693472073673</v>
      </c>
      <c r="R13" s="28">
        <v>0</v>
      </c>
      <c r="S13" s="28">
        <v>1</v>
      </c>
      <c r="T13" s="28">
        <v>0</v>
      </c>
      <c r="U13" s="31">
        <v>12.851609453424937</v>
      </c>
      <c r="V13" s="50">
        <v>1.6035255199874714</v>
      </c>
      <c r="X13" s="38" t="s">
        <v>23</v>
      </c>
      <c r="Y13" s="41">
        <f>_xlfn.STDEV.S(Y8:Y11)</f>
        <v>6.6896518134783783E-2</v>
      </c>
    </row>
    <row r="14" spans="1:25" s="1" customFormat="1" ht="15.75" thickTop="1" x14ac:dyDescent="0.25">
      <c r="A14" s="33" t="s">
        <v>22</v>
      </c>
      <c r="B14" s="34">
        <f>AVERAGE(B10:B13)</f>
        <v>256.5</v>
      </c>
      <c r="C14" s="35">
        <f t="shared" ref="C14:Q14" si="2">AVERAGE(C10:C13)</f>
        <v>3.0999999999999996</v>
      </c>
      <c r="D14" s="34">
        <f t="shared" si="2"/>
        <v>258.75</v>
      </c>
      <c r="E14" s="34">
        <f t="shared" si="2"/>
        <v>73.25</v>
      </c>
      <c r="F14" s="34">
        <f t="shared" si="2"/>
        <v>360</v>
      </c>
      <c r="G14" s="34">
        <f t="shared" si="2"/>
        <v>18</v>
      </c>
      <c r="H14" s="36">
        <f t="shared" si="2"/>
        <v>0.57250000000000001</v>
      </c>
      <c r="I14" s="34">
        <f t="shared" si="2"/>
        <v>192.75</v>
      </c>
      <c r="J14" s="34">
        <f t="shared" si="2"/>
        <v>1140</v>
      </c>
      <c r="K14" s="35">
        <f t="shared" si="2"/>
        <v>5.375</v>
      </c>
      <c r="L14" s="35">
        <f t="shared" si="2"/>
        <v>0.52500000000000002</v>
      </c>
      <c r="M14" s="37">
        <f t="shared" si="2"/>
        <v>0.90749999999999997</v>
      </c>
      <c r="N14" s="36">
        <f t="shared" si="2"/>
        <v>80.002499999999998</v>
      </c>
      <c r="O14" s="36">
        <f t="shared" si="2"/>
        <v>1.4956020110287571</v>
      </c>
      <c r="P14" s="36">
        <f t="shared" si="2"/>
        <v>3.9950880056777871</v>
      </c>
      <c r="Q14" s="36">
        <f t="shared" si="2"/>
        <v>0.84836302576299993</v>
      </c>
      <c r="R14" s="33"/>
      <c r="S14" s="33"/>
      <c r="T14" s="33"/>
      <c r="U14" s="36">
        <f>AVERAGE(U10:U13)</f>
        <v>10.100846667590861</v>
      </c>
      <c r="V14" s="36">
        <f>AVERAGE(V10:V13)</f>
        <v>1.3941747058435412</v>
      </c>
      <c r="X14" s="47" t="s">
        <v>34</v>
      </c>
      <c r="Y14" s="55">
        <v>1.1118268569515595</v>
      </c>
    </row>
    <row r="15" spans="1:25" s="1" customFormat="1" ht="15.75" thickBot="1" x14ac:dyDescent="0.3">
      <c r="A15" s="38" t="s">
        <v>23</v>
      </c>
      <c r="B15" s="39">
        <f>_xlfn.STDEV.S(B10:B13)</f>
        <v>20.599352740640501</v>
      </c>
      <c r="C15" s="40">
        <f t="shared" ref="C15:Q15" si="3">_xlfn.STDEV.S(C10:C13)</f>
        <v>8.1649658092772678E-2</v>
      </c>
      <c r="D15" s="39">
        <f t="shared" si="3"/>
        <v>45.228125467825144</v>
      </c>
      <c r="E15" s="39">
        <f t="shared" si="3"/>
        <v>18.625699092025155</v>
      </c>
      <c r="F15" s="39">
        <f t="shared" si="3"/>
        <v>140.71247279470288</v>
      </c>
      <c r="G15" s="39">
        <f t="shared" si="3"/>
        <v>2.8284271247461903</v>
      </c>
      <c r="H15" s="41">
        <f t="shared" si="3"/>
        <v>9.6393291606141476E-2</v>
      </c>
      <c r="I15" s="39">
        <f t="shared" si="3"/>
        <v>31.052375110448477</v>
      </c>
      <c r="J15" s="39">
        <f t="shared" si="3"/>
        <v>347.27510708370676</v>
      </c>
      <c r="K15" s="40">
        <f t="shared" si="3"/>
        <v>0.27537852736430524</v>
      </c>
      <c r="L15" s="40">
        <f t="shared" si="3"/>
        <v>0.125830573921179</v>
      </c>
      <c r="M15" s="42">
        <f t="shared" si="3"/>
        <v>9.5742710775633903E-3</v>
      </c>
      <c r="N15" s="41">
        <f t="shared" si="3"/>
        <v>32.040125233837628</v>
      </c>
      <c r="O15" s="41">
        <f t="shared" si="3"/>
        <v>0.41318003364438993</v>
      </c>
      <c r="P15" s="41">
        <f t="shared" si="3"/>
        <v>0.64734865463844393</v>
      </c>
      <c r="Q15" s="41">
        <f t="shared" si="3"/>
        <v>0.3335319523112375</v>
      </c>
      <c r="R15" s="38"/>
      <c r="S15" s="38"/>
      <c r="T15" s="38"/>
      <c r="U15" s="41">
        <f>_xlfn.STDEV.S(U10:U13)</f>
        <v>2.6850753285760121</v>
      </c>
      <c r="V15" s="41">
        <f>_xlfn.STDEV.S(V10:V13)</f>
        <v>1.2949922652639578</v>
      </c>
      <c r="X15" s="47" t="s">
        <v>34</v>
      </c>
      <c r="Y15" s="55">
        <v>1.4239709391307844</v>
      </c>
    </row>
    <row r="16" spans="1:25" ht="15.75" thickTop="1" x14ac:dyDescent="0.25">
      <c r="A16" s="2" t="s">
        <v>25</v>
      </c>
      <c r="B16" s="3">
        <v>240</v>
      </c>
      <c r="C16" s="6">
        <v>3</v>
      </c>
      <c r="D16" s="2">
        <v>225</v>
      </c>
      <c r="E16" s="2">
        <v>73</v>
      </c>
      <c r="F16" s="2">
        <v>420</v>
      </c>
      <c r="G16" s="2">
        <v>15</v>
      </c>
      <c r="H16" s="2">
        <v>0.53</v>
      </c>
      <c r="I16" s="2">
        <v>159</v>
      </c>
      <c r="J16" s="2">
        <v>1050</v>
      </c>
      <c r="K16" s="2">
        <v>5.6</v>
      </c>
      <c r="L16" s="2">
        <v>0.4</v>
      </c>
      <c r="M16" s="4">
        <v>0.91</v>
      </c>
      <c r="N16" s="5">
        <v>67.33</v>
      </c>
      <c r="O16" s="5">
        <v>0.60176886558539133</v>
      </c>
      <c r="P16" s="5">
        <v>3.265526614620299</v>
      </c>
      <c r="Q16" s="5">
        <v>0.468317017114116</v>
      </c>
      <c r="R16" s="2">
        <v>0</v>
      </c>
      <c r="S16" s="2">
        <v>0</v>
      </c>
      <c r="T16" s="2">
        <v>1</v>
      </c>
      <c r="U16" s="5">
        <v>8.9937996620382155</v>
      </c>
      <c r="V16" s="47">
        <v>2.2607706417168036</v>
      </c>
      <c r="X16" s="47" t="s">
        <v>34</v>
      </c>
      <c r="Y16" s="55">
        <v>0.93597761121902434</v>
      </c>
    </row>
    <row r="17" spans="1:25" ht="15.75" thickBot="1" x14ac:dyDescent="0.3">
      <c r="A17" s="2" t="s">
        <v>25</v>
      </c>
      <c r="B17" s="3">
        <v>246</v>
      </c>
      <c r="C17" s="6">
        <v>3</v>
      </c>
      <c r="D17" s="2">
        <v>267</v>
      </c>
      <c r="E17" s="2">
        <v>69</v>
      </c>
      <c r="F17" s="2">
        <v>390</v>
      </c>
      <c r="G17" s="2">
        <v>17</v>
      </c>
      <c r="H17" s="5">
        <v>0.5</v>
      </c>
      <c r="I17" s="2">
        <v>154</v>
      </c>
      <c r="J17" s="2">
        <v>1920</v>
      </c>
      <c r="K17" s="2">
        <v>5.4</v>
      </c>
      <c r="L17" s="2">
        <v>0.5</v>
      </c>
      <c r="M17" s="4">
        <v>1.02</v>
      </c>
      <c r="N17" s="5">
        <v>84.82</v>
      </c>
      <c r="O17" s="5">
        <v>0.59100789468464321</v>
      </c>
      <c r="P17" s="5">
        <v>1.1102065294535137</v>
      </c>
      <c r="Q17" s="5">
        <v>0.36299248815830504</v>
      </c>
      <c r="R17" s="2">
        <v>0</v>
      </c>
      <c r="S17" s="2">
        <v>0</v>
      </c>
      <c r="T17" s="2">
        <v>0</v>
      </c>
      <c r="U17" s="5">
        <v>7.7521167538996254</v>
      </c>
      <c r="V17" s="47">
        <v>19.256536903859615</v>
      </c>
      <c r="X17" s="48" t="s">
        <v>34</v>
      </c>
      <c r="Y17" s="56">
        <v>0.88805411694215874</v>
      </c>
    </row>
    <row r="18" spans="1:25" ht="15.75" thickTop="1" x14ac:dyDescent="0.25">
      <c r="A18" s="2" t="s">
        <v>25</v>
      </c>
      <c r="B18" s="3">
        <v>275</v>
      </c>
      <c r="C18" s="6">
        <v>3.1</v>
      </c>
      <c r="D18" s="2">
        <v>230</v>
      </c>
      <c r="E18" s="2">
        <v>96</v>
      </c>
      <c r="F18" s="2">
        <v>420</v>
      </c>
      <c r="G18" s="2">
        <v>23</v>
      </c>
      <c r="H18" s="2">
        <v>0.53</v>
      </c>
      <c r="I18" s="2">
        <v>183</v>
      </c>
      <c r="J18" s="2">
        <v>1410</v>
      </c>
      <c r="K18" s="2">
        <v>5.8</v>
      </c>
      <c r="L18" s="2">
        <v>0.8</v>
      </c>
      <c r="M18" s="43">
        <v>0.93</v>
      </c>
      <c r="N18" s="5">
        <v>38.04</v>
      </c>
      <c r="O18" s="5">
        <v>2.5647493073968062</v>
      </c>
      <c r="P18" s="5">
        <v>2.9785954577714695</v>
      </c>
      <c r="Q18" s="5">
        <v>2.3653288108626658</v>
      </c>
      <c r="R18" s="2">
        <v>0</v>
      </c>
      <c r="S18" s="2">
        <v>0</v>
      </c>
      <c r="T18" s="2">
        <v>1</v>
      </c>
      <c r="U18" s="5">
        <v>9.8510209206793604</v>
      </c>
      <c r="V18" s="47">
        <v>21.682984245495383</v>
      </c>
      <c r="X18" s="13" t="s">
        <v>22</v>
      </c>
      <c r="Y18" s="16">
        <f>AVERAGE(Y14:Y17)</f>
        <v>1.0899573810608816</v>
      </c>
    </row>
    <row r="19" spans="1:25" ht="15.75" thickBot="1" x14ac:dyDescent="0.3">
      <c r="A19" s="8" t="s">
        <v>25</v>
      </c>
      <c r="B19" s="9">
        <v>301</v>
      </c>
      <c r="C19" s="10">
        <v>3.4</v>
      </c>
      <c r="D19" s="8">
        <v>259</v>
      </c>
      <c r="E19" s="8">
        <v>115</v>
      </c>
      <c r="F19" s="8">
        <v>690</v>
      </c>
      <c r="G19" s="8">
        <v>19</v>
      </c>
      <c r="H19" s="8">
        <v>0.56999999999999995</v>
      </c>
      <c r="I19" s="8">
        <v>226</v>
      </c>
      <c r="J19" s="8">
        <v>1650</v>
      </c>
      <c r="K19" s="8">
        <v>6.2</v>
      </c>
      <c r="L19" s="8">
        <v>0.6</v>
      </c>
      <c r="M19" s="11">
        <v>0.86</v>
      </c>
      <c r="N19" s="12">
        <v>92.32</v>
      </c>
      <c r="O19" s="12">
        <v>1.5935716836043159</v>
      </c>
      <c r="P19" s="12">
        <v>4.3020376153300228</v>
      </c>
      <c r="Q19" s="12">
        <v>0.88551917903352229</v>
      </c>
      <c r="R19" s="8">
        <v>0</v>
      </c>
      <c r="S19" s="8">
        <v>0</v>
      </c>
      <c r="T19" s="8">
        <v>0</v>
      </c>
      <c r="U19" s="12">
        <v>8.7780942512136679</v>
      </c>
      <c r="V19" s="48">
        <v>13.399629027237212</v>
      </c>
      <c r="X19" s="18" t="s">
        <v>23</v>
      </c>
      <c r="Y19" s="21">
        <f>_xlfn.STDEV.S(Y14:Y17)</f>
        <v>0.24256822307177586</v>
      </c>
    </row>
    <row r="20" spans="1:25" s="1" customFormat="1" ht="15.75" thickTop="1" x14ac:dyDescent="0.25">
      <c r="A20" s="13" t="s">
        <v>22</v>
      </c>
      <c r="B20" s="14">
        <f>AVERAGE(B16:B19)</f>
        <v>265.5</v>
      </c>
      <c r="C20" s="15">
        <f t="shared" ref="C20:Q20" si="4">AVERAGE(C16:C19)</f>
        <v>3.125</v>
      </c>
      <c r="D20" s="14">
        <f t="shared" si="4"/>
        <v>245.25</v>
      </c>
      <c r="E20" s="14">
        <f t="shared" si="4"/>
        <v>88.25</v>
      </c>
      <c r="F20" s="14">
        <f t="shared" si="4"/>
        <v>480</v>
      </c>
      <c r="G20" s="14">
        <f t="shared" si="4"/>
        <v>18.5</v>
      </c>
      <c r="H20" s="16">
        <f t="shared" si="4"/>
        <v>0.53249999999999997</v>
      </c>
      <c r="I20" s="14">
        <f t="shared" si="4"/>
        <v>180.5</v>
      </c>
      <c r="J20" s="14">
        <f t="shared" si="4"/>
        <v>1507.5</v>
      </c>
      <c r="K20" s="15">
        <f t="shared" si="4"/>
        <v>5.75</v>
      </c>
      <c r="L20" s="15">
        <f t="shared" si="4"/>
        <v>0.57500000000000007</v>
      </c>
      <c r="M20" s="17">
        <f t="shared" si="4"/>
        <v>0.93</v>
      </c>
      <c r="N20" s="16">
        <f t="shared" si="4"/>
        <v>70.627499999999998</v>
      </c>
      <c r="O20" s="16">
        <f t="shared" si="4"/>
        <v>1.3377744378177892</v>
      </c>
      <c r="P20" s="16">
        <f t="shared" si="4"/>
        <v>2.9140915542938259</v>
      </c>
      <c r="Q20" s="16">
        <f t="shared" si="4"/>
        <v>1.0205393737921524</v>
      </c>
      <c r="R20" s="13"/>
      <c r="S20" s="13"/>
      <c r="T20" s="13"/>
      <c r="U20" s="16">
        <f>AVERAGE(U16:U19)</f>
        <v>8.8437578969577171</v>
      </c>
      <c r="V20" s="16">
        <f>AVERAGE(V16:V19)</f>
        <v>14.149980204577254</v>
      </c>
      <c r="X20" s="27" t="s">
        <v>26</v>
      </c>
      <c r="Y20" s="57">
        <v>3.1016489570252941</v>
      </c>
    </row>
    <row r="21" spans="1:25" s="1" customFormat="1" ht="15.75" thickBot="1" x14ac:dyDescent="0.3">
      <c r="A21" s="18" t="s">
        <v>23</v>
      </c>
      <c r="B21" s="19">
        <f>_xlfn.STDEV.S(B16:B19)</f>
        <v>28.172090207626884</v>
      </c>
      <c r="C21" s="20">
        <f t="shared" ref="C21:Q21" si="5">_xlfn.STDEV.S(C16:C19)</f>
        <v>0.18929694486000909</v>
      </c>
      <c r="D21" s="19">
        <f t="shared" si="5"/>
        <v>20.854655755170516</v>
      </c>
      <c r="E21" s="19">
        <f t="shared" si="5"/>
        <v>21.437894797142125</v>
      </c>
      <c r="F21" s="19">
        <f t="shared" si="5"/>
        <v>140.71247279470288</v>
      </c>
      <c r="G21" s="19">
        <f t="shared" si="5"/>
        <v>3.415650255319866</v>
      </c>
      <c r="H21" s="21">
        <f t="shared" si="5"/>
        <v>2.8722813232690124E-2</v>
      </c>
      <c r="I21" s="19">
        <f t="shared" si="5"/>
        <v>32.868424564212582</v>
      </c>
      <c r="J21" s="19">
        <f t="shared" si="5"/>
        <v>369.35755034925171</v>
      </c>
      <c r="K21" s="20">
        <f t="shared" si="5"/>
        <v>0.34156502553198659</v>
      </c>
      <c r="L21" s="20">
        <f t="shared" si="5"/>
        <v>0.17078251276599321</v>
      </c>
      <c r="M21" s="22">
        <f t="shared" si="5"/>
        <v>6.6833125519211417E-2</v>
      </c>
      <c r="N21" s="21">
        <f t="shared" si="5"/>
        <v>24.116455481683015</v>
      </c>
      <c r="O21" s="21">
        <f t="shared" si="5"/>
        <v>0.94344475793597049</v>
      </c>
      <c r="P21" s="21">
        <f t="shared" si="5"/>
        <v>1.3301707667789084</v>
      </c>
      <c r="Q21" s="21">
        <f t="shared" si="5"/>
        <v>0.92448301247614462</v>
      </c>
      <c r="R21" s="18"/>
      <c r="S21" s="18"/>
      <c r="T21" s="18"/>
      <c r="U21" s="21">
        <f>_xlfn.STDEV.S(U16:U19)</f>
        <v>0.86276366594313569</v>
      </c>
      <c r="V21" s="21">
        <f>_xlfn.STDEV.S(V16:V19)</f>
        <v>8.655237376340839</v>
      </c>
      <c r="X21" s="27" t="s">
        <v>26</v>
      </c>
      <c r="Y21" s="57">
        <v>4.7869642395251999</v>
      </c>
    </row>
    <row r="22" spans="1:25" ht="15.75" thickTop="1" x14ac:dyDescent="0.25">
      <c r="A22" s="23" t="s">
        <v>26</v>
      </c>
      <c r="B22" s="24">
        <v>287</v>
      </c>
      <c r="C22" s="23">
        <v>3.1</v>
      </c>
      <c r="D22" s="23">
        <v>376</v>
      </c>
      <c r="E22" s="23">
        <v>105</v>
      </c>
      <c r="F22" s="23">
        <v>598</v>
      </c>
      <c r="G22" s="23">
        <v>104</v>
      </c>
      <c r="H22" s="23">
        <v>2.97</v>
      </c>
      <c r="I22" s="23">
        <v>170</v>
      </c>
      <c r="J22" s="23">
        <v>2522</v>
      </c>
      <c r="K22" s="23">
        <v>5.4</v>
      </c>
      <c r="L22" s="23">
        <v>0.4</v>
      </c>
      <c r="M22" s="26">
        <v>0.95</v>
      </c>
      <c r="N22" s="27">
        <v>60.89</v>
      </c>
      <c r="O22" s="27">
        <v>1.982760131181361</v>
      </c>
      <c r="P22" s="27">
        <v>4.3598687012065307</v>
      </c>
      <c r="Q22" s="27">
        <v>0.81354741758038496</v>
      </c>
      <c r="R22" s="23">
        <v>4</v>
      </c>
      <c r="S22" s="23">
        <v>4</v>
      </c>
      <c r="T22" s="23">
        <v>1</v>
      </c>
      <c r="U22" s="27">
        <v>11.519097390067468</v>
      </c>
      <c r="V22" s="49">
        <v>113.51505734545771</v>
      </c>
      <c r="X22" s="27" t="s">
        <v>26</v>
      </c>
      <c r="Y22" s="57">
        <v>2.4062818795844683</v>
      </c>
    </row>
    <row r="23" spans="1:25" ht="15.75" thickBot="1" x14ac:dyDescent="0.3">
      <c r="A23" s="23" t="s">
        <v>26</v>
      </c>
      <c r="B23" s="24">
        <v>274</v>
      </c>
      <c r="C23" s="23">
        <v>2.6</v>
      </c>
      <c r="D23" s="23">
        <v>281</v>
      </c>
      <c r="E23" s="23">
        <v>338</v>
      </c>
      <c r="F23" s="23">
        <v>728</v>
      </c>
      <c r="G23" s="23">
        <v>106</v>
      </c>
      <c r="H23" s="23">
        <v>2.97</v>
      </c>
      <c r="I23" s="23">
        <v>90</v>
      </c>
      <c r="J23" s="23">
        <v>2626</v>
      </c>
      <c r="K23" s="23">
        <v>4.5</v>
      </c>
      <c r="L23" s="23">
        <v>0.3</v>
      </c>
      <c r="M23" s="26">
        <v>0.93</v>
      </c>
      <c r="N23" s="27">
        <v>90.54</v>
      </c>
      <c r="O23" s="44" t="s">
        <v>21</v>
      </c>
      <c r="P23" s="27">
        <v>7.456939673527323</v>
      </c>
      <c r="Q23" s="44" t="s">
        <v>21</v>
      </c>
      <c r="R23" s="23">
        <v>4</v>
      </c>
      <c r="S23" s="23">
        <v>3</v>
      </c>
      <c r="T23" s="23">
        <v>4</v>
      </c>
      <c r="U23" s="27">
        <v>11.614376592375232</v>
      </c>
      <c r="V23" s="49">
        <v>204.82946871511527</v>
      </c>
      <c r="X23" s="31" t="s">
        <v>26</v>
      </c>
      <c r="Y23" s="58">
        <v>3.4415013340024707</v>
      </c>
    </row>
    <row r="24" spans="1:25" ht="15.75" thickTop="1" x14ac:dyDescent="0.25">
      <c r="A24" s="23" t="s">
        <v>26</v>
      </c>
      <c r="B24" s="24">
        <v>300</v>
      </c>
      <c r="C24" s="25">
        <v>3</v>
      </c>
      <c r="D24" s="23">
        <v>319</v>
      </c>
      <c r="E24" s="23">
        <v>90</v>
      </c>
      <c r="F24" s="23">
        <v>624</v>
      </c>
      <c r="G24" s="23">
        <v>109</v>
      </c>
      <c r="H24" s="23">
        <v>3.16</v>
      </c>
      <c r="I24" s="23">
        <v>182</v>
      </c>
      <c r="J24" s="23">
        <v>1976</v>
      </c>
      <c r="K24" s="23">
        <v>5.2</v>
      </c>
      <c r="L24" s="23">
        <v>0.2</v>
      </c>
      <c r="M24" s="26">
        <v>0.99</v>
      </c>
      <c r="N24" s="27">
        <v>73.39</v>
      </c>
      <c r="O24" s="27">
        <v>4.9465108667623223</v>
      </c>
      <c r="P24" s="27">
        <v>1.0212356281050394</v>
      </c>
      <c r="Q24" s="27">
        <v>3.0312138883721804</v>
      </c>
      <c r="R24" s="23">
        <v>4</v>
      </c>
      <c r="S24" s="23">
        <v>4</v>
      </c>
      <c r="T24" s="23">
        <v>2</v>
      </c>
      <c r="U24" s="27">
        <v>12.342088760725836</v>
      </c>
      <c r="V24" s="49">
        <v>110.49005687581091</v>
      </c>
      <c r="X24" s="33" t="s">
        <v>22</v>
      </c>
      <c r="Y24" s="36">
        <f>AVERAGE(Y20:Y23)</f>
        <v>3.4340991025343586</v>
      </c>
    </row>
    <row r="25" spans="1:25" ht="15.75" thickBot="1" x14ac:dyDescent="0.3">
      <c r="A25" s="23" t="s">
        <v>26</v>
      </c>
      <c r="B25" s="24">
        <v>269</v>
      </c>
      <c r="C25" s="25">
        <v>3</v>
      </c>
      <c r="D25" s="23">
        <v>340</v>
      </c>
      <c r="E25" s="23">
        <v>224</v>
      </c>
      <c r="F25" s="23">
        <v>1118</v>
      </c>
      <c r="G25" s="23">
        <v>121</v>
      </c>
      <c r="H25" s="23">
        <v>3.06</v>
      </c>
      <c r="I25" s="23">
        <v>98</v>
      </c>
      <c r="J25" s="23">
        <v>4134</v>
      </c>
      <c r="K25" s="23">
        <v>5.0999999999999996</v>
      </c>
      <c r="L25" s="23">
        <v>1.1000000000000001</v>
      </c>
      <c r="M25" s="26">
        <v>0.96</v>
      </c>
      <c r="N25" s="27">
        <v>153.21</v>
      </c>
      <c r="O25" s="27">
        <v>1.390906731640231</v>
      </c>
      <c r="P25" s="27">
        <v>0.97675017743080172</v>
      </c>
      <c r="Q25" s="27">
        <v>0.41097366246039624</v>
      </c>
      <c r="R25" s="23">
        <v>4</v>
      </c>
      <c r="S25" s="23">
        <v>4</v>
      </c>
      <c r="T25" s="23">
        <v>4</v>
      </c>
      <c r="U25" s="44" t="s">
        <v>21</v>
      </c>
      <c r="V25" s="52" t="s">
        <v>21</v>
      </c>
      <c r="X25" s="38" t="s">
        <v>23</v>
      </c>
      <c r="Y25" s="41">
        <f>_xlfn.STDEV.S(Y20:Y23)</f>
        <v>0.99953826255882805</v>
      </c>
    </row>
    <row r="26" spans="1:25" ht="15.75" thickTop="1" x14ac:dyDescent="0.25">
      <c r="A26" s="23" t="s">
        <v>26</v>
      </c>
      <c r="B26" s="24">
        <v>287</v>
      </c>
      <c r="C26" s="25">
        <v>3</v>
      </c>
      <c r="D26" s="23">
        <v>283</v>
      </c>
      <c r="E26" s="23">
        <v>172</v>
      </c>
      <c r="F26" s="23">
        <v>754</v>
      </c>
      <c r="G26" s="23">
        <v>110</v>
      </c>
      <c r="H26" s="23">
        <v>3.15</v>
      </c>
      <c r="I26" s="23">
        <v>124</v>
      </c>
      <c r="J26" s="23">
        <v>1716</v>
      </c>
      <c r="K26" s="23">
        <v>5</v>
      </c>
      <c r="L26" s="23">
        <v>0.3</v>
      </c>
      <c r="M26" s="26">
        <v>0.95</v>
      </c>
      <c r="N26" s="27">
        <v>66.03</v>
      </c>
      <c r="O26" s="27">
        <v>1.4922392076222726</v>
      </c>
      <c r="P26" s="27">
        <v>2.0377281760113553</v>
      </c>
      <c r="Q26" s="27">
        <v>0.75561892665468855</v>
      </c>
      <c r="R26" s="23">
        <v>4</v>
      </c>
      <c r="S26" s="23">
        <v>4</v>
      </c>
      <c r="T26" s="23">
        <v>1</v>
      </c>
      <c r="U26" s="27">
        <v>9.2229921848673726</v>
      </c>
      <c r="V26" s="49">
        <v>82.534304617758366</v>
      </c>
      <c r="X26" s="47" t="s">
        <v>27</v>
      </c>
      <c r="Y26" s="55">
        <v>0.91596887435766805</v>
      </c>
    </row>
    <row r="27" spans="1:25" ht="15.75" thickBot="1" x14ac:dyDescent="0.3">
      <c r="A27" s="28" t="s">
        <v>26</v>
      </c>
      <c r="B27" s="29">
        <v>259</v>
      </c>
      <c r="C27" s="30">
        <v>3</v>
      </c>
      <c r="D27" s="28">
        <v>361</v>
      </c>
      <c r="E27" s="28">
        <v>116</v>
      </c>
      <c r="F27" s="28">
        <v>660</v>
      </c>
      <c r="G27" s="28">
        <v>105</v>
      </c>
      <c r="H27" s="28">
        <v>3.22</v>
      </c>
      <c r="I27" s="28">
        <v>137</v>
      </c>
      <c r="J27" s="28">
        <v>2130</v>
      </c>
      <c r="K27" s="28">
        <v>5.2</v>
      </c>
      <c r="L27" s="28">
        <v>0.3</v>
      </c>
      <c r="M27" s="32">
        <v>0.9</v>
      </c>
      <c r="N27" s="31">
        <v>80.08</v>
      </c>
      <c r="O27" s="31">
        <v>1.1568556145489659</v>
      </c>
      <c r="P27" s="31">
        <v>2.4514428672817603</v>
      </c>
      <c r="Q27" s="31">
        <v>0.29979777078481795</v>
      </c>
      <c r="R27" s="28">
        <v>4</v>
      </c>
      <c r="S27" s="28">
        <v>3</v>
      </c>
      <c r="T27" s="28">
        <v>2</v>
      </c>
      <c r="U27" s="31">
        <v>6.8621072558098488</v>
      </c>
      <c r="V27" s="50">
        <v>130.74090443761793</v>
      </c>
      <c r="X27" s="47" t="s">
        <v>27</v>
      </c>
      <c r="Y27" s="55">
        <v>1.5721949203667898</v>
      </c>
    </row>
    <row r="28" spans="1:25" s="1" customFormat="1" ht="15.75" thickTop="1" x14ac:dyDescent="0.25">
      <c r="A28" s="33" t="s">
        <v>22</v>
      </c>
      <c r="B28" s="34">
        <f>AVERAGE(B22:B27)</f>
        <v>279.33333333333331</v>
      </c>
      <c r="C28" s="35">
        <f t="shared" ref="C28:Q28" si="6">AVERAGE(C22:C27)</f>
        <v>2.9499999999999997</v>
      </c>
      <c r="D28" s="34">
        <f t="shared" si="6"/>
        <v>326.66666666666669</v>
      </c>
      <c r="E28" s="34">
        <f t="shared" si="6"/>
        <v>174.16666666666666</v>
      </c>
      <c r="F28" s="34">
        <f t="shared" si="6"/>
        <v>747</v>
      </c>
      <c r="G28" s="34">
        <f t="shared" si="6"/>
        <v>109.16666666666667</v>
      </c>
      <c r="H28" s="36">
        <f t="shared" si="6"/>
        <v>3.0883333333333334</v>
      </c>
      <c r="I28" s="34">
        <f t="shared" si="6"/>
        <v>133.5</v>
      </c>
      <c r="J28" s="34">
        <f t="shared" si="6"/>
        <v>2517.3333333333335</v>
      </c>
      <c r="K28" s="35">
        <f t="shared" si="6"/>
        <v>5.0666666666666673</v>
      </c>
      <c r="L28" s="35">
        <f t="shared" si="6"/>
        <v>0.43333333333333329</v>
      </c>
      <c r="M28" s="45">
        <f t="shared" si="6"/>
        <v>0.94666666666666677</v>
      </c>
      <c r="N28" s="36">
        <f t="shared" si="6"/>
        <v>87.356666666666669</v>
      </c>
      <c r="O28" s="36">
        <f t="shared" si="6"/>
        <v>2.1938545103510307</v>
      </c>
      <c r="P28" s="36">
        <f t="shared" si="6"/>
        <v>3.0506608705938016</v>
      </c>
      <c r="Q28" s="36">
        <f t="shared" si="6"/>
        <v>1.0622303331704936</v>
      </c>
      <c r="R28" s="33"/>
      <c r="S28" s="33"/>
      <c r="T28" s="33"/>
      <c r="U28" s="36">
        <f t="shared" ref="U28" si="7">AVERAGE(U22:U27)</f>
        <v>10.312132436769151</v>
      </c>
      <c r="V28" s="36">
        <f t="shared" ref="V28" si="8">AVERAGE(V22:V27)</f>
        <v>128.42195839835205</v>
      </c>
      <c r="X28" s="47" t="s">
        <v>27</v>
      </c>
      <c r="Y28" s="55">
        <v>0.88531244258318975</v>
      </c>
    </row>
    <row r="29" spans="1:25" s="1" customFormat="1" ht="15.75" thickBot="1" x14ac:dyDescent="0.3">
      <c r="A29" s="38" t="s">
        <v>23</v>
      </c>
      <c r="B29" s="39">
        <f>_xlfn.STDEV.S(B22:B27)</f>
        <v>14.787382008545888</v>
      </c>
      <c r="C29" s="40">
        <f t="shared" ref="C29:Q29" si="9">_xlfn.STDEV.S(C22:C27)</f>
        <v>0.17606816861659008</v>
      </c>
      <c r="D29" s="39">
        <f t="shared" si="9"/>
        <v>39.601346778445233</v>
      </c>
      <c r="E29" s="39">
        <f t="shared" si="9"/>
        <v>94.425455607408466</v>
      </c>
      <c r="F29" s="39">
        <f t="shared" si="9"/>
        <v>191.28512749296533</v>
      </c>
      <c r="G29" s="39">
        <f t="shared" si="9"/>
        <v>6.2423286253341921</v>
      </c>
      <c r="H29" s="41">
        <f t="shared" si="9"/>
        <v>0.10496030995889187</v>
      </c>
      <c r="I29" s="39">
        <f t="shared" si="9"/>
        <v>37.254529925902972</v>
      </c>
      <c r="J29" s="39">
        <f t="shared" si="9"/>
        <v>861.46913274165956</v>
      </c>
      <c r="K29" s="40">
        <f t="shared" si="9"/>
        <v>0.30767948691238212</v>
      </c>
      <c r="L29" s="40">
        <f t="shared" si="9"/>
        <v>0.33266599866332419</v>
      </c>
      <c r="M29" s="42">
        <f t="shared" si="9"/>
        <v>3.0110906108363217E-2</v>
      </c>
      <c r="N29" s="41">
        <f t="shared" si="9"/>
        <v>33.912015373119139</v>
      </c>
      <c r="O29" s="41">
        <f t="shared" si="9"/>
        <v>1.5679631478181326</v>
      </c>
      <c r="P29" s="41">
        <f t="shared" si="9"/>
        <v>2.4873313116765403</v>
      </c>
      <c r="Q29" s="41">
        <f t="shared" si="9"/>
        <v>1.1222954881733529</v>
      </c>
      <c r="R29" s="38"/>
      <c r="S29" s="38"/>
      <c r="T29" s="38"/>
      <c r="U29" s="41">
        <f t="shared" ref="U29" si="10">_xlfn.STDEV.S(U22:U27)</f>
        <v>2.256226227245306</v>
      </c>
      <c r="V29" s="41">
        <f t="shared" ref="V29" si="11">_xlfn.STDEV.S(V22:V27)</f>
        <v>46.078548979546426</v>
      </c>
      <c r="X29" s="48" t="s">
        <v>27</v>
      </c>
      <c r="Y29" s="56">
        <v>1.3456593918467783</v>
      </c>
    </row>
    <row r="30" spans="1:25" ht="15.75" thickTop="1" x14ac:dyDescent="0.25">
      <c r="A30" s="2" t="s">
        <v>27</v>
      </c>
      <c r="B30" s="3">
        <v>252</v>
      </c>
      <c r="C30" s="6">
        <v>3</v>
      </c>
      <c r="D30" s="3">
        <v>289</v>
      </c>
      <c r="E30" s="3">
        <v>76</v>
      </c>
      <c r="F30" s="2">
        <v>330</v>
      </c>
      <c r="G30" s="3">
        <v>79</v>
      </c>
      <c r="H30" s="5">
        <v>2.11</v>
      </c>
      <c r="I30" s="2">
        <v>136</v>
      </c>
      <c r="J30" s="2">
        <v>630</v>
      </c>
      <c r="K30" s="6">
        <v>5.6</v>
      </c>
      <c r="L30" s="2">
        <v>0.4</v>
      </c>
      <c r="M30" s="4">
        <v>0.93</v>
      </c>
      <c r="N30" s="5">
        <v>98.58</v>
      </c>
      <c r="O30" s="5">
        <v>1.3326181392611802</v>
      </c>
      <c r="P30" s="5">
        <v>2.2089971611071699</v>
      </c>
      <c r="Q30" s="5">
        <v>0.20149487709272826</v>
      </c>
      <c r="R30" s="2">
        <v>2</v>
      </c>
      <c r="S30" s="2">
        <v>1</v>
      </c>
      <c r="T30" s="2">
        <v>1</v>
      </c>
      <c r="U30" s="5">
        <v>8.9085619642803682</v>
      </c>
      <c r="V30" s="47">
        <v>142.65013887402594</v>
      </c>
      <c r="X30" s="13" t="s">
        <v>22</v>
      </c>
      <c r="Y30" s="16">
        <f>AVERAGE(Y26:Y29)</f>
        <v>1.1797839072886065</v>
      </c>
    </row>
    <row r="31" spans="1:25" ht="15.75" thickBot="1" x14ac:dyDescent="0.3">
      <c r="A31" s="2" t="s">
        <v>27</v>
      </c>
      <c r="B31" s="3">
        <v>237</v>
      </c>
      <c r="C31" s="2">
        <v>2.9</v>
      </c>
      <c r="D31" s="2">
        <v>239</v>
      </c>
      <c r="E31" s="2">
        <v>104</v>
      </c>
      <c r="F31" s="2">
        <v>510</v>
      </c>
      <c r="G31" s="2">
        <v>76</v>
      </c>
      <c r="H31" s="2">
        <v>1.1200000000000001</v>
      </c>
      <c r="I31" s="2">
        <v>101</v>
      </c>
      <c r="J31" s="2">
        <v>900</v>
      </c>
      <c r="K31" s="2">
        <v>5.0999999999999996</v>
      </c>
      <c r="L31" s="2">
        <v>0.4</v>
      </c>
      <c r="M31" s="4">
        <v>1</v>
      </c>
      <c r="N31" s="5">
        <v>98.08</v>
      </c>
      <c r="O31" s="5">
        <v>0.58114367135895773</v>
      </c>
      <c r="P31" s="5">
        <v>2.3357806955287437</v>
      </c>
      <c r="Q31" s="5">
        <v>0.22373005542784338</v>
      </c>
      <c r="R31" s="2">
        <v>1</v>
      </c>
      <c r="S31" s="2">
        <v>4</v>
      </c>
      <c r="T31" s="2">
        <v>2</v>
      </c>
      <c r="U31" s="5">
        <v>10.180477041156687</v>
      </c>
      <c r="V31" s="47">
        <v>60.448417238522588</v>
      </c>
      <c r="X31" s="18" t="s">
        <v>23</v>
      </c>
      <c r="Y31" s="21">
        <f>_xlfn.STDEV.S(Y26:Y29)</f>
        <v>0.33556563922654542</v>
      </c>
    </row>
    <row r="32" spans="1:25" ht="15.75" thickTop="1" x14ac:dyDescent="0.25">
      <c r="A32" s="2" t="s">
        <v>27</v>
      </c>
      <c r="B32" s="3">
        <v>266</v>
      </c>
      <c r="C32" s="2">
        <v>3.1</v>
      </c>
      <c r="D32" s="2">
        <v>245</v>
      </c>
      <c r="E32" s="2">
        <v>86</v>
      </c>
      <c r="F32" s="2">
        <v>390</v>
      </c>
      <c r="G32" s="2">
        <v>90</v>
      </c>
      <c r="H32" s="2">
        <v>2.92</v>
      </c>
      <c r="I32" s="2">
        <v>147</v>
      </c>
      <c r="J32" s="2">
        <v>1290</v>
      </c>
      <c r="K32" s="2">
        <v>5.4</v>
      </c>
      <c r="L32" s="2">
        <v>0.5</v>
      </c>
      <c r="M32" s="4">
        <v>0.91</v>
      </c>
      <c r="N32" s="5">
        <v>107.86</v>
      </c>
      <c r="O32" s="5">
        <v>1.1981060030018329</v>
      </c>
      <c r="P32" s="5">
        <v>2.0332796309439316</v>
      </c>
      <c r="Q32" s="5">
        <v>0.46773188084213868</v>
      </c>
      <c r="R32" s="2">
        <v>3</v>
      </c>
      <c r="S32" s="2">
        <v>2</v>
      </c>
      <c r="T32" s="2">
        <v>2</v>
      </c>
      <c r="U32" s="5">
        <v>9.347325755396259</v>
      </c>
      <c r="V32" s="51" t="s">
        <v>21</v>
      </c>
      <c r="X32" s="27" t="s">
        <v>28</v>
      </c>
      <c r="Y32" s="57">
        <v>1.4260368382778972</v>
      </c>
    </row>
    <row r="33" spans="1:25" x14ac:dyDescent="0.25">
      <c r="A33" s="2" t="s">
        <v>27</v>
      </c>
      <c r="B33" s="3">
        <v>241</v>
      </c>
      <c r="C33" s="2">
        <v>3</v>
      </c>
      <c r="D33" s="2">
        <v>238</v>
      </c>
      <c r="E33" s="2">
        <v>69</v>
      </c>
      <c r="F33" s="2">
        <v>390</v>
      </c>
      <c r="G33" s="2">
        <v>71</v>
      </c>
      <c r="H33" s="2">
        <v>1.69</v>
      </c>
      <c r="I33" s="2">
        <v>150</v>
      </c>
      <c r="J33" s="2">
        <v>870</v>
      </c>
      <c r="K33" s="2">
        <v>5</v>
      </c>
      <c r="L33" s="2">
        <v>0.5</v>
      </c>
      <c r="M33" s="4">
        <v>0.95</v>
      </c>
      <c r="N33" s="5">
        <v>89.29</v>
      </c>
      <c r="O33" s="5">
        <v>1.7388447907644105</v>
      </c>
      <c r="P33" s="5">
        <v>2.4025088715400997</v>
      </c>
      <c r="Q33" s="5">
        <v>0.64912412515492424</v>
      </c>
      <c r="R33" s="2">
        <v>2</v>
      </c>
      <c r="S33" s="2">
        <v>3</v>
      </c>
      <c r="T33" s="2">
        <v>2</v>
      </c>
      <c r="U33" s="5">
        <v>8.1718975872555717</v>
      </c>
      <c r="V33" s="47">
        <v>52.57400293194415</v>
      </c>
      <c r="X33" s="27" t="s">
        <v>28</v>
      </c>
      <c r="Y33" s="57">
        <v>2.0902529956721319</v>
      </c>
    </row>
    <row r="34" spans="1:25" x14ac:dyDescent="0.25">
      <c r="A34" s="2" t="s">
        <v>27</v>
      </c>
      <c r="B34" s="3">
        <v>240</v>
      </c>
      <c r="C34" s="2">
        <v>2.9</v>
      </c>
      <c r="D34" s="2">
        <v>220</v>
      </c>
      <c r="E34" s="2">
        <v>124</v>
      </c>
      <c r="F34" s="2">
        <v>600</v>
      </c>
      <c r="G34" s="2">
        <v>68</v>
      </c>
      <c r="H34" s="2">
        <v>1.68</v>
      </c>
      <c r="I34" s="2">
        <v>173</v>
      </c>
      <c r="J34" s="2">
        <v>420</v>
      </c>
      <c r="K34" s="2">
        <v>5</v>
      </c>
      <c r="L34" s="2">
        <v>0.3</v>
      </c>
      <c r="M34" s="4">
        <v>0.96</v>
      </c>
      <c r="N34" s="5">
        <v>86.52</v>
      </c>
      <c r="O34" s="5">
        <v>1.3012319741339995</v>
      </c>
      <c r="P34" s="5">
        <v>2.6894400283889288</v>
      </c>
      <c r="Q34" s="5">
        <v>0.41858043399609413</v>
      </c>
      <c r="R34" s="2">
        <v>3</v>
      </c>
      <c r="S34" s="2">
        <v>3</v>
      </c>
      <c r="T34" s="2">
        <v>2</v>
      </c>
      <c r="U34" s="5">
        <v>8.8272630243766255</v>
      </c>
      <c r="V34" s="47">
        <v>117.73643365159508</v>
      </c>
      <c r="X34" s="27" t="s">
        <v>28</v>
      </c>
      <c r="Y34" s="57">
        <v>1.1612251202398638</v>
      </c>
    </row>
    <row r="35" spans="1:25" ht="15.75" thickBot="1" x14ac:dyDescent="0.3">
      <c r="A35" s="8" t="s">
        <v>27</v>
      </c>
      <c r="B35" s="9">
        <v>232</v>
      </c>
      <c r="C35" s="8">
        <v>3</v>
      </c>
      <c r="D35" s="8">
        <v>247</v>
      </c>
      <c r="E35" s="8">
        <v>95</v>
      </c>
      <c r="F35" s="8">
        <v>420</v>
      </c>
      <c r="G35" s="8">
        <v>97</v>
      </c>
      <c r="H35" s="8">
        <v>3.03</v>
      </c>
      <c r="I35" s="8">
        <v>159</v>
      </c>
      <c r="J35" s="8">
        <v>780</v>
      </c>
      <c r="K35" s="8">
        <v>5.0999999999999996</v>
      </c>
      <c r="L35" s="8">
        <v>0.4</v>
      </c>
      <c r="M35" s="11">
        <v>1.05</v>
      </c>
      <c r="N35" s="12">
        <v>36.46</v>
      </c>
      <c r="O35" s="12">
        <v>4.0533502820002543</v>
      </c>
      <c r="P35" s="12">
        <v>3.2855450674237057</v>
      </c>
      <c r="Q35" s="12">
        <v>1.6877410079136153</v>
      </c>
      <c r="R35" s="8">
        <v>3</v>
      </c>
      <c r="S35" s="8">
        <v>3</v>
      </c>
      <c r="T35" s="8">
        <v>2</v>
      </c>
      <c r="U35" s="12">
        <v>8.8944109877532913</v>
      </c>
      <c r="V35" s="48">
        <v>121.27655694974567</v>
      </c>
      <c r="X35" s="31" t="s">
        <v>28</v>
      </c>
      <c r="Y35" s="58">
        <v>2.4411840121842174</v>
      </c>
    </row>
    <row r="36" spans="1:25" ht="15.75" thickTop="1" x14ac:dyDescent="0.25">
      <c r="A36" s="13" t="s">
        <v>22</v>
      </c>
      <c r="B36" s="14">
        <f>AVERAGE(B30:B35)</f>
        <v>244.66666666666666</v>
      </c>
      <c r="C36" s="15">
        <f t="shared" ref="C36:Q36" si="12">AVERAGE(C30:C35)</f>
        <v>2.9833333333333329</v>
      </c>
      <c r="D36" s="14">
        <f t="shared" si="12"/>
        <v>246.33333333333334</v>
      </c>
      <c r="E36" s="14">
        <f t="shared" si="12"/>
        <v>92.333333333333329</v>
      </c>
      <c r="F36" s="14">
        <f t="shared" si="12"/>
        <v>440</v>
      </c>
      <c r="G36" s="14">
        <f t="shared" si="12"/>
        <v>80.166666666666671</v>
      </c>
      <c r="H36" s="16">
        <f t="shared" si="12"/>
        <v>2.0916666666666663</v>
      </c>
      <c r="I36" s="14">
        <f t="shared" si="12"/>
        <v>144.33333333333334</v>
      </c>
      <c r="J36" s="14">
        <f t="shared" si="12"/>
        <v>815</v>
      </c>
      <c r="K36" s="15">
        <f t="shared" si="12"/>
        <v>5.2</v>
      </c>
      <c r="L36" s="15">
        <f t="shared" si="12"/>
        <v>0.41666666666666669</v>
      </c>
      <c r="M36" s="17">
        <f t="shared" si="12"/>
        <v>0.96666666666666667</v>
      </c>
      <c r="N36" s="16">
        <f t="shared" si="12"/>
        <v>86.131666666666661</v>
      </c>
      <c r="O36" s="16">
        <f t="shared" si="12"/>
        <v>1.7008824767534392</v>
      </c>
      <c r="P36" s="16">
        <f t="shared" si="12"/>
        <v>2.4925919091554296</v>
      </c>
      <c r="Q36" s="16">
        <f t="shared" si="12"/>
        <v>0.6080670634045573</v>
      </c>
      <c r="R36" s="13"/>
      <c r="S36" s="13"/>
      <c r="T36" s="13"/>
      <c r="U36" s="16">
        <f>AVERAGE(U30:U35)</f>
        <v>9.0549893933697998</v>
      </c>
      <c r="V36" s="16">
        <f>AVERAGE(V30:V35)</f>
        <v>98.937109929166681</v>
      </c>
      <c r="X36" s="33" t="s">
        <v>22</v>
      </c>
      <c r="Y36" s="36">
        <f>AVERAGE(Y32:Y35)</f>
        <v>1.7796747415935275</v>
      </c>
    </row>
    <row r="37" spans="1:25" ht="15.75" thickBot="1" x14ac:dyDescent="0.3">
      <c r="A37" s="18" t="s">
        <v>23</v>
      </c>
      <c r="B37" s="19">
        <f>_xlfn.STDEV.S(B30:B35)</f>
        <v>12.355835328567093</v>
      </c>
      <c r="C37" s="20">
        <f t="shared" ref="C37:Q37" si="13">_xlfn.STDEV.S(C30:C35)</f>
        <v>7.5277265270908167E-2</v>
      </c>
      <c r="D37" s="19">
        <f t="shared" si="13"/>
        <v>22.975349108700538</v>
      </c>
      <c r="E37" s="19">
        <f t="shared" si="13"/>
        <v>19.9866622192568</v>
      </c>
      <c r="F37" s="19">
        <f t="shared" si="13"/>
        <v>97.979589711327122</v>
      </c>
      <c r="G37" s="19">
        <f t="shared" si="13"/>
        <v>11.232393630329518</v>
      </c>
      <c r="H37" s="21">
        <f t="shared" si="13"/>
        <v>0.75390759822850062</v>
      </c>
      <c r="I37" s="19">
        <f t="shared" si="13"/>
        <v>24.589970855343967</v>
      </c>
      <c r="J37" s="19">
        <f t="shared" si="13"/>
        <v>292.35252692596998</v>
      </c>
      <c r="K37" s="20">
        <f t="shared" si="13"/>
        <v>0.24494897427831783</v>
      </c>
      <c r="L37" s="20">
        <f t="shared" si="13"/>
        <v>7.5277265270908084E-2</v>
      </c>
      <c r="M37" s="22">
        <f t="shared" si="13"/>
        <v>5.0859282994028407E-2</v>
      </c>
      <c r="N37" s="21">
        <f t="shared" si="13"/>
        <v>25.484287250513152</v>
      </c>
      <c r="O37" s="21">
        <f t="shared" si="13"/>
        <v>1.2114028424421646</v>
      </c>
      <c r="P37" s="21">
        <f t="shared" si="13"/>
        <v>0.44533635685285733</v>
      </c>
      <c r="Q37" s="21">
        <f t="shared" si="13"/>
        <v>0.5542556329607492</v>
      </c>
      <c r="R37" s="18"/>
      <c r="S37" s="18"/>
      <c r="T37" s="18"/>
      <c r="U37" s="21">
        <f>_xlfn.STDEV.S(U30:U35)</f>
        <v>0.6679999771533992</v>
      </c>
      <c r="V37" s="21">
        <f>_xlfn.STDEV.S(V30:V35)</f>
        <v>39.981906909909775</v>
      </c>
      <c r="X37" s="38" t="s">
        <v>23</v>
      </c>
      <c r="Y37" s="41">
        <f>_xlfn.STDEV.S(Y32:Y35)</f>
        <v>0.58923483371739738</v>
      </c>
    </row>
    <row r="38" spans="1:25" ht="15.75" thickTop="1" x14ac:dyDescent="0.25">
      <c r="A38" s="23" t="s">
        <v>28</v>
      </c>
      <c r="B38" s="24">
        <v>249</v>
      </c>
      <c r="C38" s="23">
        <v>3.1</v>
      </c>
      <c r="D38" s="23">
        <v>269</v>
      </c>
      <c r="E38" s="23">
        <v>107</v>
      </c>
      <c r="F38" s="23">
        <v>510</v>
      </c>
      <c r="G38" s="23">
        <v>50</v>
      </c>
      <c r="H38" s="23">
        <v>0.81</v>
      </c>
      <c r="I38" s="23">
        <v>111</v>
      </c>
      <c r="J38" s="23">
        <v>990</v>
      </c>
      <c r="K38" s="23">
        <v>5.6</v>
      </c>
      <c r="L38" s="23">
        <v>0.6</v>
      </c>
      <c r="M38" s="26">
        <v>1.07</v>
      </c>
      <c r="N38" s="27">
        <v>72.86</v>
      </c>
      <c r="O38" s="27">
        <v>0.91383702170707792</v>
      </c>
      <c r="P38" s="27">
        <v>2.5871234918381836</v>
      </c>
      <c r="Q38" s="27">
        <v>0.51395764632830054</v>
      </c>
      <c r="R38" s="23">
        <v>3</v>
      </c>
      <c r="S38" s="23">
        <v>2</v>
      </c>
      <c r="T38" s="23">
        <v>2</v>
      </c>
      <c r="U38" s="27">
        <v>6.7330435466078846</v>
      </c>
      <c r="V38" s="49">
        <v>90.848075520646148</v>
      </c>
    </row>
    <row r="39" spans="1:25" x14ac:dyDescent="0.25">
      <c r="A39" s="23" t="s">
        <v>28</v>
      </c>
      <c r="B39" s="24">
        <v>268</v>
      </c>
      <c r="C39" s="23">
        <v>2.9</v>
      </c>
      <c r="D39" s="23">
        <v>258</v>
      </c>
      <c r="E39" s="23">
        <v>117</v>
      </c>
      <c r="F39" s="23">
        <v>690</v>
      </c>
      <c r="G39" s="23">
        <v>92</v>
      </c>
      <c r="H39" s="23">
        <v>1.85</v>
      </c>
      <c r="I39" s="23">
        <v>111</v>
      </c>
      <c r="J39" s="23">
        <v>1320</v>
      </c>
      <c r="K39" s="23">
        <v>5.3</v>
      </c>
      <c r="L39" s="23">
        <v>0.4</v>
      </c>
      <c r="M39" s="26">
        <v>0.96</v>
      </c>
      <c r="N39" s="27">
        <v>85</v>
      </c>
      <c r="O39" s="27">
        <v>1.1182954688212865</v>
      </c>
      <c r="P39" s="27">
        <v>3.0586692689850969</v>
      </c>
      <c r="Q39" s="27">
        <v>0.3471938088149335</v>
      </c>
      <c r="R39" s="23">
        <v>1</v>
      </c>
      <c r="S39" s="23">
        <v>2</v>
      </c>
      <c r="T39" s="23">
        <v>2</v>
      </c>
      <c r="U39" s="27">
        <v>9.1688770664759467</v>
      </c>
      <c r="V39" s="49">
        <v>150.02972943540877</v>
      </c>
    </row>
    <row r="40" spans="1:25" x14ac:dyDescent="0.25">
      <c r="A40" s="23" t="s">
        <v>28</v>
      </c>
      <c r="B40" s="24">
        <v>276</v>
      </c>
      <c r="C40" s="23">
        <v>3.3</v>
      </c>
      <c r="D40" s="23">
        <v>288</v>
      </c>
      <c r="E40" s="23">
        <v>121</v>
      </c>
      <c r="F40" s="23">
        <v>630</v>
      </c>
      <c r="G40" s="23">
        <v>74</v>
      </c>
      <c r="H40" s="23">
        <v>1.24</v>
      </c>
      <c r="I40" s="23">
        <v>137</v>
      </c>
      <c r="J40" s="23">
        <v>1860</v>
      </c>
      <c r="K40" s="23">
        <v>6</v>
      </c>
      <c r="L40" s="23">
        <v>0.7</v>
      </c>
      <c r="M40" s="26">
        <v>0.93</v>
      </c>
      <c r="N40" s="27">
        <v>48.37</v>
      </c>
      <c r="O40" s="27">
        <v>1.3487595956123017</v>
      </c>
      <c r="P40" s="27">
        <v>1.0457026259758684</v>
      </c>
      <c r="Q40" s="27">
        <v>0.83285691455561683</v>
      </c>
      <c r="R40" s="23">
        <v>3</v>
      </c>
      <c r="S40" s="23">
        <v>2</v>
      </c>
      <c r="T40" s="23">
        <v>1</v>
      </c>
      <c r="U40" s="46">
        <v>4.8946408527674183</v>
      </c>
      <c r="V40" s="49">
        <v>241.726228210432</v>
      </c>
    </row>
    <row r="41" spans="1:25" x14ac:dyDescent="0.25">
      <c r="A41" s="23" t="s">
        <v>28</v>
      </c>
      <c r="B41" s="24">
        <v>252</v>
      </c>
      <c r="C41" s="23">
        <v>3</v>
      </c>
      <c r="D41" s="23">
        <v>229</v>
      </c>
      <c r="E41" s="23">
        <v>149</v>
      </c>
      <c r="F41" s="23">
        <v>480</v>
      </c>
      <c r="G41" s="23">
        <v>68</v>
      </c>
      <c r="H41" s="23">
        <v>1.3</v>
      </c>
      <c r="I41" s="23">
        <v>170</v>
      </c>
      <c r="J41" s="23">
        <v>1980</v>
      </c>
      <c r="K41" s="23">
        <v>5.5</v>
      </c>
      <c r="L41" s="23">
        <v>0.7</v>
      </c>
      <c r="M41" s="26">
        <v>0.93</v>
      </c>
      <c r="N41" s="27">
        <v>70.69</v>
      </c>
      <c r="O41" s="27">
        <v>1.9289552766776219</v>
      </c>
      <c r="P41" s="27">
        <v>2.6983371185237766</v>
      </c>
      <c r="Q41" s="27">
        <v>0.71524452388829496</v>
      </c>
      <c r="R41" s="23">
        <v>2</v>
      </c>
      <c r="S41" s="23">
        <v>2</v>
      </c>
      <c r="T41" s="23">
        <v>1</v>
      </c>
      <c r="U41" s="27">
        <v>6.6751966963517049</v>
      </c>
      <c r="V41" s="49">
        <v>110.87534507962408</v>
      </c>
    </row>
    <row r="42" spans="1:25" x14ac:dyDescent="0.25">
      <c r="A42" s="23" t="s">
        <v>28</v>
      </c>
      <c r="B42" s="24">
        <v>265</v>
      </c>
      <c r="C42" s="23">
        <v>2.9</v>
      </c>
      <c r="D42" s="23">
        <v>246</v>
      </c>
      <c r="E42" s="23">
        <v>129</v>
      </c>
      <c r="F42" s="23">
        <v>600</v>
      </c>
      <c r="G42" s="23">
        <v>75</v>
      </c>
      <c r="H42" s="23">
        <v>1.31</v>
      </c>
      <c r="I42" s="23">
        <v>152</v>
      </c>
      <c r="J42" s="23">
        <v>1620</v>
      </c>
      <c r="K42" s="23">
        <v>5.5</v>
      </c>
      <c r="L42" s="23">
        <v>0.7</v>
      </c>
      <c r="M42" s="26">
        <v>0.91</v>
      </c>
      <c r="N42" s="27">
        <v>80.34</v>
      </c>
      <c r="O42" s="27">
        <v>2.8014906672132578</v>
      </c>
      <c r="P42" s="27">
        <v>2.9029701916252666</v>
      </c>
      <c r="Q42" s="27">
        <v>1.4618784069305983</v>
      </c>
      <c r="R42" s="23">
        <v>3</v>
      </c>
      <c r="S42" s="23">
        <v>2</v>
      </c>
      <c r="T42" s="23">
        <v>1</v>
      </c>
      <c r="U42" s="27">
        <v>6.5217536368414351</v>
      </c>
      <c r="V42" s="49">
        <v>106.56202033223219</v>
      </c>
    </row>
    <row r="43" spans="1:25" ht="15.75" thickBot="1" x14ac:dyDescent="0.3">
      <c r="A43" s="28" t="s">
        <v>28</v>
      </c>
      <c r="B43" s="29">
        <v>252</v>
      </c>
      <c r="C43" s="28">
        <v>3.2</v>
      </c>
      <c r="D43" s="28">
        <v>255</v>
      </c>
      <c r="E43" s="28">
        <v>74</v>
      </c>
      <c r="F43" s="28">
        <v>450</v>
      </c>
      <c r="G43" s="28">
        <v>75</v>
      </c>
      <c r="H43" s="28">
        <v>1.97</v>
      </c>
      <c r="I43" s="28">
        <v>121</v>
      </c>
      <c r="J43" s="28">
        <v>870</v>
      </c>
      <c r="K43" s="28">
        <v>5.5</v>
      </c>
      <c r="L43" s="28">
        <v>0.5</v>
      </c>
      <c r="M43" s="32">
        <v>0.91</v>
      </c>
      <c r="N43" s="31">
        <v>84.17</v>
      </c>
      <c r="O43" s="31">
        <v>0.97840284711156422</v>
      </c>
      <c r="P43" s="31">
        <v>2.2334641589779984</v>
      </c>
      <c r="Q43" s="31">
        <v>0.38990875666923408</v>
      </c>
      <c r="R43" s="28">
        <v>2</v>
      </c>
      <c r="S43" s="28">
        <v>3</v>
      </c>
      <c r="T43" s="28">
        <v>1</v>
      </c>
      <c r="U43" s="31">
        <v>7.7141522030953356</v>
      </c>
      <c r="V43" s="54" t="s">
        <v>21</v>
      </c>
    </row>
    <row r="44" spans="1:25" ht="15.75" thickTop="1" x14ac:dyDescent="0.25">
      <c r="A44" s="33" t="s">
        <v>22</v>
      </c>
      <c r="B44" s="34">
        <f>AVERAGE(B38:B43)</f>
        <v>260.33333333333331</v>
      </c>
      <c r="C44" s="35">
        <f t="shared" ref="C44:Q44" si="14">AVERAGE(C38:C43)</f>
        <v>3.0666666666666669</v>
      </c>
      <c r="D44" s="34">
        <f t="shared" si="14"/>
        <v>257.5</v>
      </c>
      <c r="E44" s="34">
        <f t="shared" si="14"/>
        <v>116.16666666666667</v>
      </c>
      <c r="F44" s="34">
        <f t="shared" si="14"/>
        <v>560</v>
      </c>
      <c r="G44" s="34">
        <f t="shared" si="14"/>
        <v>72.333333333333329</v>
      </c>
      <c r="H44" s="36">
        <f t="shared" si="14"/>
        <v>1.4133333333333333</v>
      </c>
      <c r="I44" s="34">
        <f t="shared" si="14"/>
        <v>133.66666666666666</v>
      </c>
      <c r="J44" s="34">
        <f t="shared" si="14"/>
        <v>1440</v>
      </c>
      <c r="K44" s="35">
        <f t="shared" si="14"/>
        <v>5.5666666666666664</v>
      </c>
      <c r="L44" s="35">
        <f t="shared" si="14"/>
        <v>0.6</v>
      </c>
      <c r="M44" s="45">
        <f t="shared" si="14"/>
        <v>0.95166666666666677</v>
      </c>
      <c r="N44" s="36">
        <f t="shared" si="14"/>
        <v>73.571666666666673</v>
      </c>
      <c r="O44" s="36">
        <f t="shared" si="14"/>
        <v>1.5149568128571851</v>
      </c>
      <c r="P44" s="36">
        <f t="shared" si="14"/>
        <v>2.4210444759876983</v>
      </c>
      <c r="Q44" s="36">
        <f t="shared" si="14"/>
        <v>0.7101733428644964</v>
      </c>
      <c r="R44" s="33"/>
      <c r="S44" s="33"/>
      <c r="T44" s="33"/>
      <c r="U44" s="36">
        <f t="shared" ref="U44:V44" si="15">AVERAGE(U38:U43)</f>
        <v>6.951277333689954</v>
      </c>
      <c r="V44" s="36">
        <f t="shared" si="15"/>
        <v>140.00827971566866</v>
      </c>
    </row>
    <row r="45" spans="1:25" x14ac:dyDescent="0.25">
      <c r="A45" s="33" t="s">
        <v>23</v>
      </c>
      <c r="B45" s="34">
        <f>_xlfn.STDEV.S(B38:B43)</f>
        <v>10.893423092245461</v>
      </c>
      <c r="C45" s="35">
        <f t="shared" ref="C45:Q45" si="16">_xlfn.STDEV.S(C38:C43)</f>
        <v>0.16329931618554522</v>
      </c>
      <c r="D45" s="34">
        <f t="shared" si="16"/>
        <v>20.067386476569389</v>
      </c>
      <c r="E45" s="34">
        <f t="shared" si="16"/>
        <v>25.015328633992912</v>
      </c>
      <c r="F45" s="34">
        <f t="shared" si="16"/>
        <v>94.233751915117978</v>
      </c>
      <c r="G45" s="34">
        <f t="shared" si="16"/>
        <v>13.574485871172669</v>
      </c>
      <c r="H45" s="36">
        <f t="shared" si="16"/>
        <v>0.4285168219179577</v>
      </c>
      <c r="I45" s="34">
        <f t="shared" si="16"/>
        <v>23.897001206567023</v>
      </c>
      <c r="J45" s="34">
        <f t="shared" si="16"/>
        <v>456.5522971139232</v>
      </c>
      <c r="K45" s="35">
        <f t="shared" si="16"/>
        <v>0.23380903889000246</v>
      </c>
      <c r="L45" s="35">
        <f t="shared" si="16"/>
        <v>0.12649110640673558</v>
      </c>
      <c r="M45" s="45">
        <f t="shared" si="16"/>
        <v>6.0800219297850136E-2</v>
      </c>
      <c r="N45" s="36">
        <f t="shared" si="16"/>
        <v>13.657791061026947</v>
      </c>
      <c r="O45" s="36">
        <f t="shared" si="16"/>
        <v>0.72948762632302122</v>
      </c>
      <c r="P45" s="36">
        <f t="shared" si="16"/>
        <v>0.73075889332551969</v>
      </c>
      <c r="Q45" s="36">
        <f t="shared" si="16"/>
        <v>0.41302823774152142</v>
      </c>
      <c r="R45" s="33"/>
      <c r="S45" s="33"/>
      <c r="T45" s="33"/>
      <c r="U45" s="36">
        <f t="shared" ref="U45:V45" si="17">_xlfn.STDEV.S(U38:U43)</f>
        <v>1.4168851305717058</v>
      </c>
      <c r="V45" s="53">
        <f t="shared" si="17"/>
        <v>60.891453267714475</v>
      </c>
    </row>
  </sheetData>
  <autoFilter ref="V1:Y1" xr:uid="{225A16AF-6216-410E-B7C7-E035D10C8519}"/>
  <conditionalFormatting sqref="C1">
    <cfRule type="colorScale" priority="13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D1">
    <cfRule type="colorScale" priority="12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E1">
    <cfRule type="colorScale" priority="11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F1">
    <cfRule type="colorScale" priority="10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G1">
    <cfRule type="colorScale" priority="9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H1">
    <cfRule type="colorScale" priority="8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I1">
    <cfRule type="colorScale" priority="7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J1">
    <cfRule type="colorScale" priority="6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K1">
    <cfRule type="colorScale" priority="5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L1">
    <cfRule type="colorScale" priority="4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Q1:U1">
    <cfRule type="colorScale" priority="1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O1">
    <cfRule type="colorScale" priority="3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P1">
    <cfRule type="colorScale" priority="2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Cienfuegos Pecina</dc:creator>
  <cp:lastModifiedBy>Eduardo Cienfuegos Pecina</cp:lastModifiedBy>
  <dcterms:created xsi:type="dcterms:W3CDTF">2020-01-23T19:06:25Z</dcterms:created>
  <dcterms:modified xsi:type="dcterms:W3CDTF">2020-05-16T05:02:49Z</dcterms:modified>
</cp:coreProperties>
</file>