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30e24f8d528c9010/CRISPR-ChAP seq Paper submission/Peerj submission/"/>
    </mc:Choice>
  </mc:AlternateContent>
  <bookViews>
    <workbookView xWindow="0" yWindow="0" windowWidth="20520" windowHeight="9180" activeTab="1"/>
  </bookViews>
  <sheets>
    <sheet name="Figure 2A Raw data" sheetId="1" r:id="rId1"/>
    <sheet name="Figure 2A compile" sheetId="3" r:id="rId2"/>
    <sheet name="Figure 2B Raw data" sheetId="2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N85" i="1" s="1"/>
  <c r="P85" i="1" s="1"/>
  <c r="K85" i="1"/>
  <c r="L84" i="1"/>
  <c r="N84" i="1" s="1"/>
  <c r="P84" i="1" s="1"/>
  <c r="K84" i="1"/>
  <c r="L83" i="1"/>
  <c r="N83" i="1" s="1"/>
  <c r="P83" i="1" s="1"/>
  <c r="K83" i="1"/>
  <c r="L76" i="1"/>
  <c r="N76" i="1" s="1"/>
  <c r="P76" i="1" s="1"/>
  <c r="K76" i="1"/>
  <c r="L75" i="1"/>
  <c r="K75" i="1"/>
  <c r="L74" i="1"/>
  <c r="K74" i="1"/>
  <c r="N75" i="1" s="1"/>
  <c r="P75" i="1" s="1"/>
  <c r="L67" i="1"/>
  <c r="K67" i="1"/>
  <c r="N67" i="1" s="1"/>
  <c r="P67" i="1" s="1"/>
  <c r="N66" i="1"/>
  <c r="P66" i="1" s="1"/>
  <c r="L66" i="1"/>
  <c r="K66" i="1"/>
  <c r="N65" i="1"/>
  <c r="P65" i="1" s="1"/>
  <c r="L65" i="1"/>
  <c r="K65" i="1"/>
  <c r="R66" i="1" l="1"/>
  <c r="S66" i="1"/>
  <c r="T66" i="1" s="1"/>
  <c r="S84" i="1"/>
  <c r="T84" i="1" s="1"/>
  <c r="R84" i="1"/>
  <c r="N74" i="1"/>
  <c r="P74" i="1" s="1"/>
  <c r="S75" i="1" l="1"/>
  <c r="T75" i="1" s="1"/>
  <c r="R75" i="1"/>
  <c r="L57" i="1"/>
  <c r="K57" i="1"/>
  <c r="L56" i="1"/>
  <c r="K56" i="1"/>
  <c r="L55" i="1"/>
  <c r="K55" i="1"/>
  <c r="L48" i="1"/>
  <c r="K48" i="1"/>
  <c r="N47" i="1" s="1"/>
  <c r="P47" i="1" s="1"/>
  <c r="L47" i="1"/>
  <c r="K47" i="1"/>
  <c r="N46" i="1"/>
  <c r="P46" i="1" s="1"/>
  <c r="L46" i="1"/>
  <c r="K46" i="1"/>
  <c r="L39" i="1"/>
  <c r="N39" i="1" s="1"/>
  <c r="P39" i="1" s="1"/>
  <c r="K39" i="1"/>
  <c r="L38" i="1"/>
  <c r="K38" i="1"/>
  <c r="L37" i="1"/>
  <c r="N37" i="1" s="1"/>
  <c r="P37" i="1" s="1"/>
  <c r="K37" i="1"/>
  <c r="N48" i="1" l="1"/>
  <c r="P48" i="1" s="1"/>
  <c r="N56" i="1"/>
  <c r="P56" i="1" s="1"/>
  <c r="N38" i="1"/>
  <c r="P38" i="1" s="1"/>
  <c r="N55" i="1"/>
  <c r="P55" i="1" s="1"/>
  <c r="R56" i="1" s="1"/>
  <c r="N57" i="1"/>
  <c r="P57" i="1" s="1"/>
  <c r="R38" i="1"/>
  <c r="S38" i="1"/>
  <c r="T38" i="1" s="1"/>
  <c r="S47" i="1"/>
  <c r="T47" i="1" s="1"/>
  <c r="R47" i="1"/>
  <c r="S56" i="1" l="1"/>
  <c r="T56" i="1" s="1"/>
  <c r="L28" i="1" l="1"/>
  <c r="K28" i="1"/>
  <c r="L27" i="1"/>
  <c r="N27" i="1" s="1"/>
  <c r="P27" i="1" s="1"/>
  <c r="K27" i="1"/>
  <c r="L26" i="1"/>
  <c r="K26" i="1"/>
  <c r="N28" i="1" s="1"/>
  <c r="P28" i="1" s="1"/>
  <c r="L19" i="1"/>
  <c r="N19" i="1" s="1"/>
  <c r="P19" i="1" s="1"/>
  <c r="K19" i="1"/>
  <c r="L18" i="1"/>
  <c r="N18" i="1" s="1"/>
  <c r="P18" i="1" s="1"/>
  <c r="K18" i="1"/>
  <c r="L17" i="1"/>
  <c r="N17" i="1" s="1"/>
  <c r="P17" i="1" s="1"/>
  <c r="K17" i="1"/>
  <c r="L10" i="1"/>
  <c r="N10" i="1" s="1"/>
  <c r="P10" i="1" s="1"/>
  <c r="K10" i="1"/>
  <c r="L9" i="1"/>
  <c r="N9" i="1" s="1"/>
  <c r="P9" i="1" s="1"/>
  <c r="K9" i="1"/>
  <c r="L8" i="1"/>
  <c r="N8" i="1" s="1"/>
  <c r="P8" i="1" s="1"/>
  <c r="K8" i="1"/>
  <c r="N26" i="1" l="1"/>
  <c r="P26" i="1" s="1"/>
  <c r="R18" i="1"/>
  <c r="S18" i="1"/>
  <c r="T18" i="1" s="1"/>
  <c r="S27" i="1"/>
  <c r="T27" i="1" s="1"/>
  <c r="R27" i="1"/>
  <c r="R9" i="1"/>
  <c r="S9" i="1"/>
  <c r="T9" i="1" s="1"/>
  <c r="D4" i="3" l="1"/>
  <c r="E4" i="3"/>
  <c r="F4" i="3" s="1"/>
  <c r="D7" i="3"/>
  <c r="E7" i="3"/>
  <c r="F7" i="3" s="1"/>
  <c r="D10" i="3"/>
  <c r="E10" i="3"/>
  <c r="F10" i="3" s="1"/>
  <c r="K73" i="2" l="1"/>
  <c r="L73" i="2" s="1"/>
  <c r="J72" i="2"/>
  <c r="K70" i="2"/>
  <c r="L70" i="2" s="1"/>
  <c r="J69" i="2"/>
  <c r="M63" i="2"/>
  <c r="L63" i="2"/>
  <c r="M62" i="2"/>
  <c r="O62" i="2" s="1"/>
  <c r="Q62" i="2" s="1"/>
  <c r="L62" i="2"/>
  <c r="M61" i="2"/>
  <c r="L61" i="2"/>
  <c r="O63" i="2" s="1"/>
  <c r="Q63" i="2" s="1"/>
  <c r="M54" i="2"/>
  <c r="O54" i="2" s="1"/>
  <c r="Q54" i="2" s="1"/>
  <c r="L54" i="2"/>
  <c r="M53" i="2"/>
  <c r="L53" i="2"/>
  <c r="M52" i="2"/>
  <c r="O52" i="2" s="1"/>
  <c r="Q52" i="2" s="1"/>
  <c r="L52" i="2"/>
  <c r="M45" i="2"/>
  <c r="L45" i="2"/>
  <c r="M44" i="2"/>
  <c r="O44" i="2" s="1"/>
  <c r="Q44" i="2" s="1"/>
  <c r="L44" i="2"/>
  <c r="M43" i="2"/>
  <c r="O43" i="2" s="1"/>
  <c r="Q43" i="2" s="1"/>
  <c r="L43" i="2"/>
  <c r="M27" i="2"/>
  <c r="O27" i="2" s="1"/>
  <c r="Q27" i="2" s="1"/>
  <c r="L27" i="2"/>
  <c r="M26" i="2"/>
  <c r="O26" i="2" s="1"/>
  <c r="Q26" i="2" s="1"/>
  <c r="L26" i="2"/>
  <c r="M25" i="2"/>
  <c r="O25" i="2" s="1"/>
  <c r="Q25" i="2" s="1"/>
  <c r="L25" i="2"/>
  <c r="M18" i="2"/>
  <c r="O18" i="2" s="1"/>
  <c r="Q18" i="2" s="1"/>
  <c r="L18" i="2"/>
  <c r="M17" i="2"/>
  <c r="O17" i="2" s="1"/>
  <c r="Q17" i="2" s="1"/>
  <c r="L17" i="2"/>
  <c r="M16" i="2"/>
  <c r="O16" i="2" s="1"/>
  <c r="Q16" i="2" s="1"/>
  <c r="L16" i="2"/>
  <c r="M9" i="2"/>
  <c r="O9" i="2" s="1"/>
  <c r="Q9" i="2" s="1"/>
  <c r="L9" i="2"/>
  <c r="M8" i="2"/>
  <c r="O8" i="2" s="1"/>
  <c r="Q8" i="2" s="1"/>
  <c r="L8" i="2"/>
  <c r="M7" i="2"/>
  <c r="O7" i="2" s="1"/>
  <c r="Q7" i="2" s="1"/>
  <c r="L7" i="2"/>
  <c r="O45" i="2" l="1"/>
  <c r="Q45" i="2" s="1"/>
  <c r="O53" i="2"/>
  <c r="Q53" i="2" s="1"/>
  <c r="S53" i="2" s="1"/>
  <c r="O61" i="2"/>
  <c r="Q61" i="2" s="1"/>
  <c r="T62" i="2" s="1"/>
  <c r="U62" i="2" s="1"/>
  <c r="T53" i="2"/>
  <c r="U53" i="2" s="1"/>
  <c r="T44" i="2"/>
  <c r="U44" i="2" s="1"/>
  <c r="S44" i="2"/>
  <c r="S62" i="2"/>
  <c r="T26" i="2"/>
  <c r="U26" i="2" s="1"/>
  <c r="S26" i="2"/>
  <c r="T17" i="2"/>
  <c r="U17" i="2" s="1"/>
  <c r="S17" i="2"/>
  <c r="T8" i="2"/>
  <c r="U8" i="2" s="1"/>
  <c r="S8" i="2"/>
</calcChain>
</file>

<file path=xl/sharedStrings.xml><?xml version="1.0" encoding="utf-8"?>
<sst xmlns="http://schemas.openxmlformats.org/spreadsheetml/2006/main" count="896" uniqueCount="82">
  <si>
    <t>Fluor</t>
  </si>
  <si>
    <t>Target</t>
  </si>
  <si>
    <t>Sample</t>
  </si>
  <si>
    <t>Cq</t>
  </si>
  <si>
    <t>SYBR</t>
  </si>
  <si>
    <t>ACT</t>
  </si>
  <si>
    <t>IP1</t>
  </si>
  <si>
    <t>IP2</t>
  </si>
  <si>
    <t>IP3</t>
  </si>
  <si>
    <t>WCE IP1</t>
  </si>
  <si>
    <t>WCE IP2</t>
  </si>
  <si>
    <t>WCE IP3</t>
  </si>
  <si>
    <t>Cas9</t>
  </si>
  <si>
    <t>edCas91.1</t>
  </si>
  <si>
    <t>dCas9</t>
  </si>
  <si>
    <t>Red primer set</t>
  </si>
  <si>
    <t>C(t)</t>
  </si>
  <si>
    <t>ΔC(t)</t>
  </si>
  <si>
    <t>ΔΔC(t)</t>
  </si>
  <si>
    <t>2^-ΔΔC(t)</t>
  </si>
  <si>
    <t>Average fold enrichment</t>
  </si>
  <si>
    <t>Standard Deviation</t>
  </si>
  <si>
    <t>Standard Error</t>
  </si>
  <si>
    <t>WCE</t>
  </si>
  <si>
    <t>IP</t>
  </si>
  <si>
    <t>N1 WCE</t>
  </si>
  <si>
    <t>Actin</t>
  </si>
  <si>
    <t>IP 1</t>
  </si>
  <si>
    <t>ARS305</t>
  </si>
  <si>
    <t>IP 2</t>
  </si>
  <si>
    <t>IP 3</t>
  </si>
  <si>
    <t>Replicate</t>
  </si>
  <si>
    <t>Fold-enrichment</t>
  </si>
  <si>
    <t>Average of replicates</t>
  </si>
  <si>
    <t>WT dCas9</t>
  </si>
  <si>
    <t>edCas9 (1.1)</t>
  </si>
  <si>
    <t>ARS305-2 GAL1 dCas9</t>
  </si>
  <si>
    <t>ARS305-1 GAL1 dCas9</t>
  </si>
  <si>
    <t>ARS305-1 ADH1 dCas9</t>
  </si>
  <si>
    <t>ARS305-1 GAL1 WT dCas9</t>
  </si>
  <si>
    <t>ARS305-2 GAL1 WT dCas9</t>
  </si>
  <si>
    <t>Replicate C ADH1 promoter ARS305-1</t>
  </si>
  <si>
    <t>ARS305-1 ADH1</t>
  </si>
  <si>
    <t>Replicate B ADH1 promoter ARS305-1</t>
  </si>
  <si>
    <t>Replicate A ADH1 promoter ARS305-1</t>
  </si>
  <si>
    <t>Replicate C ARS305-2 Raffinose</t>
  </si>
  <si>
    <t>Replicate B ARS305-2 Raffinose</t>
  </si>
  <si>
    <t>Replicate A ARS305-2 Raffinose</t>
  </si>
  <si>
    <t>St. Error</t>
  </si>
  <si>
    <t>St. Deviation</t>
  </si>
  <si>
    <t>Mean Enrichment</t>
  </si>
  <si>
    <t>Abbrev. Sample Name</t>
  </si>
  <si>
    <t>Sample Name</t>
  </si>
  <si>
    <t>Average fold-enrichment</t>
  </si>
  <si>
    <t>Standard error</t>
  </si>
  <si>
    <t>WCE A</t>
  </si>
  <si>
    <t>WCE B</t>
  </si>
  <si>
    <t>WCE C</t>
  </si>
  <si>
    <t>IP A</t>
  </si>
  <si>
    <t>IP B</t>
  </si>
  <si>
    <t>IP C</t>
  </si>
  <si>
    <t>305-2</t>
  </si>
  <si>
    <t>WCE WT A</t>
  </si>
  <si>
    <t>WCE WT B</t>
  </si>
  <si>
    <t>WCE WT C</t>
  </si>
  <si>
    <t>IP WT A</t>
  </si>
  <si>
    <t>IP WT B</t>
  </si>
  <si>
    <t>IP WT C</t>
  </si>
  <si>
    <t>305-1</t>
  </si>
  <si>
    <t>A</t>
  </si>
  <si>
    <t>B</t>
  </si>
  <si>
    <t>C</t>
  </si>
  <si>
    <t>Replicate A ARS305-1 Raffinose</t>
  </si>
  <si>
    <t>ADH1 promoter ARS305-1</t>
  </si>
  <si>
    <t>GAL1 promoter ARS305-1</t>
  </si>
  <si>
    <t>GAL1 promoter ARS305-2</t>
  </si>
  <si>
    <t>Replicate A ARS305-2 GAL1</t>
  </si>
  <si>
    <t>Replicate B ARS305-2 GAL1</t>
  </si>
  <si>
    <t>Replicate C ARS305-2 GAL1</t>
  </si>
  <si>
    <t>Replicate A ARS305-1 GAL1</t>
  </si>
  <si>
    <t>Replicate B ARS305-1 GAL1</t>
  </si>
  <si>
    <t>Replicate C ARS305-1 GAL1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</si>
</sst>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0;\-#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25"/>
      <name val="Microsoft Sans Serif"/>
      <charset val="1"/>
    </font>
    <font>
      <sz val="11"/>
      <color theme="1"/>
      <name val="Calibri"/>
      <family val="2"/>
    </font>
    <font>
      <sz val="8.25"/>
      <name val="Microsoft Sans Serif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>
      <alignment vertical="top"/>
      <protection locked="0"/>
    </xf>
    <xf numFmtId="0" fontId="4" fillId="0" borderId="0">
      <alignment vertical="top"/>
      <protection locked="0"/>
    </xf>
  </cellStyleXfs>
  <cellXfs count="65">
    <xf numFmtId="0" fontId="0" fillId="0" borderId="0" xfId="0"/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49" fontId="2" fillId="3" borderId="0" xfId="1" applyNumberFormat="1" applyFont="1" applyFill="1" applyBorder="1" applyAlignment="1" applyProtection="1">
      <alignment vertical="center"/>
    </xf>
    <xf numFmtId="164" fontId="2" fillId="3" borderId="0" xfId="1" applyNumberFormat="1" applyFont="1" applyFill="1" applyBorder="1" applyAlignment="1" applyProtection="1">
      <alignment vertical="center"/>
    </xf>
    <xf numFmtId="0" fontId="2" fillId="0" borderId="0" xfId="1" applyAlignment="1" applyProtection="1"/>
    <xf numFmtId="0" fontId="2" fillId="0" borderId="1" xfId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2" fillId="0" borderId="2" xfId="1" applyBorder="1" applyAlignment="1" applyProtection="1"/>
    <xf numFmtId="0" fontId="2" fillId="0" borderId="3" xfId="1" applyBorder="1" applyAlignment="1" applyProtection="1"/>
    <xf numFmtId="0" fontId="2" fillId="0" borderId="4" xfId="1" applyBorder="1" applyAlignment="1" applyProtection="1"/>
    <xf numFmtId="0" fontId="2" fillId="0" borderId="5" xfId="1" applyBorder="1" applyAlignment="1" applyProtection="1"/>
    <xf numFmtId="0" fontId="2" fillId="0" borderId="6" xfId="1" applyBorder="1" applyAlignment="1" applyProtection="1"/>
    <xf numFmtId="0" fontId="2" fillId="0" borderId="5" xfId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6" xfId="1" applyBorder="1" applyAlignment="1" applyProtection="1">
      <alignment horizontal="center"/>
    </xf>
    <xf numFmtId="0" fontId="2" fillId="4" borderId="5" xfId="1" applyFill="1" applyBorder="1" applyAlignment="1" applyProtection="1"/>
    <xf numFmtId="0" fontId="2" fillId="4" borderId="6" xfId="1" applyFill="1" applyBorder="1" applyAlignment="1" applyProtection="1"/>
    <xf numFmtId="0" fontId="2" fillId="4" borderId="0" xfId="1" applyFill="1" applyBorder="1" applyAlignment="1" applyProtection="1"/>
    <xf numFmtId="0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Alignment="1" applyProtection="1"/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/>
    <xf numFmtId="0" fontId="2" fillId="0" borderId="3" xfId="1" applyFont="1" applyBorder="1" applyAlignment="1" applyProtection="1"/>
    <xf numFmtId="0" fontId="2" fillId="0" borderId="4" xfId="1" applyFont="1" applyBorder="1" applyAlignment="1" applyProtection="1"/>
    <xf numFmtId="0" fontId="2" fillId="0" borderId="5" xfId="1" applyFont="1" applyBorder="1" applyAlignment="1" applyProtection="1"/>
    <xf numFmtId="0" fontId="2" fillId="0" borderId="6" xfId="1" applyFont="1" applyBorder="1" applyAlignment="1" applyProtection="1"/>
    <xf numFmtId="0" fontId="2" fillId="0" borderId="5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4" borderId="5" xfId="1" applyFont="1" applyFill="1" applyBorder="1" applyAlignment="1" applyProtection="1"/>
    <xf numFmtId="0" fontId="2" fillId="4" borderId="6" xfId="1" applyFont="1" applyFill="1" applyBorder="1" applyAlignment="1" applyProtection="1"/>
    <xf numFmtId="0" fontId="2" fillId="4" borderId="0" xfId="1" applyFont="1" applyFill="1" applyBorder="1" applyAlignment="1" applyProtection="1"/>
    <xf numFmtId="0" fontId="0" fillId="3" borderId="0" xfId="0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/>
    <xf numFmtId="0" fontId="1" fillId="0" borderId="0" xfId="0" applyFont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49" fontId="4" fillId="0" borderId="0" xfId="2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164" fontId="4" fillId="0" borderId="0" xfId="0" applyNumberFormat="1" applyFont="1" applyFill="1" applyBorder="1" applyAlignment="1" applyProtection="1">
      <alignment vertical="center"/>
    </xf>
    <xf numFmtId="0" fontId="0" fillId="0" borderId="6" xfId="0" applyBorder="1" applyAlignment="1" applyProtection="1"/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4" borderId="5" xfId="0" applyFill="1" applyBorder="1" applyAlignment="1" applyProtection="1"/>
    <xf numFmtId="0" fontId="0" fillId="4" borderId="6" xfId="0" applyFill="1" applyBorder="1" applyAlignment="1" applyProtection="1"/>
    <xf numFmtId="0" fontId="0" fillId="4" borderId="0" xfId="0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2A compile'!$C$18:$C$20</c:f>
                <c:numCache>
                  <c:formatCode>General</c:formatCode>
                  <c:ptCount val="3"/>
                  <c:pt idx="0">
                    <c:v>33.298874387520328</c:v>
                  </c:pt>
                  <c:pt idx="1">
                    <c:v>17.966572395126448</c:v>
                  </c:pt>
                  <c:pt idx="2">
                    <c:v>122.04019807389004</c:v>
                  </c:pt>
                </c:numCache>
              </c:numRef>
            </c:plus>
            <c:minus>
              <c:numRef>
                <c:f>'Figure 2A compile'!$C$18:$C$20</c:f>
                <c:numCache>
                  <c:formatCode>General</c:formatCode>
                  <c:ptCount val="3"/>
                  <c:pt idx="0">
                    <c:v>33.298874387520328</c:v>
                  </c:pt>
                  <c:pt idx="1">
                    <c:v>17.966572395126448</c:v>
                  </c:pt>
                  <c:pt idx="2">
                    <c:v>122.04019807389004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2A compile'!$A$18:$A$20</c:f>
              <c:strCache>
                <c:ptCount val="3"/>
                <c:pt idx="0">
                  <c:v>ARS305-1 ADH1 dCas9</c:v>
                </c:pt>
                <c:pt idx="1">
                  <c:v>ARS305-1 GAL1 dCas9</c:v>
                </c:pt>
                <c:pt idx="2">
                  <c:v>ARS305-2 GAL1 dCas9</c:v>
                </c:pt>
              </c:strCache>
            </c:strRef>
          </c:cat>
          <c:val>
            <c:numRef>
              <c:f>'Figure 2A compile'!$B$18:$B$20</c:f>
              <c:numCache>
                <c:formatCode>General</c:formatCode>
                <c:ptCount val="3"/>
                <c:pt idx="0">
                  <c:v>182.96107939450462</c:v>
                </c:pt>
                <c:pt idx="1">
                  <c:v>324.07913079731105</c:v>
                </c:pt>
                <c:pt idx="2">
                  <c:v>491.11343722228202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6-4735-B8EF-44CA54CA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269368"/>
        <c:axId val="505270024"/>
      </c:barChart>
      <c:catAx>
        <c:axId val="50526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270024"/>
        <c:crosses val="autoZero"/>
        <c:auto val="1"/>
        <c:lblAlgn val="ctr"/>
        <c:lblOffset val="100"/>
        <c:noMultiLvlLbl val="0"/>
      </c:catAx>
      <c:valAx>
        <c:axId val="50527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</a:t>
                </a:r>
                <a:r>
                  <a:rPr lang="en-US" baseline="0"/>
                  <a:t> Enrichment of Target Locus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26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('Figure 2B Raw data'!$L$70,'Figure 2B Raw data'!$L$73)</c:f>
                <c:numCache>
                  <c:formatCode>General</c:formatCode>
                  <c:ptCount val="2"/>
                  <c:pt idx="0">
                    <c:v>19.061942751054307</c:v>
                  </c:pt>
                  <c:pt idx="1">
                    <c:v>18.024819566005295</c:v>
                  </c:pt>
                </c:numCache>
              </c:numRef>
            </c:plus>
            <c:minus>
              <c:numRef>
                <c:f>('Figure 2B Raw data'!$L$70,'Figure 2B Raw data'!$L$73,'Figure 2B Raw data'!$L$73)</c:f>
                <c:numCache>
                  <c:formatCode>General</c:formatCode>
                  <c:ptCount val="3"/>
                  <c:pt idx="0">
                    <c:v>19.061942751054307</c:v>
                  </c:pt>
                  <c:pt idx="1">
                    <c:v>18.024819566005295</c:v>
                  </c:pt>
                  <c:pt idx="2">
                    <c:v>18.024819566005295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2B Raw data'!$I$76:$I$77</c:f>
              <c:strCache>
                <c:ptCount val="2"/>
                <c:pt idx="0">
                  <c:v>dCas9</c:v>
                </c:pt>
                <c:pt idx="1">
                  <c:v>edCas9 (1.1)</c:v>
                </c:pt>
              </c:strCache>
            </c:strRef>
          </c:cat>
          <c:val>
            <c:numRef>
              <c:f>'Figure 2B Raw data'!$J$76:$J$77</c:f>
              <c:numCache>
                <c:formatCode>General</c:formatCode>
                <c:ptCount val="2"/>
                <c:pt idx="0">
                  <c:v>134</c:v>
                </c:pt>
                <c:pt idx="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5-4810-A3A6-6C6BD053C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6159400"/>
        <c:axId val="826165960"/>
      </c:barChart>
      <c:catAx>
        <c:axId val="82615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165960"/>
        <c:crosses val="autoZero"/>
        <c:auto val="1"/>
        <c:lblAlgn val="ctr"/>
        <c:lblOffset val="100"/>
        <c:noMultiLvlLbl val="0"/>
      </c:catAx>
      <c:valAx>
        <c:axId val="82616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Enrichment of Target Locus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15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219756</xdr:colOff>
      <xdr:row>14</xdr:row>
      <xdr:rowOff>38099</xdr:rowOff>
    </xdr:from>
    <xdr:to>
      <xdr:col>9</xdr:col>
      <xdr:colOff>405493</xdr:colOff>
      <xdr:row>29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F45401-8718-40CF-BFB0-F762C02D7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592931</xdr:colOff>
      <xdr:row>69</xdr:row>
      <xdr:rowOff>30956</xdr:rowOff>
    </xdr:from>
    <xdr:to>
      <xdr:col>19</xdr:col>
      <xdr:colOff>631031</xdr:colOff>
      <xdr:row>84</xdr:row>
      <xdr:rowOff>59531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workbookViewId="0">
      <selection activeCell="F77" sqref="F77"/>
    </sheetView>
  </sheetViews>
  <sheetFormatPr defaultRowHeight="14.25" x14ac:dyDescent="0.45"/>
  <cols>
    <col min="6" max="6" width="31" bestFit="1" customWidth="1"/>
  </cols>
  <sheetData>
    <row r="1" spans="1:20" x14ac:dyDescent="0.45">
      <c r="A1" s="45" t="s">
        <v>0</v>
      </c>
      <c r="B1" s="45" t="s">
        <v>1</v>
      </c>
      <c r="C1" s="45" t="s">
        <v>2</v>
      </c>
      <c r="D1" s="45" t="s">
        <v>3</v>
      </c>
    </row>
    <row r="2" spans="1:20" x14ac:dyDescent="0.45">
      <c r="A2" s="64" t="s">
        <v>75</v>
      </c>
      <c r="B2" s="64"/>
      <c r="C2" s="64"/>
      <c r="D2" s="64"/>
    </row>
    <row r="3" spans="1:20" x14ac:dyDescent="0.45">
      <c r="A3" s="43" t="s">
        <v>4</v>
      </c>
      <c r="B3" s="43" t="s">
        <v>5</v>
      </c>
      <c r="C3" s="43" t="s">
        <v>55</v>
      </c>
      <c r="D3" s="44">
        <v>20.8976167099636</v>
      </c>
      <c r="F3" s="40"/>
      <c r="G3" s="47" t="s">
        <v>16</v>
      </c>
      <c r="H3" s="47"/>
      <c r="I3" s="47"/>
      <c r="J3" s="47"/>
      <c r="K3" s="48" t="s">
        <v>17</v>
      </c>
      <c r="L3" s="48"/>
      <c r="M3" s="48"/>
      <c r="N3" s="48" t="s">
        <v>18</v>
      </c>
      <c r="O3" s="48"/>
      <c r="P3" s="47" t="s">
        <v>19</v>
      </c>
      <c r="Q3" s="47"/>
      <c r="R3" s="40" t="s">
        <v>20</v>
      </c>
      <c r="S3" s="40" t="s">
        <v>21</v>
      </c>
      <c r="T3" s="40" t="s">
        <v>22</v>
      </c>
    </row>
    <row r="4" spans="1:20" x14ac:dyDescent="0.45">
      <c r="A4" s="43" t="s">
        <v>4</v>
      </c>
      <c r="B4" s="43" t="s">
        <v>5</v>
      </c>
      <c r="C4" s="43" t="s">
        <v>55</v>
      </c>
      <c r="D4" s="44">
        <v>20.898287338766099</v>
      </c>
      <c r="F4" s="40"/>
      <c r="G4" s="49"/>
      <c r="H4" s="50" t="s">
        <v>23</v>
      </c>
      <c r="I4" s="50" t="s">
        <v>24</v>
      </c>
      <c r="J4" s="51"/>
      <c r="K4" s="49" t="s">
        <v>25</v>
      </c>
      <c r="L4" s="50" t="s">
        <v>12</v>
      </c>
      <c r="M4" s="51"/>
      <c r="N4" s="49" t="s">
        <v>12</v>
      </c>
      <c r="O4" s="51"/>
      <c r="P4" s="49" t="s">
        <v>12</v>
      </c>
      <c r="Q4" s="51"/>
      <c r="R4" s="40"/>
      <c r="S4" s="40"/>
      <c r="T4" s="40"/>
    </row>
    <row r="5" spans="1:20" x14ac:dyDescent="0.45">
      <c r="A5" s="43" t="s">
        <v>4</v>
      </c>
      <c r="B5" s="43" t="s">
        <v>5</v>
      </c>
      <c r="C5" s="43" t="s">
        <v>55</v>
      </c>
      <c r="D5" s="44">
        <v>20.771606157334102</v>
      </c>
      <c r="F5" s="40"/>
      <c r="G5" s="52" t="s">
        <v>26</v>
      </c>
      <c r="H5" s="53">
        <v>20.8976167099636</v>
      </c>
      <c r="I5" s="53">
        <v>27.2200342704859</v>
      </c>
      <c r="J5" s="54"/>
      <c r="K5" s="55"/>
      <c r="L5" s="56"/>
      <c r="M5" s="57"/>
      <c r="N5" s="55"/>
      <c r="O5" s="57"/>
      <c r="P5" s="55"/>
      <c r="Q5" s="57"/>
      <c r="R5" s="40"/>
      <c r="S5" s="40"/>
      <c r="T5" s="40"/>
    </row>
    <row r="6" spans="1:20" x14ac:dyDescent="0.45">
      <c r="A6" s="43" t="s">
        <v>4</v>
      </c>
      <c r="B6" s="43" t="s">
        <v>5</v>
      </c>
      <c r="C6" s="43" t="s">
        <v>56</v>
      </c>
      <c r="D6" s="44">
        <v>21.245633077484399</v>
      </c>
      <c r="F6" s="40"/>
      <c r="G6" s="52" t="s">
        <v>26</v>
      </c>
      <c r="H6" s="53">
        <v>20.898287338766099</v>
      </c>
      <c r="I6" s="53">
        <v>27.157049992629901</v>
      </c>
      <c r="J6" s="54"/>
      <c r="K6" s="55"/>
      <c r="L6" s="56"/>
      <c r="M6" s="57"/>
      <c r="N6" s="55"/>
      <c r="O6" s="57"/>
      <c r="P6" s="55"/>
      <c r="Q6" s="57"/>
      <c r="R6" s="40"/>
      <c r="S6" s="40"/>
      <c r="T6" s="40"/>
    </row>
    <row r="7" spans="1:20" x14ac:dyDescent="0.45">
      <c r="A7" s="43" t="s">
        <v>4</v>
      </c>
      <c r="B7" s="43" t="s">
        <v>5</v>
      </c>
      <c r="C7" s="43" t="s">
        <v>56</v>
      </c>
      <c r="D7" s="44">
        <v>21.2949625628539</v>
      </c>
      <c r="F7" s="40"/>
      <c r="G7" s="52" t="s">
        <v>26</v>
      </c>
      <c r="H7" s="53">
        <v>20.771606157334102</v>
      </c>
      <c r="I7" s="53">
        <v>27.1514732908519</v>
      </c>
      <c r="J7" s="54"/>
      <c r="K7" s="55"/>
      <c r="L7" s="56"/>
      <c r="M7" s="57"/>
      <c r="N7" s="55"/>
      <c r="O7" s="57"/>
      <c r="P7" s="55"/>
      <c r="Q7" s="57"/>
      <c r="R7" s="40"/>
      <c r="S7" s="40"/>
      <c r="T7" s="40"/>
    </row>
    <row r="8" spans="1:20" x14ac:dyDescent="0.45">
      <c r="A8" s="43" t="s">
        <v>4</v>
      </c>
      <c r="B8" s="43" t="s">
        <v>5</v>
      </c>
      <c r="C8" s="43" t="s">
        <v>56</v>
      </c>
      <c r="D8" s="44">
        <v>21.309550410719702</v>
      </c>
      <c r="F8" s="39" t="s">
        <v>76</v>
      </c>
      <c r="G8" s="58" t="s">
        <v>28</v>
      </c>
      <c r="H8" s="53">
        <v>21.1930175645427</v>
      </c>
      <c r="I8" s="53">
        <v>17.9086151512772</v>
      </c>
      <c r="J8" s="59"/>
      <c r="K8" s="58">
        <f>H8-AVERAGE(H5:H7)</f>
        <v>0.33718082918809955</v>
      </c>
      <c r="L8" s="60">
        <f>I8-AVERAGE(I5:I7)</f>
        <v>-9.2675707000453684</v>
      </c>
      <c r="M8" s="59"/>
      <c r="N8" s="58">
        <f>L8-AVERAGE(K8:K10)</f>
        <v>-9.5135836255491686</v>
      </c>
      <c r="O8" s="59"/>
      <c r="P8" s="58">
        <f>2^-N8</f>
        <v>730.92705519131016</v>
      </c>
      <c r="Q8" s="59"/>
      <c r="R8" s="40"/>
      <c r="S8" s="40"/>
      <c r="T8" s="40"/>
    </row>
    <row r="9" spans="1:20" x14ac:dyDescent="0.45">
      <c r="A9" s="43" t="s">
        <v>4</v>
      </c>
      <c r="B9" s="43" t="s">
        <v>5</v>
      </c>
      <c r="C9" s="43" t="s">
        <v>57</v>
      </c>
      <c r="D9" s="44">
        <v>23.037894176574</v>
      </c>
      <c r="F9" s="46"/>
      <c r="G9" s="58" t="s">
        <v>28</v>
      </c>
      <c r="H9" s="53">
        <v>21.112039577003099</v>
      </c>
      <c r="I9" s="53">
        <v>17.9230635530391</v>
      </c>
      <c r="J9" s="59"/>
      <c r="K9" s="58">
        <f>H9-AVERAGE(H5:H7)</f>
        <v>0.25620284164849849</v>
      </c>
      <c r="L9" s="60">
        <f>I9-AVERAGE(I5:I7)</f>
        <v>-9.2531222982834684</v>
      </c>
      <c r="M9" s="59"/>
      <c r="N9" s="58">
        <f>L9-AVERAGE(K8:K10)</f>
        <v>-9.4991352237872686</v>
      </c>
      <c r="O9" s="59"/>
      <c r="P9" s="58">
        <f t="shared" ref="P9:P10" si="0">2^-N9</f>
        <v>723.64344958038282</v>
      </c>
      <c r="Q9" s="59"/>
      <c r="R9" s="40">
        <f>AVERAGE(P8:P10)</f>
        <v>732.08463287218547</v>
      </c>
      <c r="S9" s="40">
        <f>_xlfn.STDEV.S(P8:P10)</f>
        <v>9.0755102794189018</v>
      </c>
      <c r="T9" s="40">
        <f>S9/SQRT(3)</f>
        <v>5.2397483028557188</v>
      </c>
    </row>
    <row r="10" spans="1:20" x14ac:dyDescent="0.45">
      <c r="A10" s="43" t="s">
        <v>4</v>
      </c>
      <c r="B10" s="43" t="s">
        <v>5</v>
      </c>
      <c r="C10" s="43" t="s">
        <v>57</v>
      </c>
      <c r="D10" s="44">
        <v>23.0263146967064</v>
      </c>
      <c r="F10" s="40"/>
      <c r="G10" s="58" t="s">
        <v>28</v>
      </c>
      <c r="H10" s="53">
        <v>21.000491841029401</v>
      </c>
      <c r="I10" s="53">
        <v>17.887539119352599</v>
      </c>
      <c r="J10" s="59"/>
      <c r="K10" s="58">
        <f>H10-AVERAGE(H5:H7)</f>
        <v>0.14465510567480067</v>
      </c>
      <c r="L10" s="60">
        <f>I10-AVERAGE(I5:I7)</f>
        <v>-9.288646731969969</v>
      </c>
      <c r="M10" s="59"/>
      <c r="N10" s="58">
        <f>L10-AVERAGE(K8:K10)</f>
        <v>-9.5346596574737692</v>
      </c>
      <c r="O10" s="59"/>
      <c r="P10" s="58">
        <f t="shared" si="0"/>
        <v>741.68339384486353</v>
      </c>
      <c r="Q10" s="59"/>
      <c r="R10" s="40"/>
      <c r="S10" s="40"/>
      <c r="T10" s="40"/>
    </row>
    <row r="11" spans="1:20" x14ac:dyDescent="0.45">
      <c r="A11" s="43" t="s">
        <v>4</v>
      </c>
      <c r="B11" s="43" t="s">
        <v>5</v>
      </c>
      <c r="C11" s="43" t="s">
        <v>57</v>
      </c>
      <c r="D11" s="44">
        <v>22.873522894912099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x14ac:dyDescent="0.45">
      <c r="A12" s="43" t="s">
        <v>4</v>
      </c>
      <c r="B12" s="43" t="s">
        <v>5</v>
      </c>
      <c r="C12" s="43" t="s">
        <v>58</v>
      </c>
      <c r="D12" s="44">
        <v>27.2200342704859</v>
      </c>
      <c r="F12" s="40"/>
      <c r="G12" s="47" t="s">
        <v>16</v>
      </c>
      <c r="H12" s="47"/>
      <c r="I12" s="47"/>
      <c r="J12" s="47"/>
      <c r="K12" s="48" t="s">
        <v>17</v>
      </c>
      <c r="L12" s="48"/>
      <c r="M12" s="48"/>
      <c r="N12" s="48" t="s">
        <v>18</v>
      </c>
      <c r="O12" s="48"/>
      <c r="P12" s="47" t="s">
        <v>19</v>
      </c>
      <c r="Q12" s="47"/>
      <c r="R12" s="40" t="s">
        <v>20</v>
      </c>
      <c r="S12" s="40" t="s">
        <v>21</v>
      </c>
      <c r="T12" s="40" t="s">
        <v>22</v>
      </c>
    </row>
    <row r="13" spans="1:20" x14ac:dyDescent="0.45">
      <c r="A13" s="43" t="s">
        <v>4</v>
      </c>
      <c r="B13" s="43" t="s">
        <v>5</v>
      </c>
      <c r="C13" s="43" t="s">
        <v>58</v>
      </c>
      <c r="D13" s="44">
        <v>27.157049992629901</v>
      </c>
      <c r="F13" s="40"/>
      <c r="G13" s="49"/>
      <c r="H13" s="50" t="s">
        <v>23</v>
      </c>
      <c r="I13" s="50" t="s">
        <v>24</v>
      </c>
      <c r="J13" s="51"/>
      <c r="K13" s="49" t="s">
        <v>25</v>
      </c>
      <c r="L13" s="50" t="s">
        <v>12</v>
      </c>
      <c r="M13" s="51"/>
      <c r="N13" s="49" t="s">
        <v>12</v>
      </c>
      <c r="O13" s="51"/>
      <c r="P13" s="49" t="s">
        <v>12</v>
      </c>
      <c r="Q13" s="51"/>
      <c r="R13" s="40"/>
      <c r="S13" s="40"/>
      <c r="T13" s="40"/>
    </row>
    <row r="14" spans="1:20" x14ac:dyDescent="0.45">
      <c r="A14" s="43" t="s">
        <v>4</v>
      </c>
      <c r="B14" s="43" t="s">
        <v>5</v>
      </c>
      <c r="C14" s="43" t="s">
        <v>58</v>
      </c>
      <c r="D14" s="44">
        <v>27.1514732908519</v>
      </c>
      <c r="F14" s="40"/>
      <c r="G14" s="52" t="s">
        <v>26</v>
      </c>
      <c r="H14" s="53">
        <v>21.245633077484399</v>
      </c>
      <c r="I14" s="53">
        <v>26.485164747682902</v>
      </c>
      <c r="J14" s="54"/>
      <c r="K14" s="55"/>
      <c r="L14" s="56"/>
      <c r="M14" s="57"/>
      <c r="N14" s="55"/>
      <c r="O14" s="57"/>
      <c r="P14" s="55"/>
      <c r="Q14" s="57"/>
      <c r="R14" s="40"/>
      <c r="S14" s="40"/>
      <c r="T14" s="40"/>
    </row>
    <row r="15" spans="1:20" x14ac:dyDescent="0.45">
      <c r="A15" s="43" t="s">
        <v>4</v>
      </c>
      <c r="B15" s="43" t="s">
        <v>5</v>
      </c>
      <c r="C15" s="43" t="s">
        <v>59</v>
      </c>
      <c r="D15" s="44">
        <v>26.485164747682902</v>
      </c>
      <c r="F15" s="40"/>
      <c r="G15" s="52" t="s">
        <v>26</v>
      </c>
      <c r="H15" s="53">
        <v>21.2949625628539</v>
      </c>
      <c r="I15" s="53">
        <v>26.3642551909623</v>
      </c>
      <c r="J15" s="54"/>
      <c r="K15" s="55"/>
      <c r="L15" s="56"/>
      <c r="M15" s="57"/>
      <c r="N15" s="55"/>
      <c r="O15" s="57"/>
      <c r="P15" s="55"/>
      <c r="Q15" s="57"/>
      <c r="R15" s="40"/>
      <c r="S15" s="40"/>
      <c r="T15" s="40"/>
    </row>
    <row r="16" spans="1:20" x14ac:dyDescent="0.45">
      <c r="A16" s="43" t="s">
        <v>4</v>
      </c>
      <c r="B16" s="43" t="s">
        <v>5</v>
      </c>
      <c r="C16" s="43" t="s">
        <v>59</v>
      </c>
      <c r="D16" s="44">
        <v>26.3642551909623</v>
      </c>
      <c r="F16" s="40"/>
      <c r="G16" s="52" t="s">
        <v>26</v>
      </c>
      <c r="H16" s="53">
        <v>21.309550410719702</v>
      </c>
      <c r="I16" s="53">
        <v>26.2119516996217</v>
      </c>
      <c r="J16" s="54"/>
      <c r="K16" s="55"/>
      <c r="L16" s="56"/>
      <c r="M16" s="57"/>
      <c r="N16" s="55"/>
      <c r="O16" s="57"/>
      <c r="P16" s="55"/>
      <c r="Q16" s="57"/>
      <c r="R16" s="40"/>
      <c r="S16" s="40"/>
      <c r="T16" s="40"/>
    </row>
    <row r="17" spans="1:20" x14ac:dyDescent="0.45">
      <c r="A17" s="43" t="s">
        <v>4</v>
      </c>
      <c r="B17" s="43" t="s">
        <v>5</v>
      </c>
      <c r="C17" s="43" t="s">
        <v>59</v>
      </c>
      <c r="D17" s="44">
        <v>26.2119516996217</v>
      </c>
      <c r="F17" s="39" t="s">
        <v>77</v>
      </c>
      <c r="G17" s="58" t="s">
        <v>28</v>
      </c>
      <c r="H17" s="53">
        <v>21.656228808486599</v>
      </c>
      <c r="I17" s="53">
        <v>18.212714387910101</v>
      </c>
      <c r="J17" s="59"/>
      <c r="K17" s="58">
        <f>H17-AVERAGE(H14:H16)</f>
        <v>0.37284679146726774</v>
      </c>
      <c r="L17" s="60">
        <f>I17-AVERAGE(I14:I16)</f>
        <v>-8.1410761581788691</v>
      </c>
      <c r="M17" s="59"/>
      <c r="N17" s="58">
        <f>L17-AVERAGE(K17:K19)</f>
        <v>-8.5470029889967041</v>
      </c>
      <c r="O17" s="59"/>
      <c r="P17" s="58">
        <f>2^-N17</f>
        <v>374.02813582385693</v>
      </c>
      <c r="Q17" s="59"/>
      <c r="R17" s="40"/>
      <c r="S17" s="40"/>
      <c r="T17" s="40"/>
    </row>
    <row r="18" spans="1:20" x14ac:dyDescent="0.45">
      <c r="A18" s="43" t="s">
        <v>4</v>
      </c>
      <c r="B18" s="43" t="s">
        <v>5</v>
      </c>
      <c r="C18" s="43" t="s">
        <v>60</v>
      </c>
      <c r="D18" s="44">
        <v>26.155180935841202</v>
      </c>
      <c r="F18" s="40"/>
      <c r="G18" s="58" t="s">
        <v>28</v>
      </c>
      <c r="H18" s="53">
        <v>21.767631274954098</v>
      </c>
      <c r="I18" s="53">
        <v>18.142815286885099</v>
      </c>
      <c r="J18" s="59"/>
      <c r="K18" s="58">
        <f>H18-AVERAGE(H14:H16)</f>
        <v>0.48424925793476703</v>
      </c>
      <c r="L18" s="60">
        <f>I18-AVERAGE(I14:I16)</f>
        <v>-8.2109752592038703</v>
      </c>
      <c r="M18" s="59"/>
      <c r="N18" s="58">
        <f>L18-AVERAGE(K17:K19)</f>
        <v>-8.6169020900217053</v>
      </c>
      <c r="O18" s="59"/>
      <c r="P18" s="58">
        <f t="shared" ref="P18:P19" si="1">2^-N18</f>
        <v>392.59611603419796</v>
      </c>
      <c r="Q18" s="59"/>
      <c r="R18" s="40">
        <f>AVERAGE(P17:P19)</f>
        <v>404.259550445608</v>
      </c>
      <c r="S18" s="40">
        <f>_xlfn.STDEV.S(P17:P19)</f>
        <v>37.450984685404727</v>
      </c>
      <c r="T18" s="40">
        <f>S18/SQRT(3)</f>
        <v>21.622336089534972</v>
      </c>
    </row>
    <row r="19" spans="1:20" x14ac:dyDescent="0.45">
      <c r="A19" s="43" t="s">
        <v>4</v>
      </c>
      <c r="B19" s="43" t="s">
        <v>5</v>
      </c>
      <c r="C19" s="43" t="s">
        <v>60</v>
      </c>
      <c r="D19" s="44">
        <v>26.2410819397846</v>
      </c>
      <c r="F19" s="40"/>
      <c r="G19" s="58" t="s">
        <v>28</v>
      </c>
      <c r="H19" s="53">
        <v>21.6440664600708</v>
      </c>
      <c r="I19" s="53">
        <v>17.958318120900401</v>
      </c>
      <c r="J19" s="59"/>
      <c r="K19" s="58">
        <f>H19-AVERAGE(H14:H16)</f>
        <v>0.36068444305146841</v>
      </c>
      <c r="L19" s="60">
        <f>I19-AVERAGE(I14:I16)</f>
        <v>-8.3954724251885686</v>
      </c>
      <c r="M19" s="59"/>
      <c r="N19" s="58">
        <f>L19-AVERAGE(K17:K19)</f>
        <v>-8.8013992560064036</v>
      </c>
      <c r="O19" s="59"/>
      <c r="P19" s="58">
        <f t="shared" si="1"/>
        <v>446.15439947876899</v>
      </c>
      <c r="Q19" s="59"/>
      <c r="R19" s="40"/>
      <c r="S19" s="40"/>
      <c r="T19" s="40"/>
    </row>
    <row r="20" spans="1:20" x14ac:dyDescent="0.45">
      <c r="A20" s="43" t="s">
        <v>4</v>
      </c>
      <c r="B20" s="43" t="s">
        <v>5</v>
      </c>
      <c r="C20" s="43" t="s">
        <v>60</v>
      </c>
      <c r="D20" s="44">
        <v>26.2610550366966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x14ac:dyDescent="0.45">
      <c r="A21" s="43" t="s">
        <v>4</v>
      </c>
      <c r="B21" s="43" t="s">
        <v>61</v>
      </c>
      <c r="C21" s="43" t="s">
        <v>55</v>
      </c>
      <c r="D21" s="44">
        <v>21.1930175645427</v>
      </c>
      <c r="F21" s="40"/>
      <c r="G21" s="47" t="s">
        <v>16</v>
      </c>
      <c r="H21" s="47"/>
      <c r="I21" s="47"/>
      <c r="J21" s="47"/>
      <c r="K21" s="48" t="s">
        <v>17</v>
      </c>
      <c r="L21" s="48"/>
      <c r="M21" s="48"/>
      <c r="N21" s="48" t="s">
        <v>18</v>
      </c>
      <c r="O21" s="48"/>
      <c r="P21" s="47" t="s">
        <v>19</v>
      </c>
      <c r="Q21" s="47"/>
      <c r="R21" s="40" t="s">
        <v>20</v>
      </c>
      <c r="S21" s="40" t="s">
        <v>21</v>
      </c>
      <c r="T21" s="40" t="s">
        <v>22</v>
      </c>
    </row>
    <row r="22" spans="1:20" x14ac:dyDescent="0.45">
      <c r="A22" s="43" t="s">
        <v>4</v>
      </c>
      <c r="B22" s="43" t="s">
        <v>61</v>
      </c>
      <c r="C22" s="43" t="s">
        <v>55</v>
      </c>
      <c r="D22" s="44">
        <v>21.112039577003099</v>
      </c>
      <c r="F22" s="40"/>
      <c r="G22" s="49"/>
      <c r="H22" s="50" t="s">
        <v>23</v>
      </c>
      <c r="I22" s="50" t="s">
        <v>24</v>
      </c>
      <c r="J22" s="51"/>
      <c r="K22" s="49" t="s">
        <v>25</v>
      </c>
      <c r="L22" s="50" t="s">
        <v>12</v>
      </c>
      <c r="M22" s="51"/>
      <c r="N22" s="49" t="s">
        <v>12</v>
      </c>
      <c r="O22" s="51"/>
      <c r="P22" s="49" t="s">
        <v>12</v>
      </c>
      <c r="Q22" s="51"/>
      <c r="R22" s="40"/>
      <c r="S22" s="40"/>
      <c r="T22" s="40"/>
    </row>
    <row r="23" spans="1:20" x14ac:dyDescent="0.45">
      <c r="A23" s="43" t="s">
        <v>4</v>
      </c>
      <c r="B23" s="43" t="s">
        <v>61</v>
      </c>
      <c r="C23" s="43" t="s">
        <v>55</v>
      </c>
      <c r="D23" s="44">
        <v>21.000491841029401</v>
      </c>
      <c r="F23" s="40"/>
      <c r="G23" s="52" t="s">
        <v>26</v>
      </c>
      <c r="H23" s="53">
        <v>23.037894176574</v>
      </c>
      <c r="I23" s="53">
        <v>26.155180935841202</v>
      </c>
      <c r="J23" s="54"/>
      <c r="K23" s="55"/>
      <c r="L23" s="56"/>
      <c r="M23" s="57"/>
      <c r="N23" s="55"/>
      <c r="O23" s="57"/>
      <c r="P23" s="55"/>
      <c r="Q23" s="57"/>
      <c r="R23" s="40"/>
      <c r="S23" s="40"/>
      <c r="T23" s="40"/>
    </row>
    <row r="24" spans="1:20" x14ac:dyDescent="0.45">
      <c r="A24" s="43" t="s">
        <v>4</v>
      </c>
      <c r="B24" s="43" t="s">
        <v>61</v>
      </c>
      <c r="C24" s="43" t="s">
        <v>56</v>
      </c>
      <c r="D24" s="44">
        <v>21.656228808486599</v>
      </c>
      <c r="F24" s="40"/>
      <c r="G24" s="52" t="s">
        <v>26</v>
      </c>
      <c r="H24" s="53">
        <v>23.0263146967064</v>
      </c>
      <c r="I24" s="53">
        <v>26.2410819397846</v>
      </c>
      <c r="J24" s="54"/>
      <c r="K24" s="55"/>
      <c r="L24" s="56"/>
      <c r="M24" s="57"/>
      <c r="N24" s="55"/>
      <c r="O24" s="57"/>
      <c r="P24" s="55"/>
      <c r="Q24" s="57"/>
      <c r="R24" s="40"/>
      <c r="S24" s="40"/>
      <c r="T24" s="40"/>
    </row>
    <row r="25" spans="1:20" x14ac:dyDescent="0.45">
      <c r="A25" s="43" t="s">
        <v>4</v>
      </c>
      <c r="B25" s="43" t="s">
        <v>61</v>
      </c>
      <c r="C25" s="43" t="s">
        <v>56</v>
      </c>
      <c r="D25" s="44">
        <v>21.767631274954098</v>
      </c>
      <c r="F25" s="40"/>
      <c r="G25" s="52" t="s">
        <v>26</v>
      </c>
      <c r="H25" s="53">
        <v>22.873522894912099</v>
      </c>
      <c r="I25" s="53">
        <v>26.2610550366966</v>
      </c>
      <c r="J25" s="54"/>
      <c r="K25" s="55"/>
      <c r="L25" s="56"/>
      <c r="M25" s="57"/>
      <c r="N25" s="55"/>
      <c r="O25" s="57"/>
      <c r="P25" s="55"/>
      <c r="Q25" s="57"/>
      <c r="R25" s="40"/>
      <c r="S25" s="40"/>
      <c r="T25" s="40"/>
    </row>
    <row r="26" spans="1:20" x14ac:dyDescent="0.45">
      <c r="A26" s="43" t="s">
        <v>4</v>
      </c>
      <c r="B26" s="43" t="s">
        <v>61</v>
      </c>
      <c r="C26" s="43" t="s">
        <v>56</v>
      </c>
      <c r="D26" s="44">
        <v>21.6440664600708</v>
      </c>
      <c r="F26" s="39" t="s">
        <v>78</v>
      </c>
      <c r="G26" s="58" t="s">
        <v>28</v>
      </c>
      <c r="H26" s="53">
        <v>23.129113751629198</v>
      </c>
      <c r="I26" s="53">
        <v>18.049036516101499</v>
      </c>
      <c r="J26" s="59"/>
      <c r="K26" s="58">
        <f>H26-AVERAGE(H23:H25)</f>
        <v>0.14986982889836753</v>
      </c>
      <c r="L26" s="60">
        <f>I26-AVERAGE(I23:I25)</f>
        <v>-8.1700694546726353</v>
      </c>
      <c r="M26" s="59"/>
      <c r="N26" s="58">
        <f>L26-AVERAGE(K26:K28)</f>
        <v>-8.3050702396665379</v>
      </c>
      <c r="O26" s="59"/>
      <c r="P26" s="58">
        <f>2^-N26</f>
        <v>316.28256939781755</v>
      </c>
      <c r="Q26" s="59"/>
      <c r="R26" s="40"/>
      <c r="S26" s="40"/>
      <c r="T26" s="40"/>
    </row>
    <row r="27" spans="1:20" x14ac:dyDescent="0.45">
      <c r="A27" s="43" t="s">
        <v>4</v>
      </c>
      <c r="B27" s="43" t="s">
        <v>61</v>
      </c>
      <c r="C27" s="43" t="s">
        <v>57</v>
      </c>
      <c r="D27" s="44">
        <v>23.129113751629198</v>
      </c>
      <c r="F27" s="40"/>
      <c r="G27" s="58" t="s">
        <v>28</v>
      </c>
      <c r="H27" s="53">
        <v>23.1857039061791</v>
      </c>
      <c r="I27" s="53">
        <v>18.082828558700701</v>
      </c>
      <c r="J27" s="59"/>
      <c r="K27" s="58">
        <f>H27-AVERAGE(H23:H25)</f>
        <v>0.20645998344826921</v>
      </c>
      <c r="L27" s="60">
        <f>I27-AVERAGE(I23:I25)</f>
        <v>-8.1362774120734329</v>
      </c>
      <c r="M27" s="59"/>
      <c r="N27" s="58">
        <f>L27-AVERAGE(K26:K28)</f>
        <v>-8.2712781970673355</v>
      </c>
      <c r="O27" s="59"/>
      <c r="P27" s="58">
        <f t="shared" ref="P27:P28" si="2">2^-N27</f>
        <v>308.96041500893472</v>
      </c>
      <c r="Q27" s="59"/>
      <c r="R27" s="40">
        <f>AVERAGE(P26:P28)</f>
        <v>336.99612834905173</v>
      </c>
      <c r="S27" s="40">
        <f>_xlfn.STDEV.S(P26:P28)</f>
        <v>42.376551864514539</v>
      </c>
      <c r="T27" s="40">
        <f>S27/SQRT(3)</f>
        <v>24.466113626305606</v>
      </c>
    </row>
    <row r="28" spans="1:20" x14ac:dyDescent="0.45">
      <c r="A28" s="43" t="s">
        <v>4</v>
      </c>
      <c r="B28" s="43" t="s">
        <v>61</v>
      </c>
      <c r="C28" s="43" t="s">
        <v>57</v>
      </c>
      <c r="D28" s="44">
        <v>23.1857039061791</v>
      </c>
      <c r="F28" s="40"/>
      <c r="G28" s="58" t="s">
        <v>28</v>
      </c>
      <c r="H28" s="53">
        <v>23.027916465365902</v>
      </c>
      <c r="I28" s="53">
        <v>17.762601610786</v>
      </c>
      <c r="J28" s="59"/>
      <c r="K28" s="58">
        <f>H28-AVERAGE(H23:H25)</f>
        <v>4.8672542635070926E-2</v>
      </c>
      <c r="L28" s="60">
        <f>I28-AVERAGE(I23:I25)</f>
        <v>-8.4565043599881342</v>
      </c>
      <c r="M28" s="59"/>
      <c r="N28" s="58">
        <f>L28-AVERAGE(K26:K28)</f>
        <v>-8.5915051449820368</v>
      </c>
      <c r="O28" s="59"/>
      <c r="P28" s="58">
        <f t="shared" si="2"/>
        <v>385.74540064040286</v>
      </c>
      <c r="Q28" s="59"/>
      <c r="R28" s="40"/>
      <c r="S28" s="40"/>
      <c r="T28" s="40"/>
    </row>
    <row r="29" spans="1:20" x14ac:dyDescent="0.45">
      <c r="A29" s="43" t="s">
        <v>4</v>
      </c>
      <c r="B29" s="43" t="s">
        <v>61</v>
      </c>
      <c r="C29" s="43" t="s">
        <v>57</v>
      </c>
      <c r="D29" s="44">
        <v>23.027916465365902</v>
      </c>
    </row>
    <row r="30" spans="1:20" x14ac:dyDescent="0.45">
      <c r="A30" s="43" t="s">
        <v>4</v>
      </c>
      <c r="B30" s="43" t="s">
        <v>61</v>
      </c>
      <c r="C30" s="43" t="s">
        <v>58</v>
      </c>
      <c r="D30" s="44">
        <v>17.9086151512772</v>
      </c>
    </row>
    <row r="31" spans="1:20" x14ac:dyDescent="0.45">
      <c r="A31" s="43" t="s">
        <v>4</v>
      </c>
      <c r="B31" s="43" t="s">
        <v>61</v>
      </c>
      <c r="C31" s="43" t="s">
        <v>58</v>
      </c>
      <c r="D31" s="44">
        <v>17.9230635530391</v>
      </c>
    </row>
    <row r="32" spans="1:20" x14ac:dyDescent="0.45">
      <c r="A32" s="43" t="s">
        <v>4</v>
      </c>
      <c r="B32" s="43" t="s">
        <v>61</v>
      </c>
      <c r="C32" s="43" t="s">
        <v>58</v>
      </c>
      <c r="D32" s="44">
        <v>17.887539119352599</v>
      </c>
      <c r="F32" s="40"/>
      <c r="G32" s="47" t="s">
        <v>16</v>
      </c>
      <c r="H32" s="47"/>
      <c r="I32" s="47"/>
      <c r="J32" s="47"/>
      <c r="K32" s="48" t="s">
        <v>17</v>
      </c>
      <c r="L32" s="48"/>
      <c r="M32" s="48"/>
      <c r="N32" s="48" t="s">
        <v>18</v>
      </c>
      <c r="O32" s="48"/>
      <c r="P32" s="47" t="s">
        <v>19</v>
      </c>
      <c r="Q32" s="47"/>
      <c r="R32" s="40" t="s">
        <v>20</v>
      </c>
      <c r="S32" s="40" t="s">
        <v>21</v>
      </c>
      <c r="T32" s="40" t="s">
        <v>22</v>
      </c>
    </row>
    <row r="33" spans="1:20" x14ac:dyDescent="0.45">
      <c r="A33" s="43" t="s">
        <v>4</v>
      </c>
      <c r="B33" s="43" t="s">
        <v>61</v>
      </c>
      <c r="C33" s="43" t="s">
        <v>59</v>
      </c>
      <c r="D33" s="44">
        <v>18.212714387910101</v>
      </c>
      <c r="F33" s="40"/>
      <c r="G33" s="49"/>
      <c r="H33" s="50" t="s">
        <v>23</v>
      </c>
      <c r="I33" s="50" t="s">
        <v>24</v>
      </c>
      <c r="J33" s="51"/>
      <c r="K33" s="49" t="s">
        <v>25</v>
      </c>
      <c r="L33" s="50" t="s">
        <v>12</v>
      </c>
      <c r="M33" s="51"/>
      <c r="N33" s="49" t="s">
        <v>12</v>
      </c>
      <c r="O33" s="51"/>
      <c r="P33" s="49" t="s">
        <v>12</v>
      </c>
      <c r="Q33" s="51"/>
      <c r="R33" s="40"/>
      <c r="S33" s="40"/>
      <c r="T33" s="40"/>
    </row>
    <row r="34" spans="1:20" x14ac:dyDescent="0.45">
      <c r="A34" s="43" t="s">
        <v>4</v>
      </c>
      <c r="B34" s="43" t="s">
        <v>61</v>
      </c>
      <c r="C34" s="43" t="s">
        <v>59</v>
      </c>
      <c r="D34" s="44">
        <v>18.142815286885099</v>
      </c>
      <c r="F34" s="40"/>
      <c r="G34" s="52" t="s">
        <v>26</v>
      </c>
      <c r="H34" s="53">
        <v>19.437593932275799</v>
      </c>
      <c r="I34" s="53">
        <v>25.999567193739399</v>
      </c>
      <c r="J34" s="54"/>
      <c r="K34" s="55"/>
      <c r="L34" s="56"/>
      <c r="M34" s="57"/>
      <c r="N34" s="55"/>
      <c r="O34" s="57"/>
      <c r="P34" s="55"/>
      <c r="Q34" s="57"/>
      <c r="R34" s="40"/>
      <c r="S34" s="40"/>
      <c r="T34" s="40"/>
    </row>
    <row r="35" spans="1:20" x14ac:dyDescent="0.45">
      <c r="A35" s="43" t="s">
        <v>4</v>
      </c>
      <c r="B35" s="43" t="s">
        <v>61</v>
      </c>
      <c r="C35" s="43" t="s">
        <v>59</v>
      </c>
      <c r="D35" s="44">
        <v>17.958318120900401</v>
      </c>
      <c r="F35" s="40"/>
      <c r="G35" s="52" t="s">
        <v>26</v>
      </c>
      <c r="H35" s="53">
        <v>19.395953702968999</v>
      </c>
      <c r="I35" s="53">
        <v>26.187531249918599</v>
      </c>
      <c r="J35" s="54"/>
      <c r="K35" s="55"/>
      <c r="L35" s="56"/>
      <c r="M35" s="57"/>
      <c r="N35" s="55"/>
      <c r="O35" s="57"/>
      <c r="P35" s="55"/>
      <c r="Q35" s="57"/>
      <c r="R35" s="40"/>
      <c r="S35" s="40"/>
      <c r="T35" s="40"/>
    </row>
    <row r="36" spans="1:20" x14ac:dyDescent="0.45">
      <c r="A36" s="43" t="s">
        <v>4</v>
      </c>
      <c r="B36" s="43" t="s">
        <v>61</v>
      </c>
      <c r="C36" s="43" t="s">
        <v>60</v>
      </c>
      <c r="D36" s="44">
        <v>18.049036516101499</v>
      </c>
      <c r="F36" s="40"/>
      <c r="G36" s="52" t="s">
        <v>26</v>
      </c>
      <c r="H36" s="53">
        <v>19.382419315803901</v>
      </c>
      <c r="I36" s="53">
        <v>26.069283571293202</v>
      </c>
      <c r="J36" s="54"/>
      <c r="K36" s="55"/>
      <c r="L36" s="56"/>
      <c r="M36" s="57"/>
      <c r="N36" s="55"/>
      <c r="O36" s="57"/>
      <c r="P36" s="55"/>
      <c r="Q36" s="57"/>
      <c r="R36" s="40"/>
      <c r="S36" s="40"/>
      <c r="T36" s="40"/>
    </row>
    <row r="37" spans="1:20" x14ac:dyDescent="0.45">
      <c r="A37" s="43" t="s">
        <v>4</v>
      </c>
      <c r="B37" s="43" t="s">
        <v>61</v>
      </c>
      <c r="C37" s="43" t="s">
        <v>60</v>
      </c>
      <c r="D37" s="44">
        <v>18.082828558700701</v>
      </c>
      <c r="F37" s="39" t="s">
        <v>79</v>
      </c>
      <c r="G37" s="58" t="s">
        <v>28</v>
      </c>
      <c r="H37" s="53">
        <v>19.350468483549601</v>
      </c>
      <c r="I37" s="53">
        <v>17.8892426705766</v>
      </c>
      <c r="J37" s="59"/>
      <c r="K37" s="58">
        <f>H37-AVERAGE(H34:H36)</f>
        <v>-5.4853833466630419E-2</v>
      </c>
      <c r="L37" s="60">
        <f>I37-AVERAGE(I34:I36)</f>
        <v>-8.1962180010737988</v>
      </c>
      <c r="M37" s="59"/>
      <c r="N37" s="58">
        <f>L37-AVERAGE(K37:K39)</f>
        <v>-8.1083372253083663</v>
      </c>
      <c r="O37" s="59"/>
      <c r="P37" s="58">
        <f>2^-N37</f>
        <v>275.96418332972348</v>
      </c>
      <c r="Q37" s="59"/>
      <c r="R37" s="40"/>
      <c r="S37" s="40"/>
      <c r="T37" s="40"/>
    </row>
    <row r="38" spans="1:20" x14ac:dyDescent="0.45">
      <c r="A38" s="43" t="s">
        <v>4</v>
      </c>
      <c r="B38" s="43" t="s">
        <v>61</v>
      </c>
      <c r="C38" s="43" t="s">
        <v>60</v>
      </c>
      <c r="D38" s="44">
        <v>17.762601610786</v>
      </c>
      <c r="F38" s="46"/>
      <c r="G38" s="58" t="s">
        <v>28</v>
      </c>
      <c r="H38" s="53">
        <v>19.283018291704199</v>
      </c>
      <c r="I38" s="53">
        <v>17.807094737846</v>
      </c>
      <c r="J38" s="59"/>
      <c r="K38" s="58">
        <f>H38-AVERAGE(H34:H36)</f>
        <v>-0.1223040253120331</v>
      </c>
      <c r="L38" s="60">
        <f>I38-AVERAGE(I34:I36)</f>
        <v>-8.2783659338043982</v>
      </c>
      <c r="M38" s="59"/>
      <c r="N38" s="58">
        <f>L38-AVERAGE(K37:K39)</f>
        <v>-8.1904851580389657</v>
      </c>
      <c r="O38" s="59"/>
      <c r="P38" s="58">
        <f t="shared" ref="P38:P39" si="3">2^-N38</f>
        <v>292.13373520962983</v>
      </c>
      <c r="Q38" s="59"/>
      <c r="R38" s="40">
        <f>AVERAGE(P37:P39)</f>
        <v>288.25633814951442</v>
      </c>
      <c r="S38" s="40">
        <f>_xlfn.STDEV.S(P37:P39)</f>
        <v>10.884379316927532</v>
      </c>
      <c r="T38" s="40">
        <f>S38/SQRT(3)</f>
        <v>6.2840993285901057</v>
      </c>
    </row>
    <row r="39" spans="1:20" x14ac:dyDescent="0.45">
      <c r="F39" s="40"/>
      <c r="G39" s="58" t="s">
        <v>28</v>
      </c>
      <c r="H39" s="53">
        <v>19.3188378484986</v>
      </c>
      <c r="I39" s="53">
        <v>17.784859331431502</v>
      </c>
      <c r="J39" s="59"/>
      <c r="K39" s="58">
        <f>H39-AVERAGE(H34:H36)</f>
        <v>-8.6484468517632251E-2</v>
      </c>
      <c r="L39" s="60">
        <f>I39-AVERAGE(I34:I36)</f>
        <v>-8.300601340218897</v>
      </c>
      <c r="M39" s="59"/>
      <c r="N39" s="58">
        <f>L39-AVERAGE(K37:K39)</f>
        <v>-8.2127205644534644</v>
      </c>
      <c r="O39" s="59"/>
      <c r="P39" s="58">
        <f t="shared" si="3"/>
        <v>296.67109590918989</v>
      </c>
      <c r="Q39" s="59"/>
      <c r="R39" s="40"/>
      <c r="S39" s="40"/>
      <c r="T39" s="40"/>
    </row>
    <row r="40" spans="1:20" x14ac:dyDescent="0.45">
      <c r="A40" s="63" t="s">
        <v>74</v>
      </c>
      <c r="B40" s="63"/>
      <c r="C40" s="63"/>
      <c r="D40" s="63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spans="1:20" x14ac:dyDescent="0.45">
      <c r="A41" s="62" t="s">
        <v>4</v>
      </c>
      <c r="B41" s="39" t="s">
        <v>5</v>
      </c>
      <c r="C41" s="39" t="s">
        <v>62</v>
      </c>
      <c r="D41" s="53">
        <v>19.437593932275799</v>
      </c>
      <c r="F41" s="40"/>
      <c r="G41" s="47" t="s">
        <v>16</v>
      </c>
      <c r="H41" s="47"/>
      <c r="I41" s="47"/>
      <c r="J41" s="47"/>
      <c r="K41" s="48" t="s">
        <v>17</v>
      </c>
      <c r="L41" s="48"/>
      <c r="M41" s="48"/>
      <c r="N41" s="48" t="s">
        <v>18</v>
      </c>
      <c r="O41" s="48"/>
      <c r="P41" s="47" t="s">
        <v>19</v>
      </c>
      <c r="Q41" s="47"/>
      <c r="R41" s="40" t="s">
        <v>20</v>
      </c>
      <c r="S41" s="40" t="s">
        <v>21</v>
      </c>
      <c r="T41" s="40" t="s">
        <v>22</v>
      </c>
    </row>
    <row r="42" spans="1:20" x14ac:dyDescent="0.45">
      <c r="A42" s="62" t="s">
        <v>4</v>
      </c>
      <c r="B42" s="39" t="s">
        <v>5</v>
      </c>
      <c r="C42" s="39" t="s">
        <v>62</v>
      </c>
      <c r="D42" s="53">
        <v>19.395953702968999</v>
      </c>
      <c r="F42" s="40"/>
      <c r="G42" s="49"/>
      <c r="H42" s="50" t="s">
        <v>23</v>
      </c>
      <c r="I42" s="50" t="s">
        <v>24</v>
      </c>
      <c r="J42" s="51"/>
      <c r="K42" s="49" t="s">
        <v>25</v>
      </c>
      <c r="L42" s="50" t="s">
        <v>12</v>
      </c>
      <c r="M42" s="51"/>
      <c r="N42" s="49" t="s">
        <v>12</v>
      </c>
      <c r="O42" s="51"/>
      <c r="P42" s="49" t="s">
        <v>12</v>
      </c>
      <c r="Q42" s="51"/>
      <c r="R42" s="40"/>
      <c r="S42" s="40"/>
      <c r="T42" s="40"/>
    </row>
    <row r="43" spans="1:20" x14ac:dyDescent="0.45">
      <c r="A43" s="62" t="s">
        <v>4</v>
      </c>
      <c r="B43" s="39" t="s">
        <v>5</v>
      </c>
      <c r="C43" s="39" t="s">
        <v>62</v>
      </c>
      <c r="D43" s="53">
        <v>19.382419315803901</v>
      </c>
      <c r="F43" s="40"/>
      <c r="G43" s="52" t="s">
        <v>26</v>
      </c>
      <c r="H43" s="53">
        <v>20.3128601321772</v>
      </c>
      <c r="I43" s="53">
        <v>26.880694940193401</v>
      </c>
      <c r="J43" s="54"/>
      <c r="K43" s="55"/>
      <c r="L43" s="56"/>
      <c r="M43" s="57"/>
      <c r="N43" s="55"/>
      <c r="O43" s="57"/>
      <c r="P43" s="55"/>
      <c r="Q43" s="57"/>
      <c r="R43" s="40"/>
      <c r="S43" s="40"/>
      <c r="T43" s="40"/>
    </row>
    <row r="44" spans="1:20" x14ac:dyDescent="0.45">
      <c r="A44" s="62" t="s">
        <v>4</v>
      </c>
      <c r="B44" s="39" t="s">
        <v>5</v>
      </c>
      <c r="C44" s="39" t="s">
        <v>63</v>
      </c>
      <c r="D44" s="53">
        <v>20.3128601321772</v>
      </c>
      <c r="F44" s="40"/>
      <c r="G44" s="52" t="s">
        <v>26</v>
      </c>
      <c r="H44" s="53">
        <v>20.3062065010559</v>
      </c>
      <c r="I44" s="53">
        <v>26.7692800765405</v>
      </c>
      <c r="J44" s="54"/>
      <c r="K44" s="55"/>
      <c r="L44" s="56"/>
      <c r="M44" s="57"/>
      <c r="N44" s="55"/>
      <c r="O44" s="57"/>
      <c r="P44" s="55"/>
      <c r="Q44" s="57"/>
      <c r="R44" s="40"/>
      <c r="S44" s="40"/>
      <c r="T44" s="40"/>
    </row>
    <row r="45" spans="1:20" x14ac:dyDescent="0.45">
      <c r="A45" s="62" t="s">
        <v>4</v>
      </c>
      <c r="B45" s="39" t="s">
        <v>5</v>
      </c>
      <c r="C45" s="39" t="s">
        <v>63</v>
      </c>
      <c r="D45" s="53">
        <v>20.3062065010559</v>
      </c>
      <c r="F45" s="40"/>
      <c r="G45" s="52" t="s">
        <v>26</v>
      </c>
      <c r="H45" s="53">
        <v>20.3126211157198</v>
      </c>
      <c r="I45" s="53">
        <v>26.7582245051589</v>
      </c>
      <c r="J45" s="54"/>
      <c r="K45" s="55"/>
      <c r="L45" s="56"/>
      <c r="M45" s="57"/>
      <c r="N45" s="55"/>
      <c r="O45" s="57"/>
      <c r="P45" s="55"/>
      <c r="Q45" s="57"/>
      <c r="R45" s="40"/>
      <c r="S45" s="40"/>
      <c r="T45" s="40"/>
    </row>
    <row r="46" spans="1:20" x14ac:dyDescent="0.45">
      <c r="A46" s="62" t="s">
        <v>4</v>
      </c>
      <c r="B46" s="39" t="s">
        <v>5</v>
      </c>
      <c r="C46" s="39" t="s">
        <v>63</v>
      </c>
      <c r="D46" s="53">
        <v>20.3126211157198</v>
      </c>
      <c r="F46" s="39" t="s">
        <v>80</v>
      </c>
      <c r="G46" s="58" t="s">
        <v>28</v>
      </c>
      <c r="H46" s="53">
        <v>20.1161071371689</v>
      </c>
      <c r="I46" s="53">
        <v>18.312625539109401</v>
      </c>
      <c r="J46" s="59"/>
      <c r="K46" s="58">
        <f>H46-AVERAGE(H43:H45)</f>
        <v>-0.1944554458154002</v>
      </c>
      <c r="L46" s="60">
        <f>I46-AVERAGE(I43:I45)</f>
        <v>-8.4901076348548692</v>
      </c>
      <c r="M46" s="59"/>
      <c r="N46" s="58">
        <f>L46-AVERAGE(K46:K48)</f>
        <v>-8.3880387074208347</v>
      </c>
      <c r="O46" s="59"/>
      <c r="P46" s="58">
        <f>2^-N46</f>
        <v>335.00497433514101</v>
      </c>
      <c r="Q46" s="59"/>
      <c r="R46" s="40"/>
      <c r="S46" s="40"/>
      <c r="T46" s="40"/>
    </row>
    <row r="47" spans="1:20" x14ac:dyDescent="0.45">
      <c r="A47" s="62" t="s">
        <v>4</v>
      </c>
      <c r="B47" s="39" t="s">
        <v>5</v>
      </c>
      <c r="C47" s="39" t="s">
        <v>64</v>
      </c>
      <c r="D47" s="53">
        <v>20.6940925366949</v>
      </c>
      <c r="F47" s="40"/>
      <c r="G47" s="58" t="s">
        <v>28</v>
      </c>
      <c r="H47" s="53">
        <v>20.091231922399299</v>
      </c>
      <c r="I47" s="53">
        <v>18.274383959948</v>
      </c>
      <c r="J47" s="59"/>
      <c r="K47" s="58">
        <f>H47-AVERAGE(H43:H45)</f>
        <v>-0.21933066058500117</v>
      </c>
      <c r="L47" s="60">
        <f>I47-AVERAGE(I43:I45)</f>
        <v>-8.52834921401627</v>
      </c>
      <c r="M47" s="59"/>
      <c r="N47" s="58">
        <f>L47-AVERAGE(K46:K48)</f>
        <v>-8.4262802865822355</v>
      </c>
      <c r="O47" s="59"/>
      <c r="P47" s="58">
        <f t="shared" ref="P47:P48" si="4">2^-N47</f>
        <v>344.00370348228608</v>
      </c>
      <c r="Q47" s="59"/>
      <c r="R47" s="40">
        <f>AVERAGE(P46:P48)</f>
        <v>344.42749574486606</v>
      </c>
      <c r="S47" s="40">
        <f>_xlfn.STDEV.S(P46:P48)</f>
        <v>9.6414055648534145</v>
      </c>
      <c r="T47" s="40">
        <f>S47/SQRT(3)</f>
        <v>5.5664680982344752</v>
      </c>
    </row>
    <row r="48" spans="1:20" x14ac:dyDescent="0.45">
      <c r="A48" s="62" t="s">
        <v>4</v>
      </c>
      <c r="B48" s="39" t="s">
        <v>5</v>
      </c>
      <c r="C48" s="39" t="s">
        <v>64</v>
      </c>
      <c r="D48" s="53">
        <v>20.713850961474002</v>
      </c>
      <c r="F48" s="40"/>
      <c r="G48" s="58" t="s">
        <v>28</v>
      </c>
      <c r="H48" s="53">
        <v>20.4181419070826</v>
      </c>
      <c r="I48" s="53">
        <v>18.2319432422183</v>
      </c>
      <c r="J48" s="59"/>
      <c r="K48" s="58">
        <f>H48-AVERAGE(H43:H45)</f>
        <v>0.10757932409829962</v>
      </c>
      <c r="L48" s="60">
        <f>I48-AVERAGE(I43:I45)</f>
        <v>-8.5707899317459706</v>
      </c>
      <c r="M48" s="59"/>
      <c r="N48" s="58">
        <f>L48-AVERAGE(K46:K48)</f>
        <v>-8.4687210043119361</v>
      </c>
      <c r="O48" s="59"/>
      <c r="P48" s="58">
        <f t="shared" si="4"/>
        <v>354.27380941717121</v>
      </c>
      <c r="Q48" s="59"/>
      <c r="R48" s="40"/>
      <c r="S48" s="40"/>
      <c r="T48" s="40"/>
    </row>
    <row r="49" spans="1:20" x14ac:dyDescent="0.45">
      <c r="A49" s="62" t="s">
        <v>4</v>
      </c>
      <c r="B49" s="39" t="s">
        <v>5</v>
      </c>
      <c r="C49" s="39" t="s">
        <v>64</v>
      </c>
      <c r="D49" s="53">
        <v>20.559197489988701</v>
      </c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spans="1:20" x14ac:dyDescent="0.45">
      <c r="A50" s="62" t="s">
        <v>4</v>
      </c>
      <c r="B50" s="39" t="s">
        <v>5</v>
      </c>
      <c r="C50" s="39" t="s">
        <v>65</v>
      </c>
      <c r="D50" s="53">
        <v>25.999567193739399</v>
      </c>
      <c r="F50" s="40"/>
      <c r="G50" s="47" t="s">
        <v>16</v>
      </c>
      <c r="H50" s="47"/>
      <c r="I50" s="47"/>
      <c r="J50" s="47"/>
      <c r="K50" s="48" t="s">
        <v>17</v>
      </c>
      <c r="L50" s="48"/>
      <c r="M50" s="48"/>
      <c r="N50" s="48" t="s">
        <v>18</v>
      </c>
      <c r="O50" s="48"/>
      <c r="P50" s="47" t="s">
        <v>19</v>
      </c>
      <c r="Q50" s="47"/>
      <c r="R50" s="40" t="s">
        <v>20</v>
      </c>
      <c r="S50" s="40" t="s">
        <v>21</v>
      </c>
      <c r="T50" s="40" t="s">
        <v>22</v>
      </c>
    </row>
    <row r="51" spans="1:20" x14ac:dyDescent="0.45">
      <c r="A51" s="62" t="s">
        <v>4</v>
      </c>
      <c r="B51" s="39" t="s">
        <v>5</v>
      </c>
      <c r="C51" s="39" t="s">
        <v>65</v>
      </c>
      <c r="D51" s="53">
        <v>26.187531249918599</v>
      </c>
      <c r="F51" s="40"/>
      <c r="G51" s="49"/>
      <c r="H51" s="50" t="s">
        <v>23</v>
      </c>
      <c r="I51" s="50" t="s">
        <v>24</v>
      </c>
      <c r="J51" s="51"/>
      <c r="K51" s="49" t="s">
        <v>25</v>
      </c>
      <c r="L51" s="50" t="s">
        <v>12</v>
      </c>
      <c r="M51" s="51"/>
      <c r="N51" s="49" t="s">
        <v>12</v>
      </c>
      <c r="O51" s="51"/>
      <c r="P51" s="49" t="s">
        <v>12</v>
      </c>
      <c r="Q51" s="51"/>
      <c r="R51" s="40"/>
      <c r="S51" s="40"/>
      <c r="T51" s="40"/>
    </row>
    <row r="52" spans="1:20" x14ac:dyDescent="0.45">
      <c r="A52" s="62" t="s">
        <v>4</v>
      </c>
      <c r="B52" s="39" t="s">
        <v>5</v>
      </c>
      <c r="C52" s="39" t="s">
        <v>65</v>
      </c>
      <c r="D52" s="53">
        <v>26.069283571293202</v>
      </c>
      <c r="F52" s="40"/>
      <c r="G52" s="52" t="s">
        <v>26</v>
      </c>
      <c r="H52" s="53">
        <v>20.6940925366949</v>
      </c>
      <c r="I52" s="53">
        <v>25.830595628945002</v>
      </c>
      <c r="J52" s="54"/>
      <c r="K52" s="55"/>
      <c r="L52" s="56"/>
      <c r="M52" s="57"/>
      <c r="N52" s="55"/>
      <c r="O52" s="57"/>
      <c r="P52" s="55"/>
      <c r="Q52" s="57"/>
      <c r="R52" s="40"/>
      <c r="S52" s="40"/>
      <c r="T52" s="40"/>
    </row>
    <row r="53" spans="1:20" x14ac:dyDescent="0.45">
      <c r="A53" s="62" t="s">
        <v>4</v>
      </c>
      <c r="B53" s="39" t="s">
        <v>5</v>
      </c>
      <c r="C53" s="39" t="s">
        <v>66</v>
      </c>
      <c r="D53" s="53">
        <v>26.880694940193401</v>
      </c>
      <c r="F53" s="40"/>
      <c r="G53" s="52" t="s">
        <v>26</v>
      </c>
      <c r="H53" s="53">
        <v>20.713850961474002</v>
      </c>
      <c r="I53" s="53">
        <v>25.828356162582502</v>
      </c>
      <c r="J53" s="54"/>
      <c r="K53" s="55"/>
      <c r="L53" s="56"/>
      <c r="M53" s="57"/>
      <c r="N53" s="55"/>
      <c r="O53" s="57"/>
      <c r="P53" s="55"/>
      <c r="Q53" s="57"/>
      <c r="R53" s="40"/>
      <c r="S53" s="40"/>
      <c r="T53" s="40"/>
    </row>
    <row r="54" spans="1:20" x14ac:dyDescent="0.45">
      <c r="A54" s="62" t="s">
        <v>4</v>
      </c>
      <c r="B54" s="39" t="s">
        <v>5</v>
      </c>
      <c r="C54" s="39" t="s">
        <v>66</v>
      </c>
      <c r="D54" s="53">
        <v>26.7692800765405</v>
      </c>
      <c r="F54" s="40"/>
      <c r="G54" s="52" t="s">
        <v>26</v>
      </c>
      <c r="H54" s="53">
        <v>20.559197489988701</v>
      </c>
      <c r="I54" s="53">
        <v>26.097724692899199</v>
      </c>
      <c r="J54" s="54"/>
      <c r="K54" s="55"/>
      <c r="L54" s="56"/>
      <c r="M54" s="57"/>
      <c r="N54" s="55"/>
      <c r="O54" s="57"/>
      <c r="P54" s="55"/>
      <c r="Q54" s="57"/>
      <c r="R54" s="40"/>
      <c r="S54" s="40"/>
      <c r="T54" s="40"/>
    </row>
    <row r="55" spans="1:20" x14ac:dyDescent="0.45">
      <c r="A55" s="62" t="s">
        <v>4</v>
      </c>
      <c r="B55" s="39" t="s">
        <v>5</v>
      </c>
      <c r="C55" s="39" t="s">
        <v>66</v>
      </c>
      <c r="D55" s="53">
        <v>26.7582245051589</v>
      </c>
      <c r="F55" s="39" t="s">
        <v>81</v>
      </c>
      <c r="G55" s="58" t="s">
        <v>28</v>
      </c>
      <c r="H55" s="53">
        <v>20.558567868966801</v>
      </c>
      <c r="I55" s="53">
        <v>17.399155204574001</v>
      </c>
      <c r="J55" s="59"/>
      <c r="K55" s="58">
        <f>H55-AVERAGE(H52:H54)</f>
        <v>-9.714579375240362E-2</v>
      </c>
      <c r="L55" s="60">
        <f>I55-AVERAGE(I52:I54)</f>
        <v>-8.5197369569015642</v>
      </c>
      <c r="M55" s="59"/>
      <c r="N55" s="58">
        <f>L55-AVERAGE(K55:K57)</f>
        <v>-8.3537895386860601</v>
      </c>
      <c r="O55" s="59"/>
      <c r="P55" s="58">
        <f>2^-N55</f>
        <v>327.14570926472123</v>
      </c>
      <c r="Q55" s="59"/>
      <c r="R55" s="40"/>
      <c r="S55" s="40"/>
      <c r="T55" s="40"/>
    </row>
    <row r="56" spans="1:20" x14ac:dyDescent="0.45">
      <c r="A56" s="62" t="s">
        <v>4</v>
      </c>
      <c r="B56" s="39" t="s">
        <v>5</v>
      </c>
      <c r="C56" s="39" t="s">
        <v>67</v>
      </c>
      <c r="D56" s="53">
        <v>25.830595628945002</v>
      </c>
      <c r="F56" s="40"/>
      <c r="G56" s="58" t="s">
        <v>28</v>
      </c>
      <c r="H56" s="53">
        <v>20.483286130397101</v>
      </c>
      <c r="I56" s="53">
        <v>17.3028457651853</v>
      </c>
      <c r="J56" s="59"/>
      <c r="K56" s="58">
        <f>H56-AVERAGE(H52:H54)</f>
        <v>-0.17242753232210362</v>
      </c>
      <c r="L56" s="60">
        <f>I56-AVERAGE(I52:I54)</f>
        <v>-8.6160463962902654</v>
      </c>
      <c r="M56" s="59"/>
      <c r="N56" s="58">
        <f>L56-AVERAGE(K55:K57)</f>
        <v>-8.4500989780747613</v>
      </c>
      <c r="O56" s="59"/>
      <c r="P56" s="58">
        <f t="shared" ref="P56:P57" si="5">2^-N56</f>
        <v>349.73029863356044</v>
      </c>
      <c r="Q56" s="59"/>
      <c r="R56" s="40">
        <f>AVERAGE(P55:P57)</f>
        <v>339.5535584975525</v>
      </c>
      <c r="S56" s="40">
        <f>_xlfn.STDEV.S(P55:P57)</f>
        <v>11.456408909043754</v>
      </c>
      <c r="T56" s="40">
        <f>S56/SQRT(3)</f>
        <v>6.6143607675828386</v>
      </c>
    </row>
    <row r="57" spans="1:20" x14ac:dyDescent="0.45">
      <c r="A57" s="62" t="s">
        <v>4</v>
      </c>
      <c r="B57" s="39" t="s">
        <v>5</v>
      </c>
      <c r="C57" s="39" t="s">
        <v>67</v>
      </c>
      <c r="D57" s="53">
        <v>25.828356162582502</v>
      </c>
      <c r="F57" s="40"/>
      <c r="G57" s="58" t="s">
        <v>28</v>
      </c>
      <c r="H57" s="53">
        <v>20.427444734147201</v>
      </c>
      <c r="I57" s="53">
        <v>17.336000874088899</v>
      </c>
      <c r="J57" s="59"/>
      <c r="K57" s="58">
        <f>H57-AVERAGE(H52:H54)</f>
        <v>-0.2282689285720032</v>
      </c>
      <c r="L57" s="60">
        <f>I57-AVERAGE(I52:I54)</f>
        <v>-8.5828912873866656</v>
      </c>
      <c r="M57" s="59"/>
      <c r="N57" s="58">
        <f>L57-AVERAGE(K55:K57)</f>
        <v>-8.4169438691711616</v>
      </c>
      <c r="O57" s="59"/>
      <c r="P57" s="58">
        <f t="shared" si="5"/>
        <v>341.78466759437583</v>
      </c>
      <c r="Q57" s="59"/>
      <c r="R57" s="40"/>
      <c r="S57" s="40"/>
      <c r="T57" s="40"/>
    </row>
    <row r="58" spans="1:20" x14ac:dyDescent="0.45">
      <c r="A58" s="62" t="s">
        <v>4</v>
      </c>
      <c r="B58" s="39" t="s">
        <v>5</v>
      </c>
      <c r="C58" s="39" t="s">
        <v>67</v>
      </c>
      <c r="D58" s="53">
        <v>26.097724692899199</v>
      </c>
    </row>
    <row r="59" spans="1:20" x14ac:dyDescent="0.45">
      <c r="A59" s="62" t="s">
        <v>4</v>
      </c>
      <c r="B59" s="39" t="s">
        <v>68</v>
      </c>
      <c r="C59" s="39" t="s">
        <v>62</v>
      </c>
      <c r="D59" s="53">
        <v>19.350468483549601</v>
      </c>
    </row>
    <row r="60" spans="1:20" x14ac:dyDescent="0.45">
      <c r="A60" s="62" t="s">
        <v>4</v>
      </c>
      <c r="B60" s="39" t="s">
        <v>68</v>
      </c>
      <c r="C60" s="39" t="s">
        <v>62</v>
      </c>
      <c r="D60" s="53">
        <v>19.283018291704199</v>
      </c>
      <c r="F60" s="40"/>
      <c r="G60" s="47" t="s">
        <v>16</v>
      </c>
      <c r="H60" s="47"/>
      <c r="I60" s="47"/>
      <c r="J60" s="47"/>
      <c r="K60" s="48" t="s">
        <v>17</v>
      </c>
      <c r="L60" s="48"/>
      <c r="M60" s="48"/>
      <c r="N60" s="48" t="s">
        <v>18</v>
      </c>
      <c r="O60" s="48"/>
      <c r="P60" s="47" t="s">
        <v>19</v>
      </c>
      <c r="Q60" s="47"/>
      <c r="R60" s="40" t="s">
        <v>20</v>
      </c>
      <c r="S60" s="40" t="s">
        <v>21</v>
      </c>
      <c r="T60" s="40" t="s">
        <v>22</v>
      </c>
    </row>
    <row r="61" spans="1:20" x14ac:dyDescent="0.45">
      <c r="A61" s="62" t="s">
        <v>4</v>
      </c>
      <c r="B61" s="39" t="s">
        <v>68</v>
      </c>
      <c r="C61" s="39" t="s">
        <v>62</v>
      </c>
      <c r="D61" s="53">
        <v>19.3188378484986</v>
      </c>
      <c r="F61" s="40"/>
      <c r="G61" s="49"/>
      <c r="H61" s="50" t="s">
        <v>23</v>
      </c>
      <c r="I61" s="50" t="s">
        <v>24</v>
      </c>
      <c r="J61" s="51"/>
      <c r="K61" s="49" t="s">
        <v>25</v>
      </c>
      <c r="L61" s="50" t="s">
        <v>12</v>
      </c>
      <c r="M61" s="51"/>
      <c r="N61" s="49" t="s">
        <v>12</v>
      </c>
      <c r="O61" s="51"/>
      <c r="P61" s="49" t="s">
        <v>12</v>
      </c>
      <c r="Q61" s="51"/>
      <c r="R61" s="40"/>
      <c r="S61" s="40"/>
      <c r="T61" s="40"/>
    </row>
    <row r="62" spans="1:20" x14ac:dyDescent="0.45">
      <c r="A62" s="62" t="s">
        <v>4</v>
      </c>
      <c r="B62" s="39" t="s">
        <v>68</v>
      </c>
      <c r="C62" s="39" t="s">
        <v>63</v>
      </c>
      <c r="D62" s="53">
        <v>20.1161071371689</v>
      </c>
      <c r="F62" s="40"/>
      <c r="G62" s="52" t="s">
        <v>26</v>
      </c>
      <c r="H62" s="53">
        <v>19.238360080440302</v>
      </c>
      <c r="I62" s="53">
        <v>25.183945345607601</v>
      </c>
      <c r="J62" s="54"/>
      <c r="K62" s="55"/>
      <c r="L62" s="56"/>
      <c r="M62" s="57"/>
      <c r="N62" s="55"/>
      <c r="O62" s="57"/>
      <c r="P62" s="55"/>
      <c r="Q62" s="57"/>
      <c r="R62" s="40"/>
      <c r="S62" s="40"/>
      <c r="T62" s="40"/>
    </row>
    <row r="63" spans="1:20" x14ac:dyDescent="0.45">
      <c r="A63" s="62" t="s">
        <v>4</v>
      </c>
      <c r="B63" s="39" t="s">
        <v>68</v>
      </c>
      <c r="C63" s="39" t="s">
        <v>63</v>
      </c>
      <c r="D63" s="53">
        <v>20.091231922399299</v>
      </c>
      <c r="F63" s="40"/>
      <c r="G63" s="52" t="s">
        <v>26</v>
      </c>
      <c r="H63" s="53">
        <v>20.088791625534899</v>
      </c>
      <c r="I63" s="53">
        <v>25.2241902615696</v>
      </c>
      <c r="J63" s="54"/>
      <c r="K63" s="55"/>
      <c r="L63" s="56"/>
      <c r="M63" s="57"/>
      <c r="N63" s="55"/>
      <c r="O63" s="57"/>
      <c r="P63" s="55"/>
      <c r="Q63" s="57"/>
      <c r="R63" s="40"/>
      <c r="S63" s="40"/>
      <c r="T63" s="40"/>
    </row>
    <row r="64" spans="1:20" x14ac:dyDescent="0.45">
      <c r="A64" s="62" t="s">
        <v>4</v>
      </c>
      <c r="B64" s="39" t="s">
        <v>68</v>
      </c>
      <c r="C64" s="39" t="s">
        <v>63</v>
      </c>
      <c r="D64" s="53">
        <v>20.4181419070826</v>
      </c>
      <c r="F64" s="40"/>
      <c r="G64" s="52" t="s">
        <v>26</v>
      </c>
      <c r="H64" s="53">
        <v>19.197095667389799</v>
      </c>
      <c r="I64" s="53">
        <v>25.1059689692338</v>
      </c>
      <c r="J64" s="54"/>
      <c r="K64" s="55"/>
      <c r="L64" s="56"/>
      <c r="M64" s="57"/>
      <c r="N64" s="55"/>
      <c r="O64" s="57"/>
      <c r="P64" s="55"/>
      <c r="Q64" s="57"/>
      <c r="R64" s="40"/>
      <c r="S64" s="40"/>
      <c r="T64" s="40"/>
    </row>
    <row r="65" spans="1:20" x14ac:dyDescent="0.45">
      <c r="A65" s="62" t="s">
        <v>4</v>
      </c>
      <c r="B65" s="39" t="s">
        <v>68</v>
      </c>
      <c r="C65" s="39" t="s">
        <v>64</v>
      </c>
      <c r="D65" s="53">
        <v>20.558567868966801</v>
      </c>
      <c r="F65" s="39" t="s">
        <v>44</v>
      </c>
      <c r="G65" s="58" t="s">
        <v>28</v>
      </c>
      <c r="H65" s="53">
        <v>20.933043101427</v>
      </c>
      <c r="I65" s="53">
        <v>17.704371552083298</v>
      </c>
      <c r="J65" s="59"/>
      <c r="K65" s="58">
        <f>H65-AVERAGE(H62:H64)</f>
        <v>1.4249606436386664</v>
      </c>
      <c r="L65" s="60">
        <f>I65-AVERAGE(I62:I64)</f>
        <v>-7.4669966400537007</v>
      </c>
      <c r="M65" s="59"/>
      <c r="N65" s="58">
        <f>L65-AVERAGE(K65:K67)</f>
        <v>-7.9442832737772671</v>
      </c>
      <c r="O65" s="59"/>
      <c r="P65" s="58">
        <f>2^-N65</f>
        <v>246.30178510555848</v>
      </c>
      <c r="Q65" s="59"/>
      <c r="R65" s="40"/>
      <c r="S65" s="40"/>
      <c r="T65" s="40"/>
    </row>
    <row r="66" spans="1:20" x14ac:dyDescent="0.45">
      <c r="A66" s="62" t="s">
        <v>4</v>
      </c>
      <c r="B66" s="39" t="s">
        <v>68</v>
      </c>
      <c r="C66" s="39" t="s">
        <v>64</v>
      </c>
      <c r="D66" s="53">
        <v>20.483286130397101</v>
      </c>
      <c r="F66" s="40"/>
      <c r="G66" s="58" t="s">
        <v>28</v>
      </c>
      <c r="H66" s="53">
        <v>19.765001752684601</v>
      </c>
      <c r="I66" s="53">
        <v>17.614955446876699</v>
      </c>
      <c r="J66" s="59"/>
      <c r="K66" s="58">
        <f>H66-AVERAGE(H62:H64)</f>
        <v>0.2569192948962673</v>
      </c>
      <c r="L66" s="60">
        <f>I66-AVERAGE(I62:I64)</f>
        <v>-7.5564127452602996</v>
      </c>
      <c r="M66" s="59"/>
      <c r="N66" s="58">
        <f>L66-AVERAGE(K65:K67)</f>
        <v>-8.0336993789838669</v>
      </c>
      <c r="O66" s="59"/>
      <c r="P66" s="58">
        <f t="shared" ref="P66:P67" si="6">2^-N66</f>
        <v>262.05019621280843</v>
      </c>
      <c r="Q66" s="59"/>
      <c r="R66" s="40">
        <f>AVERAGE(P65:P67)</f>
        <v>249.47554461012817</v>
      </c>
      <c r="S66" s="40">
        <f>_xlfn.STDEV.S(P65:P67)</f>
        <v>11.326327395982217</v>
      </c>
      <c r="T66" s="40">
        <f>S66/SQRT(3)</f>
        <v>6.5392581710001663</v>
      </c>
    </row>
    <row r="67" spans="1:20" x14ac:dyDescent="0.45">
      <c r="A67" s="62" t="s">
        <v>4</v>
      </c>
      <c r="B67" s="39" t="s">
        <v>68</v>
      </c>
      <c r="C67" s="39" t="s">
        <v>64</v>
      </c>
      <c r="D67" s="53">
        <v>20.427444734147201</v>
      </c>
      <c r="F67" s="40"/>
      <c r="G67" s="58" t="s">
        <v>28</v>
      </c>
      <c r="H67" s="53">
        <v>19.2580624204241</v>
      </c>
      <c r="I67" s="53">
        <v>17.7413155466601</v>
      </c>
      <c r="J67" s="59"/>
      <c r="K67" s="58">
        <f>H67-AVERAGE(H62:H64)</f>
        <v>-0.25002003736423362</v>
      </c>
      <c r="L67" s="60">
        <f>I67-AVERAGE(I62:I64)</f>
        <v>-7.4300526454768985</v>
      </c>
      <c r="M67" s="59"/>
      <c r="N67" s="58">
        <f>L67-AVERAGE(K65:K67)</f>
        <v>-7.9073392792004649</v>
      </c>
      <c r="O67" s="59"/>
      <c r="P67" s="58">
        <f t="shared" si="6"/>
        <v>240.07465251201754</v>
      </c>
      <c r="Q67" s="59"/>
      <c r="R67" s="40"/>
      <c r="S67" s="40"/>
      <c r="T67" s="40"/>
    </row>
    <row r="68" spans="1:20" x14ac:dyDescent="0.45">
      <c r="A68" s="62" t="s">
        <v>4</v>
      </c>
      <c r="B68" s="39" t="s">
        <v>68</v>
      </c>
      <c r="C68" s="39" t="s">
        <v>65</v>
      </c>
      <c r="D68" s="53">
        <v>17.8892426705766</v>
      </c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1:20" x14ac:dyDescent="0.45">
      <c r="A69" s="62" t="s">
        <v>4</v>
      </c>
      <c r="B69" s="39" t="s">
        <v>68</v>
      </c>
      <c r="C69" s="39" t="s">
        <v>65</v>
      </c>
      <c r="D69" s="53">
        <v>17.807094737846</v>
      </c>
      <c r="F69" s="40"/>
      <c r="G69" s="47" t="s">
        <v>16</v>
      </c>
      <c r="H69" s="47"/>
      <c r="I69" s="47"/>
      <c r="J69" s="47"/>
      <c r="K69" s="48" t="s">
        <v>17</v>
      </c>
      <c r="L69" s="48"/>
      <c r="M69" s="48"/>
      <c r="N69" s="48" t="s">
        <v>18</v>
      </c>
      <c r="O69" s="48"/>
      <c r="P69" s="47" t="s">
        <v>19</v>
      </c>
      <c r="Q69" s="47"/>
      <c r="R69" s="40" t="s">
        <v>20</v>
      </c>
      <c r="S69" s="40" t="s">
        <v>21</v>
      </c>
      <c r="T69" s="40" t="s">
        <v>22</v>
      </c>
    </row>
    <row r="70" spans="1:20" x14ac:dyDescent="0.45">
      <c r="A70" s="62" t="s">
        <v>4</v>
      </c>
      <c r="B70" s="39" t="s">
        <v>68</v>
      </c>
      <c r="C70" s="39" t="s">
        <v>65</v>
      </c>
      <c r="D70" s="53">
        <v>17.784859331431502</v>
      </c>
      <c r="F70" s="40"/>
      <c r="G70" s="49"/>
      <c r="H70" s="50" t="s">
        <v>23</v>
      </c>
      <c r="I70" s="50" t="s">
        <v>24</v>
      </c>
      <c r="J70" s="51"/>
      <c r="K70" s="49" t="s">
        <v>25</v>
      </c>
      <c r="L70" s="50" t="s">
        <v>12</v>
      </c>
      <c r="M70" s="51"/>
      <c r="N70" s="49" t="s">
        <v>12</v>
      </c>
      <c r="O70" s="51"/>
      <c r="P70" s="49" t="s">
        <v>12</v>
      </c>
      <c r="Q70" s="51"/>
      <c r="R70" s="40"/>
      <c r="S70" s="40"/>
      <c r="T70" s="40"/>
    </row>
    <row r="71" spans="1:20" x14ac:dyDescent="0.45">
      <c r="A71" s="62" t="s">
        <v>4</v>
      </c>
      <c r="B71" s="39" t="s">
        <v>68</v>
      </c>
      <c r="C71" s="39" t="s">
        <v>66</v>
      </c>
      <c r="D71" s="53">
        <v>18.312625539109401</v>
      </c>
      <c r="F71" s="40"/>
      <c r="G71" s="52" t="s">
        <v>26</v>
      </c>
      <c r="H71" s="53">
        <v>17.6267430934024</v>
      </c>
      <c r="I71" s="53">
        <v>24.1363226367171</v>
      </c>
      <c r="J71" s="54"/>
      <c r="K71" s="55"/>
      <c r="L71" s="56"/>
      <c r="M71" s="57"/>
      <c r="N71" s="55"/>
      <c r="O71" s="57"/>
      <c r="P71" s="55"/>
      <c r="Q71" s="57"/>
      <c r="R71" s="40"/>
      <c r="S71" s="40"/>
      <c r="T71" s="40"/>
    </row>
    <row r="72" spans="1:20" x14ac:dyDescent="0.45">
      <c r="A72" s="62" t="s">
        <v>4</v>
      </c>
      <c r="B72" s="39" t="s">
        <v>68</v>
      </c>
      <c r="C72" s="39" t="s">
        <v>66</v>
      </c>
      <c r="D72" s="53">
        <v>18.274383959948</v>
      </c>
      <c r="F72" s="40"/>
      <c r="G72" s="52" t="s">
        <v>26</v>
      </c>
      <c r="H72" s="53">
        <v>17.5945260704517</v>
      </c>
      <c r="I72" s="53">
        <v>24.1392926968057</v>
      </c>
      <c r="J72" s="54"/>
      <c r="K72" s="55"/>
      <c r="L72" s="56"/>
      <c r="M72" s="57"/>
      <c r="N72" s="55"/>
      <c r="O72" s="57"/>
      <c r="P72" s="55"/>
      <c r="Q72" s="57"/>
      <c r="R72" s="40"/>
      <c r="S72" s="40"/>
      <c r="T72" s="40"/>
    </row>
    <row r="73" spans="1:20" x14ac:dyDescent="0.45">
      <c r="A73" s="62" t="s">
        <v>4</v>
      </c>
      <c r="B73" s="39" t="s">
        <v>68</v>
      </c>
      <c r="C73" s="39" t="s">
        <v>66</v>
      </c>
      <c r="D73" s="53">
        <v>18.2319432422183</v>
      </c>
      <c r="F73" s="40"/>
      <c r="G73" s="52" t="s">
        <v>26</v>
      </c>
      <c r="H73" s="53">
        <v>17.7245772168847</v>
      </c>
      <c r="I73" s="53">
        <v>24.071195951089301</v>
      </c>
      <c r="J73" s="54"/>
      <c r="K73" s="55"/>
      <c r="L73" s="56"/>
      <c r="M73" s="57"/>
      <c r="N73" s="55"/>
      <c r="O73" s="57"/>
      <c r="P73" s="55"/>
      <c r="Q73" s="57"/>
      <c r="R73" s="40"/>
      <c r="S73" s="40"/>
      <c r="T73" s="40"/>
    </row>
    <row r="74" spans="1:20" x14ac:dyDescent="0.45">
      <c r="A74" s="62" t="s">
        <v>4</v>
      </c>
      <c r="B74" s="39" t="s">
        <v>68</v>
      </c>
      <c r="C74" s="39" t="s">
        <v>67</v>
      </c>
      <c r="D74" s="53">
        <v>17.399155204574001</v>
      </c>
      <c r="F74" s="39" t="s">
        <v>43</v>
      </c>
      <c r="G74" s="58" t="s">
        <v>28</v>
      </c>
      <c r="H74" s="53">
        <v>17.682777006385301</v>
      </c>
      <c r="I74" s="53">
        <v>16.762274169355699</v>
      </c>
      <c r="J74" s="59"/>
      <c r="K74" s="58">
        <f>H74-AVERAGE(H71:H73)</f>
        <v>3.4161546139035437E-2</v>
      </c>
      <c r="L74" s="60">
        <f>I74-AVERAGE(I71:I73)</f>
        <v>-7.3533295921816695</v>
      </c>
      <c r="M74" s="59"/>
      <c r="N74" s="58">
        <f>L74-AVERAGE(K74:K76)</f>
        <v>-7.2929514187418372</v>
      </c>
      <c r="O74" s="59"/>
      <c r="P74" s="58">
        <f>2^-N74</f>
        <v>156.81844169662045</v>
      </c>
      <c r="Q74" s="59"/>
      <c r="R74" s="40"/>
      <c r="S74" s="40"/>
      <c r="T74" s="40"/>
    </row>
    <row r="75" spans="1:20" x14ac:dyDescent="0.45">
      <c r="A75" s="62" t="s">
        <v>4</v>
      </c>
      <c r="B75" s="39" t="s">
        <v>68</v>
      </c>
      <c r="C75" s="39" t="s">
        <v>67</v>
      </c>
      <c r="D75" s="53">
        <v>17.3028457651853</v>
      </c>
      <c r="F75" s="40"/>
      <c r="G75" s="58" t="s">
        <v>28</v>
      </c>
      <c r="H75" s="53">
        <v>17.5874812499111</v>
      </c>
      <c r="I75" s="53">
        <v>16.917479767341401</v>
      </c>
      <c r="J75" s="59"/>
      <c r="K75" s="58">
        <f>H75-AVERAGE(H71:H73)</f>
        <v>-6.1134210335165307E-2</v>
      </c>
      <c r="L75" s="60">
        <f>I75-AVERAGE(I71:I73)</f>
        <v>-7.1981239941959672</v>
      </c>
      <c r="M75" s="59"/>
      <c r="N75" s="58">
        <f>L75-AVERAGE(K74:K76)</f>
        <v>-7.1377458207561348</v>
      </c>
      <c r="O75" s="59"/>
      <c r="P75" s="58">
        <f t="shared" ref="P75:P76" si="7">2^-N75</f>
        <v>140.82364899196699</v>
      </c>
      <c r="Q75" s="59"/>
      <c r="R75" s="40">
        <f>AVERAGE(P74:P76)</f>
        <v>146.82035164411261</v>
      </c>
      <c r="S75" s="40">
        <f>_xlfn.STDEV.S(P74:P76)</f>
        <v>8.7158863153463706</v>
      </c>
      <c r="T75" s="40">
        <f>S75/SQRT(3)</f>
        <v>5.032119310391403</v>
      </c>
    </row>
    <row r="76" spans="1:20" x14ac:dyDescent="0.45">
      <c r="A76" s="62" t="s">
        <v>4</v>
      </c>
      <c r="B76" s="39" t="s">
        <v>68</v>
      </c>
      <c r="C76" s="39" t="s">
        <v>67</v>
      </c>
      <c r="D76" s="53">
        <v>17.336000874088899</v>
      </c>
      <c r="F76" s="40"/>
      <c r="G76" s="58" t="s">
        <v>28</v>
      </c>
      <c r="H76" s="53">
        <v>17.494453604122899</v>
      </c>
      <c r="I76" s="53">
        <v>16.897181837696301</v>
      </c>
      <c r="J76" s="59"/>
      <c r="K76" s="58">
        <f>H76-AVERAGE(H71:H73)</f>
        <v>-0.15416185612336619</v>
      </c>
      <c r="L76" s="60">
        <f>I76-AVERAGE(I71:I73)</f>
        <v>-7.218421923841067</v>
      </c>
      <c r="M76" s="59"/>
      <c r="N76" s="58">
        <f>L76-AVERAGE(K74:K76)</f>
        <v>-7.1580437504012346</v>
      </c>
      <c r="O76" s="59"/>
      <c r="P76" s="58">
        <f t="shared" si="7"/>
        <v>142.81896424375037</v>
      </c>
      <c r="Q76" s="59"/>
      <c r="R76" s="40"/>
      <c r="S76" s="40"/>
      <c r="T76" s="40"/>
    </row>
    <row r="77" spans="1:20" x14ac:dyDescent="0.45"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1:20" x14ac:dyDescent="0.45">
      <c r="A78" s="63" t="s">
        <v>73</v>
      </c>
      <c r="B78" s="63"/>
      <c r="C78" s="63"/>
      <c r="D78" s="63"/>
      <c r="F78" s="40"/>
      <c r="G78" s="47" t="s">
        <v>16</v>
      </c>
      <c r="H78" s="47"/>
      <c r="I78" s="47"/>
      <c r="J78" s="47"/>
      <c r="K78" s="48" t="s">
        <v>17</v>
      </c>
      <c r="L78" s="48"/>
      <c r="M78" s="48"/>
      <c r="N78" s="48" t="s">
        <v>18</v>
      </c>
      <c r="O78" s="48"/>
      <c r="P78" s="47" t="s">
        <v>19</v>
      </c>
      <c r="Q78" s="47"/>
      <c r="R78" s="40" t="s">
        <v>20</v>
      </c>
      <c r="S78" s="40" t="s">
        <v>21</v>
      </c>
      <c r="T78" s="40" t="s">
        <v>22</v>
      </c>
    </row>
    <row r="79" spans="1:20" x14ac:dyDescent="0.45">
      <c r="A79" s="62" t="s">
        <v>4</v>
      </c>
      <c r="B79" s="39" t="s">
        <v>5</v>
      </c>
      <c r="C79" s="39" t="s">
        <v>69</v>
      </c>
      <c r="D79" s="53">
        <v>25.183945345607601</v>
      </c>
      <c r="F79" s="40"/>
      <c r="G79" s="49"/>
      <c r="H79" s="50" t="s">
        <v>23</v>
      </c>
      <c r="I79" s="50" t="s">
        <v>24</v>
      </c>
      <c r="J79" s="51"/>
      <c r="K79" s="49" t="s">
        <v>25</v>
      </c>
      <c r="L79" s="50" t="s">
        <v>12</v>
      </c>
      <c r="M79" s="51"/>
      <c r="N79" s="49" t="s">
        <v>12</v>
      </c>
      <c r="O79" s="51"/>
      <c r="P79" s="49" t="s">
        <v>12</v>
      </c>
      <c r="Q79" s="51"/>
      <c r="R79" s="40"/>
      <c r="S79" s="40"/>
      <c r="T79" s="40"/>
    </row>
    <row r="80" spans="1:20" x14ac:dyDescent="0.45">
      <c r="A80" s="62" t="s">
        <v>4</v>
      </c>
      <c r="B80" s="39" t="s">
        <v>5</v>
      </c>
      <c r="C80" s="39" t="s">
        <v>69</v>
      </c>
      <c r="D80" s="53">
        <v>25.2241902615696</v>
      </c>
      <c r="F80" s="40"/>
      <c r="G80" s="52" t="s">
        <v>26</v>
      </c>
      <c r="H80" s="53">
        <v>18.9943896395779</v>
      </c>
      <c r="I80" s="53">
        <v>24.347117955672399</v>
      </c>
      <c r="J80" s="54"/>
      <c r="K80" s="55"/>
      <c r="L80" s="56"/>
      <c r="M80" s="57"/>
      <c r="N80" s="55"/>
      <c r="O80" s="57"/>
      <c r="P80" s="55"/>
      <c r="Q80" s="57"/>
      <c r="R80" s="40"/>
      <c r="S80" s="40"/>
      <c r="T80" s="40"/>
    </row>
    <row r="81" spans="1:20" x14ac:dyDescent="0.45">
      <c r="A81" s="62" t="s">
        <v>4</v>
      </c>
      <c r="B81" s="39" t="s">
        <v>5</v>
      </c>
      <c r="C81" s="39" t="s">
        <v>69</v>
      </c>
      <c r="D81" s="53">
        <v>25.1059689692338</v>
      </c>
      <c r="F81" s="40"/>
      <c r="G81" s="52" t="s">
        <v>26</v>
      </c>
      <c r="H81" s="53">
        <v>18.9628592786101</v>
      </c>
      <c r="I81" s="53">
        <v>24.326556415675601</v>
      </c>
      <c r="J81" s="54"/>
      <c r="K81" s="55"/>
      <c r="L81" s="56"/>
      <c r="M81" s="57"/>
      <c r="N81" s="55"/>
      <c r="O81" s="57"/>
      <c r="P81" s="55"/>
      <c r="Q81" s="57"/>
      <c r="R81" s="40"/>
      <c r="S81" s="40"/>
      <c r="T81" s="40"/>
    </row>
    <row r="82" spans="1:20" x14ac:dyDescent="0.45">
      <c r="A82" s="62" t="s">
        <v>4</v>
      </c>
      <c r="B82" s="39" t="s">
        <v>5</v>
      </c>
      <c r="C82" s="39" t="s">
        <v>70</v>
      </c>
      <c r="D82" s="53">
        <v>24.1363226367171</v>
      </c>
      <c r="F82" s="40"/>
      <c r="G82" s="52" t="s">
        <v>26</v>
      </c>
      <c r="H82" s="53">
        <v>18.8230166297522</v>
      </c>
      <c r="I82" s="53">
        <v>24.430242524810001</v>
      </c>
      <c r="J82" s="54"/>
      <c r="K82" s="55"/>
      <c r="L82" s="56"/>
      <c r="M82" s="57"/>
      <c r="N82" s="55"/>
      <c r="O82" s="57"/>
      <c r="P82" s="55"/>
      <c r="Q82" s="57"/>
      <c r="R82" s="40"/>
      <c r="S82" s="40"/>
      <c r="T82" s="40"/>
    </row>
    <row r="83" spans="1:20" x14ac:dyDescent="0.45">
      <c r="A83" s="62" t="s">
        <v>4</v>
      </c>
      <c r="B83" s="39" t="s">
        <v>5</v>
      </c>
      <c r="C83" s="39" t="s">
        <v>70</v>
      </c>
      <c r="D83" s="53">
        <v>24.1392926968057</v>
      </c>
      <c r="F83" s="39" t="s">
        <v>41</v>
      </c>
      <c r="G83" s="58" t="s">
        <v>28</v>
      </c>
      <c r="H83" s="53">
        <v>18.492485013857898</v>
      </c>
      <c r="I83" s="53">
        <v>16.711023526295801</v>
      </c>
      <c r="J83" s="59"/>
      <c r="K83" s="58">
        <f>H83-AVERAGE(H80:H82)</f>
        <v>-0.43427016878883506</v>
      </c>
      <c r="L83" s="60">
        <f>I83-AVERAGE(I80:I82)</f>
        <v>-7.656948772423533</v>
      </c>
      <c r="M83" s="59"/>
      <c r="N83" s="58">
        <f>L83-AVERAGE(K83:K85)</f>
        <v>-7.1678670123861332</v>
      </c>
      <c r="O83" s="59"/>
      <c r="P83" s="58">
        <f>2^-N83</f>
        <v>143.7947319802104</v>
      </c>
      <c r="Q83" s="59"/>
      <c r="R83" s="40"/>
      <c r="S83" s="40"/>
      <c r="T83" s="40"/>
    </row>
    <row r="84" spans="1:20" x14ac:dyDescent="0.45">
      <c r="A84" s="62" t="s">
        <v>4</v>
      </c>
      <c r="B84" s="39" t="s">
        <v>5</v>
      </c>
      <c r="C84" s="39" t="s">
        <v>70</v>
      </c>
      <c r="D84" s="53">
        <v>24.071195951089301</v>
      </c>
      <c r="F84" s="40"/>
      <c r="G84" s="58" t="s">
        <v>28</v>
      </c>
      <c r="H84" s="53">
        <v>18.499461413077402</v>
      </c>
      <c r="I84" s="53">
        <v>16.589626188141199</v>
      </c>
      <c r="J84" s="59"/>
      <c r="K84" s="58">
        <f>H84-AVERAGE(H80:H82)</f>
        <v>-0.42729376956933152</v>
      </c>
      <c r="L84" s="60">
        <f>I84-AVERAGE(I80:I82)</f>
        <v>-7.7783461105781342</v>
      </c>
      <c r="M84" s="59"/>
      <c r="N84" s="58">
        <f>L84-AVERAGE(K83:K85)</f>
        <v>-7.2892643505407344</v>
      </c>
      <c r="O84" s="59"/>
      <c r="P84" s="58">
        <f t="shared" ref="P84:P85" si="8">2^-N84</f>
        <v>156.41817549021454</v>
      </c>
      <c r="Q84" s="59"/>
      <c r="R84" s="40">
        <f>AVERAGE(P83:P85)</f>
        <v>152.58734192927301</v>
      </c>
      <c r="S84" s="40">
        <f>_xlfn.STDEV.S(P83:P85)</f>
        <v>7.6355910188310352</v>
      </c>
      <c r="T84" s="40">
        <f>S84/SQRT(3)</f>
        <v>4.4084105301439873</v>
      </c>
    </row>
    <row r="85" spans="1:20" x14ac:dyDescent="0.45">
      <c r="A85" s="62" t="s">
        <v>4</v>
      </c>
      <c r="B85" s="39" t="s">
        <v>5</v>
      </c>
      <c r="C85" s="39" t="s">
        <v>71</v>
      </c>
      <c r="D85" s="53">
        <v>24.347117955672399</v>
      </c>
      <c r="F85" s="40"/>
      <c r="G85" s="58" t="s">
        <v>28</v>
      </c>
      <c r="H85" s="53">
        <v>18.321073840892701</v>
      </c>
      <c r="I85" s="53">
        <v>16.579232668196202</v>
      </c>
      <c r="J85" s="59"/>
      <c r="K85" s="58">
        <f>H85-AVERAGE(H80:H82)</f>
        <v>-0.60568134175403188</v>
      </c>
      <c r="L85" s="60">
        <f>I85-AVERAGE(I80:I82)</f>
        <v>-7.788739630523132</v>
      </c>
      <c r="M85" s="59"/>
      <c r="N85" s="58">
        <f>L85-AVERAGE(K83:K85)</f>
        <v>-7.2996578704857322</v>
      </c>
      <c r="O85" s="59"/>
      <c r="P85" s="58">
        <f t="shared" si="8"/>
        <v>157.54911831739406</v>
      </c>
      <c r="Q85" s="59"/>
      <c r="R85" s="40"/>
      <c r="S85" s="40"/>
      <c r="T85" s="40"/>
    </row>
    <row r="86" spans="1:20" x14ac:dyDescent="0.45">
      <c r="A86" s="62" t="s">
        <v>4</v>
      </c>
      <c r="B86" s="39" t="s">
        <v>5</v>
      </c>
      <c r="C86" s="39" t="s">
        <v>71</v>
      </c>
      <c r="D86" s="53">
        <v>24.326556415675601</v>
      </c>
    </row>
    <row r="87" spans="1:20" x14ac:dyDescent="0.45">
      <c r="A87" s="62" t="s">
        <v>4</v>
      </c>
      <c r="B87" s="39" t="s">
        <v>5</v>
      </c>
      <c r="C87" s="39" t="s">
        <v>71</v>
      </c>
      <c r="D87" s="53">
        <v>24.430242524810001</v>
      </c>
    </row>
    <row r="88" spans="1:20" x14ac:dyDescent="0.45">
      <c r="A88" s="62" t="s">
        <v>4</v>
      </c>
      <c r="B88" s="39" t="s">
        <v>5</v>
      </c>
      <c r="C88" s="39" t="s">
        <v>55</v>
      </c>
      <c r="D88" s="53">
        <v>19.238360080440302</v>
      </c>
    </row>
    <row r="89" spans="1:20" x14ac:dyDescent="0.45">
      <c r="A89" s="62" t="s">
        <v>4</v>
      </c>
      <c r="B89" s="39" t="s">
        <v>5</v>
      </c>
      <c r="C89" s="39" t="s">
        <v>55</v>
      </c>
      <c r="D89" s="53">
        <v>20.088791625534899</v>
      </c>
    </row>
    <row r="90" spans="1:20" x14ac:dyDescent="0.45">
      <c r="A90" s="62" t="s">
        <v>4</v>
      </c>
      <c r="B90" s="39" t="s">
        <v>5</v>
      </c>
      <c r="C90" s="39" t="s">
        <v>55</v>
      </c>
      <c r="D90" s="53">
        <v>19.197095667389799</v>
      </c>
    </row>
    <row r="91" spans="1:20" x14ac:dyDescent="0.45">
      <c r="A91" s="62" t="s">
        <v>4</v>
      </c>
      <c r="B91" s="39" t="s">
        <v>5</v>
      </c>
      <c r="C91" s="39" t="s">
        <v>56</v>
      </c>
      <c r="D91" s="53">
        <v>17.6267430934024</v>
      </c>
    </row>
    <row r="92" spans="1:20" x14ac:dyDescent="0.45">
      <c r="A92" s="62" t="s">
        <v>4</v>
      </c>
      <c r="B92" s="39" t="s">
        <v>5</v>
      </c>
      <c r="C92" s="39" t="s">
        <v>56</v>
      </c>
      <c r="D92" s="53">
        <v>17.5945260704517</v>
      </c>
    </row>
    <row r="93" spans="1:20" x14ac:dyDescent="0.45">
      <c r="A93" s="62" t="s">
        <v>4</v>
      </c>
      <c r="B93" s="39" t="s">
        <v>5</v>
      </c>
      <c r="C93" s="39" t="s">
        <v>56</v>
      </c>
      <c r="D93" s="53">
        <v>17.7245772168847</v>
      </c>
    </row>
    <row r="94" spans="1:20" x14ac:dyDescent="0.45">
      <c r="A94" s="62" t="s">
        <v>4</v>
      </c>
      <c r="B94" s="39" t="s">
        <v>5</v>
      </c>
      <c r="C94" s="39" t="s">
        <v>57</v>
      </c>
      <c r="D94" s="53">
        <v>18.9943896395779</v>
      </c>
    </row>
    <row r="95" spans="1:20" x14ac:dyDescent="0.45">
      <c r="A95" s="62" t="s">
        <v>4</v>
      </c>
      <c r="B95" s="39" t="s">
        <v>5</v>
      </c>
      <c r="C95" s="39" t="s">
        <v>57</v>
      </c>
      <c r="D95" s="53">
        <v>18.9628592786101</v>
      </c>
    </row>
    <row r="96" spans="1:20" x14ac:dyDescent="0.45">
      <c r="A96" s="62" t="s">
        <v>4</v>
      </c>
      <c r="B96" s="39" t="s">
        <v>5</v>
      </c>
      <c r="C96" s="39" t="s">
        <v>57</v>
      </c>
      <c r="D96" s="53">
        <v>18.8230166297522</v>
      </c>
    </row>
    <row r="97" spans="1:4" x14ac:dyDescent="0.45">
      <c r="A97" s="62" t="s">
        <v>4</v>
      </c>
      <c r="B97" s="39" t="s">
        <v>68</v>
      </c>
      <c r="C97" s="39" t="s">
        <v>69</v>
      </c>
      <c r="D97" s="53">
        <v>17.704371552083298</v>
      </c>
    </row>
    <row r="98" spans="1:4" x14ac:dyDescent="0.45">
      <c r="A98" s="62" t="s">
        <v>4</v>
      </c>
      <c r="B98" s="39" t="s">
        <v>68</v>
      </c>
      <c r="C98" s="39" t="s">
        <v>69</v>
      </c>
      <c r="D98" s="53">
        <v>17.614955446876699</v>
      </c>
    </row>
    <row r="99" spans="1:4" x14ac:dyDescent="0.45">
      <c r="A99" s="62" t="s">
        <v>4</v>
      </c>
      <c r="B99" s="39" t="s">
        <v>68</v>
      </c>
      <c r="C99" s="39" t="s">
        <v>69</v>
      </c>
      <c r="D99" s="53">
        <v>17.7413155466601</v>
      </c>
    </row>
    <row r="100" spans="1:4" x14ac:dyDescent="0.45">
      <c r="A100" s="62" t="s">
        <v>4</v>
      </c>
      <c r="B100" s="39" t="s">
        <v>68</v>
      </c>
      <c r="C100" s="39" t="s">
        <v>70</v>
      </c>
      <c r="D100" s="53">
        <v>16.762274169355699</v>
      </c>
    </row>
    <row r="101" spans="1:4" x14ac:dyDescent="0.45">
      <c r="A101" s="62" t="s">
        <v>4</v>
      </c>
      <c r="B101" s="39" t="s">
        <v>68</v>
      </c>
      <c r="C101" s="39" t="s">
        <v>70</v>
      </c>
      <c r="D101" s="53">
        <v>16.917479767341401</v>
      </c>
    </row>
    <row r="102" spans="1:4" x14ac:dyDescent="0.45">
      <c r="A102" s="62" t="s">
        <v>4</v>
      </c>
      <c r="B102" s="39" t="s">
        <v>68</v>
      </c>
      <c r="C102" s="39" t="s">
        <v>70</v>
      </c>
      <c r="D102" s="53">
        <v>16.897181837696301</v>
      </c>
    </row>
    <row r="103" spans="1:4" x14ac:dyDescent="0.45">
      <c r="A103" s="62" t="s">
        <v>4</v>
      </c>
      <c r="B103" s="39" t="s">
        <v>68</v>
      </c>
      <c r="C103" s="39" t="s">
        <v>71</v>
      </c>
      <c r="D103" s="53">
        <v>16.711023526295801</v>
      </c>
    </row>
    <row r="104" spans="1:4" x14ac:dyDescent="0.45">
      <c r="A104" s="62" t="s">
        <v>4</v>
      </c>
      <c r="B104" s="39" t="s">
        <v>68</v>
      </c>
      <c r="C104" s="39" t="s">
        <v>71</v>
      </c>
      <c r="D104" s="53">
        <v>16.589626188141199</v>
      </c>
    </row>
    <row r="105" spans="1:4" x14ac:dyDescent="0.45">
      <c r="A105" s="62" t="s">
        <v>4</v>
      </c>
      <c r="B105" s="39" t="s">
        <v>68</v>
      </c>
      <c r="C105" s="39" t="s">
        <v>71</v>
      </c>
      <c r="D105" s="53">
        <v>16.579232668196202</v>
      </c>
    </row>
    <row r="106" spans="1:4" x14ac:dyDescent="0.45">
      <c r="A106" s="62" t="s">
        <v>4</v>
      </c>
      <c r="B106" s="39" t="s">
        <v>68</v>
      </c>
      <c r="C106" s="39" t="s">
        <v>55</v>
      </c>
      <c r="D106" s="53">
        <v>20.933043101427</v>
      </c>
    </row>
    <row r="107" spans="1:4" x14ac:dyDescent="0.45">
      <c r="A107" s="62" t="s">
        <v>4</v>
      </c>
      <c r="B107" s="39" t="s">
        <v>68</v>
      </c>
      <c r="C107" s="39" t="s">
        <v>55</v>
      </c>
      <c r="D107" s="53">
        <v>19.765001752684601</v>
      </c>
    </row>
    <row r="108" spans="1:4" x14ac:dyDescent="0.45">
      <c r="A108" s="62" t="s">
        <v>4</v>
      </c>
      <c r="B108" s="39" t="s">
        <v>68</v>
      </c>
      <c r="C108" s="39" t="s">
        <v>55</v>
      </c>
      <c r="D108" s="53">
        <v>19.2580624204241</v>
      </c>
    </row>
    <row r="109" spans="1:4" x14ac:dyDescent="0.45">
      <c r="A109" s="62" t="s">
        <v>4</v>
      </c>
      <c r="B109" s="39" t="s">
        <v>68</v>
      </c>
      <c r="C109" s="39" t="s">
        <v>56</v>
      </c>
      <c r="D109" s="53">
        <v>17.682777006385301</v>
      </c>
    </row>
    <row r="110" spans="1:4" x14ac:dyDescent="0.45">
      <c r="A110" s="62" t="s">
        <v>4</v>
      </c>
      <c r="B110" s="39" t="s">
        <v>68</v>
      </c>
      <c r="C110" s="39" t="s">
        <v>56</v>
      </c>
      <c r="D110" s="53">
        <v>17.5874812499111</v>
      </c>
    </row>
    <row r="111" spans="1:4" x14ac:dyDescent="0.45">
      <c r="A111" s="62" t="s">
        <v>4</v>
      </c>
      <c r="B111" s="39" t="s">
        <v>68</v>
      </c>
      <c r="C111" s="39" t="s">
        <v>56</v>
      </c>
      <c r="D111" s="53">
        <v>17.494453604122899</v>
      </c>
    </row>
    <row r="112" spans="1:4" x14ac:dyDescent="0.45">
      <c r="A112" s="62" t="s">
        <v>4</v>
      </c>
      <c r="B112" s="39" t="s">
        <v>68</v>
      </c>
      <c r="C112" s="39" t="s">
        <v>57</v>
      </c>
      <c r="D112" s="53">
        <v>18.492485013857898</v>
      </c>
    </row>
    <row r="113" spans="1:4" x14ac:dyDescent="0.45">
      <c r="A113" s="62" t="s">
        <v>4</v>
      </c>
      <c r="B113" s="39" t="s">
        <v>68</v>
      </c>
      <c r="C113" s="39" t="s">
        <v>57</v>
      </c>
      <c r="D113" s="53">
        <v>18.499461413077402</v>
      </c>
    </row>
    <row r="114" spans="1:4" x14ac:dyDescent="0.45">
      <c r="A114" s="62" t="s">
        <v>4</v>
      </c>
      <c r="B114" s="39" t="s">
        <v>68</v>
      </c>
      <c r="C114" s="39" t="s">
        <v>57</v>
      </c>
      <c r="D114" s="53">
        <v>18.321073840892701</v>
      </c>
    </row>
  </sheetData>
  <mergeCells count="66">
    <mergeCell ref="A78:D78"/>
    <mergeCell ref="A40:D40"/>
    <mergeCell ref="A2:D2"/>
    <mergeCell ref="G78:J78"/>
    <mergeCell ref="K78:M78"/>
    <mergeCell ref="N78:O78"/>
    <mergeCell ref="P78:Q78"/>
    <mergeCell ref="K80:M82"/>
    <mergeCell ref="N80:O82"/>
    <mergeCell ref="P80:Q82"/>
    <mergeCell ref="G69:J69"/>
    <mergeCell ref="K69:M69"/>
    <mergeCell ref="N69:O69"/>
    <mergeCell ref="P69:Q69"/>
    <mergeCell ref="K71:M73"/>
    <mergeCell ref="N71:O73"/>
    <mergeCell ref="P71:Q73"/>
    <mergeCell ref="G32:J32"/>
    <mergeCell ref="K32:M32"/>
    <mergeCell ref="N32:O32"/>
    <mergeCell ref="P32:Q32"/>
    <mergeCell ref="K34:M36"/>
    <mergeCell ref="N34:O36"/>
    <mergeCell ref="P34:Q36"/>
    <mergeCell ref="G41:J41"/>
    <mergeCell ref="K41:M41"/>
    <mergeCell ref="N41:O41"/>
    <mergeCell ref="P41:Q41"/>
    <mergeCell ref="K43:M45"/>
    <mergeCell ref="N43:O45"/>
    <mergeCell ref="G50:J50"/>
    <mergeCell ref="K50:M50"/>
    <mergeCell ref="N50:O50"/>
    <mergeCell ref="P50:Q50"/>
    <mergeCell ref="K52:M54"/>
    <mergeCell ref="N52:O54"/>
    <mergeCell ref="P52:Q54"/>
    <mergeCell ref="G60:J60"/>
    <mergeCell ref="K60:M60"/>
    <mergeCell ref="N60:O60"/>
    <mergeCell ref="P60:Q60"/>
    <mergeCell ref="K62:M64"/>
    <mergeCell ref="N62:O64"/>
    <mergeCell ref="P62:Q64"/>
    <mergeCell ref="P43:Q45"/>
    <mergeCell ref="G21:J21"/>
    <mergeCell ref="K21:M21"/>
    <mergeCell ref="N21:O21"/>
    <mergeCell ref="P21:Q21"/>
    <mergeCell ref="K23:M25"/>
    <mergeCell ref="N23:O25"/>
    <mergeCell ref="P23:Q25"/>
    <mergeCell ref="G12:J12"/>
    <mergeCell ref="K12:M12"/>
    <mergeCell ref="N12:O12"/>
    <mergeCell ref="P12:Q12"/>
    <mergeCell ref="K14:M16"/>
    <mergeCell ref="N14:O16"/>
    <mergeCell ref="P14:Q16"/>
    <mergeCell ref="G3:J3"/>
    <mergeCell ref="K3:M3"/>
    <mergeCell ref="N3:O3"/>
    <mergeCell ref="P3:Q3"/>
    <mergeCell ref="K5:M7"/>
    <mergeCell ref="N5:O7"/>
    <mergeCell ref="P5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topLeftCell="A2" workbookViewId="0">
      <selection activeCell="C28" sqref="C28"/>
    </sheetView>
  </sheetViews>
  <sheetFormatPr defaultRowHeight="14.25" x14ac:dyDescent="0.45"/>
  <cols>
    <col min="1" max="1" width="32.1328125" bestFit="1" customWidth="1"/>
    <col min="2" max="2" width="26.53125" customWidth="1"/>
    <col min="3" max="3" width="21.3984375" bestFit="1" customWidth="1"/>
    <col min="4" max="4" width="15.53125" bestFit="1" customWidth="1"/>
  </cols>
  <sheetData>
    <row r="2" spans="1:6" x14ac:dyDescent="0.45">
      <c r="A2" s="37" t="s">
        <v>52</v>
      </c>
      <c r="B2" s="37" t="s">
        <v>51</v>
      </c>
      <c r="C2" s="41" t="s">
        <v>20</v>
      </c>
      <c r="D2" s="41" t="s">
        <v>50</v>
      </c>
      <c r="E2" s="41" t="s">
        <v>49</v>
      </c>
      <c r="F2" s="41" t="s">
        <v>48</v>
      </c>
    </row>
    <row r="3" spans="1:6" x14ac:dyDescent="0.45">
      <c r="A3" s="39" t="s">
        <v>47</v>
      </c>
      <c r="B3" s="39"/>
      <c r="C3" s="40">
        <v>732.08463287218547</v>
      </c>
    </row>
    <row r="4" spans="1:6" x14ac:dyDescent="0.45">
      <c r="A4" s="39" t="s">
        <v>46</v>
      </c>
      <c r="B4" s="39" t="s">
        <v>40</v>
      </c>
      <c r="C4" s="40">
        <v>404.259550445608</v>
      </c>
      <c r="D4">
        <f>AVERAGE(C3:C5)</f>
        <v>491.11343722228179</v>
      </c>
      <c r="E4">
        <f>_xlfn.STDEV.S(C3:C5)</f>
        <v>211.37982362974697</v>
      </c>
      <c r="F4">
        <f>E4/SQRT(3)</f>
        <v>122.04019807389004</v>
      </c>
    </row>
    <row r="5" spans="1:6" x14ac:dyDescent="0.45">
      <c r="A5" s="39" t="s">
        <v>45</v>
      </c>
      <c r="B5" s="39"/>
      <c r="C5" s="40">
        <v>336.99612834905173</v>
      </c>
    </row>
    <row r="6" spans="1:6" x14ac:dyDescent="0.45">
      <c r="A6" s="39" t="s">
        <v>44</v>
      </c>
      <c r="B6" s="39"/>
      <c r="C6" s="40">
        <v>249.47554461012817</v>
      </c>
    </row>
    <row r="7" spans="1:6" x14ac:dyDescent="0.45">
      <c r="A7" s="39" t="s">
        <v>43</v>
      </c>
      <c r="B7" s="39" t="s">
        <v>42</v>
      </c>
      <c r="C7" s="40">
        <v>146.82035164411261</v>
      </c>
      <c r="D7">
        <f>AVERAGE(C6:C8)</f>
        <v>182.96107939450462</v>
      </c>
      <c r="E7">
        <f>_xlfn.STDEV.S(C6:C8)</f>
        <v>57.675342274039181</v>
      </c>
      <c r="F7">
        <f>E7/SQRT(3)</f>
        <v>33.298874387520328</v>
      </c>
    </row>
    <row r="8" spans="1:6" x14ac:dyDescent="0.45">
      <c r="A8" s="39" t="s">
        <v>41</v>
      </c>
      <c r="B8" s="39"/>
      <c r="C8" s="40">
        <v>152.58734192927301</v>
      </c>
    </row>
    <row r="9" spans="1:6" x14ac:dyDescent="0.45">
      <c r="A9" s="39" t="s">
        <v>72</v>
      </c>
      <c r="B9" s="39"/>
      <c r="C9" s="40">
        <v>288.25633814951442</v>
      </c>
    </row>
    <row r="10" spans="1:6" x14ac:dyDescent="0.45">
      <c r="A10" s="39" t="s">
        <v>72</v>
      </c>
      <c r="B10" s="39" t="s">
        <v>39</v>
      </c>
      <c r="C10" s="40">
        <v>344.42749574486606</v>
      </c>
      <c r="D10">
        <f>AVERAGE(C9:C11)</f>
        <v>324.07913079731105</v>
      </c>
      <c r="E10">
        <f>_xlfn.STDEV.S(C9:C11)</f>
        <v>31.119016226223458</v>
      </c>
      <c r="F10">
        <f>E10/SQRT(3)</f>
        <v>17.966572395126448</v>
      </c>
    </row>
    <row r="11" spans="1:6" x14ac:dyDescent="0.45">
      <c r="A11" s="39" t="s">
        <v>72</v>
      </c>
      <c r="B11" s="39"/>
      <c r="C11" s="40">
        <v>339.5535584975525</v>
      </c>
    </row>
    <row r="12" spans="1:6" x14ac:dyDescent="0.45">
      <c r="A12" s="39"/>
      <c r="B12" s="39"/>
      <c r="C12" s="40"/>
    </row>
    <row r="13" spans="1:6" x14ac:dyDescent="0.45">
      <c r="A13" s="39"/>
    </row>
    <row r="14" spans="1:6" x14ac:dyDescent="0.45">
      <c r="A14" s="39"/>
    </row>
    <row r="17" spans="1:3" x14ac:dyDescent="0.45">
      <c r="A17" s="42" t="s">
        <v>2</v>
      </c>
      <c r="B17" s="37" t="s">
        <v>53</v>
      </c>
      <c r="C17" s="37" t="s">
        <v>54</v>
      </c>
    </row>
    <row r="18" spans="1:3" x14ac:dyDescent="0.45">
      <c r="A18" s="39" t="s">
        <v>38</v>
      </c>
      <c r="B18">
        <v>182.96107939450462</v>
      </c>
      <c r="C18">
        <v>33.298874387520328</v>
      </c>
    </row>
    <row r="19" spans="1:3" x14ac:dyDescent="0.45">
      <c r="A19" s="39" t="s">
        <v>37</v>
      </c>
      <c r="B19">
        <v>324.07913079731105</v>
      </c>
      <c r="C19">
        <v>17.966572395126448</v>
      </c>
    </row>
    <row r="20" spans="1:3" x14ac:dyDescent="0.45">
      <c r="A20" s="39" t="s">
        <v>36</v>
      </c>
      <c r="B20">
        <v>491.11343722228202</v>
      </c>
      <c r="C20">
        <v>122.04019807389004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A49" workbookViewId="0">
      <selection activeCell="V66" sqref="V66"/>
    </sheetView>
  </sheetViews>
  <sheetFormatPr defaultRowHeight="14.25" x14ac:dyDescent="0.45"/>
  <cols>
    <col min="3" max="3" width="10.1328125" bestFit="1" customWidth="1"/>
  </cols>
  <sheetData>
    <row r="1" spans="1:21" x14ac:dyDescent="0.45">
      <c r="A1" t="s">
        <v>12</v>
      </c>
      <c r="B1" s="1" t="s">
        <v>0</v>
      </c>
      <c r="C1" s="1" t="s">
        <v>1</v>
      </c>
      <c r="D1" s="1" t="s">
        <v>2</v>
      </c>
      <c r="E1" s="1" t="s">
        <v>3</v>
      </c>
    </row>
    <row r="2" spans="1:21" x14ac:dyDescent="0.45">
      <c r="A2" s="21" t="s">
        <v>13</v>
      </c>
      <c r="B2" s="2" t="s">
        <v>4</v>
      </c>
      <c r="C2" s="2" t="s">
        <v>5</v>
      </c>
      <c r="D2" s="2" t="s">
        <v>6</v>
      </c>
      <c r="E2" s="3">
        <v>28.2207839033758</v>
      </c>
      <c r="G2" s="6"/>
      <c r="H2" s="7" t="s">
        <v>16</v>
      </c>
      <c r="I2" s="7"/>
      <c r="J2" s="7"/>
      <c r="K2" s="7"/>
      <c r="L2" s="8" t="s">
        <v>17</v>
      </c>
      <c r="M2" s="8"/>
      <c r="N2" s="8"/>
      <c r="O2" s="8" t="s">
        <v>18</v>
      </c>
      <c r="P2" s="8"/>
      <c r="Q2" s="7" t="s">
        <v>19</v>
      </c>
      <c r="R2" s="7"/>
      <c r="S2" s="6" t="s">
        <v>20</v>
      </c>
      <c r="T2" s="6" t="s">
        <v>21</v>
      </c>
      <c r="U2" s="6" t="s">
        <v>22</v>
      </c>
    </row>
    <row r="3" spans="1:21" x14ac:dyDescent="0.45">
      <c r="A3" s="21"/>
      <c r="B3" s="2" t="s">
        <v>4</v>
      </c>
      <c r="C3" s="2" t="s">
        <v>5</v>
      </c>
      <c r="D3" s="2" t="s">
        <v>6</v>
      </c>
      <c r="E3" s="3">
        <v>28.250806009389599</v>
      </c>
      <c r="F3" s="22" t="s">
        <v>13</v>
      </c>
      <c r="G3" s="6"/>
      <c r="H3" s="9"/>
      <c r="I3" s="10" t="s">
        <v>23</v>
      </c>
      <c r="J3" s="10" t="s">
        <v>24</v>
      </c>
      <c r="K3" s="11"/>
      <c r="L3" s="9" t="s">
        <v>25</v>
      </c>
      <c r="M3" s="10" t="s">
        <v>12</v>
      </c>
      <c r="N3" s="11"/>
      <c r="O3" s="9" t="s">
        <v>12</v>
      </c>
      <c r="P3" s="11"/>
      <c r="Q3" s="9" t="s">
        <v>12</v>
      </c>
      <c r="R3" s="11"/>
      <c r="S3" s="6"/>
      <c r="T3" s="6"/>
      <c r="U3" s="6"/>
    </row>
    <row r="4" spans="1:21" x14ac:dyDescent="0.45">
      <c r="A4" s="21"/>
      <c r="B4" s="2" t="s">
        <v>4</v>
      </c>
      <c r="C4" s="2" t="s">
        <v>5</v>
      </c>
      <c r="D4" s="2" t="s">
        <v>6</v>
      </c>
      <c r="E4" s="3">
        <v>28.205064276605999</v>
      </c>
      <c r="F4" s="22"/>
      <c r="G4" s="6"/>
      <c r="H4" s="12" t="s">
        <v>26</v>
      </c>
      <c r="I4" s="3">
        <v>19.0446260243606</v>
      </c>
      <c r="J4" s="3">
        <v>28.2207839033758</v>
      </c>
      <c r="K4" s="13"/>
      <c r="L4" s="14"/>
      <c r="M4" s="15"/>
      <c r="N4" s="16"/>
      <c r="O4" s="14"/>
      <c r="P4" s="16"/>
      <c r="Q4" s="14"/>
      <c r="R4" s="16"/>
      <c r="S4" s="6"/>
      <c r="T4" s="6"/>
      <c r="U4" s="6"/>
    </row>
    <row r="5" spans="1:21" x14ac:dyDescent="0.45">
      <c r="A5" s="21"/>
      <c r="B5" s="2" t="s">
        <v>4</v>
      </c>
      <c r="C5" s="2" t="s">
        <v>5</v>
      </c>
      <c r="D5" s="2" t="s">
        <v>7</v>
      </c>
      <c r="E5" s="3">
        <v>28.2149618598065</v>
      </c>
      <c r="F5" s="22"/>
      <c r="G5" s="6"/>
      <c r="H5" s="12" t="s">
        <v>26</v>
      </c>
      <c r="I5" s="3">
        <v>18.952595124520801</v>
      </c>
      <c r="J5" s="3">
        <v>28.250806009389599</v>
      </c>
      <c r="K5" s="13"/>
      <c r="L5" s="14"/>
      <c r="M5" s="15"/>
      <c r="N5" s="16"/>
      <c r="O5" s="14"/>
      <c r="P5" s="16"/>
      <c r="Q5" s="14"/>
      <c r="R5" s="16"/>
      <c r="S5" s="6"/>
      <c r="T5" s="6"/>
      <c r="U5" s="6"/>
    </row>
    <row r="6" spans="1:21" x14ac:dyDescent="0.45">
      <c r="A6" s="21"/>
      <c r="B6" s="2" t="s">
        <v>4</v>
      </c>
      <c r="C6" s="2" t="s">
        <v>5</v>
      </c>
      <c r="D6" s="2" t="s">
        <v>7</v>
      </c>
      <c r="E6" s="3">
        <v>28.2089182739522</v>
      </c>
      <c r="F6" s="22"/>
      <c r="G6" s="6" t="s">
        <v>27</v>
      </c>
      <c r="H6" s="12" t="s">
        <v>26</v>
      </c>
      <c r="I6" s="3">
        <v>18.994980037222401</v>
      </c>
      <c r="J6" s="3">
        <v>28.205064276605999</v>
      </c>
      <c r="K6" s="13"/>
      <c r="L6" s="14"/>
      <c r="M6" s="15"/>
      <c r="N6" s="16"/>
      <c r="O6" s="14"/>
      <c r="P6" s="16"/>
      <c r="Q6" s="14"/>
      <c r="R6" s="16"/>
      <c r="S6" s="6"/>
      <c r="T6" s="6"/>
      <c r="U6" s="6"/>
    </row>
    <row r="7" spans="1:21" x14ac:dyDescent="0.45">
      <c r="A7" s="21"/>
      <c r="B7" s="2" t="s">
        <v>4</v>
      </c>
      <c r="C7" s="2" t="s">
        <v>5</v>
      </c>
      <c r="D7" s="2" t="s">
        <v>7</v>
      </c>
      <c r="E7" s="3">
        <v>28.1800087836268</v>
      </c>
      <c r="F7" s="22"/>
      <c r="G7" s="2"/>
      <c r="H7" s="17" t="s">
        <v>28</v>
      </c>
      <c r="I7" s="3">
        <v>18.7787558148786</v>
      </c>
      <c r="J7" s="3">
        <v>19.950476648946701</v>
      </c>
      <c r="K7" s="18"/>
      <c r="L7" s="17">
        <f>I7-AVERAGE(I4:I6)</f>
        <v>-0.21864458048933244</v>
      </c>
      <c r="M7" s="19">
        <f>J7-AVERAGE(J4:J6)</f>
        <v>-8.2750747475104305</v>
      </c>
      <c r="N7" s="18"/>
      <c r="O7" s="17">
        <f>M7-AVERAGE(L7:L9)</f>
        <v>-7.9903038756260303</v>
      </c>
      <c r="P7" s="18"/>
      <c r="Q7" s="17">
        <f>2^-O7</f>
        <v>254.28523342592501</v>
      </c>
      <c r="R7" s="18"/>
      <c r="S7" s="6"/>
      <c r="T7" s="6"/>
      <c r="U7" s="6"/>
    </row>
    <row r="8" spans="1:21" x14ac:dyDescent="0.45">
      <c r="A8" s="21"/>
      <c r="B8" s="2" t="s">
        <v>4</v>
      </c>
      <c r="C8" s="2" t="s">
        <v>5</v>
      </c>
      <c r="D8" s="2" t="s">
        <v>8</v>
      </c>
      <c r="E8" s="3">
        <v>28.661604815998299</v>
      </c>
      <c r="F8" s="22"/>
      <c r="G8" s="6"/>
      <c r="H8" s="17" t="s">
        <v>28</v>
      </c>
      <c r="I8" s="3">
        <v>18.7010551667661</v>
      </c>
      <c r="J8" s="3">
        <v>19.930486473128699</v>
      </c>
      <c r="K8" s="18"/>
      <c r="L8" s="17">
        <f>I8-AVERAGE(I4:I6)</f>
        <v>-0.2963452286018331</v>
      </c>
      <c r="M8" s="19">
        <f>J8-AVERAGE(J4:J6)</f>
        <v>-8.2950649233284324</v>
      </c>
      <c r="N8" s="18"/>
      <c r="O8" s="17">
        <f>M8-AVERAGE(L7:L9)</f>
        <v>-8.0102940514440331</v>
      </c>
      <c r="P8" s="18"/>
      <c r="Q8" s="17">
        <f t="shared" ref="Q8:Q9" si="0">2^-O8</f>
        <v>257.83316725507848</v>
      </c>
      <c r="R8" s="18"/>
      <c r="S8" s="6">
        <f>AVERAGE(Q7:Q9)</f>
        <v>255.46418602167896</v>
      </c>
      <c r="T8" s="6">
        <f>_xlfn.STDEV.S(Q7:Q9)</f>
        <v>2.0516054037814815</v>
      </c>
      <c r="U8" s="6">
        <f>T8/SQRT(3)</f>
        <v>1.1844949321441292</v>
      </c>
    </row>
    <row r="9" spans="1:21" x14ac:dyDescent="0.45">
      <c r="A9" s="21"/>
      <c r="B9" s="2" t="s">
        <v>4</v>
      </c>
      <c r="C9" s="2" t="s">
        <v>5</v>
      </c>
      <c r="D9" s="2" t="s">
        <v>8</v>
      </c>
      <c r="E9" s="3">
        <v>28.469741725424701</v>
      </c>
      <c r="F9" s="22"/>
      <c r="G9" s="6"/>
      <c r="H9" s="17" t="s">
        <v>28</v>
      </c>
      <c r="I9" s="3">
        <v>18.658077588805899</v>
      </c>
      <c r="J9" s="3">
        <v>19.950539490577398</v>
      </c>
      <c r="K9" s="18"/>
      <c r="L9" s="17">
        <f>I9-AVERAGE(I4:I6)</f>
        <v>-0.33932280656203417</v>
      </c>
      <c r="M9" s="19">
        <f>J9-AVERAGE(J4:J6)</f>
        <v>-8.2750119058797331</v>
      </c>
      <c r="N9" s="18"/>
      <c r="O9" s="17">
        <f>M9-AVERAGE(L7:L9)</f>
        <v>-7.9902410339953329</v>
      </c>
      <c r="P9" s="18"/>
      <c r="Q9" s="17">
        <f t="shared" si="0"/>
        <v>254.27415738403334</v>
      </c>
      <c r="R9" s="18"/>
      <c r="S9" s="6"/>
      <c r="T9" s="6"/>
      <c r="U9" s="6"/>
    </row>
    <row r="10" spans="1:21" x14ac:dyDescent="0.45">
      <c r="A10" s="21"/>
      <c r="B10" s="2" t="s">
        <v>4</v>
      </c>
      <c r="C10" s="2" t="s">
        <v>5</v>
      </c>
      <c r="D10" s="2" t="s">
        <v>8</v>
      </c>
      <c r="E10" s="3">
        <v>28.548631551113001</v>
      </c>
      <c r="F10" s="2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x14ac:dyDescent="0.45">
      <c r="A11" s="21"/>
      <c r="B11" s="2" t="s">
        <v>4</v>
      </c>
      <c r="C11" s="2" t="s">
        <v>5</v>
      </c>
      <c r="D11" s="2" t="s">
        <v>9</v>
      </c>
      <c r="E11" s="3">
        <v>19.0446260243606</v>
      </c>
      <c r="F11" s="22"/>
      <c r="G11" s="6"/>
      <c r="H11" s="7" t="s">
        <v>16</v>
      </c>
      <c r="I11" s="7"/>
      <c r="J11" s="7"/>
      <c r="K11" s="7"/>
      <c r="L11" s="8" t="s">
        <v>17</v>
      </c>
      <c r="M11" s="8"/>
      <c r="N11" s="8"/>
      <c r="O11" s="8" t="s">
        <v>18</v>
      </c>
      <c r="P11" s="8"/>
      <c r="Q11" s="7" t="s">
        <v>19</v>
      </c>
      <c r="R11" s="7"/>
      <c r="S11" s="6" t="s">
        <v>20</v>
      </c>
      <c r="T11" s="6" t="s">
        <v>21</v>
      </c>
      <c r="U11" s="6" t="s">
        <v>22</v>
      </c>
    </row>
    <row r="12" spans="1:21" x14ac:dyDescent="0.45">
      <c r="A12" s="21"/>
      <c r="B12" s="2" t="s">
        <v>4</v>
      </c>
      <c r="C12" s="2" t="s">
        <v>5</v>
      </c>
      <c r="D12" s="2" t="s">
        <v>9</v>
      </c>
      <c r="E12" s="3">
        <v>18.952595124520801</v>
      </c>
      <c r="F12" s="22"/>
      <c r="G12" s="6"/>
      <c r="H12" s="9"/>
      <c r="I12" s="10" t="s">
        <v>23</v>
      </c>
      <c r="J12" s="10" t="s">
        <v>24</v>
      </c>
      <c r="K12" s="11"/>
      <c r="L12" s="9" t="s">
        <v>25</v>
      </c>
      <c r="M12" s="10" t="s">
        <v>12</v>
      </c>
      <c r="N12" s="11"/>
      <c r="O12" s="9" t="s">
        <v>12</v>
      </c>
      <c r="P12" s="11"/>
      <c r="Q12" s="9" t="s">
        <v>12</v>
      </c>
      <c r="R12" s="11"/>
      <c r="S12" s="6"/>
      <c r="T12" s="6"/>
      <c r="U12" s="6"/>
    </row>
    <row r="13" spans="1:21" x14ac:dyDescent="0.45">
      <c r="A13" s="21"/>
      <c r="B13" s="2" t="s">
        <v>4</v>
      </c>
      <c r="C13" s="2" t="s">
        <v>5</v>
      </c>
      <c r="D13" s="2" t="s">
        <v>9</v>
      </c>
      <c r="E13" s="3">
        <v>18.994980037222401</v>
      </c>
      <c r="F13" s="22"/>
      <c r="G13" s="6"/>
      <c r="H13" s="12" t="s">
        <v>26</v>
      </c>
      <c r="I13" s="3">
        <v>19.015865350892302</v>
      </c>
      <c r="J13" s="3">
        <v>28.2149618598065</v>
      </c>
      <c r="K13" s="13"/>
      <c r="L13" s="14"/>
      <c r="M13" s="15"/>
      <c r="N13" s="16"/>
      <c r="O13" s="14"/>
      <c r="P13" s="16"/>
      <c r="Q13" s="14"/>
      <c r="R13" s="16"/>
      <c r="S13" s="6"/>
      <c r="T13" s="6"/>
      <c r="U13" s="6"/>
    </row>
    <row r="14" spans="1:21" x14ac:dyDescent="0.45">
      <c r="A14" s="21"/>
      <c r="B14" s="2" t="s">
        <v>4</v>
      </c>
      <c r="C14" s="2" t="s">
        <v>5</v>
      </c>
      <c r="D14" s="2" t="s">
        <v>10</v>
      </c>
      <c r="E14" s="3">
        <v>19.015865350892302</v>
      </c>
      <c r="F14" s="22"/>
      <c r="G14" s="6"/>
      <c r="H14" s="12" t="s">
        <v>26</v>
      </c>
      <c r="I14" s="3">
        <v>19.043359423526301</v>
      </c>
      <c r="J14" s="3">
        <v>28.2089182739522</v>
      </c>
      <c r="K14" s="13"/>
      <c r="L14" s="14"/>
      <c r="M14" s="15"/>
      <c r="N14" s="16"/>
      <c r="O14" s="14"/>
      <c r="P14" s="16"/>
      <c r="Q14" s="14"/>
      <c r="R14" s="16"/>
      <c r="S14" s="6"/>
      <c r="T14" s="6"/>
      <c r="U14" s="6"/>
    </row>
    <row r="15" spans="1:21" x14ac:dyDescent="0.45">
      <c r="A15" s="21"/>
      <c r="B15" s="2" t="s">
        <v>4</v>
      </c>
      <c r="C15" s="2" t="s">
        <v>5</v>
      </c>
      <c r="D15" s="2" t="s">
        <v>10</v>
      </c>
      <c r="E15" s="3">
        <v>19.043359423526301</v>
      </c>
      <c r="F15" s="22"/>
      <c r="G15" s="6" t="s">
        <v>29</v>
      </c>
      <c r="H15" s="12" t="s">
        <v>26</v>
      </c>
      <c r="I15" s="3">
        <v>18.934087563573399</v>
      </c>
      <c r="J15" s="3">
        <v>28.1800087836268</v>
      </c>
      <c r="K15" s="13"/>
      <c r="L15" s="14"/>
      <c r="M15" s="15"/>
      <c r="N15" s="16"/>
      <c r="O15" s="14"/>
      <c r="P15" s="16"/>
      <c r="Q15" s="14"/>
      <c r="R15" s="16"/>
      <c r="S15" s="6"/>
      <c r="T15" s="6"/>
      <c r="U15" s="6"/>
    </row>
    <row r="16" spans="1:21" x14ac:dyDescent="0.45">
      <c r="A16" s="21"/>
      <c r="B16" s="2" t="s">
        <v>4</v>
      </c>
      <c r="C16" s="2" t="s">
        <v>5</v>
      </c>
      <c r="D16" s="2" t="s">
        <v>10</v>
      </c>
      <c r="E16" s="3">
        <v>18.934087563573399</v>
      </c>
      <c r="F16" s="22"/>
      <c r="G16" s="2"/>
      <c r="H16" s="17" t="s">
        <v>28</v>
      </c>
      <c r="I16" s="3">
        <v>18.757475539377001</v>
      </c>
      <c r="J16" s="3">
        <v>19.8800738962045</v>
      </c>
      <c r="K16" s="18"/>
      <c r="L16" s="17">
        <f>I16-AVERAGE(I13:I15)</f>
        <v>-0.24029523995366731</v>
      </c>
      <c r="M16" s="19">
        <f>J16-AVERAGE(J13:J15)</f>
        <v>-8.3212224095906677</v>
      </c>
      <c r="N16" s="18"/>
      <c r="O16" s="17">
        <f>M16-AVERAGE(L16:L18)</f>
        <v>-8.0702151618716336</v>
      </c>
      <c r="P16" s="18"/>
      <c r="Q16" s="17">
        <f>2^-O16</f>
        <v>268.76755170078661</v>
      </c>
      <c r="R16" s="18"/>
      <c r="S16" s="6"/>
      <c r="T16" s="6"/>
      <c r="U16" s="6"/>
    </row>
    <row r="17" spans="1:21" x14ac:dyDescent="0.45">
      <c r="A17" s="21"/>
      <c r="B17" s="2" t="s">
        <v>4</v>
      </c>
      <c r="C17" s="2" t="s">
        <v>5</v>
      </c>
      <c r="D17" s="2" t="s">
        <v>11</v>
      </c>
      <c r="E17" s="3">
        <v>18.678975931048999</v>
      </c>
      <c r="F17" s="22"/>
      <c r="G17" s="6"/>
      <c r="H17" s="17" t="s">
        <v>28</v>
      </c>
      <c r="I17" s="3">
        <v>18.707557470521301</v>
      </c>
      <c r="J17" s="3">
        <v>19.850537366633201</v>
      </c>
      <c r="K17" s="18"/>
      <c r="L17" s="17">
        <f>I17-AVERAGE(I13:I15)</f>
        <v>-0.29021330880936702</v>
      </c>
      <c r="M17" s="19">
        <f>J17-AVERAGE(J13:J15)</f>
        <v>-8.3507589391619668</v>
      </c>
      <c r="N17" s="18"/>
      <c r="O17" s="17">
        <f>M17-AVERAGE(L16:L18)</f>
        <v>-8.0997516914429326</v>
      </c>
      <c r="P17" s="18"/>
      <c r="Q17" s="17">
        <f t="shared" ref="Q17:Q18" si="1">2^-O17</f>
        <v>274.32678676202801</v>
      </c>
      <c r="R17" s="18"/>
      <c r="S17" s="6">
        <f>AVERAGE(Q16:Q18)</f>
        <v>269.99772269017564</v>
      </c>
      <c r="T17" s="6">
        <f>_xlfn.STDEV.S(Q16:Q18)</f>
        <v>3.863758192348238</v>
      </c>
      <c r="U17" s="6">
        <f>T17/SQRT(3)</f>
        <v>2.2307418324358772</v>
      </c>
    </row>
    <row r="18" spans="1:21" x14ac:dyDescent="0.45">
      <c r="A18" s="21"/>
      <c r="B18" s="2" t="s">
        <v>4</v>
      </c>
      <c r="C18" s="2" t="s">
        <v>5</v>
      </c>
      <c r="D18" s="2" t="s">
        <v>11</v>
      </c>
      <c r="E18" s="3">
        <v>18.605958426421701</v>
      </c>
      <c r="F18" s="22"/>
      <c r="G18" s="6"/>
      <c r="H18" s="17" t="s">
        <v>28</v>
      </c>
      <c r="I18" s="3">
        <v>18.7752575849366</v>
      </c>
      <c r="J18" s="3">
        <v>19.890139889246601</v>
      </c>
      <c r="K18" s="18"/>
      <c r="L18" s="17">
        <f>I18-AVERAGE(I13:I15)</f>
        <v>-0.22251319439406814</v>
      </c>
      <c r="M18" s="19">
        <f>J18-AVERAGE(J13:J15)</f>
        <v>-8.3111564165485667</v>
      </c>
      <c r="N18" s="18"/>
      <c r="O18" s="17">
        <f>M18-AVERAGE(L16:L18)</f>
        <v>-8.0601491688295326</v>
      </c>
      <c r="P18" s="18"/>
      <c r="Q18" s="17">
        <f t="shared" si="1"/>
        <v>266.89882960771234</v>
      </c>
      <c r="R18" s="18"/>
      <c r="S18" s="6"/>
      <c r="T18" s="6"/>
      <c r="U18" s="6"/>
    </row>
    <row r="19" spans="1:21" x14ac:dyDescent="0.45">
      <c r="A19" s="21"/>
      <c r="B19" s="2" t="s">
        <v>4</v>
      </c>
      <c r="C19" s="2" t="s">
        <v>5</v>
      </c>
      <c r="D19" s="2" t="s">
        <v>11</v>
      </c>
      <c r="E19" s="3">
        <v>18.559245532720301</v>
      </c>
      <c r="F19" s="2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x14ac:dyDescent="0.45">
      <c r="A20" s="21"/>
      <c r="B20" s="2" t="s">
        <v>4</v>
      </c>
      <c r="C20" s="2" t="s">
        <v>15</v>
      </c>
      <c r="D20" s="2" t="s">
        <v>6</v>
      </c>
      <c r="E20" s="3">
        <v>19.950476648946701</v>
      </c>
      <c r="F20" s="22"/>
      <c r="G20" s="6"/>
      <c r="H20" s="7" t="s">
        <v>16</v>
      </c>
      <c r="I20" s="7"/>
      <c r="J20" s="7"/>
      <c r="K20" s="7"/>
      <c r="L20" s="8" t="s">
        <v>17</v>
      </c>
      <c r="M20" s="8"/>
      <c r="N20" s="8"/>
      <c r="O20" s="8" t="s">
        <v>18</v>
      </c>
      <c r="P20" s="8"/>
      <c r="Q20" s="7" t="s">
        <v>19</v>
      </c>
      <c r="R20" s="7"/>
      <c r="S20" s="6" t="s">
        <v>20</v>
      </c>
      <c r="T20" s="6" t="s">
        <v>21</v>
      </c>
      <c r="U20" s="6" t="s">
        <v>22</v>
      </c>
    </row>
    <row r="21" spans="1:21" x14ac:dyDescent="0.45">
      <c r="A21" s="21"/>
      <c r="B21" s="2" t="s">
        <v>4</v>
      </c>
      <c r="C21" s="2" t="s">
        <v>15</v>
      </c>
      <c r="D21" s="2" t="s">
        <v>6</v>
      </c>
      <c r="E21" s="3">
        <v>19.930486473128699</v>
      </c>
      <c r="F21" s="22"/>
      <c r="G21" s="6"/>
      <c r="H21" s="9"/>
      <c r="I21" s="10" t="s">
        <v>23</v>
      </c>
      <c r="J21" s="10" t="s">
        <v>24</v>
      </c>
      <c r="K21" s="11"/>
      <c r="L21" s="9" t="s">
        <v>25</v>
      </c>
      <c r="M21" s="10" t="s">
        <v>12</v>
      </c>
      <c r="N21" s="11"/>
      <c r="O21" s="9" t="s">
        <v>12</v>
      </c>
      <c r="P21" s="11"/>
      <c r="Q21" s="9" t="s">
        <v>12</v>
      </c>
      <c r="R21" s="11"/>
      <c r="S21" s="6"/>
      <c r="T21" s="6"/>
      <c r="U21" s="6"/>
    </row>
    <row r="22" spans="1:21" x14ac:dyDescent="0.45">
      <c r="A22" s="21"/>
      <c r="B22" s="2" t="s">
        <v>4</v>
      </c>
      <c r="C22" s="2" t="s">
        <v>15</v>
      </c>
      <c r="D22" s="2" t="s">
        <v>6</v>
      </c>
      <c r="E22" s="3">
        <v>19.950539490577398</v>
      </c>
      <c r="F22" s="22"/>
      <c r="G22" s="6"/>
      <c r="H22" s="12" t="s">
        <v>26</v>
      </c>
      <c r="I22" s="3">
        <v>18.678975931048999</v>
      </c>
      <c r="J22" s="3">
        <v>28.661604815998299</v>
      </c>
      <c r="K22" s="13"/>
      <c r="L22" s="14"/>
      <c r="M22" s="15"/>
      <c r="N22" s="16"/>
      <c r="O22" s="14"/>
      <c r="P22" s="16"/>
      <c r="Q22" s="14"/>
      <c r="R22" s="16"/>
      <c r="S22" s="6"/>
      <c r="T22" s="6"/>
      <c r="U22" s="6"/>
    </row>
    <row r="23" spans="1:21" x14ac:dyDescent="0.45">
      <c r="A23" s="21"/>
      <c r="B23" s="2" t="s">
        <v>4</v>
      </c>
      <c r="C23" s="2" t="s">
        <v>15</v>
      </c>
      <c r="D23" s="2" t="s">
        <v>7</v>
      </c>
      <c r="E23" s="3">
        <v>19.8800738962045</v>
      </c>
      <c r="F23" s="22"/>
      <c r="G23" s="6"/>
      <c r="H23" s="12" t="s">
        <v>26</v>
      </c>
      <c r="I23" s="3">
        <v>18.605958426421701</v>
      </c>
      <c r="J23" s="3">
        <v>28.469741725424701</v>
      </c>
      <c r="K23" s="13"/>
      <c r="L23" s="14"/>
      <c r="M23" s="15"/>
      <c r="N23" s="16"/>
      <c r="O23" s="14"/>
      <c r="P23" s="16"/>
      <c r="Q23" s="14"/>
      <c r="R23" s="16"/>
      <c r="S23" s="6"/>
      <c r="T23" s="6"/>
      <c r="U23" s="6"/>
    </row>
    <row r="24" spans="1:21" x14ac:dyDescent="0.45">
      <c r="A24" s="21"/>
      <c r="B24" s="2" t="s">
        <v>4</v>
      </c>
      <c r="C24" s="2" t="s">
        <v>15</v>
      </c>
      <c r="D24" s="2" t="s">
        <v>7</v>
      </c>
      <c r="E24" s="3">
        <v>19.850537366633201</v>
      </c>
      <c r="F24" s="22"/>
      <c r="G24" s="6" t="s">
        <v>30</v>
      </c>
      <c r="H24" s="12" t="s">
        <v>26</v>
      </c>
      <c r="I24" s="3">
        <v>18.559245532720301</v>
      </c>
      <c r="J24" s="3">
        <v>28.548631551113001</v>
      </c>
      <c r="K24" s="13"/>
      <c r="L24" s="14"/>
      <c r="M24" s="15"/>
      <c r="N24" s="16"/>
      <c r="O24" s="14"/>
      <c r="P24" s="16"/>
      <c r="Q24" s="14"/>
      <c r="R24" s="16"/>
      <c r="S24" s="6"/>
      <c r="T24" s="6"/>
      <c r="U24" s="6"/>
    </row>
    <row r="25" spans="1:21" x14ac:dyDescent="0.45">
      <c r="A25" s="21"/>
      <c r="B25" s="2" t="s">
        <v>4</v>
      </c>
      <c r="C25" s="2" t="s">
        <v>15</v>
      </c>
      <c r="D25" s="2" t="s">
        <v>7</v>
      </c>
      <c r="E25" s="3">
        <v>19.890139889246601</v>
      </c>
      <c r="F25" s="22"/>
      <c r="G25" s="2"/>
      <c r="H25" s="17" t="s">
        <v>28</v>
      </c>
      <c r="I25" s="3">
        <v>18.367310381216601</v>
      </c>
      <c r="J25" s="3">
        <v>20.0064805714226</v>
      </c>
      <c r="K25" s="18"/>
      <c r="L25" s="17">
        <f>I25-AVERAGE(I22:I24)</f>
        <v>-0.24741624884706681</v>
      </c>
      <c r="M25" s="19">
        <f>J25-AVERAGE(J22:J24)</f>
        <v>-8.5535121260894016</v>
      </c>
      <c r="N25" s="18"/>
      <c r="O25" s="17">
        <f>M25-AVERAGE(L25:L27)</f>
        <v>-8.3027484690016689</v>
      </c>
      <c r="P25" s="18"/>
      <c r="Q25" s="17">
        <f>2^-O25</f>
        <v>315.77397610970723</v>
      </c>
      <c r="R25" s="18"/>
      <c r="S25" s="6"/>
      <c r="T25" s="6"/>
      <c r="U25" s="6"/>
    </row>
    <row r="26" spans="1:21" x14ac:dyDescent="0.45">
      <c r="A26" s="21"/>
      <c r="B26" s="2" t="s">
        <v>4</v>
      </c>
      <c r="C26" s="2" t="s">
        <v>15</v>
      </c>
      <c r="D26" s="2" t="s">
        <v>8</v>
      </c>
      <c r="E26" s="3">
        <v>20.0064805714226</v>
      </c>
      <c r="F26" s="22"/>
      <c r="G26" s="6"/>
      <c r="H26" s="17" t="s">
        <v>28</v>
      </c>
      <c r="I26" s="3">
        <v>18.377899730854502</v>
      </c>
      <c r="J26" s="3">
        <v>20.0621039043324</v>
      </c>
      <c r="K26" s="18"/>
      <c r="L26" s="17">
        <f>I26-AVERAGE(I22:I24)</f>
        <v>-0.23682689920916644</v>
      </c>
      <c r="M26" s="19">
        <f>J26-AVERAGE(J22:J24)</f>
        <v>-8.4978887931796017</v>
      </c>
      <c r="N26" s="18"/>
      <c r="O26" s="17">
        <f>M26-AVERAGE(L25:L27)</f>
        <v>-8.2471251360918689</v>
      </c>
      <c r="P26" s="18"/>
      <c r="Q26" s="17">
        <f t="shared" ref="Q26:Q27" si="2">2^-O26</f>
        <v>303.8309726658286</v>
      </c>
      <c r="R26" s="18"/>
      <c r="S26" s="6">
        <f>AVERAGE(Q25:Q27)</f>
        <v>315.32020532428129</v>
      </c>
      <c r="T26" s="6">
        <f>_xlfn.STDEV.S(Q25:Q27)</f>
        <v>11.269201252901457</v>
      </c>
      <c r="U26" s="6">
        <f>T26/SQRT(3)</f>
        <v>6.506276376914724</v>
      </c>
    </row>
    <row r="27" spans="1:21" x14ac:dyDescent="0.45">
      <c r="A27" s="21"/>
      <c r="B27" s="2" t="s">
        <v>4</v>
      </c>
      <c r="C27" s="2" t="s">
        <v>15</v>
      </c>
      <c r="D27" s="2" t="s">
        <v>8</v>
      </c>
      <c r="E27" s="3">
        <v>20.0621039043324</v>
      </c>
      <c r="F27" s="22"/>
      <c r="G27" s="6"/>
      <c r="H27" s="17" t="s">
        <v>28</v>
      </c>
      <c r="I27" s="3">
        <v>18.346678806856701</v>
      </c>
      <c r="J27" s="3">
        <v>19.958927758592999</v>
      </c>
      <c r="K27" s="18"/>
      <c r="L27" s="17">
        <f>I27-AVERAGE(I22:I24)</f>
        <v>-0.26804782320696674</v>
      </c>
      <c r="M27" s="19">
        <f>J27-AVERAGE(J22:J24)</f>
        <v>-8.6010649389190021</v>
      </c>
      <c r="N27" s="18"/>
      <c r="O27" s="17">
        <f>M27-AVERAGE(L25:L27)</f>
        <v>-8.3503012818312694</v>
      </c>
      <c r="P27" s="18"/>
      <c r="Q27" s="17">
        <f t="shared" si="2"/>
        <v>326.35566719730815</v>
      </c>
      <c r="R27" s="18"/>
      <c r="S27" s="6"/>
      <c r="T27" s="6"/>
      <c r="U27" s="6"/>
    </row>
    <row r="28" spans="1:21" x14ac:dyDescent="0.45">
      <c r="A28" s="21"/>
      <c r="B28" s="2" t="s">
        <v>4</v>
      </c>
      <c r="C28" s="2" t="s">
        <v>15</v>
      </c>
      <c r="D28" s="2" t="s">
        <v>8</v>
      </c>
      <c r="E28" s="3">
        <v>19.958927758592999</v>
      </c>
    </row>
    <row r="29" spans="1:21" x14ac:dyDescent="0.45">
      <c r="A29" s="21"/>
      <c r="B29" s="2" t="s">
        <v>4</v>
      </c>
      <c r="C29" s="2" t="s">
        <v>15</v>
      </c>
      <c r="D29" s="2" t="s">
        <v>9</v>
      </c>
      <c r="E29" s="3">
        <v>18.7787558148786</v>
      </c>
    </row>
    <row r="30" spans="1:21" x14ac:dyDescent="0.45">
      <c r="A30" s="21"/>
      <c r="B30" s="2" t="s">
        <v>4</v>
      </c>
      <c r="C30" s="2" t="s">
        <v>15</v>
      </c>
      <c r="D30" s="2" t="s">
        <v>9</v>
      </c>
      <c r="E30" s="3">
        <v>18.7010551667661</v>
      </c>
    </row>
    <row r="31" spans="1:21" x14ac:dyDescent="0.45">
      <c r="A31" s="21"/>
      <c r="B31" s="2" t="s">
        <v>4</v>
      </c>
      <c r="C31" s="2" t="s">
        <v>15</v>
      </c>
      <c r="D31" s="2" t="s">
        <v>9</v>
      </c>
      <c r="E31" s="3">
        <v>18.658077588805899</v>
      </c>
    </row>
    <row r="32" spans="1:21" x14ac:dyDescent="0.45">
      <c r="A32" s="21"/>
      <c r="B32" s="2" t="s">
        <v>4</v>
      </c>
      <c r="C32" s="2" t="s">
        <v>15</v>
      </c>
      <c r="D32" s="2" t="s">
        <v>10</v>
      </c>
      <c r="E32" s="3">
        <v>18.757475539377001</v>
      </c>
    </row>
    <row r="33" spans="1:21" x14ac:dyDescent="0.45">
      <c r="A33" s="21"/>
      <c r="B33" s="2" t="s">
        <v>4</v>
      </c>
      <c r="C33" s="2" t="s">
        <v>15</v>
      </c>
      <c r="D33" s="2" t="s">
        <v>10</v>
      </c>
      <c r="E33" s="3">
        <v>18.707557470521301</v>
      </c>
    </row>
    <row r="34" spans="1:21" x14ac:dyDescent="0.45">
      <c r="A34" s="21"/>
      <c r="B34" s="2" t="s">
        <v>4</v>
      </c>
      <c r="C34" s="2" t="s">
        <v>15</v>
      </c>
      <c r="D34" s="2" t="s">
        <v>10</v>
      </c>
      <c r="E34" s="3">
        <v>18.7752575849366</v>
      </c>
    </row>
    <row r="35" spans="1:21" x14ac:dyDescent="0.45">
      <c r="A35" s="21"/>
      <c r="B35" s="2" t="s">
        <v>4</v>
      </c>
      <c r="C35" s="2" t="s">
        <v>15</v>
      </c>
      <c r="D35" s="2" t="s">
        <v>11</v>
      </c>
      <c r="E35" s="3">
        <v>18.367310381216601</v>
      </c>
    </row>
    <row r="36" spans="1:21" x14ac:dyDescent="0.45">
      <c r="A36" s="21"/>
      <c r="B36" s="2" t="s">
        <v>4</v>
      </c>
      <c r="C36" s="2" t="s">
        <v>15</v>
      </c>
      <c r="D36" s="2" t="s">
        <v>11</v>
      </c>
      <c r="E36" s="3">
        <v>18.377899730854502</v>
      </c>
    </row>
    <row r="37" spans="1:21" x14ac:dyDescent="0.45">
      <c r="A37" s="21"/>
      <c r="B37" s="2" t="s">
        <v>4</v>
      </c>
      <c r="C37" s="2" t="s">
        <v>15</v>
      </c>
      <c r="D37" s="2" t="s">
        <v>11</v>
      </c>
      <c r="E37" s="3">
        <v>18.346678806856701</v>
      </c>
    </row>
    <row r="38" spans="1:21" x14ac:dyDescent="0.45">
      <c r="A38" s="36" t="s">
        <v>14</v>
      </c>
      <c r="B38" s="4" t="s">
        <v>4</v>
      </c>
      <c r="C38" s="4" t="s">
        <v>5</v>
      </c>
      <c r="D38" s="4" t="s">
        <v>6</v>
      </c>
      <c r="E38" s="5">
        <v>27.690417028837999</v>
      </c>
      <c r="F38" s="22" t="s">
        <v>14</v>
      </c>
      <c r="G38" s="23"/>
      <c r="H38" s="24" t="s">
        <v>16</v>
      </c>
      <c r="I38" s="24"/>
      <c r="J38" s="24"/>
      <c r="K38" s="24"/>
      <c r="L38" s="8" t="s">
        <v>17</v>
      </c>
      <c r="M38" s="8"/>
      <c r="N38" s="8"/>
      <c r="O38" s="8" t="s">
        <v>18</v>
      </c>
      <c r="P38" s="8"/>
      <c r="Q38" s="24" t="s">
        <v>19</v>
      </c>
      <c r="R38" s="24"/>
      <c r="S38" s="23" t="s">
        <v>20</v>
      </c>
      <c r="T38" s="23" t="s">
        <v>21</v>
      </c>
      <c r="U38" s="23" t="s">
        <v>22</v>
      </c>
    </row>
    <row r="39" spans="1:21" x14ac:dyDescent="0.45">
      <c r="A39" s="36"/>
      <c r="B39" s="4" t="s">
        <v>4</v>
      </c>
      <c r="C39" s="4" t="s">
        <v>5</v>
      </c>
      <c r="D39" s="4" t="s">
        <v>6</v>
      </c>
      <c r="E39" s="5">
        <v>27.877756367278401</v>
      </c>
      <c r="F39" s="22"/>
      <c r="G39" s="23"/>
      <c r="H39" s="25"/>
      <c r="I39" s="26" t="s">
        <v>23</v>
      </c>
      <c r="J39" s="26" t="s">
        <v>24</v>
      </c>
      <c r="K39" s="27"/>
      <c r="L39" s="25" t="s">
        <v>25</v>
      </c>
      <c r="M39" s="26" t="s">
        <v>12</v>
      </c>
      <c r="N39" s="27"/>
      <c r="O39" s="25" t="s">
        <v>12</v>
      </c>
      <c r="P39" s="27"/>
      <c r="Q39" s="25" t="s">
        <v>12</v>
      </c>
      <c r="R39" s="27"/>
      <c r="S39" s="23"/>
      <c r="T39" s="23"/>
      <c r="U39" s="23"/>
    </row>
    <row r="40" spans="1:21" x14ac:dyDescent="0.45">
      <c r="A40" s="36"/>
      <c r="B40" s="4" t="s">
        <v>4</v>
      </c>
      <c r="C40" s="4" t="s">
        <v>5</v>
      </c>
      <c r="D40" s="4" t="s">
        <v>6</v>
      </c>
      <c r="E40" s="5">
        <v>27.874973332723101</v>
      </c>
      <c r="F40" s="22"/>
      <c r="G40" s="23"/>
      <c r="H40" s="28" t="s">
        <v>26</v>
      </c>
      <c r="I40" s="3">
        <v>18.5528396190692</v>
      </c>
      <c r="J40" s="3">
        <v>27.690417028837999</v>
      </c>
      <c r="K40" s="29"/>
      <c r="L40" s="30"/>
      <c r="M40" s="31"/>
      <c r="N40" s="32"/>
      <c r="O40" s="30"/>
      <c r="P40" s="32"/>
      <c r="Q40" s="30"/>
      <c r="R40" s="32"/>
      <c r="S40" s="23"/>
      <c r="T40" s="23"/>
      <c r="U40" s="23"/>
    </row>
    <row r="41" spans="1:21" x14ac:dyDescent="0.45">
      <c r="A41" s="36"/>
      <c r="B41" s="4" t="s">
        <v>4</v>
      </c>
      <c r="C41" s="4" t="s">
        <v>5</v>
      </c>
      <c r="D41" s="4" t="s">
        <v>7</v>
      </c>
      <c r="E41" s="5">
        <v>27.222498089510701</v>
      </c>
      <c r="F41" s="22"/>
      <c r="G41" s="23"/>
      <c r="H41" s="28" t="s">
        <v>26</v>
      </c>
      <c r="I41" s="3">
        <v>18.5506294744029</v>
      </c>
      <c r="J41" s="3">
        <v>27.877756367278401</v>
      </c>
      <c r="K41" s="29"/>
      <c r="L41" s="30"/>
      <c r="M41" s="31"/>
      <c r="N41" s="32"/>
      <c r="O41" s="30"/>
      <c r="P41" s="32"/>
      <c r="Q41" s="30"/>
      <c r="R41" s="32"/>
      <c r="S41" s="23"/>
      <c r="T41" s="23"/>
      <c r="U41" s="23"/>
    </row>
    <row r="42" spans="1:21" x14ac:dyDescent="0.45">
      <c r="A42" s="36"/>
      <c r="B42" s="4" t="s">
        <v>4</v>
      </c>
      <c r="C42" s="4" t="s">
        <v>5</v>
      </c>
      <c r="D42" s="4" t="s">
        <v>7</v>
      </c>
      <c r="E42" s="5">
        <v>27.164764989159199</v>
      </c>
      <c r="F42" s="22"/>
      <c r="G42" s="23" t="s">
        <v>27</v>
      </c>
      <c r="H42" s="28" t="s">
        <v>26</v>
      </c>
      <c r="I42" s="3">
        <v>18.427456896889701</v>
      </c>
      <c r="J42" s="3">
        <v>27.874973332723101</v>
      </c>
      <c r="K42" s="29"/>
      <c r="L42" s="30"/>
      <c r="M42" s="31"/>
      <c r="N42" s="32"/>
      <c r="O42" s="30"/>
      <c r="P42" s="32"/>
      <c r="Q42" s="30"/>
      <c r="R42" s="32"/>
      <c r="S42" s="23"/>
      <c r="T42" s="23"/>
      <c r="U42" s="23"/>
    </row>
    <row r="43" spans="1:21" x14ac:dyDescent="0.45">
      <c r="A43" s="36"/>
      <c r="B43" s="4" t="s">
        <v>4</v>
      </c>
      <c r="C43" s="4" t="s">
        <v>5</v>
      </c>
      <c r="D43" s="4" t="s">
        <v>7</v>
      </c>
      <c r="E43" s="5">
        <v>27.211922306361298</v>
      </c>
      <c r="F43" s="22"/>
      <c r="G43" s="2"/>
      <c r="H43" s="33" t="s">
        <v>28</v>
      </c>
      <c r="I43" s="3">
        <v>18.322000479833999</v>
      </c>
      <c r="J43" s="3">
        <v>20.230080238426002</v>
      </c>
      <c r="K43" s="34"/>
      <c r="L43" s="33">
        <f>I43-AVERAGE(I40:I42)</f>
        <v>-0.18830818361993451</v>
      </c>
      <c r="M43" s="35">
        <f>J43-AVERAGE(J40:J42)</f>
        <v>-7.5843020045205023</v>
      </c>
      <c r="N43" s="34"/>
      <c r="O43" s="33">
        <f>M43-AVERAGE(L43:L45)</f>
        <v>-7.3749798535758684</v>
      </c>
      <c r="P43" s="34"/>
      <c r="Q43" s="33">
        <f>2^-O43</f>
        <v>165.99314497831472</v>
      </c>
      <c r="R43" s="34"/>
      <c r="S43" s="23"/>
      <c r="T43" s="23"/>
      <c r="U43" s="23"/>
    </row>
    <row r="44" spans="1:21" x14ac:dyDescent="0.45">
      <c r="A44" s="36"/>
      <c r="B44" s="4" t="s">
        <v>4</v>
      </c>
      <c r="C44" s="4" t="s">
        <v>5</v>
      </c>
      <c r="D44" s="4" t="s">
        <v>8</v>
      </c>
      <c r="E44" s="5">
        <v>27.482788191089401</v>
      </c>
      <c r="F44" s="22"/>
      <c r="G44" s="23"/>
      <c r="H44" s="33" t="s">
        <v>28</v>
      </c>
      <c r="I44" s="3">
        <v>18.299244462089</v>
      </c>
      <c r="J44" s="3">
        <v>20.208878570617699</v>
      </c>
      <c r="K44" s="34"/>
      <c r="L44" s="33">
        <f>I44-AVERAGE(I40:I42)</f>
        <v>-0.21106420136493398</v>
      </c>
      <c r="M44" s="35">
        <f>J44-AVERAGE(J40:J42)</f>
        <v>-7.6055036723288048</v>
      </c>
      <c r="N44" s="34"/>
      <c r="O44" s="33">
        <f>M44-AVERAGE(L43:L45)</f>
        <v>-7.3961815213841708</v>
      </c>
      <c r="P44" s="34"/>
      <c r="Q44" s="33">
        <f t="shared" ref="Q44:Q45" si="3">2^-O44</f>
        <v>168.45057249589127</v>
      </c>
      <c r="R44" s="34"/>
      <c r="S44" s="23">
        <f>AVERAGE(Q43:Q45)</f>
        <v>166.15529886729288</v>
      </c>
      <c r="T44" s="23">
        <f>_xlfn.STDEV.S(Q43:Q45)</f>
        <v>2.2186453904812282</v>
      </c>
      <c r="U44" s="23">
        <f>T44/SQRT(3)</f>
        <v>1.2809355134306595</v>
      </c>
    </row>
    <row r="45" spans="1:21" x14ac:dyDescent="0.45">
      <c r="A45" s="36"/>
      <c r="B45" s="4" t="s">
        <v>4</v>
      </c>
      <c r="C45" s="4" t="s">
        <v>5</v>
      </c>
      <c r="D45" s="4" t="s">
        <v>8</v>
      </c>
      <c r="E45" s="5">
        <v>27.437666903418901</v>
      </c>
      <c r="F45" s="22"/>
      <c r="G45" s="23"/>
      <c r="H45" s="33" t="s">
        <v>28</v>
      </c>
      <c r="I45" s="3">
        <v>18.2817145956049</v>
      </c>
      <c r="J45" s="3">
        <v>20.247312992542099</v>
      </c>
      <c r="K45" s="34"/>
      <c r="L45" s="33">
        <f>I45-AVERAGE(I40:I42)</f>
        <v>-0.22859406784903413</v>
      </c>
      <c r="M45" s="35">
        <f>J45-AVERAGE(J40:J42)</f>
        <v>-7.5670692504044048</v>
      </c>
      <c r="N45" s="34"/>
      <c r="O45" s="33">
        <f>M45-AVERAGE(L43:L45)</f>
        <v>-7.3577470994597709</v>
      </c>
      <c r="P45" s="34"/>
      <c r="Q45" s="33">
        <f t="shared" si="3"/>
        <v>164.0221791276727</v>
      </c>
      <c r="R45" s="34"/>
      <c r="S45" s="23"/>
      <c r="T45" s="23"/>
      <c r="U45" s="23"/>
    </row>
    <row r="46" spans="1:21" x14ac:dyDescent="0.45">
      <c r="A46" s="36"/>
      <c r="B46" s="4" t="s">
        <v>4</v>
      </c>
      <c r="C46" s="4" t="s">
        <v>5</v>
      </c>
      <c r="D46" s="4" t="s">
        <v>8</v>
      </c>
      <c r="E46" s="5">
        <v>27.454391431106298</v>
      </c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x14ac:dyDescent="0.45">
      <c r="A47" s="36"/>
      <c r="B47" s="4" t="s">
        <v>4</v>
      </c>
      <c r="C47" s="4" t="s">
        <v>5</v>
      </c>
      <c r="D47" s="4" t="s">
        <v>9</v>
      </c>
      <c r="E47" s="5">
        <v>18.5528396190692</v>
      </c>
      <c r="F47" s="22"/>
      <c r="G47" s="23"/>
      <c r="H47" s="24" t="s">
        <v>16</v>
      </c>
      <c r="I47" s="24"/>
      <c r="J47" s="24"/>
      <c r="K47" s="24"/>
      <c r="L47" s="8" t="s">
        <v>17</v>
      </c>
      <c r="M47" s="8"/>
      <c r="N47" s="8"/>
      <c r="O47" s="8" t="s">
        <v>18</v>
      </c>
      <c r="P47" s="8"/>
      <c r="Q47" s="24" t="s">
        <v>19</v>
      </c>
      <c r="R47" s="24"/>
      <c r="S47" s="23" t="s">
        <v>20</v>
      </c>
      <c r="T47" s="23" t="s">
        <v>21</v>
      </c>
      <c r="U47" s="23" t="s">
        <v>22</v>
      </c>
    </row>
    <row r="48" spans="1:21" x14ac:dyDescent="0.45">
      <c r="A48" s="36"/>
      <c r="B48" s="4" t="s">
        <v>4</v>
      </c>
      <c r="C48" s="4" t="s">
        <v>5</v>
      </c>
      <c r="D48" s="4" t="s">
        <v>9</v>
      </c>
      <c r="E48" s="5">
        <v>18.5506294744029</v>
      </c>
      <c r="F48" s="22"/>
      <c r="G48" s="23"/>
      <c r="H48" s="25"/>
      <c r="I48" s="26" t="s">
        <v>23</v>
      </c>
      <c r="J48" s="26" t="s">
        <v>24</v>
      </c>
      <c r="K48" s="27"/>
      <c r="L48" s="25" t="s">
        <v>25</v>
      </c>
      <c r="M48" s="26" t="s">
        <v>12</v>
      </c>
      <c r="N48" s="27"/>
      <c r="O48" s="25" t="s">
        <v>12</v>
      </c>
      <c r="P48" s="27"/>
      <c r="Q48" s="25" t="s">
        <v>12</v>
      </c>
      <c r="R48" s="27"/>
      <c r="S48" s="23"/>
      <c r="T48" s="23"/>
      <c r="U48" s="23"/>
    </row>
    <row r="49" spans="1:21" x14ac:dyDescent="0.45">
      <c r="A49" s="36"/>
      <c r="B49" s="4" t="s">
        <v>4</v>
      </c>
      <c r="C49" s="4" t="s">
        <v>5</v>
      </c>
      <c r="D49" s="4" t="s">
        <v>9</v>
      </c>
      <c r="E49" s="5">
        <v>18.427456896889701</v>
      </c>
      <c r="F49" s="22"/>
      <c r="G49" s="23"/>
      <c r="H49" s="28" t="s">
        <v>26</v>
      </c>
      <c r="I49" s="3">
        <v>18.1055086643244</v>
      </c>
      <c r="J49" s="3">
        <v>27.222498089510701</v>
      </c>
      <c r="K49" s="29"/>
      <c r="L49" s="30"/>
      <c r="M49" s="31"/>
      <c r="N49" s="32"/>
      <c r="O49" s="30"/>
      <c r="P49" s="32"/>
      <c r="Q49" s="30"/>
      <c r="R49" s="32"/>
      <c r="S49" s="23"/>
      <c r="T49" s="23"/>
      <c r="U49" s="23"/>
    </row>
    <row r="50" spans="1:21" x14ac:dyDescent="0.45">
      <c r="A50" s="36"/>
      <c r="B50" s="4" t="s">
        <v>4</v>
      </c>
      <c r="C50" s="4" t="s">
        <v>5</v>
      </c>
      <c r="D50" s="4" t="s">
        <v>10</v>
      </c>
      <c r="E50" s="5">
        <v>18.1055086643244</v>
      </c>
      <c r="F50" s="22"/>
      <c r="G50" s="23"/>
      <c r="H50" s="28" t="s">
        <v>26</v>
      </c>
      <c r="I50" s="3">
        <v>17.9723580866901</v>
      </c>
      <c r="J50" s="3">
        <v>27.164764989159199</v>
      </c>
      <c r="K50" s="29"/>
      <c r="L50" s="30"/>
      <c r="M50" s="31"/>
      <c r="N50" s="32"/>
      <c r="O50" s="30"/>
      <c r="P50" s="32"/>
      <c r="Q50" s="30"/>
      <c r="R50" s="32"/>
      <c r="S50" s="23"/>
      <c r="T50" s="23"/>
      <c r="U50" s="23"/>
    </row>
    <row r="51" spans="1:21" x14ac:dyDescent="0.45">
      <c r="A51" s="36"/>
      <c r="B51" s="4" t="s">
        <v>4</v>
      </c>
      <c r="C51" s="4" t="s">
        <v>5</v>
      </c>
      <c r="D51" s="4" t="s">
        <v>10</v>
      </c>
      <c r="E51" s="5">
        <v>17.9723580866901</v>
      </c>
      <c r="F51" s="22"/>
      <c r="G51" s="23" t="s">
        <v>29</v>
      </c>
      <c r="H51" s="28" t="s">
        <v>26</v>
      </c>
      <c r="I51" s="3">
        <v>17.9277370952768</v>
      </c>
      <c r="J51" s="3">
        <v>27.211922306361298</v>
      </c>
      <c r="K51" s="29"/>
      <c r="L51" s="30"/>
      <c r="M51" s="31"/>
      <c r="N51" s="32"/>
      <c r="O51" s="30"/>
      <c r="P51" s="32"/>
      <c r="Q51" s="30"/>
      <c r="R51" s="32"/>
      <c r="S51" s="23"/>
      <c r="T51" s="23"/>
      <c r="U51" s="23"/>
    </row>
    <row r="52" spans="1:21" x14ac:dyDescent="0.45">
      <c r="A52" s="36"/>
      <c r="B52" s="4" t="s">
        <v>4</v>
      </c>
      <c r="C52" s="4" t="s">
        <v>5</v>
      </c>
      <c r="D52" s="4" t="s">
        <v>10</v>
      </c>
      <c r="E52" s="5">
        <v>17.9277370952768</v>
      </c>
      <c r="F52" s="22"/>
      <c r="G52" s="2"/>
      <c r="H52" s="33" t="s">
        <v>28</v>
      </c>
      <c r="I52" s="3">
        <v>17.4987648627609</v>
      </c>
      <c r="J52" s="3">
        <v>20.038859415501001</v>
      </c>
      <c r="K52" s="34"/>
      <c r="L52" s="33">
        <f>I52-AVERAGE(I49:I51)</f>
        <v>-0.50310308600286291</v>
      </c>
      <c r="M52" s="35">
        <f>J52-AVERAGE(J49:J51)</f>
        <v>-7.1608690461760673</v>
      </c>
      <c r="N52" s="34"/>
      <c r="O52" s="33">
        <f>M52-AVERAGE(L52:L54)</f>
        <v>-6.601133268696004</v>
      </c>
      <c r="P52" s="34"/>
      <c r="Q52" s="33">
        <f>2^-O52</f>
        <v>97.082090430486431</v>
      </c>
      <c r="R52" s="34"/>
      <c r="S52" s="23"/>
      <c r="T52" s="23"/>
      <c r="U52" s="23"/>
    </row>
    <row r="53" spans="1:21" x14ac:dyDescent="0.45">
      <c r="A53" s="36"/>
      <c r="B53" s="4" t="s">
        <v>4</v>
      </c>
      <c r="C53" s="4" t="s">
        <v>5</v>
      </c>
      <c r="D53" s="4" t="s">
        <v>11</v>
      </c>
      <c r="E53" s="5">
        <v>18.643354991414999</v>
      </c>
      <c r="F53" s="22"/>
      <c r="G53" s="23"/>
      <c r="H53" s="33" t="s">
        <v>28</v>
      </c>
      <c r="I53" s="3">
        <v>17.430644069994202</v>
      </c>
      <c r="J53" s="3">
        <v>20.009799532503799</v>
      </c>
      <c r="K53" s="34"/>
      <c r="L53" s="33">
        <f>I53-AVERAGE(I49:I51)</f>
        <v>-0.57122387876956182</v>
      </c>
      <c r="M53" s="35">
        <f>J53-AVERAGE(J49:J51)</f>
        <v>-7.18992892917327</v>
      </c>
      <c r="N53" s="34"/>
      <c r="O53" s="33">
        <f>M53-AVERAGE(L52:L54)</f>
        <v>-6.6301931516932067</v>
      </c>
      <c r="P53" s="34"/>
      <c r="Q53" s="33">
        <f t="shared" ref="Q53:Q54" si="4">2^-O53</f>
        <v>99.057420759216171</v>
      </c>
      <c r="R53" s="34"/>
      <c r="S53" s="23">
        <f>AVERAGE(Q52:Q54)</f>
        <v>100.17937104121195</v>
      </c>
      <c r="T53" s="23">
        <f>_xlfn.STDEV.S(Q52:Q54)</f>
        <v>3.7850910783586533</v>
      </c>
      <c r="U53" s="23">
        <f>T53/SQRT(3)</f>
        <v>2.1853233529976195</v>
      </c>
    </row>
    <row r="54" spans="1:21" x14ac:dyDescent="0.45">
      <c r="A54" s="36"/>
      <c r="B54" s="4" t="s">
        <v>4</v>
      </c>
      <c r="C54" s="4" t="s">
        <v>5</v>
      </c>
      <c r="D54" s="4" t="s">
        <v>11</v>
      </c>
      <c r="E54" s="5">
        <v>18.597157101471499</v>
      </c>
      <c r="F54" s="22"/>
      <c r="G54" s="23"/>
      <c r="H54" s="33" t="s">
        <v>28</v>
      </c>
      <c r="I54" s="3">
        <v>17.396987581095999</v>
      </c>
      <c r="J54" s="3">
        <v>19.934034102404201</v>
      </c>
      <c r="K54" s="34"/>
      <c r="L54" s="33">
        <f>I54-AVERAGE(I49:I51)</f>
        <v>-0.60488036766776432</v>
      </c>
      <c r="M54" s="35">
        <f>J54-AVERAGE(J49:J51)</f>
        <v>-7.2656943592728673</v>
      </c>
      <c r="N54" s="34"/>
      <c r="O54" s="33">
        <f>M54-AVERAGE(L52:L54)</f>
        <v>-6.705958581792804</v>
      </c>
      <c r="P54" s="34"/>
      <c r="Q54" s="33">
        <f t="shared" si="4"/>
        <v>104.39860193393326</v>
      </c>
      <c r="R54" s="34"/>
      <c r="S54" s="23"/>
      <c r="T54" s="23"/>
      <c r="U54" s="23"/>
    </row>
    <row r="55" spans="1:21" x14ac:dyDescent="0.45">
      <c r="A55" s="36"/>
      <c r="B55" s="4" t="s">
        <v>4</v>
      </c>
      <c r="C55" s="4" t="s">
        <v>5</v>
      </c>
      <c r="D55" s="4" t="s">
        <v>11</v>
      </c>
      <c r="E55" s="5">
        <v>18.570327782596198</v>
      </c>
      <c r="F55" s="22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x14ac:dyDescent="0.45">
      <c r="A56" s="36"/>
      <c r="B56" s="4" t="s">
        <v>4</v>
      </c>
      <c r="C56" s="4" t="s">
        <v>15</v>
      </c>
      <c r="D56" s="4" t="s">
        <v>6</v>
      </c>
      <c r="E56" s="5">
        <v>20.230080238426002</v>
      </c>
      <c r="F56" s="22"/>
      <c r="G56" s="23"/>
      <c r="H56" s="24" t="s">
        <v>16</v>
      </c>
      <c r="I56" s="24"/>
      <c r="J56" s="24"/>
      <c r="K56" s="24"/>
      <c r="L56" s="8" t="s">
        <v>17</v>
      </c>
      <c r="M56" s="8"/>
      <c r="N56" s="8"/>
      <c r="O56" s="8" t="s">
        <v>18</v>
      </c>
      <c r="P56" s="8"/>
      <c r="Q56" s="24" t="s">
        <v>19</v>
      </c>
      <c r="R56" s="24"/>
      <c r="S56" s="23" t="s">
        <v>20</v>
      </c>
      <c r="T56" s="23" t="s">
        <v>21</v>
      </c>
      <c r="U56" s="23" t="s">
        <v>22</v>
      </c>
    </row>
    <row r="57" spans="1:21" x14ac:dyDescent="0.45">
      <c r="A57" s="36"/>
      <c r="B57" s="4" t="s">
        <v>4</v>
      </c>
      <c r="C57" s="4" t="s">
        <v>15</v>
      </c>
      <c r="D57" s="4" t="s">
        <v>6</v>
      </c>
      <c r="E57" s="5">
        <v>20.208878570617699</v>
      </c>
      <c r="F57" s="22"/>
      <c r="G57" s="23"/>
      <c r="H57" s="25"/>
      <c r="I57" s="26" t="s">
        <v>23</v>
      </c>
      <c r="J57" s="26" t="s">
        <v>24</v>
      </c>
      <c r="K57" s="27"/>
      <c r="L57" s="25" t="s">
        <v>25</v>
      </c>
      <c r="M57" s="26" t="s">
        <v>12</v>
      </c>
      <c r="N57" s="27"/>
      <c r="O57" s="25" t="s">
        <v>12</v>
      </c>
      <c r="P57" s="27"/>
      <c r="Q57" s="25" t="s">
        <v>12</v>
      </c>
      <c r="R57" s="27"/>
      <c r="S57" s="23"/>
      <c r="T57" s="23"/>
      <c r="U57" s="23"/>
    </row>
    <row r="58" spans="1:21" x14ac:dyDescent="0.45">
      <c r="A58" s="36"/>
      <c r="B58" s="4" t="s">
        <v>4</v>
      </c>
      <c r="C58" s="4" t="s">
        <v>15</v>
      </c>
      <c r="D58" s="4" t="s">
        <v>6</v>
      </c>
      <c r="E58" s="5">
        <v>20.247312992542099</v>
      </c>
      <c r="F58" s="22"/>
      <c r="G58" s="23"/>
      <c r="H58" s="28" t="s">
        <v>26</v>
      </c>
      <c r="I58" s="3">
        <v>18.643354991414999</v>
      </c>
      <c r="J58" s="3">
        <v>27.482788191089401</v>
      </c>
      <c r="K58" s="29"/>
      <c r="L58" s="30"/>
      <c r="M58" s="31"/>
      <c r="N58" s="32"/>
      <c r="O58" s="30"/>
      <c r="P58" s="32"/>
      <c r="Q58" s="30"/>
      <c r="R58" s="32"/>
      <c r="S58" s="23"/>
      <c r="T58" s="23"/>
      <c r="U58" s="23"/>
    </row>
    <row r="59" spans="1:21" x14ac:dyDescent="0.45">
      <c r="A59" s="36"/>
      <c r="B59" s="4" t="s">
        <v>4</v>
      </c>
      <c r="C59" s="4" t="s">
        <v>15</v>
      </c>
      <c r="D59" s="4" t="s">
        <v>7</v>
      </c>
      <c r="E59" s="5">
        <v>20.038859415501001</v>
      </c>
      <c r="F59" s="22"/>
      <c r="G59" s="23"/>
      <c r="H59" s="28" t="s">
        <v>26</v>
      </c>
      <c r="I59" s="3">
        <v>18.597157101471499</v>
      </c>
      <c r="J59" s="3">
        <v>27.437666903418901</v>
      </c>
      <c r="K59" s="29"/>
      <c r="L59" s="30"/>
      <c r="M59" s="31"/>
      <c r="N59" s="32"/>
      <c r="O59" s="30"/>
      <c r="P59" s="32"/>
      <c r="Q59" s="30"/>
      <c r="R59" s="32"/>
      <c r="S59" s="23"/>
      <c r="T59" s="23"/>
      <c r="U59" s="23"/>
    </row>
    <row r="60" spans="1:21" x14ac:dyDescent="0.45">
      <c r="A60" s="36"/>
      <c r="B60" s="4" t="s">
        <v>4</v>
      </c>
      <c r="C60" s="4" t="s">
        <v>15</v>
      </c>
      <c r="D60" s="4" t="s">
        <v>7</v>
      </c>
      <c r="E60" s="5">
        <v>20.009799532503799</v>
      </c>
      <c r="F60" s="22"/>
      <c r="G60" s="23" t="s">
        <v>30</v>
      </c>
      <c r="H60" s="28" t="s">
        <v>26</v>
      </c>
      <c r="I60" s="3">
        <v>18.570327782596198</v>
      </c>
      <c r="J60" s="3">
        <v>27.454391431106298</v>
      </c>
      <c r="K60" s="29"/>
      <c r="L60" s="30"/>
      <c r="M60" s="31"/>
      <c r="N60" s="32"/>
      <c r="O60" s="30"/>
      <c r="P60" s="32"/>
      <c r="Q60" s="30"/>
      <c r="R60" s="32"/>
      <c r="S60" s="23"/>
      <c r="T60" s="23"/>
      <c r="U60" s="23"/>
    </row>
    <row r="61" spans="1:21" x14ac:dyDescent="0.45">
      <c r="A61" s="36"/>
      <c r="B61" s="4" t="s">
        <v>4</v>
      </c>
      <c r="C61" s="4" t="s">
        <v>15</v>
      </c>
      <c r="D61" s="4" t="s">
        <v>7</v>
      </c>
      <c r="E61" s="5">
        <v>19.934034102404201</v>
      </c>
      <c r="F61" s="22"/>
      <c r="G61" s="2"/>
      <c r="H61" s="33" t="s">
        <v>28</v>
      </c>
      <c r="I61" s="3">
        <v>18.359528635580698</v>
      </c>
      <c r="J61" s="3">
        <v>20.147127475547599</v>
      </c>
      <c r="K61" s="34"/>
      <c r="L61" s="33">
        <f>I61-AVERAGE(I58:I60)</f>
        <v>-0.24408465624686926</v>
      </c>
      <c r="M61" s="35">
        <f>J61-AVERAGE(J58:J60)</f>
        <v>-7.3111546996572692</v>
      </c>
      <c r="N61" s="34"/>
      <c r="O61" s="33">
        <f>M61-AVERAGE(L61:L63)</f>
        <v>-7.0441088431901671</v>
      </c>
      <c r="P61" s="34"/>
      <c r="Q61" s="33">
        <f>2^-O61</f>
        <v>131.97390111539235</v>
      </c>
      <c r="R61" s="34"/>
      <c r="S61" s="23"/>
      <c r="T61" s="23"/>
      <c r="U61" s="23"/>
    </row>
    <row r="62" spans="1:21" x14ac:dyDescent="0.45">
      <c r="A62" s="36"/>
      <c r="B62" s="4" t="s">
        <v>4</v>
      </c>
      <c r="C62" s="4" t="s">
        <v>15</v>
      </c>
      <c r="D62" s="4" t="s">
        <v>8</v>
      </c>
      <c r="E62" s="5">
        <v>20.147127475547599</v>
      </c>
      <c r="F62" s="22"/>
      <c r="G62" s="23"/>
      <c r="H62" s="33" t="s">
        <v>28</v>
      </c>
      <c r="I62" s="3">
        <v>18.328504517096999</v>
      </c>
      <c r="J62" s="3">
        <v>20.0809825520891</v>
      </c>
      <c r="K62" s="34"/>
      <c r="L62" s="33">
        <f>I62-AVERAGE(I58:I60)</f>
        <v>-0.27510877473056894</v>
      </c>
      <c r="M62" s="35">
        <f>J62-AVERAGE(J58:J60)</f>
        <v>-7.3772996231157677</v>
      </c>
      <c r="N62" s="34"/>
      <c r="O62" s="33">
        <f>M62-AVERAGE(L61:L63)</f>
        <v>-7.1102537666486656</v>
      </c>
      <c r="P62" s="34"/>
      <c r="Q62" s="33">
        <f t="shared" ref="Q62:Q63" si="5">2^-O62</f>
        <v>138.16551512290383</v>
      </c>
      <c r="R62" s="34"/>
      <c r="S62" s="23">
        <f>AVERAGE(Q61:Q63)</f>
        <v>135.53411834443656</v>
      </c>
      <c r="T62" s="23">
        <f>_xlfn.STDEV.S(Q61:Q63)</f>
        <v>3.1986015032449076</v>
      </c>
      <c r="U62" s="23">
        <f>T62/SQRT(3)</f>
        <v>1.8467134389287891</v>
      </c>
    </row>
    <row r="63" spans="1:21" x14ac:dyDescent="0.45">
      <c r="A63" s="36"/>
      <c r="B63" s="4" t="s">
        <v>4</v>
      </c>
      <c r="C63" s="4" t="s">
        <v>15</v>
      </c>
      <c r="D63" s="4" t="s">
        <v>8</v>
      </c>
      <c r="E63" s="5">
        <v>20.0809825520891</v>
      </c>
      <c r="F63" s="22"/>
      <c r="G63" s="23"/>
      <c r="H63" s="33" t="s">
        <v>28</v>
      </c>
      <c r="I63" s="3">
        <v>18.3216691534037</v>
      </c>
      <c r="J63" s="3">
        <v>20.098870938085501</v>
      </c>
      <c r="K63" s="34"/>
      <c r="L63" s="33">
        <f>I63-AVERAGE(I58:I60)</f>
        <v>-0.28194413842386723</v>
      </c>
      <c r="M63" s="35">
        <f>J63-AVERAGE(J58:J60)</f>
        <v>-7.3594112371193674</v>
      </c>
      <c r="N63" s="34"/>
      <c r="O63" s="33">
        <f>M63-AVERAGE(L61:L63)</f>
        <v>-7.0923653806522653</v>
      </c>
      <c r="P63" s="34"/>
      <c r="Q63" s="33">
        <f t="shared" si="5"/>
        <v>136.46293879501354</v>
      </c>
      <c r="R63" s="34"/>
      <c r="S63" s="23"/>
      <c r="T63" s="23"/>
      <c r="U63" s="23"/>
    </row>
    <row r="64" spans="1:21" x14ac:dyDescent="0.45">
      <c r="A64" s="36"/>
      <c r="B64" s="4" t="s">
        <v>4</v>
      </c>
      <c r="C64" s="4" t="s">
        <v>15</v>
      </c>
      <c r="D64" s="4" t="s">
        <v>8</v>
      </c>
      <c r="E64" s="5">
        <v>20.098870938085501</v>
      </c>
    </row>
    <row r="65" spans="1:12" x14ac:dyDescent="0.45">
      <c r="A65" s="36"/>
      <c r="B65" s="4" t="s">
        <v>4</v>
      </c>
      <c r="C65" s="4" t="s">
        <v>15</v>
      </c>
      <c r="D65" s="4" t="s">
        <v>9</v>
      </c>
      <c r="E65" s="5">
        <v>18.322000479833999</v>
      </c>
    </row>
    <row r="66" spans="1:12" x14ac:dyDescent="0.45">
      <c r="A66" s="36"/>
      <c r="B66" s="4" t="s">
        <v>4</v>
      </c>
      <c r="C66" s="4" t="s">
        <v>15</v>
      </c>
      <c r="D66" s="4" t="s">
        <v>9</v>
      </c>
      <c r="E66" s="5">
        <v>18.299244462089</v>
      </c>
    </row>
    <row r="67" spans="1:12" x14ac:dyDescent="0.45">
      <c r="A67" s="36"/>
      <c r="B67" s="4" t="s">
        <v>4</v>
      </c>
      <c r="C67" s="4" t="s">
        <v>15</v>
      </c>
      <c r="D67" s="4" t="s">
        <v>9</v>
      </c>
      <c r="E67" s="5">
        <v>18.2817145956049</v>
      </c>
    </row>
    <row r="68" spans="1:12" x14ac:dyDescent="0.45">
      <c r="A68" s="36"/>
      <c r="B68" s="4" t="s">
        <v>4</v>
      </c>
      <c r="C68" s="4" t="s">
        <v>15</v>
      </c>
      <c r="D68" s="4" t="s">
        <v>10</v>
      </c>
      <c r="E68" s="5">
        <v>17.4987648627609</v>
      </c>
      <c r="G68" s="37" t="s">
        <v>12</v>
      </c>
      <c r="H68" s="37" t="s">
        <v>31</v>
      </c>
      <c r="I68" s="37" t="s">
        <v>32</v>
      </c>
      <c r="J68" s="37" t="s">
        <v>33</v>
      </c>
      <c r="K68" s="37" t="s">
        <v>21</v>
      </c>
      <c r="L68" s="37" t="s">
        <v>22</v>
      </c>
    </row>
    <row r="69" spans="1:12" x14ac:dyDescent="0.45">
      <c r="A69" s="36"/>
      <c r="B69" s="4" t="s">
        <v>4</v>
      </c>
      <c r="C69" s="4" t="s">
        <v>15</v>
      </c>
      <c r="D69" s="4" t="s">
        <v>10</v>
      </c>
      <c r="E69" s="5">
        <v>17.430644069994202</v>
      </c>
      <c r="G69" s="38" t="s">
        <v>34</v>
      </c>
      <c r="H69" t="s">
        <v>27</v>
      </c>
      <c r="I69" s="23">
        <v>166.15529886729288</v>
      </c>
      <c r="J69" s="21">
        <f>AVERAGE(I69:I71)</f>
        <v>133.95626275098047</v>
      </c>
    </row>
    <row r="70" spans="1:12" x14ac:dyDescent="0.45">
      <c r="A70" s="36"/>
      <c r="B70" s="4" t="s">
        <v>4</v>
      </c>
      <c r="C70" s="4" t="s">
        <v>15</v>
      </c>
      <c r="D70" s="4" t="s">
        <v>10</v>
      </c>
      <c r="E70" s="5">
        <v>17.396987581095999</v>
      </c>
      <c r="G70" s="38"/>
      <c r="H70" t="s">
        <v>29</v>
      </c>
      <c r="I70" s="23">
        <v>100.17937104121195</v>
      </c>
      <c r="J70" s="21"/>
      <c r="K70">
        <f>_xlfn.STDEV.S(I69:I71)</f>
        <v>33.016253335795319</v>
      </c>
      <c r="L70">
        <f>K70/SQRT(3)</f>
        <v>19.061942751054307</v>
      </c>
    </row>
    <row r="71" spans="1:12" x14ac:dyDescent="0.45">
      <c r="A71" s="36"/>
      <c r="B71" s="4" t="s">
        <v>4</v>
      </c>
      <c r="C71" s="4" t="s">
        <v>15</v>
      </c>
      <c r="D71" s="4" t="s">
        <v>11</v>
      </c>
      <c r="E71" s="5">
        <v>18.359528635580698</v>
      </c>
      <c r="G71" s="38"/>
      <c r="H71" t="s">
        <v>30</v>
      </c>
      <c r="I71" s="23">
        <v>135.53411834443656</v>
      </c>
      <c r="J71" s="21"/>
    </row>
    <row r="72" spans="1:12" x14ac:dyDescent="0.45">
      <c r="A72" s="36"/>
      <c r="B72" s="4" t="s">
        <v>4</v>
      </c>
      <c r="C72" s="4" t="s">
        <v>15</v>
      </c>
      <c r="D72" s="4" t="s">
        <v>11</v>
      </c>
      <c r="E72" s="5">
        <v>18.328504517096999</v>
      </c>
      <c r="G72" s="38" t="s">
        <v>35</v>
      </c>
      <c r="H72" t="s">
        <v>27</v>
      </c>
      <c r="I72" s="6">
        <v>255.46418602167896</v>
      </c>
      <c r="J72" s="21">
        <f>AVERAGE(I72:I74)</f>
        <v>280.26070467871199</v>
      </c>
    </row>
    <row r="73" spans="1:12" x14ac:dyDescent="0.45">
      <c r="A73" s="36"/>
      <c r="B73" s="4" t="s">
        <v>4</v>
      </c>
      <c r="C73" s="4" t="s">
        <v>15</v>
      </c>
      <c r="D73" s="4" t="s">
        <v>11</v>
      </c>
      <c r="E73" s="5">
        <v>18.3216691534037</v>
      </c>
      <c r="G73" s="38"/>
      <c r="H73" t="s">
        <v>29</v>
      </c>
      <c r="I73" s="6">
        <v>269.99772269017564</v>
      </c>
      <c r="J73" s="21"/>
      <c r="K73">
        <f>_xlfn.STDEV.S(I72:I74)</f>
        <v>31.219903285582767</v>
      </c>
      <c r="L73">
        <f>K73/SQRT(3)</f>
        <v>18.024819566005295</v>
      </c>
    </row>
    <row r="74" spans="1:12" x14ac:dyDescent="0.45">
      <c r="G74" s="38"/>
      <c r="H74" t="s">
        <v>30</v>
      </c>
      <c r="I74" s="6">
        <v>315.32020532428129</v>
      </c>
      <c r="J74" s="21"/>
    </row>
    <row r="76" spans="1:12" x14ac:dyDescent="0.45">
      <c r="I76" s="6" t="s">
        <v>14</v>
      </c>
      <c r="J76">
        <v>134</v>
      </c>
    </row>
    <row r="77" spans="1:12" x14ac:dyDescent="0.45">
      <c r="G77" s="38"/>
      <c r="I77" s="6" t="s">
        <v>35</v>
      </c>
      <c r="J77">
        <v>280</v>
      </c>
    </row>
    <row r="78" spans="1:12" x14ac:dyDescent="0.45">
      <c r="G78" s="38"/>
      <c r="I78" s="6"/>
    </row>
    <row r="79" spans="1:12" x14ac:dyDescent="0.45">
      <c r="G79" s="38"/>
    </row>
    <row r="80" spans="1:12" x14ac:dyDescent="0.45">
      <c r="G80" s="38"/>
    </row>
    <row r="81" spans="7:7" x14ac:dyDescent="0.45">
      <c r="G81" s="38"/>
    </row>
  </sheetData>
  <mergeCells count="48">
    <mergeCell ref="J72:J74"/>
    <mergeCell ref="L58:N60"/>
    <mergeCell ref="O58:P60"/>
    <mergeCell ref="Q58:R60"/>
    <mergeCell ref="F38:F63"/>
    <mergeCell ref="A38:A73"/>
    <mergeCell ref="J69:J71"/>
    <mergeCell ref="L49:N51"/>
    <mergeCell ref="O49:P51"/>
    <mergeCell ref="Q49:R51"/>
    <mergeCell ref="H56:K56"/>
    <mergeCell ref="L56:N56"/>
    <mergeCell ref="O56:P56"/>
    <mergeCell ref="Q56:R56"/>
    <mergeCell ref="L40:N42"/>
    <mergeCell ref="O40:P42"/>
    <mergeCell ref="Q40:R42"/>
    <mergeCell ref="H47:K47"/>
    <mergeCell ref="L47:N47"/>
    <mergeCell ref="O47:P47"/>
    <mergeCell ref="Q47:R47"/>
    <mergeCell ref="A2:A37"/>
    <mergeCell ref="F3:F27"/>
    <mergeCell ref="H38:K38"/>
    <mergeCell ref="L38:N38"/>
    <mergeCell ref="O38:P38"/>
    <mergeCell ref="Q38:R38"/>
    <mergeCell ref="H20:K20"/>
    <mergeCell ref="L20:N20"/>
    <mergeCell ref="O20:P20"/>
    <mergeCell ref="Q20:R20"/>
    <mergeCell ref="L22:N24"/>
    <mergeCell ref="O22:P24"/>
    <mergeCell ref="Q22:R24"/>
    <mergeCell ref="H11:K11"/>
    <mergeCell ref="L11:N11"/>
    <mergeCell ref="O11:P11"/>
    <mergeCell ref="Q11:R11"/>
    <mergeCell ref="L13:N15"/>
    <mergeCell ref="O13:P15"/>
    <mergeCell ref="Q13:R15"/>
    <mergeCell ref="H2:K2"/>
    <mergeCell ref="L2:N2"/>
    <mergeCell ref="O2:P2"/>
    <mergeCell ref="Q2:R2"/>
    <mergeCell ref="L4:N6"/>
    <mergeCell ref="O4:P6"/>
    <mergeCell ref="Q4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2A Raw data</vt:lpstr>
      <vt:lpstr>Figure 2A compile</vt:lpstr>
      <vt:lpstr>Figure 2B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Waldrip, Zachary</dc:creator>
  <cp:lastModifiedBy>Waldrip, Zachary</cp:lastModifiedBy>
  <cp:lastPrinted>2020-02-20T01:35:51Z</cp:lastPrinted>
  <dcterms:created xsi:type="dcterms:W3CDTF">2020-02-18T21:00:19Z</dcterms:created>
  <dcterms:modified xsi:type="dcterms:W3CDTF">2020-02-20T19:58:23Z</dcterms:modified>
</cp:coreProperties>
</file>