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Рабочий стол\НЦБ 2020\CRISPR\наша статья\18.05.2020\"/>
    </mc:Choice>
  </mc:AlternateContent>
  <bookViews>
    <workbookView xWindow="0" yWindow="0" windowWidth="28800" windowHeight="12330"/>
  </bookViews>
  <sheets>
    <sheet name="Лист1" sheetId="1" r:id="rId1"/>
    <sheet name="Лист2" sheetId="2" r:id="rId2"/>
    <sheet name="Лист3" sheetId="3" r:id="rId3"/>
    <sheet name="Лист4" sheetId="4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64" i="4" l="1"/>
  <c r="Y64" i="4"/>
  <c r="E78" i="1"/>
  <c r="Z37" i="3"/>
  <c r="Y37" i="3"/>
  <c r="X37" i="3"/>
  <c r="Y37" i="2"/>
  <c r="X37" i="2"/>
  <c r="Z37" i="2"/>
  <c r="V37" i="3"/>
  <c r="U37" i="3"/>
  <c r="W37" i="3"/>
  <c r="J37" i="3"/>
  <c r="I37" i="3"/>
  <c r="K37" i="3"/>
  <c r="V37" i="2"/>
  <c r="U37" i="2"/>
  <c r="W37" i="2"/>
  <c r="T37" i="2"/>
  <c r="S37" i="2"/>
  <c r="R37" i="2"/>
  <c r="K37" i="2"/>
  <c r="J37" i="2"/>
  <c r="R37" i="1"/>
  <c r="S37" i="1"/>
  <c r="T37" i="1"/>
  <c r="J37" i="1"/>
  <c r="F37" i="1"/>
  <c r="G37" i="1"/>
  <c r="H37" i="1"/>
  <c r="E37" i="3" l="1"/>
  <c r="C37" i="3"/>
  <c r="D37" i="3"/>
  <c r="U67" i="4"/>
  <c r="F67" i="4"/>
  <c r="Z66" i="4"/>
  <c r="Y66" i="4"/>
  <c r="X66" i="4"/>
  <c r="X67" i="4" s="1"/>
  <c r="W66" i="4"/>
  <c r="V66" i="4"/>
  <c r="U66" i="4"/>
  <c r="H66" i="4"/>
  <c r="G66" i="4"/>
  <c r="F66" i="4"/>
  <c r="X26" i="4"/>
  <c r="U26" i="4"/>
  <c r="R26" i="4"/>
  <c r="F26" i="4"/>
  <c r="C26" i="4"/>
  <c r="S25" i="4"/>
  <c r="T25" i="4"/>
  <c r="U25" i="4"/>
  <c r="V25" i="4"/>
  <c r="W25" i="4"/>
  <c r="X25" i="4"/>
  <c r="Y25" i="4"/>
  <c r="Z25" i="4"/>
  <c r="R25" i="4"/>
  <c r="D25" i="4"/>
  <c r="E25" i="4"/>
  <c r="F25" i="4"/>
  <c r="G25" i="4"/>
  <c r="H25" i="4"/>
  <c r="C25" i="4"/>
  <c r="U82" i="3"/>
  <c r="X82" i="3"/>
  <c r="R82" i="3"/>
  <c r="F82" i="3"/>
  <c r="I82" i="3"/>
  <c r="C82" i="3"/>
  <c r="S81" i="3"/>
  <c r="T81" i="3"/>
  <c r="U81" i="3"/>
  <c r="V81" i="3"/>
  <c r="W81" i="3"/>
  <c r="X81" i="3"/>
  <c r="Y81" i="3"/>
  <c r="Z81" i="3"/>
  <c r="R81" i="3"/>
  <c r="D81" i="3"/>
  <c r="E81" i="3"/>
  <c r="F81" i="3"/>
  <c r="G81" i="3"/>
  <c r="H81" i="3"/>
  <c r="I81" i="3"/>
  <c r="J81" i="3"/>
  <c r="K81" i="3"/>
  <c r="C81" i="3"/>
  <c r="F40" i="3"/>
  <c r="L40" i="3"/>
  <c r="O40" i="3"/>
  <c r="R40" i="3"/>
  <c r="D39" i="3"/>
  <c r="E39" i="3"/>
  <c r="F39" i="3"/>
  <c r="G39" i="3"/>
  <c r="H39" i="3"/>
  <c r="I39" i="3"/>
  <c r="J39" i="3"/>
  <c r="K39" i="3"/>
  <c r="L39" i="3"/>
  <c r="M39" i="3"/>
  <c r="N39" i="3"/>
  <c r="O39" i="3"/>
  <c r="P39" i="3"/>
  <c r="Q39" i="3"/>
  <c r="R39" i="3"/>
  <c r="S39" i="3"/>
  <c r="T39" i="3"/>
  <c r="U39" i="3"/>
  <c r="V39" i="3"/>
  <c r="W39" i="3"/>
  <c r="X39" i="3"/>
  <c r="Y39" i="3"/>
  <c r="X40" i="3" s="1"/>
  <c r="Z39" i="3"/>
  <c r="C39" i="3"/>
  <c r="X82" i="2"/>
  <c r="U82" i="2"/>
  <c r="F82" i="2"/>
  <c r="I82" i="2"/>
  <c r="C82" i="2"/>
  <c r="V81" i="2"/>
  <c r="W81" i="2"/>
  <c r="X81" i="2"/>
  <c r="Y81" i="2"/>
  <c r="Z81" i="2"/>
  <c r="U81" i="2"/>
  <c r="D81" i="2"/>
  <c r="E81" i="2"/>
  <c r="F81" i="2"/>
  <c r="G81" i="2"/>
  <c r="H81" i="2"/>
  <c r="I81" i="2"/>
  <c r="J81" i="2"/>
  <c r="K81" i="2"/>
  <c r="C81" i="2"/>
  <c r="F40" i="2"/>
  <c r="L40" i="2"/>
  <c r="O40" i="2"/>
  <c r="C40" i="2"/>
  <c r="D39" i="2"/>
  <c r="E39" i="2"/>
  <c r="F39" i="2"/>
  <c r="G39" i="2"/>
  <c r="H39" i="2"/>
  <c r="I39" i="2"/>
  <c r="J39" i="2"/>
  <c r="K39" i="2"/>
  <c r="L39" i="2"/>
  <c r="M39" i="2"/>
  <c r="N39" i="2"/>
  <c r="O39" i="2"/>
  <c r="P39" i="2"/>
  <c r="Q39" i="2"/>
  <c r="R39" i="2"/>
  <c r="S39" i="2"/>
  <c r="T39" i="2"/>
  <c r="U39" i="2"/>
  <c r="V39" i="2"/>
  <c r="W39" i="2"/>
  <c r="X39" i="2"/>
  <c r="Y39" i="2"/>
  <c r="Z39" i="2"/>
  <c r="C39" i="2"/>
  <c r="X81" i="1"/>
  <c r="U81" i="1"/>
  <c r="F80" i="1"/>
  <c r="G80" i="1"/>
  <c r="H80" i="1"/>
  <c r="I80" i="1"/>
  <c r="J80" i="1"/>
  <c r="K80" i="1"/>
  <c r="U80" i="1"/>
  <c r="V80" i="1"/>
  <c r="W80" i="1"/>
  <c r="X80" i="1"/>
  <c r="Y80" i="1"/>
  <c r="Z80" i="1"/>
  <c r="E80" i="1"/>
  <c r="C81" i="1" s="1"/>
  <c r="D80" i="1"/>
  <c r="C80" i="1"/>
  <c r="L40" i="1"/>
  <c r="O40" i="1"/>
  <c r="U40" i="1"/>
  <c r="X40" i="1"/>
  <c r="F40" i="1"/>
  <c r="C40" i="1"/>
  <c r="W39" i="1"/>
  <c r="C39" i="1"/>
  <c r="V39" i="1"/>
  <c r="U39" i="1"/>
  <c r="T39" i="1"/>
  <c r="X39" i="1"/>
  <c r="Y39" i="1"/>
  <c r="Z39" i="1"/>
  <c r="S39" i="1"/>
  <c r="R39" i="1"/>
  <c r="Q39" i="1"/>
  <c r="P39" i="1"/>
  <c r="O39" i="1"/>
  <c r="N39" i="1"/>
  <c r="M39" i="1"/>
  <c r="L39" i="1"/>
  <c r="J39" i="1"/>
  <c r="I40" i="1" s="1"/>
  <c r="I39" i="1"/>
  <c r="I81" i="1" l="1"/>
  <c r="F81" i="1"/>
  <c r="X40" i="2"/>
  <c r="U40" i="3"/>
  <c r="I40" i="3"/>
  <c r="U40" i="2"/>
  <c r="R40" i="2"/>
  <c r="I40" i="2"/>
  <c r="R40" i="1"/>
  <c r="C40" i="3"/>
  <c r="H39" i="1" l="1"/>
  <c r="G39" i="1"/>
  <c r="F39" i="1"/>
  <c r="K39" i="1"/>
  <c r="D39" i="1"/>
  <c r="E39" i="1"/>
  <c r="Z37" i="1"/>
  <c r="X37" i="1"/>
  <c r="Y37" i="1"/>
  <c r="C37" i="1"/>
  <c r="D37" i="1"/>
  <c r="E37" i="1"/>
  <c r="Z64" i="4" l="1"/>
  <c r="U64" i="4"/>
  <c r="W64" i="4"/>
  <c r="V64" i="4"/>
  <c r="S64" i="4"/>
  <c r="R64" i="4"/>
  <c r="R65" i="4" s="1"/>
  <c r="T64" i="4"/>
  <c r="P64" i="4"/>
  <c r="O64" i="4"/>
  <c r="Q64" i="4"/>
  <c r="M64" i="4"/>
  <c r="L64" i="4"/>
  <c r="N64" i="4"/>
  <c r="K64" i="4"/>
  <c r="J64" i="4"/>
  <c r="I64" i="4"/>
  <c r="G64" i="4"/>
  <c r="F64" i="4"/>
  <c r="H64" i="4"/>
  <c r="E64" i="4"/>
  <c r="D64" i="4"/>
  <c r="C64" i="4"/>
  <c r="Y79" i="3"/>
  <c r="Z79" i="3"/>
  <c r="X79" i="3"/>
  <c r="W79" i="3"/>
  <c r="U79" i="3"/>
  <c r="T79" i="3"/>
  <c r="S79" i="3"/>
  <c r="R79" i="3"/>
  <c r="J79" i="3"/>
  <c r="K79" i="3"/>
  <c r="I79" i="3"/>
  <c r="G79" i="3"/>
  <c r="F79" i="3"/>
  <c r="H79" i="3"/>
  <c r="C79" i="3"/>
  <c r="D79" i="3"/>
  <c r="E79" i="3"/>
  <c r="X79" i="2"/>
  <c r="Y79" i="2"/>
  <c r="Z79" i="2"/>
  <c r="U79" i="2"/>
  <c r="W79" i="2"/>
  <c r="V79" i="2"/>
  <c r="K79" i="2"/>
  <c r="J79" i="2"/>
  <c r="I79" i="2"/>
  <c r="F79" i="2"/>
  <c r="H79" i="2"/>
  <c r="G79" i="2"/>
  <c r="C79" i="2"/>
  <c r="D79" i="2"/>
  <c r="E79" i="2"/>
  <c r="C37" i="2"/>
  <c r="D37" i="2"/>
  <c r="E37" i="2"/>
  <c r="L65" i="4"/>
  <c r="X65" i="4"/>
  <c r="U65" i="4"/>
  <c r="I65" i="4"/>
  <c r="F65" i="4"/>
  <c r="C65" i="4"/>
  <c r="L80" i="3"/>
  <c r="V79" i="3"/>
  <c r="U80" i="3"/>
  <c r="I80" i="3"/>
  <c r="F80" i="3"/>
  <c r="R80" i="2"/>
  <c r="L80" i="2"/>
  <c r="U80" i="2"/>
  <c r="I80" i="2"/>
  <c r="F80" i="2"/>
  <c r="C80" i="2"/>
  <c r="X78" i="1"/>
  <c r="Y78" i="1"/>
  <c r="Z78" i="1"/>
  <c r="W78" i="1"/>
  <c r="U78" i="1"/>
  <c r="V78" i="1"/>
  <c r="X80" i="3" l="1"/>
  <c r="R80" i="3"/>
  <c r="C80" i="3"/>
  <c r="X80" i="2"/>
  <c r="J78" i="1"/>
  <c r="K78" i="1"/>
  <c r="I78" i="1"/>
  <c r="F78" i="1"/>
  <c r="H78" i="1"/>
  <c r="G78" i="1"/>
  <c r="D78" i="1"/>
  <c r="C78" i="1"/>
  <c r="C79" i="1" l="1"/>
  <c r="X79" i="1" l="1"/>
  <c r="U79" i="1"/>
  <c r="R79" i="1"/>
  <c r="L79" i="1"/>
  <c r="I79" i="1"/>
  <c r="F79" i="1"/>
  <c r="X38" i="1"/>
  <c r="U37" i="1"/>
  <c r="V37" i="1"/>
  <c r="W37" i="1"/>
  <c r="P37" i="1"/>
  <c r="Q37" i="1"/>
  <c r="O37" i="1"/>
  <c r="N37" i="1"/>
  <c r="M37" i="1"/>
  <c r="L37" i="1"/>
  <c r="X38" i="3"/>
  <c r="S37" i="3"/>
  <c r="R37" i="3"/>
  <c r="T37" i="3"/>
  <c r="O37" i="3"/>
  <c r="Q37" i="3"/>
  <c r="P37" i="3"/>
  <c r="N37" i="3"/>
  <c r="L37" i="3"/>
  <c r="L38" i="3"/>
  <c r="M37" i="3"/>
  <c r="H37" i="3"/>
  <c r="F38" i="3"/>
  <c r="G37" i="3"/>
  <c r="F37" i="3"/>
  <c r="U38" i="1" l="1"/>
  <c r="R38" i="1"/>
  <c r="O38" i="1"/>
  <c r="L38" i="1"/>
  <c r="F38" i="1"/>
  <c r="U38" i="3"/>
  <c r="R38" i="3"/>
  <c r="O38" i="3"/>
  <c r="X23" i="4"/>
  <c r="Y23" i="4"/>
  <c r="W23" i="4"/>
  <c r="V23" i="4"/>
  <c r="U23" i="4"/>
  <c r="Z23" i="4" l="1"/>
  <c r="U24" i="4"/>
  <c r="T23" i="4"/>
  <c r="R24" i="4"/>
  <c r="S23" i="4"/>
  <c r="R23" i="4"/>
  <c r="F23" i="4"/>
  <c r="G23" i="4"/>
  <c r="H23" i="4"/>
  <c r="F24" i="4" s="1"/>
  <c r="E23" i="4"/>
  <c r="D23" i="4"/>
  <c r="C23" i="4"/>
  <c r="X24" i="4" l="1"/>
  <c r="Q37" i="2" l="1"/>
  <c r="P37" i="2"/>
  <c r="O37" i="2"/>
  <c r="N37" i="2"/>
  <c r="M37" i="2"/>
  <c r="L37" i="2"/>
  <c r="I37" i="2"/>
  <c r="F38" i="2"/>
  <c r="H37" i="2"/>
  <c r="G37" i="2"/>
  <c r="F37" i="2"/>
  <c r="C24" i="4"/>
  <c r="I38" i="3"/>
  <c r="C38" i="3"/>
  <c r="I38" i="2"/>
  <c r="X38" i="2" l="1"/>
  <c r="U38" i="2"/>
  <c r="R38" i="2"/>
  <c r="O38" i="2"/>
  <c r="L38" i="2"/>
  <c r="C38" i="2"/>
  <c r="I38" i="1" l="1"/>
  <c r="C38" i="1"/>
  <c r="K37" i="1"/>
  <c r="I37" i="1"/>
</calcChain>
</file>

<file path=xl/sharedStrings.xml><?xml version="1.0" encoding="utf-8"?>
<sst xmlns="http://schemas.openxmlformats.org/spreadsheetml/2006/main" count="279" uniqueCount="23">
  <si>
    <t>Repeat 1</t>
  </si>
  <si>
    <t>Repeat 2</t>
  </si>
  <si>
    <t>Repeat 3</t>
  </si>
  <si>
    <t>DRM-I</t>
  </si>
  <si>
    <t>Astanalyk internode</t>
  </si>
  <si>
    <t>Table 3. Regeneration frequency (%) of potato cultivars of Kazakhstan breeding</t>
  </si>
  <si>
    <t>DRM-II</t>
  </si>
  <si>
    <t>DRM-III</t>
  </si>
  <si>
    <t>DRM-IV</t>
  </si>
  <si>
    <t>DRM-V</t>
  </si>
  <si>
    <t>DRM-VI</t>
  </si>
  <si>
    <t>DRM-VII</t>
  </si>
  <si>
    <t>DRM-VIII</t>
  </si>
  <si>
    <t>Aksor internode</t>
  </si>
  <si>
    <t>Tokhtar internode</t>
  </si>
  <si>
    <t xml:space="preserve"> Kunayev Monument internode</t>
  </si>
  <si>
    <t>total</t>
  </si>
  <si>
    <t>Astanalyk leaf</t>
  </si>
  <si>
    <t>Aksor leaf</t>
  </si>
  <si>
    <t>Tokhtar leaf</t>
  </si>
  <si>
    <t>Kunayev Monument leaf</t>
  </si>
  <si>
    <t>SD</t>
  </si>
  <si>
    <t>sd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</si>
</sst>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0.000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Font="1"/>
    <xf numFmtId="0" fontId="3" fillId="2" borderId="0" xfId="0" applyFont="1" applyFill="1" applyAlignment="1">
      <alignment vertical="center" wrapText="1"/>
    </xf>
    <xf numFmtId="0" fontId="4" fillId="0" borderId="0" xfId="0" applyFont="1" applyAlignment="1">
      <alignment horizontal="center" vertical="top" wrapText="1"/>
    </xf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6" borderId="0" xfId="0" applyFill="1"/>
    <xf numFmtId="10" fontId="0" fillId="0" borderId="0" xfId="0" applyNumberFormat="1"/>
    <xf numFmtId="0" fontId="0" fillId="0" borderId="0" xfId="0" applyFont="1"/>
    <xf numFmtId="0" fontId="0" fillId="0" borderId="0" xfId="0" applyAlignment="1">
      <alignment vertical="top"/>
    </xf>
    <xf numFmtId="164" fontId="0" fillId="0" borderId="0" xfId="1" applyNumberFormat="1" applyFont="1"/>
    <xf numFmtId="10" fontId="0" fillId="0" borderId="0" xfId="1" applyNumberFormat="1" applyFont="1"/>
    <xf numFmtId="9" fontId="0" fillId="0" borderId="0" xfId="1" applyFont="1"/>
    <xf numFmtId="0" fontId="0" fillId="0" borderId="0" xfId="0" applyAlignment="1">
      <alignment horizontal="right"/>
    </xf>
    <xf numFmtId="0" fontId="3" fillId="2" borderId="0" xfId="0" applyFont="1" applyFill="1" applyAlignment="1">
      <alignment horizontal="center" vertical="center"/>
    </xf>
    <xf numFmtId="0" fontId="0" fillId="0" borderId="2" xfId="0" applyBorder="1" applyAlignment="1">
      <alignment horizontal="center"/>
    </xf>
    <xf numFmtId="2" fontId="0" fillId="0" borderId="0" xfId="0" applyNumberFormat="1" applyAlignment="1">
      <alignment horizontal="center"/>
    </xf>
    <xf numFmtId="0" fontId="0" fillId="6" borderId="1" xfId="0" applyFill="1" applyBorder="1" applyAlignment="1">
      <alignment horizontal="center" vertical="top"/>
    </xf>
    <xf numFmtId="10" fontId="0" fillId="0" borderId="0" xfId="1" applyNumberFormat="1" applyFont="1" applyAlignment="1">
      <alignment horizontal="center"/>
    </xf>
    <xf numFmtId="10" fontId="0" fillId="0" borderId="0" xfId="1" applyNumberFormat="1" applyFont="1" applyAlignment="1">
      <alignment horizontal="center" vertical="center"/>
    </xf>
    <xf numFmtId="9" fontId="0" fillId="0" borderId="0" xfId="1" applyNumberFormat="1" applyFont="1" applyAlignment="1">
      <alignment horizontal="center"/>
    </xf>
    <xf numFmtId="0" fontId="0" fillId="0" borderId="0" xfId="0" applyAlignment="1">
      <alignment horizontal="center" vertical="top"/>
    </xf>
    <xf numFmtId="164" fontId="0" fillId="0" borderId="0" xfId="1" applyNumberFormat="1" applyFont="1" applyAlignment="1">
      <alignment horizontal="center"/>
    </xf>
    <xf numFmtId="165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9" fontId="0" fillId="0" borderId="0" xfId="1" applyFont="1" applyAlignment="1">
      <alignment horizontal="center"/>
    </xf>
    <xf numFmtId="0" fontId="0" fillId="7" borderId="1" xfId="0" applyFill="1" applyBorder="1" applyAlignment="1">
      <alignment horizontal="center" vertical="top"/>
    </xf>
    <xf numFmtId="0" fontId="0" fillId="6" borderId="0" xfId="0" applyFill="1" applyAlignment="1">
      <alignment horizontal="center" vertical="top"/>
    </xf>
    <xf numFmtId="164" fontId="0" fillId="0" borderId="1" xfId="1" applyNumberFormat="1" applyFont="1" applyBorder="1" applyAlignment="1">
      <alignment horizontal="center"/>
    </xf>
    <xf numFmtId="9" fontId="0" fillId="0" borderId="1" xfId="1" applyFont="1" applyBorder="1" applyAlignment="1">
      <alignment horizontal="center"/>
    </xf>
    <xf numFmtId="0" fontId="0" fillId="6" borderId="1" xfId="0" applyFill="1" applyBorder="1" applyAlignment="1">
      <alignment horizontal="center" vertic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1"/>
  <sheetViews>
    <sheetView tabSelected="1" topLeftCell="G1" workbookViewId="0">
      <selection activeCell="Z78" sqref="Z78"/>
    </sheetView>
  </sheetViews>
  <sheetFormatPr defaultRowHeight="15" x14ac:dyDescent="0.25"/>
  <cols>
    <col min="1" max="1" width="28.42578125" customWidth="1"/>
    <col min="2" max="2" width="9.140625" customWidth="1"/>
    <col min="4" max="4" width="9.85546875" customWidth="1"/>
    <col min="24" max="24" width="9.140625" customWidth="1"/>
  </cols>
  <sheetData>
    <row r="1" spans="1:26" ht="63.75" customHeight="1" x14ac:dyDescent="0.25">
      <c r="A1" s="3" t="s">
        <v>5</v>
      </c>
      <c r="B1" s="2" t="s">
        <v>4</v>
      </c>
      <c r="C1" s="18" t="s">
        <v>3</v>
      </c>
      <c r="D1" s="18"/>
      <c r="E1" s="18"/>
      <c r="F1" s="18" t="s">
        <v>6</v>
      </c>
      <c r="G1" s="18"/>
      <c r="H1" s="18"/>
      <c r="I1" s="18" t="s">
        <v>7</v>
      </c>
      <c r="J1" s="18"/>
      <c r="K1" s="18"/>
      <c r="L1" s="18" t="s">
        <v>8</v>
      </c>
      <c r="M1" s="18"/>
      <c r="N1" s="18"/>
      <c r="O1" s="18" t="s">
        <v>9</v>
      </c>
      <c r="P1" s="18"/>
      <c r="Q1" s="18"/>
      <c r="R1" s="18" t="s">
        <v>10</v>
      </c>
      <c r="S1" s="18"/>
      <c r="T1" s="18"/>
      <c r="U1" s="18" t="s">
        <v>11</v>
      </c>
      <c r="V1" s="18"/>
      <c r="W1" s="18"/>
      <c r="X1" s="18" t="s">
        <v>12</v>
      </c>
      <c r="Y1" s="18"/>
      <c r="Z1" s="18"/>
    </row>
    <row r="2" spans="1:26" x14ac:dyDescent="0.25">
      <c r="C2" s="5" t="s">
        <v>0</v>
      </c>
      <c r="D2" s="4" t="s">
        <v>1</v>
      </c>
      <c r="E2" s="6" t="s">
        <v>2</v>
      </c>
      <c r="F2" s="5" t="s">
        <v>0</v>
      </c>
      <c r="G2" s="4" t="s">
        <v>1</v>
      </c>
      <c r="H2" s="6" t="s">
        <v>2</v>
      </c>
      <c r="I2" s="5" t="s">
        <v>0</v>
      </c>
      <c r="J2" s="4" t="s">
        <v>1</v>
      </c>
      <c r="K2" s="6" t="s">
        <v>2</v>
      </c>
      <c r="L2" s="5" t="s">
        <v>0</v>
      </c>
      <c r="M2" s="4" t="s">
        <v>1</v>
      </c>
      <c r="N2" s="6" t="s">
        <v>2</v>
      </c>
      <c r="O2" s="5" t="s">
        <v>0</v>
      </c>
      <c r="P2" s="4" t="s">
        <v>1</v>
      </c>
      <c r="Q2" s="6" t="s">
        <v>2</v>
      </c>
      <c r="R2" s="5" t="s">
        <v>0</v>
      </c>
      <c r="S2" s="4" t="s">
        <v>1</v>
      </c>
      <c r="T2" s="6" t="s">
        <v>2</v>
      </c>
      <c r="U2" s="5" t="s">
        <v>0</v>
      </c>
      <c r="V2" s="4" t="s">
        <v>1</v>
      </c>
      <c r="W2" s="6" t="s">
        <v>2</v>
      </c>
      <c r="X2" s="5" t="s">
        <v>0</v>
      </c>
      <c r="Y2" s="4" t="s">
        <v>1</v>
      </c>
      <c r="Z2" s="6" t="s">
        <v>2</v>
      </c>
    </row>
    <row r="3" spans="1:26" x14ac:dyDescent="0.25">
      <c r="B3" s="7">
        <v>1</v>
      </c>
      <c r="C3">
        <v>1</v>
      </c>
      <c r="D3">
        <v>1</v>
      </c>
      <c r="E3">
        <v>1</v>
      </c>
      <c r="F3">
        <v>1</v>
      </c>
      <c r="G3">
        <v>1</v>
      </c>
      <c r="H3">
        <v>1</v>
      </c>
      <c r="I3">
        <v>1</v>
      </c>
      <c r="J3">
        <v>1</v>
      </c>
      <c r="K3">
        <v>1</v>
      </c>
      <c r="L3">
        <v>1</v>
      </c>
      <c r="M3">
        <v>1</v>
      </c>
      <c r="N3">
        <v>1</v>
      </c>
      <c r="O3">
        <v>1</v>
      </c>
      <c r="P3">
        <v>1</v>
      </c>
      <c r="Q3">
        <v>1</v>
      </c>
      <c r="R3">
        <v>1</v>
      </c>
      <c r="S3">
        <v>1</v>
      </c>
      <c r="T3">
        <v>1</v>
      </c>
      <c r="U3">
        <v>1</v>
      </c>
      <c r="V3">
        <v>1</v>
      </c>
      <c r="W3">
        <v>1</v>
      </c>
      <c r="X3">
        <v>1</v>
      </c>
      <c r="Y3">
        <v>1</v>
      </c>
      <c r="Z3">
        <v>1</v>
      </c>
    </row>
    <row r="4" spans="1:26" x14ac:dyDescent="0.25">
      <c r="B4" s="7">
        <v>2</v>
      </c>
      <c r="C4">
        <v>1</v>
      </c>
      <c r="D4">
        <v>1</v>
      </c>
      <c r="E4">
        <v>1</v>
      </c>
      <c r="F4">
        <v>1</v>
      </c>
      <c r="G4" s="10">
        <v>1</v>
      </c>
      <c r="H4">
        <v>1</v>
      </c>
      <c r="I4" s="10">
        <v>1</v>
      </c>
      <c r="J4">
        <v>1</v>
      </c>
      <c r="K4" s="10">
        <v>1</v>
      </c>
      <c r="L4">
        <v>0</v>
      </c>
      <c r="M4" s="10">
        <v>0</v>
      </c>
      <c r="N4">
        <v>0</v>
      </c>
      <c r="O4" s="10">
        <v>0</v>
      </c>
      <c r="P4">
        <v>0</v>
      </c>
      <c r="Q4" s="10">
        <v>1</v>
      </c>
      <c r="R4">
        <v>1</v>
      </c>
      <c r="S4">
        <v>1</v>
      </c>
      <c r="T4">
        <v>1</v>
      </c>
      <c r="U4">
        <v>1</v>
      </c>
      <c r="V4">
        <v>1</v>
      </c>
      <c r="W4">
        <v>1</v>
      </c>
      <c r="X4">
        <v>1</v>
      </c>
      <c r="Y4">
        <v>1</v>
      </c>
      <c r="Z4">
        <v>1</v>
      </c>
    </row>
    <row r="5" spans="1:26" x14ac:dyDescent="0.25">
      <c r="B5" s="7">
        <v>3</v>
      </c>
      <c r="C5">
        <v>1</v>
      </c>
      <c r="D5">
        <v>0</v>
      </c>
      <c r="E5">
        <v>0</v>
      </c>
      <c r="F5">
        <v>1</v>
      </c>
      <c r="G5">
        <v>1</v>
      </c>
      <c r="H5">
        <v>1</v>
      </c>
      <c r="I5">
        <v>1</v>
      </c>
      <c r="J5">
        <v>1</v>
      </c>
      <c r="K5">
        <v>1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1</v>
      </c>
      <c r="S5">
        <v>0</v>
      </c>
      <c r="T5">
        <v>0</v>
      </c>
      <c r="U5">
        <v>1</v>
      </c>
      <c r="V5">
        <v>1</v>
      </c>
      <c r="W5">
        <v>1</v>
      </c>
      <c r="X5">
        <v>1</v>
      </c>
      <c r="Y5">
        <v>1</v>
      </c>
      <c r="Z5">
        <v>1</v>
      </c>
    </row>
    <row r="6" spans="1:26" x14ac:dyDescent="0.25">
      <c r="B6" s="7">
        <v>4</v>
      </c>
      <c r="C6">
        <v>0</v>
      </c>
      <c r="D6">
        <v>0</v>
      </c>
      <c r="E6">
        <v>0</v>
      </c>
      <c r="F6">
        <v>1</v>
      </c>
      <c r="G6">
        <v>1</v>
      </c>
      <c r="H6">
        <v>1</v>
      </c>
      <c r="I6">
        <v>1</v>
      </c>
      <c r="J6">
        <v>0</v>
      </c>
      <c r="K6">
        <v>1</v>
      </c>
      <c r="L6">
        <v>0</v>
      </c>
      <c r="M6">
        <v>0</v>
      </c>
      <c r="N6">
        <v>0</v>
      </c>
      <c r="O6">
        <v>0</v>
      </c>
      <c r="P6">
        <v>0</v>
      </c>
      <c r="Q6">
        <v>0</v>
      </c>
      <c r="R6">
        <v>1</v>
      </c>
      <c r="S6">
        <v>0</v>
      </c>
      <c r="T6">
        <v>0</v>
      </c>
      <c r="U6">
        <v>1</v>
      </c>
      <c r="V6">
        <v>1</v>
      </c>
      <c r="W6">
        <v>1</v>
      </c>
      <c r="X6">
        <v>1</v>
      </c>
      <c r="Y6">
        <v>1</v>
      </c>
      <c r="Z6">
        <v>1</v>
      </c>
    </row>
    <row r="7" spans="1:26" x14ac:dyDescent="0.25">
      <c r="B7" s="7">
        <v>5</v>
      </c>
      <c r="C7">
        <v>0</v>
      </c>
      <c r="D7">
        <v>0</v>
      </c>
      <c r="E7">
        <v>0</v>
      </c>
      <c r="F7">
        <v>1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>
        <v>0</v>
      </c>
      <c r="S7">
        <v>0</v>
      </c>
      <c r="T7">
        <v>0</v>
      </c>
      <c r="U7">
        <v>0</v>
      </c>
      <c r="V7">
        <v>1</v>
      </c>
      <c r="W7">
        <v>0</v>
      </c>
      <c r="X7">
        <v>1</v>
      </c>
      <c r="Y7">
        <v>1</v>
      </c>
      <c r="Z7">
        <v>1</v>
      </c>
    </row>
    <row r="8" spans="1:26" x14ac:dyDescent="0.25">
      <c r="B8" s="7">
        <v>6</v>
      </c>
      <c r="C8">
        <v>0</v>
      </c>
      <c r="D8">
        <v>0</v>
      </c>
      <c r="E8">
        <v>0</v>
      </c>
      <c r="F8">
        <v>1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0</v>
      </c>
      <c r="U8">
        <v>0</v>
      </c>
      <c r="V8">
        <v>1</v>
      </c>
      <c r="W8">
        <v>0</v>
      </c>
      <c r="X8">
        <v>1</v>
      </c>
      <c r="Y8">
        <v>1</v>
      </c>
      <c r="Z8">
        <v>1</v>
      </c>
    </row>
    <row r="9" spans="1:26" x14ac:dyDescent="0.25">
      <c r="B9" s="7">
        <v>7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  <c r="M9">
        <v>0</v>
      </c>
      <c r="N9">
        <v>0</v>
      </c>
      <c r="O9">
        <v>0</v>
      </c>
      <c r="P9">
        <v>0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1</v>
      </c>
      <c r="Y9">
        <v>1</v>
      </c>
      <c r="Z9">
        <v>1</v>
      </c>
    </row>
    <row r="10" spans="1:26" x14ac:dyDescent="0.25">
      <c r="B10" s="7">
        <v>8</v>
      </c>
      <c r="C10">
        <v>0</v>
      </c>
      <c r="D10">
        <v>0</v>
      </c>
      <c r="E10">
        <v>0</v>
      </c>
      <c r="F10">
        <v>0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1</v>
      </c>
      <c r="Y10">
        <v>1</v>
      </c>
      <c r="Z10">
        <v>1</v>
      </c>
    </row>
    <row r="11" spans="1:26" x14ac:dyDescent="0.25">
      <c r="B11" s="7">
        <v>9</v>
      </c>
      <c r="C11">
        <v>0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>
        <v>0</v>
      </c>
      <c r="K11">
        <v>0</v>
      </c>
      <c r="L11">
        <v>0</v>
      </c>
      <c r="M11">
        <v>0</v>
      </c>
      <c r="N11">
        <v>0</v>
      </c>
      <c r="O11">
        <v>0</v>
      </c>
      <c r="P11">
        <v>0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1</v>
      </c>
      <c r="Y11">
        <v>1</v>
      </c>
      <c r="Z11">
        <v>1</v>
      </c>
    </row>
    <row r="12" spans="1:26" x14ac:dyDescent="0.25">
      <c r="B12" s="7">
        <v>10</v>
      </c>
      <c r="C12">
        <v>0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X12">
        <v>0</v>
      </c>
      <c r="Y12">
        <v>0</v>
      </c>
      <c r="Z12">
        <v>0</v>
      </c>
    </row>
    <row r="13" spans="1:26" x14ac:dyDescent="0.25">
      <c r="B13" s="7">
        <v>11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U13">
        <v>0</v>
      </c>
      <c r="V13">
        <v>0</v>
      </c>
    </row>
    <row r="14" spans="1:26" x14ac:dyDescent="0.25">
      <c r="B14" s="7">
        <v>12</v>
      </c>
      <c r="C14">
        <v>0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  <c r="P14">
        <v>0</v>
      </c>
      <c r="Q14">
        <v>0</v>
      </c>
      <c r="R14">
        <v>0</v>
      </c>
      <c r="U14">
        <v>0</v>
      </c>
      <c r="V14">
        <v>0</v>
      </c>
    </row>
    <row r="15" spans="1:26" x14ac:dyDescent="0.25">
      <c r="B15" s="7">
        <v>13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U15">
        <v>0</v>
      </c>
      <c r="V15">
        <v>0</v>
      </c>
    </row>
    <row r="16" spans="1:26" x14ac:dyDescent="0.25">
      <c r="B16" s="7">
        <v>14</v>
      </c>
      <c r="C16">
        <v>0</v>
      </c>
      <c r="E16">
        <v>0</v>
      </c>
      <c r="F16">
        <v>0</v>
      </c>
      <c r="G16">
        <v>0</v>
      </c>
      <c r="H16">
        <v>0</v>
      </c>
      <c r="I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U16">
        <v>0</v>
      </c>
    </row>
    <row r="17" spans="2:21" x14ac:dyDescent="0.25">
      <c r="B17" s="7">
        <v>15</v>
      </c>
      <c r="C17">
        <v>0</v>
      </c>
      <c r="F17">
        <v>0</v>
      </c>
      <c r="G17">
        <v>0</v>
      </c>
      <c r="H17">
        <v>0</v>
      </c>
      <c r="I17">
        <v>0</v>
      </c>
      <c r="K17">
        <v>0</v>
      </c>
      <c r="L17">
        <v>0</v>
      </c>
      <c r="M17">
        <v>0</v>
      </c>
      <c r="N17">
        <v>0</v>
      </c>
      <c r="O17">
        <v>0</v>
      </c>
      <c r="P17">
        <v>0</v>
      </c>
      <c r="Q17">
        <v>0</v>
      </c>
      <c r="U17">
        <v>0</v>
      </c>
    </row>
    <row r="18" spans="2:21" x14ac:dyDescent="0.25">
      <c r="B18" s="7">
        <v>16</v>
      </c>
      <c r="C18">
        <v>0</v>
      </c>
      <c r="F18">
        <v>0</v>
      </c>
      <c r="I18">
        <v>0</v>
      </c>
      <c r="K18">
        <v>0</v>
      </c>
      <c r="L18">
        <v>0</v>
      </c>
      <c r="M18">
        <v>0</v>
      </c>
      <c r="N18">
        <v>0</v>
      </c>
      <c r="O18">
        <v>0</v>
      </c>
      <c r="P18">
        <v>0</v>
      </c>
      <c r="Q18">
        <v>0</v>
      </c>
    </row>
    <row r="19" spans="2:21" x14ac:dyDescent="0.25">
      <c r="B19" s="7">
        <v>17</v>
      </c>
      <c r="C19">
        <v>0</v>
      </c>
      <c r="F19">
        <v>0</v>
      </c>
      <c r="I19">
        <v>0</v>
      </c>
      <c r="K19">
        <v>0</v>
      </c>
      <c r="L19">
        <v>0</v>
      </c>
      <c r="M19">
        <v>0</v>
      </c>
      <c r="N19">
        <v>0</v>
      </c>
      <c r="O19">
        <v>0</v>
      </c>
      <c r="P19">
        <v>0</v>
      </c>
      <c r="Q19">
        <v>0</v>
      </c>
    </row>
    <row r="20" spans="2:21" x14ac:dyDescent="0.25">
      <c r="B20" s="7">
        <v>18</v>
      </c>
      <c r="C20">
        <v>0</v>
      </c>
      <c r="F20">
        <v>0</v>
      </c>
      <c r="I20">
        <v>0</v>
      </c>
      <c r="K20">
        <v>0</v>
      </c>
      <c r="L20">
        <v>0</v>
      </c>
      <c r="M20">
        <v>0</v>
      </c>
      <c r="N20">
        <v>0</v>
      </c>
      <c r="O20">
        <v>0</v>
      </c>
      <c r="P20">
        <v>0</v>
      </c>
      <c r="Q20">
        <v>0</v>
      </c>
    </row>
    <row r="21" spans="2:21" x14ac:dyDescent="0.25">
      <c r="B21" s="7">
        <v>19</v>
      </c>
      <c r="C21">
        <v>0</v>
      </c>
      <c r="F21">
        <v>0</v>
      </c>
      <c r="I21">
        <v>0</v>
      </c>
      <c r="K21">
        <v>0</v>
      </c>
      <c r="L21">
        <v>0</v>
      </c>
      <c r="M21">
        <v>0</v>
      </c>
      <c r="N21">
        <v>0</v>
      </c>
      <c r="O21">
        <v>0</v>
      </c>
      <c r="P21">
        <v>0</v>
      </c>
      <c r="Q21">
        <v>0</v>
      </c>
    </row>
    <row r="22" spans="2:21" x14ac:dyDescent="0.25">
      <c r="B22" s="7">
        <v>20</v>
      </c>
      <c r="C22">
        <v>0</v>
      </c>
      <c r="F22">
        <v>0</v>
      </c>
      <c r="I22">
        <v>0</v>
      </c>
      <c r="K22">
        <v>0</v>
      </c>
      <c r="L22">
        <v>0</v>
      </c>
      <c r="M22">
        <v>0</v>
      </c>
      <c r="N22">
        <v>0</v>
      </c>
      <c r="O22">
        <v>0</v>
      </c>
      <c r="P22">
        <v>0</v>
      </c>
      <c r="Q22">
        <v>0</v>
      </c>
    </row>
    <row r="23" spans="2:21" x14ac:dyDescent="0.25">
      <c r="B23" s="7">
        <v>21</v>
      </c>
      <c r="F23">
        <v>0</v>
      </c>
      <c r="I23">
        <v>0</v>
      </c>
      <c r="L23">
        <v>0</v>
      </c>
      <c r="M23">
        <v>0</v>
      </c>
      <c r="N23">
        <v>0</v>
      </c>
      <c r="O23">
        <v>0</v>
      </c>
      <c r="P23">
        <v>0</v>
      </c>
      <c r="Q23">
        <v>0</v>
      </c>
    </row>
    <row r="24" spans="2:21" x14ac:dyDescent="0.25">
      <c r="B24" s="7">
        <v>22</v>
      </c>
      <c r="F24">
        <v>0</v>
      </c>
      <c r="L24">
        <v>0</v>
      </c>
      <c r="M24">
        <v>0</v>
      </c>
      <c r="N24">
        <v>0</v>
      </c>
      <c r="O24">
        <v>0</v>
      </c>
      <c r="P24">
        <v>0</v>
      </c>
      <c r="Q24">
        <v>0</v>
      </c>
    </row>
    <row r="25" spans="2:21" x14ac:dyDescent="0.25">
      <c r="B25" s="7">
        <v>23</v>
      </c>
      <c r="F25">
        <v>0</v>
      </c>
      <c r="L25">
        <v>0</v>
      </c>
      <c r="M25">
        <v>0</v>
      </c>
      <c r="N25">
        <v>0</v>
      </c>
      <c r="O25">
        <v>0</v>
      </c>
      <c r="P25">
        <v>0</v>
      </c>
      <c r="Q25">
        <v>0</v>
      </c>
    </row>
    <row r="26" spans="2:21" x14ac:dyDescent="0.25">
      <c r="B26" s="7">
        <v>24</v>
      </c>
      <c r="F26">
        <v>0</v>
      </c>
      <c r="L26">
        <v>0</v>
      </c>
      <c r="M26">
        <v>0</v>
      </c>
      <c r="N26">
        <v>0</v>
      </c>
      <c r="O26">
        <v>0</v>
      </c>
      <c r="P26">
        <v>0</v>
      </c>
      <c r="Q26">
        <v>0</v>
      </c>
    </row>
    <row r="27" spans="2:21" x14ac:dyDescent="0.25">
      <c r="B27" s="7">
        <v>25</v>
      </c>
      <c r="L27">
        <v>0</v>
      </c>
      <c r="M27">
        <v>0</v>
      </c>
      <c r="N27">
        <v>0</v>
      </c>
      <c r="O27">
        <v>0</v>
      </c>
      <c r="P27">
        <v>0</v>
      </c>
      <c r="Q27">
        <v>0</v>
      </c>
    </row>
    <row r="28" spans="2:21" x14ac:dyDescent="0.25">
      <c r="B28" s="7">
        <v>26</v>
      </c>
      <c r="L28">
        <v>0</v>
      </c>
      <c r="M28">
        <v>0</v>
      </c>
      <c r="N28">
        <v>0</v>
      </c>
      <c r="O28">
        <v>0</v>
      </c>
      <c r="P28">
        <v>0</v>
      </c>
      <c r="Q28">
        <v>0</v>
      </c>
    </row>
    <row r="29" spans="2:21" x14ac:dyDescent="0.25">
      <c r="B29" s="7">
        <v>27</v>
      </c>
      <c r="L29">
        <v>0</v>
      </c>
      <c r="M29">
        <v>0</v>
      </c>
      <c r="N29">
        <v>0</v>
      </c>
      <c r="O29">
        <v>0</v>
      </c>
      <c r="P29">
        <v>0</v>
      </c>
      <c r="Q29">
        <v>0</v>
      </c>
    </row>
    <row r="30" spans="2:21" x14ac:dyDescent="0.25">
      <c r="B30" s="7">
        <v>28</v>
      </c>
      <c r="M30">
        <v>0</v>
      </c>
      <c r="N30">
        <v>0</v>
      </c>
      <c r="O30">
        <v>0</v>
      </c>
      <c r="P30">
        <v>0</v>
      </c>
    </row>
    <row r="31" spans="2:21" x14ac:dyDescent="0.25">
      <c r="B31" s="7">
        <v>29</v>
      </c>
      <c r="M31">
        <v>0</v>
      </c>
      <c r="N31">
        <v>0</v>
      </c>
      <c r="O31">
        <v>0</v>
      </c>
      <c r="P31">
        <v>0</v>
      </c>
    </row>
    <row r="32" spans="2:21" x14ac:dyDescent="0.25">
      <c r="B32" s="7">
        <v>30</v>
      </c>
      <c r="M32">
        <v>0</v>
      </c>
      <c r="N32">
        <v>0</v>
      </c>
      <c r="O32">
        <v>0</v>
      </c>
      <c r="P32">
        <v>0</v>
      </c>
    </row>
    <row r="33" spans="2:26" x14ac:dyDescent="0.25">
      <c r="B33" s="9">
        <v>31</v>
      </c>
      <c r="M33">
        <v>0</v>
      </c>
      <c r="N33">
        <v>0</v>
      </c>
      <c r="O33">
        <v>0</v>
      </c>
      <c r="P33">
        <v>0</v>
      </c>
    </row>
    <row r="34" spans="2:26" x14ac:dyDescent="0.25">
      <c r="B34" s="9">
        <v>32</v>
      </c>
      <c r="M34">
        <v>0</v>
      </c>
      <c r="N34">
        <v>0</v>
      </c>
      <c r="O34">
        <v>0</v>
      </c>
    </row>
    <row r="35" spans="2:26" x14ac:dyDescent="0.25">
      <c r="B35" s="9">
        <v>33</v>
      </c>
      <c r="M35">
        <v>0</v>
      </c>
      <c r="N35">
        <v>0</v>
      </c>
      <c r="O35">
        <v>0</v>
      </c>
    </row>
    <row r="36" spans="2:26" x14ac:dyDescent="0.25">
      <c r="B36" s="9">
        <v>34</v>
      </c>
      <c r="M36">
        <v>0</v>
      </c>
    </row>
    <row r="37" spans="2:26" x14ac:dyDescent="0.25">
      <c r="B37" s="1"/>
      <c r="C37" s="8">
        <f>3/20*100%</f>
        <v>0.15</v>
      </c>
      <c r="D37" s="8">
        <f>2/13*100%</f>
        <v>0.15384615384615385</v>
      </c>
      <c r="E37" s="8">
        <f>2/14*100%</f>
        <v>0.14285714285714285</v>
      </c>
      <c r="F37" s="8">
        <f>2/12*100%</f>
        <v>0.16666666666666666</v>
      </c>
      <c r="G37" s="8">
        <f>5/15*100%</f>
        <v>0.33333333333333331</v>
      </c>
      <c r="H37" s="8">
        <f>4/13*100%</f>
        <v>0.30769230769230771</v>
      </c>
      <c r="I37" s="12">
        <f>4/21*100%</f>
        <v>0.19047619047619047</v>
      </c>
      <c r="J37" s="12">
        <f>3/12*100%</f>
        <v>0.25</v>
      </c>
      <c r="K37" s="12">
        <f>4/20*100%</f>
        <v>0.2</v>
      </c>
      <c r="L37" s="12">
        <f>1/27*100%</f>
        <v>3.7037037037037035E-2</v>
      </c>
      <c r="M37" s="12">
        <f>1/34*100%</f>
        <v>2.9411764705882353E-2</v>
      </c>
      <c r="N37" s="12">
        <f>1/33*100%</f>
        <v>3.0303030303030304E-2</v>
      </c>
      <c r="O37" s="12">
        <f t="shared" ref="O37" si="0">1/33*100%</f>
        <v>3.0303030303030304E-2</v>
      </c>
      <c r="P37" s="12">
        <f>1/31*100%</f>
        <v>3.2258064516129031E-2</v>
      </c>
      <c r="Q37" s="12">
        <f>2/29*100%</f>
        <v>6.8965517241379309E-2</v>
      </c>
      <c r="R37" s="12">
        <f>4/12*100%</f>
        <v>0.33333333333333331</v>
      </c>
      <c r="S37" s="12">
        <f>2/11*100%</f>
        <v>0.18181818181818182</v>
      </c>
      <c r="T37" s="12">
        <f>2/10*100%</f>
        <v>0.2</v>
      </c>
      <c r="U37" s="12">
        <f>4/10*100%</f>
        <v>0.4</v>
      </c>
      <c r="V37" s="12">
        <f>6/13*100%</f>
        <v>0.46153846153846156</v>
      </c>
      <c r="W37" s="12">
        <f>4/9*100%</f>
        <v>0.44444444444444442</v>
      </c>
      <c r="X37" s="12">
        <f>9/10*100%</f>
        <v>0.9</v>
      </c>
      <c r="Y37" s="12">
        <f>9/10*100%</f>
        <v>0.9</v>
      </c>
      <c r="Z37" s="12">
        <f>9/10*100%</f>
        <v>0.9</v>
      </c>
    </row>
    <row r="38" spans="2:26" x14ac:dyDescent="0.25">
      <c r="B38" t="s">
        <v>16</v>
      </c>
      <c r="C38" s="20">
        <f>(C37+D37+E37)/3</f>
        <v>0.1489010989010989</v>
      </c>
      <c r="D38" s="20"/>
      <c r="E38" s="20"/>
      <c r="F38" s="19">
        <f>(F37+G37+H37)/3</f>
        <v>0.26923076923076922</v>
      </c>
      <c r="G38" s="19"/>
      <c r="H38" s="19"/>
      <c r="I38" s="19">
        <f>(I37+J37+K37)/3</f>
        <v>0.21349206349206348</v>
      </c>
      <c r="J38" s="19"/>
      <c r="K38" s="19"/>
      <c r="L38" s="19">
        <f>(L37+M37+N37)/3</f>
        <v>3.2250610681983233E-2</v>
      </c>
      <c r="M38" s="19"/>
      <c r="N38" s="19"/>
      <c r="O38" s="19">
        <f>(O37+P37+Q37)/3</f>
        <v>4.3842204020179548E-2</v>
      </c>
      <c r="P38" s="19"/>
      <c r="Q38" s="19"/>
      <c r="R38" s="21">
        <f>(R37+S37+T37)/3</f>
        <v>0.23838383838383836</v>
      </c>
      <c r="S38" s="21"/>
      <c r="T38" s="21"/>
      <c r="U38" s="19">
        <f>(U37+V37+W37)/3</f>
        <v>0.43532763532763535</v>
      </c>
      <c r="V38" s="19"/>
      <c r="W38" s="19"/>
      <c r="X38" s="19">
        <f>(X37+Y37+Z37)/3</f>
        <v>0.9</v>
      </c>
      <c r="Y38" s="19"/>
      <c r="Z38" s="19"/>
    </row>
    <row r="39" spans="2:26" x14ac:dyDescent="0.25">
      <c r="B39" t="s">
        <v>21</v>
      </c>
      <c r="C39">
        <f>_xlfn.STDEV.S(C3:C22)/SQRT(COUNT(C3:C22))</f>
        <v>8.1917802190912534E-2</v>
      </c>
      <c r="D39">
        <f t="shared" ref="D39:K39" si="1">_xlfn.STDEV.S(D3:D22)/SQRT(COUNT(D3:D22))</f>
        <v>0.10415433852097386</v>
      </c>
      <c r="E39">
        <f t="shared" si="1"/>
        <v>9.7052317212393921E-2</v>
      </c>
      <c r="F39">
        <f>_xlfn.STDEV.S(F3:F26)/SQRT(COUNT(F3:F26))</f>
        <v>9.0289389814326909E-2</v>
      </c>
      <c r="G39">
        <f>_xlfn.STDEV.S(G3:G17)/SQRT(COUNT(G3:G17))</f>
        <v>0.11818736805705576</v>
      </c>
      <c r="H39">
        <f>_xlfn.STDEV.S(H3:H17)/SQRT(COUNT(H3:H17))</f>
        <v>0.11818736805705576</v>
      </c>
      <c r="I39">
        <f>_xlfn.STDEV.S(I3:I23)/SQRT(COUNT(I3:I23))</f>
        <v>8.7805185307551312E-2</v>
      </c>
      <c r="J39">
        <f>_xlfn.STDEV.S(J3:J26)/SQRT(COUNT(J3:J26))</f>
        <v>0.1305582419667734</v>
      </c>
      <c r="K39">
        <f t="shared" si="1"/>
        <v>9.1766293548224701E-2</v>
      </c>
      <c r="L39">
        <f>_xlfn.STDEV.S(L3:L29)/SQRT(COUNT(L3:L29))</f>
        <v>3.7037037037037035E-2</v>
      </c>
      <c r="M39">
        <f>_xlfn.STDEV.S(M3:M36)/SQRT(COUNT(M3:M36))</f>
        <v>2.9411764705882353E-2</v>
      </c>
      <c r="N39">
        <f>_xlfn.STDEV.S(N3:N35)/SQRT(COUNT(N3:N35))</f>
        <v>3.0303030303030307E-2</v>
      </c>
      <c r="O39">
        <f>_xlfn.STDEV.S(O3:O35)/SQRT(COUNT(O3:O35))</f>
        <v>3.0303030303030307E-2</v>
      </c>
      <c r="P39">
        <f>_xlfn.STDEV.S(P3:P33)/SQRT(COUNT(P3:P33))</f>
        <v>3.2258064516129038E-2</v>
      </c>
      <c r="Q39">
        <f>_xlfn.STDEV.S(Q3:Q29)/SQRT(COUNT(Q3:Q29))</f>
        <v>5.1361129280113806E-2</v>
      </c>
      <c r="R39">
        <f>_xlfn.STDEV.S(R3:R23)/SQRT(COUNT(R3:R23))</f>
        <v>0.1421338109037403</v>
      </c>
      <c r="S39">
        <f>_xlfn.STDEV.S(S3:S31)/SQRT(COUNT(S3:S31))</f>
        <v>0.12196734422726126</v>
      </c>
      <c r="T39">
        <f t="shared" ref="T39:Z39" si="2">_xlfn.STDEV.S(T3:T31)/SQRT(COUNT(T3:T31))</f>
        <v>0.13333333333333333</v>
      </c>
      <c r="U39">
        <f>_xlfn.STDEV.S(U3:U17)/SQRT(COUNT(U3:U17))</f>
        <v>0.11818736805705576</v>
      </c>
      <c r="V39">
        <f>_xlfn.STDEV.S(V3:V15)/SQRT(COUNT(V3:V15))</f>
        <v>0.14390989949130545</v>
      </c>
      <c r="W39">
        <f>_xlfn.STDEV.S(W3:W11)/SQRT(COUNT(W3:W11))</f>
        <v>0.17568209223157663</v>
      </c>
      <c r="X39">
        <f t="shared" si="2"/>
        <v>0.10000000000000002</v>
      </c>
      <c r="Y39">
        <f t="shared" si="2"/>
        <v>0.10000000000000002</v>
      </c>
      <c r="Z39">
        <f t="shared" si="2"/>
        <v>0.10000000000000002</v>
      </c>
    </row>
    <row r="40" spans="2:26" x14ac:dyDescent="0.25">
      <c r="C40" s="16">
        <f>(C39+D39+E39)/3</f>
        <v>9.4374819308093438E-2</v>
      </c>
      <c r="D40" s="16"/>
      <c r="E40" s="16"/>
      <c r="F40" s="16">
        <f>(F39+G39+H39)/3</f>
        <v>0.10888804197614614</v>
      </c>
      <c r="G40" s="16"/>
      <c r="H40" s="16"/>
      <c r="I40" s="16">
        <f>(I39+J39+K39)/3</f>
        <v>0.10337657360751647</v>
      </c>
      <c r="J40" s="16"/>
      <c r="K40" s="16"/>
      <c r="L40" s="16">
        <f t="shared" ref="L40" si="3">(L39+M39+N39)/3</f>
        <v>3.2250610681983233E-2</v>
      </c>
      <c r="M40" s="16"/>
      <c r="N40" s="16"/>
      <c r="O40" s="16">
        <f t="shared" ref="O40" si="4">(O39+P39+Q39)/3</f>
        <v>3.7974074699757721E-2</v>
      </c>
      <c r="P40" s="16"/>
      <c r="Q40" s="16"/>
      <c r="R40" s="16">
        <f t="shared" ref="R40" si="5">(R39+S39+T39)/3</f>
        <v>0.13247816282144498</v>
      </c>
      <c r="S40" s="16"/>
      <c r="T40" s="16"/>
      <c r="U40" s="16">
        <f t="shared" ref="U40" si="6">(U39+V39+W39)/3</f>
        <v>0.1459264532599793</v>
      </c>
      <c r="V40" s="16"/>
      <c r="W40" s="16"/>
      <c r="X40" s="16">
        <f t="shared" ref="X40" si="7">(X39+Y39+Z39)/3</f>
        <v>0.10000000000000002</v>
      </c>
      <c r="Y40" s="16"/>
      <c r="Z40" s="16"/>
    </row>
    <row r="41" spans="2:26" ht="25.5" x14ac:dyDescent="0.25">
      <c r="B41" s="2" t="s">
        <v>17</v>
      </c>
      <c r="C41" s="18" t="s">
        <v>3</v>
      </c>
      <c r="D41" s="18"/>
      <c r="E41" s="18"/>
      <c r="F41" s="18" t="s">
        <v>6</v>
      </c>
      <c r="G41" s="18"/>
      <c r="H41" s="18"/>
      <c r="I41" s="18" t="s">
        <v>7</v>
      </c>
      <c r="J41" s="18"/>
      <c r="K41" s="18"/>
      <c r="L41" s="18" t="s">
        <v>8</v>
      </c>
      <c r="M41" s="18"/>
      <c r="N41" s="18"/>
      <c r="O41" s="18" t="s">
        <v>9</v>
      </c>
      <c r="P41" s="18"/>
      <c r="Q41" s="18"/>
      <c r="R41" s="18" t="s">
        <v>10</v>
      </c>
      <c r="S41" s="18"/>
      <c r="T41" s="18"/>
      <c r="U41" s="22" t="s">
        <v>11</v>
      </c>
      <c r="V41" s="22"/>
      <c r="W41" s="22"/>
      <c r="X41" s="22" t="s">
        <v>12</v>
      </c>
      <c r="Y41" s="22"/>
      <c r="Z41" s="22"/>
    </row>
    <row r="42" spans="2:26" x14ac:dyDescent="0.25">
      <c r="C42" s="5" t="s">
        <v>0</v>
      </c>
      <c r="D42" s="4" t="s">
        <v>1</v>
      </c>
      <c r="E42" s="6" t="s">
        <v>2</v>
      </c>
      <c r="F42" s="5" t="s">
        <v>0</v>
      </c>
      <c r="G42" s="4" t="s">
        <v>1</v>
      </c>
      <c r="H42" s="6" t="s">
        <v>2</v>
      </c>
      <c r="I42" s="5" t="s">
        <v>0</v>
      </c>
      <c r="J42" s="4" t="s">
        <v>1</v>
      </c>
      <c r="K42" s="6" t="s">
        <v>2</v>
      </c>
      <c r="L42" s="5" t="s">
        <v>0</v>
      </c>
      <c r="M42" s="4" t="s">
        <v>1</v>
      </c>
      <c r="N42" s="6" t="s">
        <v>2</v>
      </c>
      <c r="O42" s="5" t="s">
        <v>0</v>
      </c>
      <c r="P42" s="4" t="s">
        <v>1</v>
      </c>
      <c r="Q42" s="6" t="s">
        <v>2</v>
      </c>
      <c r="R42" s="5" t="s">
        <v>0</v>
      </c>
      <c r="S42" s="4" t="s">
        <v>1</v>
      </c>
      <c r="T42" s="6" t="s">
        <v>2</v>
      </c>
      <c r="U42" s="5" t="s">
        <v>0</v>
      </c>
      <c r="V42" s="4" t="s">
        <v>1</v>
      </c>
      <c r="W42" s="6" t="s">
        <v>2</v>
      </c>
      <c r="X42" s="5" t="s">
        <v>0</v>
      </c>
      <c r="Y42" s="4" t="s">
        <v>1</v>
      </c>
      <c r="Z42" s="6" t="s">
        <v>2</v>
      </c>
    </row>
    <row r="43" spans="2:26" x14ac:dyDescent="0.25">
      <c r="B43" s="7">
        <v>1</v>
      </c>
      <c r="C43">
        <v>1</v>
      </c>
      <c r="D43">
        <v>1</v>
      </c>
      <c r="E43">
        <v>1</v>
      </c>
      <c r="F43">
        <v>1</v>
      </c>
      <c r="G43">
        <v>1</v>
      </c>
      <c r="H43">
        <v>1</v>
      </c>
      <c r="I43">
        <v>1</v>
      </c>
      <c r="J43">
        <v>1</v>
      </c>
      <c r="K43">
        <v>1</v>
      </c>
      <c r="L43">
        <v>1</v>
      </c>
      <c r="M43">
        <v>1</v>
      </c>
      <c r="N43">
        <v>1</v>
      </c>
      <c r="O43">
        <v>1</v>
      </c>
      <c r="P43">
        <v>1</v>
      </c>
      <c r="Q43">
        <v>1</v>
      </c>
      <c r="R43">
        <v>1</v>
      </c>
      <c r="S43">
        <v>1</v>
      </c>
      <c r="T43">
        <v>1</v>
      </c>
      <c r="U43">
        <v>1</v>
      </c>
      <c r="V43">
        <v>1</v>
      </c>
      <c r="W43">
        <v>1</v>
      </c>
      <c r="X43">
        <v>1</v>
      </c>
      <c r="Y43">
        <v>1</v>
      </c>
      <c r="Z43">
        <v>1</v>
      </c>
    </row>
    <row r="44" spans="2:26" x14ac:dyDescent="0.25">
      <c r="B44" s="7">
        <v>2</v>
      </c>
      <c r="C44">
        <v>0</v>
      </c>
      <c r="D44">
        <v>1</v>
      </c>
      <c r="E44">
        <v>0</v>
      </c>
      <c r="F44">
        <v>1</v>
      </c>
      <c r="G44" s="10">
        <v>0</v>
      </c>
      <c r="H44">
        <v>1</v>
      </c>
      <c r="I44" s="10">
        <v>1</v>
      </c>
      <c r="J44">
        <v>1</v>
      </c>
      <c r="K44" s="10">
        <v>1</v>
      </c>
      <c r="L44">
        <v>0</v>
      </c>
      <c r="M44" s="10">
        <v>0</v>
      </c>
      <c r="N44">
        <v>0</v>
      </c>
      <c r="O44" s="10">
        <v>0</v>
      </c>
      <c r="P44">
        <v>0</v>
      </c>
      <c r="Q44" s="10">
        <v>1</v>
      </c>
      <c r="R44">
        <v>1</v>
      </c>
      <c r="S44">
        <v>1</v>
      </c>
      <c r="T44">
        <v>1</v>
      </c>
      <c r="U44">
        <v>1</v>
      </c>
      <c r="V44">
        <v>0</v>
      </c>
      <c r="W44">
        <v>0</v>
      </c>
      <c r="X44">
        <v>1</v>
      </c>
      <c r="Y44">
        <v>1</v>
      </c>
      <c r="Z44">
        <v>1</v>
      </c>
    </row>
    <row r="45" spans="2:26" x14ac:dyDescent="0.25">
      <c r="B45" s="7">
        <v>3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v>1</v>
      </c>
      <c r="J45">
        <v>0</v>
      </c>
      <c r="K45">
        <v>1</v>
      </c>
      <c r="L45">
        <v>0</v>
      </c>
      <c r="M45">
        <v>0</v>
      </c>
      <c r="N45">
        <v>0</v>
      </c>
      <c r="O45">
        <v>0</v>
      </c>
      <c r="P45">
        <v>0</v>
      </c>
      <c r="Q45">
        <v>0</v>
      </c>
      <c r="R45">
        <v>1</v>
      </c>
      <c r="S45">
        <v>1</v>
      </c>
      <c r="T45">
        <v>1</v>
      </c>
      <c r="U45">
        <v>0</v>
      </c>
      <c r="V45">
        <v>0</v>
      </c>
      <c r="W45">
        <v>0</v>
      </c>
      <c r="X45">
        <v>1</v>
      </c>
      <c r="Y45">
        <v>1</v>
      </c>
      <c r="Z45">
        <v>1</v>
      </c>
    </row>
    <row r="46" spans="2:26" x14ac:dyDescent="0.25">
      <c r="B46" s="7">
        <v>4</v>
      </c>
      <c r="C46">
        <v>0</v>
      </c>
      <c r="D46">
        <v>0</v>
      </c>
      <c r="E46">
        <v>0</v>
      </c>
      <c r="F46">
        <v>0</v>
      </c>
      <c r="G46">
        <v>0</v>
      </c>
      <c r="H46">
        <v>0</v>
      </c>
      <c r="I46">
        <v>0</v>
      </c>
      <c r="J46">
        <v>0</v>
      </c>
      <c r="K46">
        <v>0</v>
      </c>
      <c r="L46">
        <v>0</v>
      </c>
      <c r="M46">
        <v>0</v>
      </c>
      <c r="N46">
        <v>0</v>
      </c>
      <c r="O46">
        <v>0</v>
      </c>
      <c r="P46">
        <v>0</v>
      </c>
      <c r="Q46">
        <v>0</v>
      </c>
      <c r="R46">
        <v>1</v>
      </c>
      <c r="S46">
        <v>1</v>
      </c>
      <c r="T46">
        <v>1</v>
      </c>
      <c r="U46">
        <v>0</v>
      </c>
      <c r="V46">
        <v>0</v>
      </c>
      <c r="W46">
        <v>0</v>
      </c>
      <c r="X46">
        <v>1</v>
      </c>
      <c r="Y46">
        <v>0</v>
      </c>
      <c r="Z46">
        <v>1</v>
      </c>
    </row>
    <row r="47" spans="2:26" x14ac:dyDescent="0.25">
      <c r="B47" s="7">
        <v>5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v>0</v>
      </c>
      <c r="J47">
        <v>0</v>
      </c>
      <c r="K47">
        <v>0</v>
      </c>
      <c r="L47">
        <v>0</v>
      </c>
      <c r="M47">
        <v>0</v>
      </c>
      <c r="N47">
        <v>0</v>
      </c>
      <c r="O47">
        <v>0</v>
      </c>
      <c r="P47">
        <v>0</v>
      </c>
      <c r="Q47">
        <v>0</v>
      </c>
      <c r="R47">
        <v>0</v>
      </c>
      <c r="S47">
        <v>1</v>
      </c>
      <c r="T47">
        <v>1</v>
      </c>
      <c r="U47">
        <v>0</v>
      </c>
      <c r="V47">
        <v>0</v>
      </c>
      <c r="W47">
        <v>0</v>
      </c>
      <c r="X47">
        <v>1</v>
      </c>
      <c r="Y47">
        <v>0</v>
      </c>
      <c r="Z47">
        <v>0</v>
      </c>
    </row>
    <row r="48" spans="2:26" x14ac:dyDescent="0.25">
      <c r="B48" s="7">
        <v>6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v>0</v>
      </c>
      <c r="J48">
        <v>0</v>
      </c>
      <c r="K48">
        <v>0</v>
      </c>
      <c r="L48">
        <v>0</v>
      </c>
      <c r="M48">
        <v>0</v>
      </c>
      <c r="N48">
        <v>0</v>
      </c>
      <c r="O48">
        <v>0</v>
      </c>
      <c r="P48">
        <v>0</v>
      </c>
      <c r="Q48">
        <v>0</v>
      </c>
      <c r="R48">
        <v>0</v>
      </c>
      <c r="S48">
        <v>1</v>
      </c>
      <c r="T48">
        <v>1</v>
      </c>
      <c r="U48">
        <v>0</v>
      </c>
      <c r="V48">
        <v>0</v>
      </c>
      <c r="W48">
        <v>0</v>
      </c>
      <c r="X48">
        <v>0</v>
      </c>
      <c r="Y48">
        <v>0</v>
      </c>
      <c r="Z48">
        <v>0</v>
      </c>
    </row>
    <row r="49" spans="2:26" x14ac:dyDescent="0.25">
      <c r="B49" s="7">
        <v>7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v>0</v>
      </c>
      <c r="J49">
        <v>0</v>
      </c>
      <c r="K49">
        <v>0</v>
      </c>
      <c r="L49">
        <v>0</v>
      </c>
      <c r="M49">
        <v>0</v>
      </c>
      <c r="N49">
        <v>0</v>
      </c>
      <c r="O49">
        <v>0</v>
      </c>
      <c r="P49">
        <v>0</v>
      </c>
      <c r="Q49">
        <v>0</v>
      </c>
      <c r="R49">
        <v>0</v>
      </c>
      <c r="S49">
        <v>0</v>
      </c>
      <c r="U49">
        <v>0</v>
      </c>
      <c r="V49">
        <v>0</v>
      </c>
      <c r="W49">
        <v>0</v>
      </c>
      <c r="X49">
        <v>0</v>
      </c>
      <c r="Y49">
        <v>0</v>
      </c>
      <c r="Z49">
        <v>0</v>
      </c>
    </row>
    <row r="50" spans="2:26" x14ac:dyDescent="0.25">
      <c r="B50" s="7">
        <v>8</v>
      </c>
      <c r="C50">
        <v>0</v>
      </c>
      <c r="D50">
        <v>0</v>
      </c>
      <c r="E50">
        <v>0</v>
      </c>
      <c r="F50">
        <v>0</v>
      </c>
      <c r="G50">
        <v>0</v>
      </c>
      <c r="H50">
        <v>0</v>
      </c>
      <c r="I50">
        <v>0</v>
      </c>
      <c r="J50">
        <v>0</v>
      </c>
      <c r="K50">
        <v>0</v>
      </c>
      <c r="L50">
        <v>0</v>
      </c>
      <c r="M50">
        <v>0</v>
      </c>
      <c r="N50">
        <v>0</v>
      </c>
      <c r="O50">
        <v>0</v>
      </c>
      <c r="P50">
        <v>0</v>
      </c>
      <c r="Q50">
        <v>0</v>
      </c>
      <c r="R50">
        <v>0</v>
      </c>
      <c r="S50">
        <v>0</v>
      </c>
      <c r="U50">
        <v>0</v>
      </c>
      <c r="V50">
        <v>0</v>
      </c>
      <c r="W50">
        <v>0</v>
      </c>
      <c r="X50">
        <v>0</v>
      </c>
      <c r="Y50">
        <v>0</v>
      </c>
      <c r="Z50">
        <v>0</v>
      </c>
    </row>
    <row r="51" spans="2:26" x14ac:dyDescent="0.25">
      <c r="B51" s="7">
        <v>9</v>
      </c>
      <c r="C51">
        <v>0</v>
      </c>
      <c r="D51">
        <v>0</v>
      </c>
      <c r="E51">
        <v>0</v>
      </c>
      <c r="F51">
        <v>0</v>
      </c>
      <c r="G51">
        <v>0</v>
      </c>
      <c r="H51">
        <v>0</v>
      </c>
      <c r="I51">
        <v>0</v>
      </c>
      <c r="J51">
        <v>0</v>
      </c>
      <c r="K51">
        <v>0</v>
      </c>
      <c r="L51">
        <v>0</v>
      </c>
      <c r="M51">
        <v>0</v>
      </c>
      <c r="N51">
        <v>0</v>
      </c>
      <c r="O51">
        <v>0</v>
      </c>
      <c r="P51">
        <v>0</v>
      </c>
      <c r="Q51">
        <v>0</v>
      </c>
      <c r="R51">
        <v>0</v>
      </c>
      <c r="S51">
        <v>0</v>
      </c>
      <c r="U51">
        <v>0</v>
      </c>
      <c r="V51">
        <v>0</v>
      </c>
      <c r="W51">
        <v>0</v>
      </c>
      <c r="X51">
        <v>0</v>
      </c>
      <c r="Y51">
        <v>0</v>
      </c>
      <c r="Z51">
        <v>0</v>
      </c>
    </row>
    <row r="52" spans="2:26" x14ac:dyDescent="0.25">
      <c r="B52" s="7">
        <v>10</v>
      </c>
      <c r="C52">
        <v>0</v>
      </c>
      <c r="D52">
        <v>0</v>
      </c>
      <c r="E52">
        <v>0</v>
      </c>
      <c r="F52">
        <v>0</v>
      </c>
      <c r="G52">
        <v>0</v>
      </c>
      <c r="H52">
        <v>0</v>
      </c>
      <c r="I52">
        <v>0</v>
      </c>
      <c r="J52">
        <v>0</v>
      </c>
      <c r="K52">
        <v>0</v>
      </c>
      <c r="L52">
        <v>0</v>
      </c>
      <c r="M52">
        <v>0</v>
      </c>
      <c r="N52">
        <v>0</v>
      </c>
      <c r="O52">
        <v>0</v>
      </c>
      <c r="P52">
        <v>0</v>
      </c>
      <c r="Q52">
        <v>0</v>
      </c>
      <c r="R52">
        <v>0</v>
      </c>
      <c r="S52">
        <v>0</v>
      </c>
      <c r="U52">
        <v>0</v>
      </c>
      <c r="V52">
        <v>0</v>
      </c>
      <c r="W52">
        <v>0</v>
      </c>
      <c r="X52">
        <v>0</v>
      </c>
      <c r="Y52">
        <v>0</v>
      </c>
      <c r="Z52">
        <v>0</v>
      </c>
    </row>
    <row r="53" spans="2:26" x14ac:dyDescent="0.25">
      <c r="B53" s="7">
        <v>11</v>
      </c>
      <c r="C53">
        <v>0</v>
      </c>
      <c r="D53">
        <v>0</v>
      </c>
      <c r="E53">
        <v>0</v>
      </c>
      <c r="F53">
        <v>0</v>
      </c>
      <c r="G53">
        <v>0</v>
      </c>
      <c r="H53">
        <v>0</v>
      </c>
      <c r="I53">
        <v>0</v>
      </c>
      <c r="J53">
        <v>0</v>
      </c>
      <c r="K53">
        <v>0</v>
      </c>
      <c r="L53">
        <v>0</v>
      </c>
      <c r="M53">
        <v>0</v>
      </c>
      <c r="N53">
        <v>0</v>
      </c>
      <c r="O53">
        <v>0</v>
      </c>
      <c r="P53">
        <v>0</v>
      </c>
      <c r="Q53">
        <v>0</v>
      </c>
      <c r="R53">
        <v>0</v>
      </c>
      <c r="S53">
        <v>0</v>
      </c>
      <c r="U53">
        <v>0</v>
      </c>
      <c r="V53">
        <v>0</v>
      </c>
      <c r="W53">
        <v>0</v>
      </c>
      <c r="X53">
        <v>0</v>
      </c>
      <c r="Y53">
        <v>0</v>
      </c>
      <c r="Z53">
        <v>0</v>
      </c>
    </row>
    <row r="54" spans="2:26" x14ac:dyDescent="0.25">
      <c r="B54" s="7">
        <v>12</v>
      </c>
      <c r="C54">
        <v>0</v>
      </c>
      <c r="D54">
        <v>0</v>
      </c>
      <c r="E54">
        <v>0</v>
      </c>
      <c r="F54">
        <v>0</v>
      </c>
      <c r="G54">
        <v>0</v>
      </c>
      <c r="H54">
        <v>0</v>
      </c>
      <c r="I54">
        <v>0</v>
      </c>
      <c r="J54">
        <v>0</v>
      </c>
      <c r="K54">
        <v>0</v>
      </c>
      <c r="L54">
        <v>0</v>
      </c>
      <c r="M54">
        <v>0</v>
      </c>
      <c r="N54">
        <v>0</v>
      </c>
      <c r="O54">
        <v>0</v>
      </c>
      <c r="P54">
        <v>0</v>
      </c>
      <c r="Q54">
        <v>0</v>
      </c>
      <c r="R54">
        <v>0</v>
      </c>
      <c r="S54">
        <v>0</v>
      </c>
      <c r="U54">
        <v>0</v>
      </c>
      <c r="V54">
        <v>0</v>
      </c>
      <c r="W54">
        <v>0</v>
      </c>
      <c r="X54">
        <v>0</v>
      </c>
      <c r="Y54">
        <v>0</v>
      </c>
      <c r="Z54">
        <v>0</v>
      </c>
    </row>
    <row r="55" spans="2:26" x14ac:dyDescent="0.25">
      <c r="B55" s="7">
        <v>13</v>
      </c>
      <c r="C55">
        <v>0</v>
      </c>
      <c r="D55">
        <v>0</v>
      </c>
      <c r="E55">
        <v>0</v>
      </c>
      <c r="F55">
        <v>0</v>
      </c>
      <c r="G55">
        <v>0</v>
      </c>
      <c r="H55">
        <v>0</v>
      </c>
      <c r="I55">
        <v>0</v>
      </c>
      <c r="J55">
        <v>0</v>
      </c>
      <c r="K55">
        <v>0</v>
      </c>
      <c r="L55">
        <v>0</v>
      </c>
      <c r="M55">
        <v>0</v>
      </c>
      <c r="N55">
        <v>0</v>
      </c>
      <c r="O55">
        <v>0</v>
      </c>
      <c r="P55">
        <v>0</v>
      </c>
      <c r="Q55">
        <v>0</v>
      </c>
      <c r="R55">
        <v>0</v>
      </c>
      <c r="S55">
        <v>0</v>
      </c>
      <c r="U55">
        <v>0</v>
      </c>
      <c r="V55">
        <v>0</v>
      </c>
      <c r="W55">
        <v>0</v>
      </c>
      <c r="X55">
        <v>0</v>
      </c>
      <c r="Y55">
        <v>0</v>
      </c>
      <c r="Z55">
        <v>0</v>
      </c>
    </row>
    <row r="56" spans="2:26" x14ac:dyDescent="0.25">
      <c r="B56" s="7">
        <v>14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v>0</v>
      </c>
      <c r="J56">
        <v>0</v>
      </c>
      <c r="K56">
        <v>0</v>
      </c>
      <c r="L56">
        <v>0</v>
      </c>
      <c r="M56">
        <v>0</v>
      </c>
      <c r="N56">
        <v>0</v>
      </c>
      <c r="O56">
        <v>0</v>
      </c>
      <c r="P56">
        <v>0</v>
      </c>
      <c r="Q56">
        <v>0</v>
      </c>
      <c r="R56">
        <v>0</v>
      </c>
      <c r="S56">
        <v>0</v>
      </c>
      <c r="U56">
        <v>0</v>
      </c>
      <c r="V56">
        <v>0</v>
      </c>
      <c r="W56">
        <v>0</v>
      </c>
      <c r="X56">
        <v>0</v>
      </c>
      <c r="Y56">
        <v>0</v>
      </c>
      <c r="Z56">
        <v>0</v>
      </c>
    </row>
    <row r="57" spans="2:26" x14ac:dyDescent="0.25">
      <c r="B57" s="7">
        <v>15</v>
      </c>
      <c r="C57">
        <v>0</v>
      </c>
      <c r="D57">
        <v>0</v>
      </c>
      <c r="E57">
        <v>0</v>
      </c>
      <c r="F57">
        <v>0</v>
      </c>
      <c r="G57">
        <v>0</v>
      </c>
      <c r="H57">
        <v>0</v>
      </c>
      <c r="I57">
        <v>0</v>
      </c>
      <c r="J57">
        <v>0</v>
      </c>
      <c r="K57">
        <v>0</v>
      </c>
      <c r="L57">
        <v>0</v>
      </c>
      <c r="M57">
        <v>0</v>
      </c>
      <c r="N57">
        <v>0</v>
      </c>
      <c r="O57">
        <v>0</v>
      </c>
      <c r="P57">
        <v>0</v>
      </c>
      <c r="Q57">
        <v>0</v>
      </c>
      <c r="R57">
        <v>0</v>
      </c>
      <c r="S57">
        <v>0</v>
      </c>
      <c r="U57">
        <v>0</v>
      </c>
      <c r="V57">
        <v>0</v>
      </c>
      <c r="X57">
        <v>0</v>
      </c>
      <c r="Y57">
        <v>0</v>
      </c>
      <c r="Z57">
        <v>0</v>
      </c>
    </row>
    <row r="58" spans="2:26" x14ac:dyDescent="0.25">
      <c r="B58" s="7">
        <v>16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v>0</v>
      </c>
      <c r="J58">
        <v>0</v>
      </c>
      <c r="K58">
        <v>0</v>
      </c>
      <c r="L58">
        <v>0</v>
      </c>
      <c r="M58">
        <v>0</v>
      </c>
      <c r="N58">
        <v>0</v>
      </c>
      <c r="O58">
        <v>0</v>
      </c>
      <c r="P58">
        <v>0</v>
      </c>
      <c r="Q58">
        <v>0</v>
      </c>
      <c r="R58">
        <v>0</v>
      </c>
      <c r="S58">
        <v>0</v>
      </c>
      <c r="U58">
        <v>0</v>
      </c>
      <c r="V58">
        <v>0</v>
      </c>
      <c r="X58">
        <v>0</v>
      </c>
      <c r="Y58">
        <v>0</v>
      </c>
      <c r="Z58">
        <v>0</v>
      </c>
    </row>
    <row r="59" spans="2:26" x14ac:dyDescent="0.25">
      <c r="B59" s="7">
        <v>17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v>0</v>
      </c>
      <c r="J59">
        <v>0</v>
      </c>
      <c r="K59">
        <v>0</v>
      </c>
      <c r="L59">
        <v>0</v>
      </c>
      <c r="M59">
        <v>0</v>
      </c>
      <c r="N59">
        <v>0</v>
      </c>
      <c r="O59">
        <v>0</v>
      </c>
      <c r="P59">
        <v>0</v>
      </c>
      <c r="Q59">
        <v>0</v>
      </c>
      <c r="R59">
        <v>0</v>
      </c>
      <c r="S59">
        <v>0</v>
      </c>
      <c r="U59">
        <v>0</v>
      </c>
      <c r="X59">
        <v>0</v>
      </c>
      <c r="Y59">
        <v>0</v>
      </c>
      <c r="Z59">
        <v>0</v>
      </c>
    </row>
    <row r="60" spans="2:26" x14ac:dyDescent="0.25">
      <c r="B60" s="7">
        <v>18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v>0</v>
      </c>
      <c r="J60">
        <v>0</v>
      </c>
      <c r="K60">
        <v>0</v>
      </c>
      <c r="L60">
        <v>0</v>
      </c>
      <c r="M60">
        <v>0</v>
      </c>
      <c r="N60">
        <v>0</v>
      </c>
      <c r="O60">
        <v>0</v>
      </c>
      <c r="P60">
        <v>0</v>
      </c>
      <c r="Q60">
        <v>0</v>
      </c>
      <c r="R60">
        <v>0</v>
      </c>
      <c r="S60">
        <v>0</v>
      </c>
      <c r="U60">
        <v>0</v>
      </c>
      <c r="X60">
        <v>0</v>
      </c>
      <c r="Z60">
        <v>0</v>
      </c>
    </row>
    <row r="61" spans="2:26" x14ac:dyDescent="0.25">
      <c r="B61" s="7">
        <v>19</v>
      </c>
      <c r="C61">
        <v>0</v>
      </c>
      <c r="D61">
        <v>0</v>
      </c>
      <c r="E61">
        <v>0</v>
      </c>
      <c r="F61">
        <v>0</v>
      </c>
      <c r="G61">
        <v>0</v>
      </c>
      <c r="H61">
        <v>0</v>
      </c>
      <c r="I61">
        <v>0</v>
      </c>
      <c r="J61">
        <v>0</v>
      </c>
      <c r="K61">
        <v>0</v>
      </c>
      <c r="L61">
        <v>0</v>
      </c>
      <c r="M61">
        <v>0</v>
      </c>
      <c r="N61">
        <v>0</v>
      </c>
      <c r="O61">
        <v>0</v>
      </c>
      <c r="P61">
        <v>0</v>
      </c>
      <c r="Q61">
        <v>0</v>
      </c>
      <c r="R61">
        <v>0</v>
      </c>
      <c r="S61">
        <v>0</v>
      </c>
      <c r="U61">
        <v>0</v>
      </c>
      <c r="X61">
        <v>0</v>
      </c>
      <c r="Z61">
        <v>0</v>
      </c>
    </row>
    <row r="62" spans="2:26" x14ac:dyDescent="0.25">
      <c r="B62" s="7">
        <v>20</v>
      </c>
      <c r="C62">
        <v>0</v>
      </c>
      <c r="D62">
        <v>0</v>
      </c>
      <c r="E62">
        <v>0</v>
      </c>
      <c r="F62">
        <v>0</v>
      </c>
      <c r="G62">
        <v>0</v>
      </c>
      <c r="H62">
        <v>0</v>
      </c>
      <c r="I62">
        <v>0</v>
      </c>
      <c r="J62">
        <v>0</v>
      </c>
      <c r="K62">
        <v>0</v>
      </c>
      <c r="L62">
        <v>0</v>
      </c>
      <c r="M62">
        <v>0</v>
      </c>
      <c r="N62">
        <v>0</v>
      </c>
      <c r="O62">
        <v>0</v>
      </c>
      <c r="P62">
        <v>0</v>
      </c>
      <c r="Q62">
        <v>0</v>
      </c>
      <c r="R62">
        <v>0</v>
      </c>
      <c r="S62">
        <v>0</v>
      </c>
      <c r="U62">
        <v>0</v>
      </c>
      <c r="X62">
        <v>0</v>
      </c>
      <c r="Z62">
        <v>0</v>
      </c>
    </row>
    <row r="63" spans="2:26" x14ac:dyDescent="0.25">
      <c r="B63" s="7">
        <v>21</v>
      </c>
      <c r="C63">
        <v>0</v>
      </c>
      <c r="D63">
        <v>0</v>
      </c>
      <c r="E63">
        <v>0</v>
      </c>
      <c r="F63">
        <v>0</v>
      </c>
      <c r="G63">
        <v>0</v>
      </c>
      <c r="H63">
        <v>0</v>
      </c>
      <c r="I63">
        <v>0</v>
      </c>
      <c r="J63">
        <v>0</v>
      </c>
      <c r="L63">
        <v>0</v>
      </c>
      <c r="M63">
        <v>0</v>
      </c>
      <c r="N63">
        <v>0</v>
      </c>
      <c r="O63">
        <v>0</v>
      </c>
      <c r="P63">
        <v>0</v>
      </c>
      <c r="Q63">
        <v>0</v>
      </c>
      <c r="R63">
        <v>0</v>
      </c>
      <c r="S63">
        <v>0</v>
      </c>
      <c r="U63">
        <v>0</v>
      </c>
      <c r="X63">
        <v>0</v>
      </c>
      <c r="Z63">
        <v>0</v>
      </c>
    </row>
    <row r="64" spans="2:26" x14ac:dyDescent="0.25">
      <c r="B64" s="7">
        <v>22</v>
      </c>
      <c r="C64">
        <v>0</v>
      </c>
      <c r="D64">
        <v>0</v>
      </c>
      <c r="E64">
        <v>0</v>
      </c>
      <c r="F64">
        <v>0</v>
      </c>
      <c r="G64">
        <v>0</v>
      </c>
      <c r="H64">
        <v>0</v>
      </c>
      <c r="I64">
        <v>0</v>
      </c>
      <c r="J64">
        <v>0</v>
      </c>
      <c r="L64">
        <v>0</v>
      </c>
      <c r="M64">
        <v>0</v>
      </c>
      <c r="N64">
        <v>0</v>
      </c>
      <c r="O64">
        <v>0</v>
      </c>
      <c r="P64">
        <v>0</v>
      </c>
      <c r="Q64">
        <v>0</v>
      </c>
      <c r="S64">
        <v>0</v>
      </c>
      <c r="U64">
        <v>0</v>
      </c>
      <c r="X64">
        <v>0</v>
      </c>
      <c r="Z64">
        <v>0</v>
      </c>
    </row>
    <row r="65" spans="2:26" x14ac:dyDescent="0.25">
      <c r="B65" s="7">
        <v>23</v>
      </c>
      <c r="C65">
        <v>0</v>
      </c>
      <c r="D65">
        <v>0</v>
      </c>
      <c r="E65">
        <v>0</v>
      </c>
      <c r="F65">
        <v>0</v>
      </c>
      <c r="G65">
        <v>0</v>
      </c>
      <c r="H65">
        <v>0</v>
      </c>
      <c r="I65">
        <v>0</v>
      </c>
      <c r="J65">
        <v>0</v>
      </c>
      <c r="L65">
        <v>0</v>
      </c>
      <c r="M65">
        <v>0</v>
      </c>
      <c r="N65">
        <v>0</v>
      </c>
      <c r="O65">
        <v>0</v>
      </c>
      <c r="P65">
        <v>0</v>
      </c>
      <c r="Q65">
        <v>0</v>
      </c>
      <c r="S65">
        <v>0</v>
      </c>
      <c r="U65">
        <v>0</v>
      </c>
      <c r="X65">
        <v>0</v>
      </c>
      <c r="Z65">
        <v>0</v>
      </c>
    </row>
    <row r="66" spans="2:26" x14ac:dyDescent="0.25">
      <c r="B66" s="7">
        <v>24</v>
      </c>
      <c r="C66">
        <v>0</v>
      </c>
      <c r="D66">
        <v>0</v>
      </c>
      <c r="E66">
        <v>0</v>
      </c>
      <c r="F66">
        <v>0</v>
      </c>
      <c r="G66">
        <v>0</v>
      </c>
      <c r="H66">
        <v>0</v>
      </c>
      <c r="I66">
        <v>0</v>
      </c>
      <c r="J66">
        <v>0</v>
      </c>
      <c r="L66">
        <v>0</v>
      </c>
      <c r="M66">
        <v>0</v>
      </c>
      <c r="N66">
        <v>0</v>
      </c>
      <c r="O66">
        <v>0</v>
      </c>
      <c r="P66">
        <v>0</v>
      </c>
      <c r="Q66">
        <v>0</v>
      </c>
      <c r="S66">
        <v>0</v>
      </c>
      <c r="U66">
        <v>0</v>
      </c>
      <c r="Z66">
        <v>0</v>
      </c>
    </row>
    <row r="67" spans="2:26" x14ac:dyDescent="0.25">
      <c r="B67" s="7">
        <v>25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v>0</v>
      </c>
      <c r="J67">
        <v>0</v>
      </c>
      <c r="L67">
        <v>0</v>
      </c>
      <c r="M67">
        <v>0</v>
      </c>
      <c r="N67">
        <v>0</v>
      </c>
      <c r="O67">
        <v>0</v>
      </c>
      <c r="P67">
        <v>0</v>
      </c>
      <c r="Q67">
        <v>0</v>
      </c>
      <c r="S67">
        <v>0</v>
      </c>
      <c r="U67">
        <v>0</v>
      </c>
      <c r="Z67">
        <v>0</v>
      </c>
    </row>
    <row r="68" spans="2:26" x14ac:dyDescent="0.25">
      <c r="B68" s="7">
        <v>26</v>
      </c>
      <c r="C68">
        <v>0</v>
      </c>
      <c r="D68">
        <v>0</v>
      </c>
      <c r="E68">
        <v>0</v>
      </c>
      <c r="F68">
        <v>0</v>
      </c>
      <c r="G68">
        <v>0</v>
      </c>
      <c r="H68">
        <v>0</v>
      </c>
      <c r="I68">
        <v>0</v>
      </c>
      <c r="J68">
        <v>0</v>
      </c>
      <c r="L68">
        <v>0</v>
      </c>
      <c r="M68">
        <v>0</v>
      </c>
      <c r="N68">
        <v>0</v>
      </c>
      <c r="O68">
        <v>0</v>
      </c>
      <c r="P68">
        <v>0</v>
      </c>
      <c r="Q68">
        <v>0</v>
      </c>
      <c r="S68">
        <v>0</v>
      </c>
    </row>
    <row r="69" spans="2:26" x14ac:dyDescent="0.25">
      <c r="B69" s="7">
        <v>27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v>0</v>
      </c>
      <c r="J69">
        <v>0</v>
      </c>
      <c r="L69">
        <v>0</v>
      </c>
      <c r="M69">
        <v>0</v>
      </c>
      <c r="N69">
        <v>0</v>
      </c>
      <c r="O69">
        <v>0</v>
      </c>
      <c r="P69">
        <v>0</v>
      </c>
      <c r="Q69">
        <v>0</v>
      </c>
      <c r="S69">
        <v>0</v>
      </c>
    </row>
    <row r="70" spans="2:26" x14ac:dyDescent="0.25">
      <c r="B70" s="7">
        <v>28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v>0</v>
      </c>
      <c r="J70">
        <v>0</v>
      </c>
      <c r="M70">
        <v>0</v>
      </c>
      <c r="N70">
        <v>0</v>
      </c>
      <c r="O70">
        <v>0</v>
      </c>
      <c r="P70">
        <v>0</v>
      </c>
      <c r="S70">
        <v>0</v>
      </c>
    </row>
    <row r="71" spans="2:26" x14ac:dyDescent="0.25">
      <c r="B71" s="7">
        <v>29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v>0</v>
      </c>
      <c r="J71">
        <v>0</v>
      </c>
      <c r="M71">
        <v>0</v>
      </c>
      <c r="N71">
        <v>0</v>
      </c>
      <c r="O71">
        <v>0</v>
      </c>
      <c r="P71">
        <v>0</v>
      </c>
      <c r="S71">
        <v>0</v>
      </c>
    </row>
    <row r="72" spans="2:26" x14ac:dyDescent="0.25">
      <c r="B72" s="7">
        <v>30</v>
      </c>
      <c r="C72">
        <v>0</v>
      </c>
      <c r="D72">
        <v>0</v>
      </c>
      <c r="E72">
        <v>0</v>
      </c>
      <c r="F72">
        <v>0</v>
      </c>
      <c r="G72">
        <v>0</v>
      </c>
      <c r="H72">
        <v>0</v>
      </c>
      <c r="I72">
        <v>0</v>
      </c>
      <c r="J72">
        <v>0</v>
      </c>
      <c r="M72">
        <v>0</v>
      </c>
      <c r="N72">
        <v>0</v>
      </c>
      <c r="O72">
        <v>0</v>
      </c>
      <c r="P72">
        <v>0</v>
      </c>
    </row>
    <row r="73" spans="2:26" x14ac:dyDescent="0.25">
      <c r="B73" s="9">
        <v>31</v>
      </c>
      <c r="C73">
        <v>0</v>
      </c>
      <c r="D73">
        <v>0</v>
      </c>
      <c r="E73">
        <v>0</v>
      </c>
      <c r="F73">
        <v>0</v>
      </c>
      <c r="G73">
        <v>0</v>
      </c>
      <c r="H73">
        <v>0</v>
      </c>
      <c r="I73">
        <v>0</v>
      </c>
      <c r="J73">
        <v>0</v>
      </c>
      <c r="M73">
        <v>0</v>
      </c>
      <c r="N73">
        <v>0</v>
      </c>
      <c r="O73">
        <v>0</v>
      </c>
      <c r="P73">
        <v>0</v>
      </c>
    </row>
    <row r="74" spans="2:26" x14ac:dyDescent="0.25">
      <c r="B74" s="9">
        <v>32</v>
      </c>
      <c r="C74">
        <v>0</v>
      </c>
      <c r="D74">
        <v>0</v>
      </c>
      <c r="E74">
        <v>0</v>
      </c>
      <c r="F74">
        <v>0</v>
      </c>
      <c r="G74">
        <v>0</v>
      </c>
      <c r="I74">
        <v>0</v>
      </c>
      <c r="J74">
        <v>0</v>
      </c>
      <c r="M74">
        <v>0</v>
      </c>
      <c r="N74">
        <v>0</v>
      </c>
      <c r="O74">
        <v>0</v>
      </c>
    </row>
    <row r="75" spans="2:26" x14ac:dyDescent="0.25">
      <c r="B75" s="9">
        <v>33</v>
      </c>
      <c r="C75">
        <v>0</v>
      </c>
      <c r="D75">
        <v>0</v>
      </c>
      <c r="E75">
        <v>0</v>
      </c>
      <c r="F75">
        <v>0</v>
      </c>
      <c r="G75">
        <v>0</v>
      </c>
      <c r="I75">
        <v>0</v>
      </c>
      <c r="J75">
        <v>0</v>
      </c>
      <c r="M75">
        <v>0</v>
      </c>
      <c r="N75">
        <v>0</v>
      </c>
      <c r="O75">
        <v>0</v>
      </c>
    </row>
    <row r="76" spans="2:26" x14ac:dyDescent="0.25">
      <c r="B76" s="9">
        <v>34</v>
      </c>
      <c r="D76">
        <v>0</v>
      </c>
      <c r="E76">
        <v>0</v>
      </c>
      <c r="F76">
        <v>0</v>
      </c>
      <c r="I76">
        <v>0</v>
      </c>
      <c r="J76">
        <v>0</v>
      </c>
      <c r="M76">
        <v>0</v>
      </c>
    </row>
    <row r="77" spans="2:26" x14ac:dyDescent="0.25">
      <c r="B77" s="9">
        <v>35</v>
      </c>
      <c r="J77">
        <v>0</v>
      </c>
    </row>
    <row r="78" spans="2:26" x14ac:dyDescent="0.25">
      <c r="B78" s="1"/>
      <c r="C78" s="8">
        <f>1/20*100%</f>
        <v>0.05</v>
      </c>
      <c r="D78" s="8">
        <f>2/33*100%</f>
        <v>6.0606060606060608E-2</v>
      </c>
      <c r="E78" s="8">
        <f>1/18*100%</f>
        <v>5.5555555555555552E-2</v>
      </c>
      <c r="F78" s="8">
        <f>2/34*100%</f>
        <v>5.8823529411764705E-2</v>
      </c>
      <c r="G78" s="8">
        <f>1/33*100%</f>
        <v>3.0303030303030304E-2</v>
      </c>
      <c r="H78" s="8">
        <f>2/31*100%</f>
        <v>6.4516129032258063E-2</v>
      </c>
      <c r="I78" s="12">
        <f>2/34*100%</f>
        <v>5.8823529411764705E-2</v>
      </c>
      <c r="J78" s="12">
        <f>2/35*100%</f>
        <v>5.7142857142857141E-2</v>
      </c>
      <c r="K78" s="12">
        <f>2/35*100%</f>
        <v>5.7142857142857141E-2</v>
      </c>
      <c r="L78" s="12">
        <v>0</v>
      </c>
      <c r="M78" s="12">
        <v>0</v>
      </c>
      <c r="N78" s="12">
        <v>0</v>
      </c>
      <c r="O78" s="12">
        <v>0</v>
      </c>
      <c r="P78" s="12">
        <v>0</v>
      </c>
      <c r="Q78" s="12">
        <v>0</v>
      </c>
      <c r="R78" s="12">
        <v>0</v>
      </c>
      <c r="S78" s="12">
        <v>0</v>
      </c>
      <c r="T78" s="12">
        <v>0</v>
      </c>
      <c r="U78" s="12">
        <f>2/25*100%</f>
        <v>0.08</v>
      </c>
      <c r="V78" s="12">
        <f>1/16*100%</f>
        <v>6.25E-2</v>
      </c>
      <c r="W78" s="12">
        <f>1/14*100%</f>
        <v>7.1428571428571425E-2</v>
      </c>
      <c r="X78" s="12">
        <f>5/23*100%</f>
        <v>0.21739130434782608</v>
      </c>
      <c r="Y78" s="12">
        <f>3/17*100%</f>
        <v>0.17647058823529413</v>
      </c>
      <c r="Z78" s="12">
        <f>4/25*100%</f>
        <v>0.16</v>
      </c>
    </row>
    <row r="79" spans="2:26" x14ac:dyDescent="0.25">
      <c r="B79" t="s">
        <v>16</v>
      </c>
      <c r="C79" s="23">
        <f>(C78+D78+E78)/3</f>
        <v>5.5387205387205395E-2</v>
      </c>
      <c r="D79" s="23"/>
      <c r="E79" s="23"/>
      <c r="F79" s="21">
        <f>(F78+G78+H78)/3</f>
        <v>5.1214229582351022E-2</v>
      </c>
      <c r="G79" s="21"/>
      <c r="H79" s="21"/>
      <c r="I79" s="19">
        <f>(I78+J78+K78)/3</f>
        <v>5.7703081232492993E-2</v>
      </c>
      <c r="J79" s="19"/>
      <c r="K79" s="19"/>
      <c r="L79" s="19">
        <f>(L78+M78+N78)/3</f>
        <v>0</v>
      </c>
      <c r="M79" s="19"/>
      <c r="N79" s="19"/>
      <c r="O79" s="19">
        <v>0</v>
      </c>
      <c r="P79" s="19"/>
      <c r="Q79" s="19"/>
      <c r="R79" s="19">
        <f>(R78+S78+T78)/3</f>
        <v>0</v>
      </c>
      <c r="S79" s="19"/>
      <c r="T79" s="19"/>
      <c r="U79" s="23">
        <f>(U78+V78+W78)/3</f>
        <v>7.1309523809523809E-2</v>
      </c>
      <c r="V79" s="23"/>
      <c r="W79" s="23"/>
      <c r="X79" s="23">
        <f>(Z78+Y78+X78)/3</f>
        <v>0.18462063086104008</v>
      </c>
      <c r="Y79" s="23"/>
      <c r="Z79" s="23"/>
    </row>
    <row r="80" spans="2:26" x14ac:dyDescent="0.25">
      <c r="B80" t="s">
        <v>22</v>
      </c>
      <c r="C80">
        <f>_xlfn.STDEV.S(C43:C75)/SQRT(COUNT(C43:C75))</f>
        <v>3.0303030303030307E-2</v>
      </c>
      <c r="D80">
        <f t="shared" ref="D80:K80" si="8">_xlfn.STDEV.S(D43:D76)/SQRT(COUNT(D43:D76))</f>
        <v>4.0959448460164194E-2</v>
      </c>
      <c r="E80">
        <f t="shared" si="8"/>
        <v>2.9411764705882353E-2</v>
      </c>
      <c r="F80">
        <f t="shared" si="8"/>
        <v>4.0959448460164194E-2</v>
      </c>
      <c r="G80">
        <f t="shared" si="8"/>
        <v>3.0303030303030307E-2</v>
      </c>
      <c r="H80">
        <f t="shared" si="8"/>
        <v>4.4853018526052071E-2</v>
      </c>
      <c r="I80">
        <f t="shared" si="8"/>
        <v>4.9374827039089277E-2</v>
      </c>
      <c r="J80">
        <f t="shared" si="8"/>
        <v>4.0959448460164194E-2</v>
      </c>
      <c r="K80">
        <f t="shared" si="8"/>
        <v>8.1917802190912534E-2</v>
      </c>
      <c r="L80">
        <v>0</v>
      </c>
      <c r="M80">
        <v>0</v>
      </c>
      <c r="N80">
        <v>0</v>
      </c>
      <c r="O80">
        <v>0</v>
      </c>
      <c r="P80">
        <v>0</v>
      </c>
      <c r="Q80">
        <v>0</v>
      </c>
      <c r="R80">
        <v>0</v>
      </c>
      <c r="S80">
        <v>0</v>
      </c>
      <c r="T80">
        <v>0</v>
      </c>
      <c r="U80">
        <f t="shared" ref="U80:Z80" si="9">_xlfn.STDEV.S(U43:U76)/SQRT(COUNT(U43:U76))</f>
        <v>5.5377492419453833E-2</v>
      </c>
      <c r="V80">
        <f t="shared" si="9"/>
        <v>6.25E-2</v>
      </c>
      <c r="W80">
        <f t="shared" si="9"/>
        <v>7.1428571428571438E-2</v>
      </c>
      <c r="X80">
        <f t="shared" si="9"/>
        <v>8.7939112495205501E-2</v>
      </c>
      <c r="Y80">
        <f t="shared" si="9"/>
        <v>9.530501027070383E-2</v>
      </c>
      <c r="Z80">
        <f t="shared" si="9"/>
        <v>7.4833147735478819E-2</v>
      </c>
    </row>
    <row r="81" spans="3:26" x14ac:dyDescent="0.25">
      <c r="C81" s="17">
        <f>(C80+D80+E80)/3</f>
        <v>3.355808115635895E-2</v>
      </c>
      <c r="D81" s="17"/>
      <c r="E81" s="17"/>
      <c r="F81" s="17">
        <f t="shared" ref="F81" si="10">(F80+G80+H80)/3</f>
        <v>3.8705165763082187E-2</v>
      </c>
      <c r="G81" s="17"/>
      <c r="H81" s="17"/>
      <c r="I81" s="17">
        <f t="shared" ref="I81" si="11">(I80+J80+K80)/3</f>
        <v>5.741735923005533E-2</v>
      </c>
      <c r="J81" s="17"/>
      <c r="K81" s="17"/>
      <c r="U81" s="17">
        <f t="shared" ref="U81" si="12">(U80+V80+W80)/3</f>
        <v>6.31020212826751E-2</v>
      </c>
      <c r="V81" s="17"/>
      <c r="W81" s="17"/>
      <c r="X81" s="17">
        <f t="shared" ref="X81" si="13">(X80+Y80+Z80)/3</f>
        <v>8.6025756833796055E-2</v>
      </c>
      <c r="Y81" s="17"/>
      <c r="Z81" s="17"/>
    </row>
  </sheetData>
  <mergeCells count="45">
    <mergeCell ref="R79:T79"/>
    <mergeCell ref="U79:W79"/>
    <mergeCell ref="X79:Z79"/>
    <mergeCell ref="C41:E41"/>
    <mergeCell ref="F41:H41"/>
    <mergeCell ref="I41:K41"/>
    <mergeCell ref="L41:N41"/>
    <mergeCell ref="O41:Q41"/>
    <mergeCell ref="C79:E79"/>
    <mergeCell ref="F79:H79"/>
    <mergeCell ref="I79:K79"/>
    <mergeCell ref="L79:N79"/>
    <mergeCell ref="O79:Q79"/>
    <mergeCell ref="R1:T1"/>
    <mergeCell ref="U1:W1"/>
    <mergeCell ref="X1:Z1"/>
    <mergeCell ref="I38:K38"/>
    <mergeCell ref="C38:E38"/>
    <mergeCell ref="C1:E1"/>
    <mergeCell ref="F1:H1"/>
    <mergeCell ref="I1:K1"/>
    <mergeCell ref="L1:N1"/>
    <mergeCell ref="O1:Q1"/>
    <mergeCell ref="F38:H38"/>
    <mergeCell ref="L38:N38"/>
    <mergeCell ref="O38:Q38"/>
    <mergeCell ref="R38:T38"/>
    <mergeCell ref="U38:W38"/>
    <mergeCell ref="X38:Z38"/>
    <mergeCell ref="O40:Q40"/>
    <mergeCell ref="R40:T40"/>
    <mergeCell ref="U40:W40"/>
    <mergeCell ref="X40:Z40"/>
    <mergeCell ref="C81:E81"/>
    <mergeCell ref="F81:H81"/>
    <mergeCell ref="I81:K81"/>
    <mergeCell ref="U81:W81"/>
    <mergeCell ref="X81:Z81"/>
    <mergeCell ref="C40:E40"/>
    <mergeCell ref="F40:H40"/>
    <mergeCell ref="I40:K40"/>
    <mergeCell ref="L40:N40"/>
    <mergeCell ref="R41:T41"/>
    <mergeCell ref="U41:W41"/>
    <mergeCell ref="X41:Z4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2"/>
  <sheetViews>
    <sheetView topLeftCell="G60" workbookViewId="0">
      <selection activeCell="Z79" sqref="Z79"/>
    </sheetView>
  </sheetViews>
  <sheetFormatPr defaultRowHeight="15" x14ac:dyDescent="0.25"/>
  <cols>
    <col min="1" max="1" width="24.42578125" customWidth="1"/>
  </cols>
  <sheetData>
    <row r="1" spans="1:26" ht="69.75" customHeight="1" x14ac:dyDescent="0.25">
      <c r="A1" s="3" t="s">
        <v>5</v>
      </c>
      <c r="B1" s="2" t="s">
        <v>13</v>
      </c>
      <c r="C1" s="18" t="s">
        <v>3</v>
      </c>
      <c r="D1" s="18"/>
      <c r="E1" s="18"/>
      <c r="F1" s="27" t="s">
        <v>6</v>
      </c>
      <c r="G1" s="27"/>
      <c r="H1" s="27"/>
      <c r="I1" s="28" t="s">
        <v>7</v>
      </c>
      <c r="J1" s="28"/>
      <c r="K1" s="28"/>
      <c r="L1" s="22" t="s">
        <v>8</v>
      </c>
      <c r="M1" s="22"/>
      <c r="N1" s="22"/>
      <c r="O1" s="22" t="s">
        <v>9</v>
      </c>
      <c r="P1" s="22"/>
      <c r="Q1" s="22"/>
      <c r="R1" s="22" t="s">
        <v>10</v>
      </c>
      <c r="S1" s="22"/>
      <c r="T1" s="22"/>
      <c r="U1" s="22" t="s">
        <v>11</v>
      </c>
      <c r="V1" s="22"/>
      <c r="W1" s="22"/>
      <c r="X1" s="22" t="s">
        <v>12</v>
      </c>
      <c r="Y1" s="22"/>
      <c r="Z1" s="22"/>
    </row>
    <row r="2" spans="1:26" x14ac:dyDescent="0.25">
      <c r="C2" s="5" t="s">
        <v>0</v>
      </c>
      <c r="D2" s="4" t="s">
        <v>1</v>
      </c>
      <c r="E2" s="6" t="s">
        <v>2</v>
      </c>
      <c r="F2" s="5" t="s">
        <v>0</v>
      </c>
      <c r="G2" s="4" t="s">
        <v>1</v>
      </c>
      <c r="H2" s="6" t="s">
        <v>2</v>
      </c>
      <c r="I2" s="5" t="s">
        <v>0</v>
      </c>
      <c r="J2" s="4" t="s">
        <v>1</v>
      </c>
      <c r="K2" s="6" t="s">
        <v>2</v>
      </c>
      <c r="L2" s="5" t="s">
        <v>0</v>
      </c>
      <c r="M2" s="4" t="s">
        <v>1</v>
      </c>
      <c r="N2" s="6" t="s">
        <v>2</v>
      </c>
      <c r="O2" s="5" t="s">
        <v>0</v>
      </c>
      <c r="P2" s="4" t="s">
        <v>1</v>
      </c>
      <c r="Q2" s="6" t="s">
        <v>2</v>
      </c>
      <c r="R2" s="5" t="s">
        <v>0</v>
      </c>
      <c r="S2" s="4" t="s">
        <v>1</v>
      </c>
      <c r="T2" s="6" t="s">
        <v>2</v>
      </c>
      <c r="U2" s="5" t="s">
        <v>0</v>
      </c>
      <c r="V2" s="4" t="s">
        <v>1</v>
      </c>
      <c r="W2" s="6" t="s">
        <v>2</v>
      </c>
      <c r="X2" s="5" t="s">
        <v>0</v>
      </c>
      <c r="Y2" s="4" t="s">
        <v>1</v>
      </c>
      <c r="Z2" s="6" t="s">
        <v>2</v>
      </c>
    </row>
    <row r="3" spans="1:26" x14ac:dyDescent="0.25">
      <c r="B3" s="7">
        <v>1</v>
      </c>
      <c r="C3">
        <v>1</v>
      </c>
      <c r="D3">
        <v>1</v>
      </c>
      <c r="E3">
        <v>1</v>
      </c>
      <c r="F3">
        <v>1</v>
      </c>
      <c r="G3">
        <v>1</v>
      </c>
      <c r="H3">
        <v>1</v>
      </c>
      <c r="I3">
        <v>1</v>
      </c>
      <c r="J3">
        <v>1</v>
      </c>
      <c r="K3">
        <v>1</v>
      </c>
      <c r="L3">
        <v>1</v>
      </c>
      <c r="M3">
        <v>1</v>
      </c>
      <c r="N3">
        <v>1</v>
      </c>
      <c r="O3">
        <v>1</v>
      </c>
      <c r="P3">
        <v>1</v>
      </c>
      <c r="Q3">
        <v>1</v>
      </c>
      <c r="R3">
        <v>1</v>
      </c>
      <c r="S3">
        <v>1</v>
      </c>
      <c r="T3">
        <v>1</v>
      </c>
      <c r="U3">
        <v>1</v>
      </c>
      <c r="V3">
        <v>1</v>
      </c>
      <c r="W3">
        <v>1</v>
      </c>
      <c r="X3">
        <v>1</v>
      </c>
      <c r="Y3">
        <v>1</v>
      </c>
      <c r="Z3">
        <v>1</v>
      </c>
    </row>
    <row r="4" spans="1:26" x14ac:dyDescent="0.25">
      <c r="B4" s="7">
        <v>2</v>
      </c>
      <c r="C4">
        <v>1</v>
      </c>
      <c r="D4">
        <v>1</v>
      </c>
      <c r="E4">
        <v>1</v>
      </c>
      <c r="F4">
        <v>1</v>
      </c>
      <c r="G4" s="10">
        <v>1</v>
      </c>
      <c r="H4">
        <v>1</v>
      </c>
      <c r="I4" s="10">
        <v>1</v>
      </c>
      <c r="J4">
        <v>1</v>
      </c>
      <c r="K4" s="10">
        <v>1</v>
      </c>
      <c r="L4">
        <v>0</v>
      </c>
      <c r="M4" s="10">
        <v>0</v>
      </c>
      <c r="N4">
        <v>1</v>
      </c>
      <c r="O4" s="10">
        <v>1</v>
      </c>
      <c r="P4">
        <v>1</v>
      </c>
      <c r="Q4" s="10">
        <v>1</v>
      </c>
      <c r="R4">
        <v>1</v>
      </c>
      <c r="S4" s="10">
        <v>1</v>
      </c>
      <c r="T4">
        <v>1</v>
      </c>
      <c r="U4" s="10">
        <v>1</v>
      </c>
      <c r="V4">
        <v>1</v>
      </c>
      <c r="W4">
        <v>1</v>
      </c>
      <c r="X4">
        <v>1</v>
      </c>
      <c r="Y4">
        <v>1</v>
      </c>
      <c r="Z4">
        <v>1</v>
      </c>
    </row>
    <row r="5" spans="1:26" x14ac:dyDescent="0.25">
      <c r="B5" s="7">
        <v>3</v>
      </c>
      <c r="C5">
        <v>1</v>
      </c>
      <c r="D5">
        <v>1</v>
      </c>
      <c r="E5">
        <v>1</v>
      </c>
      <c r="F5">
        <v>1</v>
      </c>
      <c r="G5">
        <v>1</v>
      </c>
      <c r="H5">
        <v>1</v>
      </c>
      <c r="I5">
        <v>1</v>
      </c>
      <c r="J5">
        <v>1</v>
      </c>
      <c r="K5">
        <v>1</v>
      </c>
      <c r="L5">
        <v>0</v>
      </c>
      <c r="M5" s="10">
        <v>0</v>
      </c>
      <c r="N5">
        <v>0</v>
      </c>
      <c r="O5">
        <v>1</v>
      </c>
      <c r="P5">
        <v>1</v>
      </c>
      <c r="Q5">
        <v>1</v>
      </c>
      <c r="R5">
        <v>0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1</v>
      </c>
      <c r="Z5">
        <v>1</v>
      </c>
    </row>
    <row r="6" spans="1:26" x14ac:dyDescent="0.25">
      <c r="B6" s="7">
        <v>4</v>
      </c>
      <c r="C6">
        <v>1</v>
      </c>
      <c r="D6">
        <v>0</v>
      </c>
      <c r="E6">
        <v>0</v>
      </c>
      <c r="F6">
        <v>0</v>
      </c>
      <c r="G6">
        <v>0</v>
      </c>
      <c r="H6">
        <v>1</v>
      </c>
      <c r="I6">
        <v>1</v>
      </c>
      <c r="J6">
        <v>1</v>
      </c>
      <c r="K6">
        <v>1</v>
      </c>
      <c r="L6">
        <v>0</v>
      </c>
      <c r="M6" s="10">
        <v>0</v>
      </c>
      <c r="N6">
        <v>0</v>
      </c>
      <c r="O6">
        <v>0</v>
      </c>
      <c r="P6">
        <v>0</v>
      </c>
      <c r="Q6">
        <v>1</v>
      </c>
      <c r="R6">
        <v>0</v>
      </c>
      <c r="S6">
        <v>0</v>
      </c>
      <c r="T6">
        <v>0</v>
      </c>
      <c r="U6">
        <v>1</v>
      </c>
      <c r="V6">
        <v>1</v>
      </c>
      <c r="W6">
        <v>1</v>
      </c>
      <c r="X6">
        <v>1</v>
      </c>
      <c r="Y6">
        <v>1</v>
      </c>
      <c r="Z6">
        <v>1</v>
      </c>
    </row>
    <row r="7" spans="1:26" x14ac:dyDescent="0.25">
      <c r="B7" s="7">
        <v>5</v>
      </c>
      <c r="C7">
        <v>1</v>
      </c>
      <c r="D7">
        <v>0</v>
      </c>
      <c r="E7">
        <v>0</v>
      </c>
      <c r="F7">
        <v>0</v>
      </c>
      <c r="G7">
        <v>0</v>
      </c>
      <c r="H7">
        <v>1</v>
      </c>
      <c r="I7">
        <v>0</v>
      </c>
      <c r="J7">
        <v>1</v>
      </c>
      <c r="K7">
        <v>0</v>
      </c>
      <c r="L7">
        <v>0</v>
      </c>
      <c r="M7" s="10">
        <v>0</v>
      </c>
      <c r="N7">
        <v>0</v>
      </c>
      <c r="O7">
        <v>0</v>
      </c>
      <c r="P7">
        <v>0</v>
      </c>
      <c r="Q7">
        <v>0</v>
      </c>
      <c r="R7">
        <v>0</v>
      </c>
      <c r="S7">
        <v>0</v>
      </c>
      <c r="T7">
        <v>0</v>
      </c>
      <c r="U7">
        <v>1</v>
      </c>
      <c r="V7">
        <v>1</v>
      </c>
      <c r="W7">
        <v>0</v>
      </c>
      <c r="X7">
        <v>1</v>
      </c>
      <c r="Y7">
        <v>1</v>
      </c>
      <c r="Z7">
        <v>1</v>
      </c>
    </row>
    <row r="8" spans="1:26" x14ac:dyDescent="0.25">
      <c r="B8" s="7">
        <v>6</v>
      </c>
      <c r="C8">
        <v>0</v>
      </c>
      <c r="D8">
        <v>0</v>
      </c>
      <c r="E8">
        <v>0</v>
      </c>
      <c r="F8">
        <v>0</v>
      </c>
      <c r="G8">
        <v>0</v>
      </c>
      <c r="H8">
        <v>1</v>
      </c>
      <c r="I8">
        <v>0</v>
      </c>
      <c r="J8">
        <v>1</v>
      </c>
      <c r="K8">
        <v>0</v>
      </c>
      <c r="L8">
        <v>0</v>
      </c>
      <c r="M8" s="10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1</v>
      </c>
      <c r="Y8">
        <v>1</v>
      </c>
      <c r="Z8">
        <v>1</v>
      </c>
    </row>
    <row r="9" spans="1:26" x14ac:dyDescent="0.25">
      <c r="B9" s="7">
        <v>7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  <c r="M9" s="10">
        <v>0</v>
      </c>
      <c r="N9">
        <v>0</v>
      </c>
      <c r="O9">
        <v>0</v>
      </c>
      <c r="P9">
        <v>0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1</v>
      </c>
      <c r="Y9">
        <v>1</v>
      </c>
      <c r="Z9">
        <v>1</v>
      </c>
    </row>
    <row r="10" spans="1:26" x14ac:dyDescent="0.25">
      <c r="B10" s="7">
        <v>8</v>
      </c>
      <c r="C10">
        <v>0</v>
      </c>
      <c r="D10">
        <v>0</v>
      </c>
      <c r="E10">
        <v>0</v>
      </c>
      <c r="F10">
        <v>0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  <c r="M10" s="10">
        <v>0</v>
      </c>
      <c r="N10">
        <v>0</v>
      </c>
      <c r="O10">
        <v>0</v>
      </c>
      <c r="P10">
        <v>0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1</v>
      </c>
      <c r="Y10">
        <v>1</v>
      </c>
      <c r="Z10">
        <v>1</v>
      </c>
    </row>
    <row r="11" spans="1:26" x14ac:dyDescent="0.25">
      <c r="B11" s="7">
        <v>9</v>
      </c>
      <c r="F11">
        <v>0</v>
      </c>
      <c r="G11">
        <v>0</v>
      </c>
      <c r="H11">
        <v>0</v>
      </c>
      <c r="I11">
        <v>0</v>
      </c>
      <c r="J11">
        <v>0</v>
      </c>
      <c r="K11">
        <v>0</v>
      </c>
      <c r="L11">
        <v>0</v>
      </c>
      <c r="M11" s="10">
        <v>0</v>
      </c>
      <c r="N11">
        <v>0</v>
      </c>
      <c r="O11">
        <v>0</v>
      </c>
      <c r="P11">
        <v>0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1</v>
      </c>
      <c r="Y11">
        <v>1</v>
      </c>
      <c r="Z11">
        <v>1</v>
      </c>
    </row>
    <row r="12" spans="1:26" x14ac:dyDescent="0.25">
      <c r="B12" s="7">
        <v>10</v>
      </c>
      <c r="H12">
        <v>0</v>
      </c>
      <c r="I12">
        <v>0</v>
      </c>
      <c r="J12">
        <v>0</v>
      </c>
      <c r="K12">
        <v>0</v>
      </c>
      <c r="L12">
        <v>0</v>
      </c>
      <c r="M12" s="10">
        <v>0</v>
      </c>
      <c r="N12">
        <v>0</v>
      </c>
      <c r="O12">
        <v>0</v>
      </c>
      <c r="P12">
        <v>0</v>
      </c>
      <c r="Q12">
        <v>0</v>
      </c>
      <c r="R12">
        <v>0</v>
      </c>
      <c r="S12">
        <v>0</v>
      </c>
      <c r="T12">
        <v>0</v>
      </c>
      <c r="V12">
        <v>0</v>
      </c>
      <c r="W12">
        <v>0</v>
      </c>
      <c r="X12">
        <v>0</v>
      </c>
      <c r="Y12">
        <v>0</v>
      </c>
      <c r="Z12">
        <v>1</v>
      </c>
    </row>
    <row r="13" spans="1:26" x14ac:dyDescent="0.25">
      <c r="B13" s="7">
        <v>11</v>
      </c>
      <c r="H13">
        <v>0</v>
      </c>
      <c r="I13">
        <v>0</v>
      </c>
      <c r="J13">
        <v>0</v>
      </c>
      <c r="L13">
        <v>0</v>
      </c>
      <c r="M13" s="10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V13">
        <v>0</v>
      </c>
      <c r="X13">
        <v>0</v>
      </c>
      <c r="Z13">
        <v>0</v>
      </c>
    </row>
    <row r="14" spans="1:26" x14ac:dyDescent="0.25">
      <c r="B14" s="7">
        <v>12</v>
      </c>
      <c r="I14">
        <v>0</v>
      </c>
      <c r="J14">
        <v>0</v>
      </c>
      <c r="N14">
        <v>0</v>
      </c>
      <c r="O14">
        <v>0</v>
      </c>
      <c r="P14">
        <v>0</v>
      </c>
      <c r="Q14">
        <v>0</v>
      </c>
      <c r="R14">
        <v>0</v>
      </c>
      <c r="S14">
        <v>0</v>
      </c>
      <c r="T14">
        <v>0</v>
      </c>
    </row>
    <row r="15" spans="1:26" x14ac:dyDescent="0.25">
      <c r="B15" s="7">
        <v>13</v>
      </c>
      <c r="I15">
        <v>0</v>
      </c>
      <c r="J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</row>
    <row r="16" spans="1:26" x14ac:dyDescent="0.25">
      <c r="B16" s="7">
        <v>14</v>
      </c>
      <c r="I16">
        <v>0</v>
      </c>
      <c r="J16">
        <v>0</v>
      </c>
      <c r="N16">
        <v>0</v>
      </c>
      <c r="O16">
        <v>0</v>
      </c>
      <c r="P16">
        <v>0</v>
      </c>
      <c r="Q16">
        <v>0</v>
      </c>
      <c r="R16">
        <v>0</v>
      </c>
      <c r="S16">
        <v>0</v>
      </c>
      <c r="T16">
        <v>0</v>
      </c>
    </row>
    <row r="17" spans="2:20" x14ac:dyDescent="0.25">
      <c r="B17" s="7">
        <v>15</v>
      </c>
      <c r="I17">
        <v>0</v>
      </c>
      <c r="J17">
        <v>0</v>
      </c>
      <c r="N17">
        <v>0</v>
      </c>
      <c r="O17">
        <v>0</v>
      </c>
      <c r="P17">
        <v>0</v>
      </c>
      <c r="Q17">
        <v>0</v>
      </c>
      <c r="R17">
        <v>0</v>
      </c>
      <c r="S17">
        <v>0</v>
      </c>
      <c r="T17">
        <v>0</v>
      </c>
    </row>
    <row r="18" spans="2:20" x14ac:dyDescent="0.25">
      <c r="B18" s="7">
        <v>16</v>
      </c>
      <c r="N18">
        <v>0</v>
      </c>
      <c r="O18">
        <v>0</v>
      </c>
      <c r="P18">
        <v>0</v>
      </c>
      <c r="Q18">
        <v>0</v>
      </c>
      <c r="S18">
        <v>0</v>
      </c>
      <c r="T18">
        <v>0</v>
      </c>
    </row>
    <row r="19" spans="2:20" x14ac:dyDescent="0.25">
      <c r="B19" s="7">
        <v>17</v>
      </c>
      <c r="N19">
        <v>0</v>
      </c>
      <c r="O19">
        <v>0</v>
      </c>
      <c r="P19">
        <v>0</v>
      </c>
      <c r="Q19">
        <v>0</v>
      </c>
      <c r="S19">
        <v>0</v>
      </c>
      <c r="T19">
        <v>0</v>
      </c>
    </row>
    <row r="20" spans="2:20" x14ac:dyDescent="0.25">
      <c r="B20" s="7">
        <v>18</v>
      </c>
      <c r="N20">
        <v>0</v>
      </c>
      <c r="P20">
        <v>0</v>
      </c>
      <c r="Q20">
        <v>0</v>
      </c>
      <c r="S20">
        <v>0</v>
      </c>
      <c r="T20">
        <v>0</v>
      </c>
    </row>
    <row r="21" spans="2:20" x14ac:dyDescent="0.25">
      <c r="B21" s="7">
        <v>19</v>
      </c>
      <c r="N21">
        <v>0</v>
      </c>
      <c r="Q21">
        <v>0</v>
      </c>
      <c r="S21">
        <v>0</v>
      </c>
      <c r="T21">
        <v>0</v>
      </c>
    </row>
    <row r="22" spans="2:20" x14ac:dyDescent="0.25">
      <c r="B22" s="7">
        <v>20</v>
      </c>
      <c r="N22">
        <v>0</v>
      </c>
      <c r="Q22">
        <v>0</v>
      </c>
      <c r="S22">
        <v>0</v>
      </c>
      <c r="T22">
        <v>0</v>
      </c>
    </row>
    <row r="23" spans="2:20" x14ac:dyDescent="0.25">
      <c r="B23" s="7">
        <v>21</v>
      </c>
      <c r="N23">
        <v>0</v>
      </c>
      <c r="Q23">
        <v>0</v>
      </c>
      <c r="S23">
        <v>0</v>
      </c>
      <c r="T23">
        <v>0</v>
      </c>
    </row>
    <row r="24" spans="2:20" x14ac:dyDescent="0.25">
      <c r="B24" s="7">
        <v>22</v>
      </c>
      <c r="Q24">
        <v>0</v>
      </c>
      <c r="T24">
        <v>0</v>
      </c>
    </row>
    <row r="25" spans="2:20" x14ac:dyDescent="0.25">
      <c r="B25" s="7">
        <v>23</v>
      </c>
      <c r="Q25">
        <v>0</v>
      </c>
      <c r="T25">
        <v>0</v>
      </c>
    </row>
    <row r="26" spans="2:20" x14ac:dyDescent="0.25">
      <c r="B26" s="7">
        <v>24</v>
      </c>
      <c r="Q26">
        <v>0</v>
      </c>
    </row>
    <row r="27" spans="2:20" x14ac:dyDescent="0.25">
      <c r="B27" s="7">
        <v>25</v>
      </c>
      <c r="Q27">
        <v>0</v>
      </c>
    </row>
    <row r="28" spans="2:20" x14ac:dyDescent="0.25">
      <c r="B28" s="7">
        <v>26</v>
      </c>
      <c r="Q28">
        <v>0</v>
      </c>
    </row>
    <row r="29" spans="2:20" x14ac:dyDescent="0.25">
      <c r="B29" s="7">
        <v>27</v>
      </c>
    </row>
    <row r="30" spans="2:20" x14ac:dyDescent="0.25">
      <c r="B30" s="7">
        <v>28</v>
      </c>
    </row>
    <row r="31" spans="2:20" x14ac:dyDescent="0.25">
      <c r="B31" s="7">
        <v>29</v>
      </c>
    </row>
    <row r="32" spans="2:20" x14ac:dyDescent="0.25">
      <c r="B32" s="7">
        <v>30</v>
      </c>
    </row>
    <row r="33" spans="2:26" x14ac:dyDescent="0.25">
      <c r="B33" s="9">
        <v>31</v>
      </c>
    </row>
    <row r="34" spans="2:26" x14ac:dyDescent="0.25">
      <c r="B34" s="9">
        <v>32</v>
      </c>
    </row>
    <row r="35" spans="2:26" x14ac:dyDescent="0.25">
      <c r="B35" s="9">
        <v>33</v>
      </c>
    </row>
    <row r="36" spans="2:26" x14ac:dyDescent="0.25">
      <c r="B36" s="9">
        <v>34</v>
      </c>
    </row>
    <row r="37" spans="2:26" x14ac:dyDescent="0.25">
      <c r="B37" s="1"/>
      <c r="C37" s="8">
        <f>5/8*100%</f>
        <v>0.625</v>
      </c>
      <c r="D37" s="8">
        <f>3/8*100%</f>
        <v>0.375</v>
      </c>
      <c r="E37" s="8">
        <f>3/8*100%</f>
        <v>0.375</v>
      </c>
      <c r="F37" s="11">
        <f>3/9*100%</f>
        <v>0.33333333333333331</v>
      </c>
      <c r="G37" s="11">
        <f t="shared" ref="G37" si="0">3/9*100%</f>
        <v>0.33333333333333331</v>
      </c>
      <c r="H37" s="12">
        <f>6/13*100%</f>
        <v>0.46153846153846156</v>
      </c>
      <c r="I37" s="12">
        <f>4/15*100%</f>
        <v>0.26666666666666666</v>
      </c>
      <c r="J37" s="12">
        <f>4/15*100%</f>
        <v>0.26666666666666666</v>
      </c>
      <c r="K37" s="12">
        <f>2/10*100%</f>
        <v>0.2</v>
      </c>
      <c r="L37" s="12">
        <f>1/11*100%</f>
        <v>9.0909090909090912E-2</v>
      </c>
      <c r="M37" s="12">
        <f>1/11*100%</f>
        <v>9.0909090909090912E-2</v>
      </c>
      <c r="N37" s="12">
        <f>2/21*100%</f>
        <v>9.5238095238095233E-2</v>
      </c>
      <c r="O37" s="12">
        <f>3/17*100%</f>
        <v>0.17647058823529413</v>
      </c>
      <c r="P37" s="12">
        <f>3/18*100%</f>
        <v>0.16666666666666666</v>
      </c>
      <c r="Q37" s="12">
        <f>4/26*100%</f>
        <v>0.15384615384615385</v>
      </c>
      <c r="R37" s="12">
        <f>2/15*100%</f>
        <v>0.13333333333333333</v>
      </c>
      <c r="S37" s="12">
        <f>3/21*100%</f>
        <v>0.14285714285714285</v>
      </c>
      <c r="T37" s="12">
        <f>3/23*100%</f>
        <v>0.13043478260869565</v>
      </c>
      <c r="U37" s="12">
        <f>5/9*100%</f>
        <v>0.55555555555555558</v>
      </c>
      <c r="V37" s="12">
        <f>5/11*100%</f>
        <v>0.45454545454545453</v>
      </c>
      <c r="W37" s="12">
        <f>4/10*100%</f>
        <v>0.4</v>
      </c>
      <c r="X37" s="12">
        <f>9/11*100%</f>
        <v>0.81818181818181823</v>
      </c>
      <c r="Y37" s="12">
        <f>9/10*100%</f>
        <v>0.9</v>
      </c>
      <c r="Z37" s="12">
        <f>10/11*100%</f>
        <v>0.90909090909090906</v>
      </c>
    </row>
    <row r="38" spans="2:26" x14ac:dyDescent="0.25">
      <c r="C38" s="19">
        <f>(C37+D37+E37)/3</f>
        <v>0.45833333333333331</v>
      </c>
      <c r="D38" s="19"/>
      <c r="E38" s="19"/>
      <c r="F38" s="23">
        <f>(F37+G37+H37)/3</f>
        <v>0.37606837606837606</v>
      </c>
      <c r="G38" s="23"/>
      <c r="H38" s="23"/>
      <c r="I38" s="26">
        <f>(I37+J37+K37)/3</f>
        <v>0.24444444444444446</v>
      </c>
      <c r="J38" s="26"/>
      <c r="K38" s="26"/>
      <c r="L38" s="21">
        <f>(L37+M37+N37)/3</f>
        <v>9.2352092352092352E-2</v>
      </c>
      <c r="M38" s="21"/>
      <c r="N38" s="21"/>
      <c r="O38" s="23">
        <f>(O37+P37+Q37)/3</f>
        <v>0.16566113624937154</v>
      </c>
      <c r="P38" s="23"/>
      <c r="Q38" s="23"/>
      <c r="R38" s="23">
        <f>(R37+S37+T37)/3</f>
        <v>0.13554175293305729</v>
      </c>
      <c r="S38" s="23"/>
      <c r="T38" s="23"/>
      <c r="U38" s="23">
        <f>(U37+V37+W37)/3</f>
        <v>0.47003367003367008</v>
      </c>
      <c r="V38" s="23"/>
      <c r="W38" s="23"/>
      <c r="X38" s="19">
        <f>(X37+Y37+Z37)/3</f>
        <v>0.87575757575757585</v>
      </c>
      <c r="Y38" s="19"/>
      <c r="Z38" s="19"/>
    </row>
    <row r="39" spans="2:26" x14ac:dyDescent="0.25">
      <c r="B39" t="s">
        <v>21</v>
      </c>
      <c r="C39">
        <f>_xlfn.STDEV.S(C3:C36)/SQRT(COUNT(C3:C36))</f>
        <v>0.18298126367784995</v>
      </c>
      <c r="D39">
        <f t="shared" ref="D39:Z39" si="1">_xlfn.STDEV.S(D3:D36)/SQRT(COUNT(D3:D36))</f>
        <v>0.18298126367784995</v>
      </c>
      <c r="E39">
        <f t="shared" si="1"/>
        <v>0.18298126367784995</v>
      </c>
      <c r="F39">
        <f t="shared" si="1"/>
        <v>0.16666666666666666</v>
      </c>
      <c r="G39">
        <f t="shared" si="1"/>
        <v>0.16666666666666666</v>
      </c>
      <c r="H39">
        <f t="shared" si="1"/>
        <v>0.1574591643244434</v>
      </c>
      <c r="I39">
        <f t="shared" si="1"/>
        <v>0.11818736805705576</v>
      </c>
      <c r="J39">
        <f t="shared" si="1"/>
        <v>0.13093073414159542</v>
      </c>
      <c r="K39">
        <f t="shared" si="1"/>
        <v>0.16329931618554519</v>
      </c>
      <c r="L39">
        <f t="shared" si="1"/>
        <v>9.0909090909090912E-2</v>
      </c>
      <c r="M39">
        <f t="shared" si="1"/>
        <v>9.0909090909090912E-2</v>
      </c>
      <c r="N39">
        <f t="shared" si="1"/>
        <v>6.5638327390905818E-2</v>
      </c>
      <c r="O39">
        <f t="shared" si="1"/>
        <v>9.530501027070383E-2</v>
      </c>
      <c r="P39">
        <f t="shared" si="1"/>
        <v>9.0387690757773406E-2</v>
      </c>
      <c r="Q39">
        <f t="shared" si="1"/>
        <v>7.2160242458821994E-2</v>
      </c>
      <c r="R39">
        <f t="shared" si="1"/>
        <v>9.0851352515899583E-2</v>
      </c>
      <c r="S39">
        <f t="shared" si="1"/>
        <v>7.8246079643595173E-2</v>
      </c>
      <c r="T39">
        <f t="shared" si="1"/>
        <v>7.1801984682153958E-2</v>
      </c>
      <c r="U39">
        <f t="shared" si="1"/>
        <v>0.17568209223157663</v>
      </c>
      <c r="V39">
        <f t="shared" si="1"/>
        <v>0.1574591643244434</v>
      </c>
      <c r="W39">
        <f t="shared" si="1"/>
        <v>0.16329931618554519</v>
      </c>
      <c r="X39">
        <f t="shared" si="1"/>
        <v>0.12196734422726127</v>
      </c>
      <c r="Y39">
        <f t="shared" si="1"/>
        <v>0.10000000000000002</v>
      </c>
      <c r="Z39">
        <f t="shared" si="1"/>
        <v>9.0909090909090856E-2</v>
      </c>
    </row>
    <row r="40" spans="2:26" x14ac:dyDescent="0.25">
      <c r="C40" s="25">
        <f>(C39+D39+E39)/3</f>
        <v>0.18298126367784995</v>
      </c>
      <c r="D40" s="25"/>
      <c r="E40" s="25"/>
      <c r="F40" s="25">
        <f t="shared" ref="F40" si="2">(F39+G39+H39)/3</f>
        <v>0.1635974992192589</v>
      </c>
      <c r="G40" s="25"/>
      <c r="H40" s="25"/>
      <c r="I40" s="25">
        <f t="shared" ref="I40" si="3">(I39+J39+K39)/3</f>
        <v>0.13747247279473213</v>
      </c>
      <c r="J40" s="25"/>
      <c r="K40" s="25"/>
      <c r="L40" s="25">
        <f t="shared" ref="L40" si="4">(L39+M39+N39)/3</f>
        <v>8.2485503069695876E-2</v>
      </c>
      <c r="M40" s="25"/>
      <c r="N40" s="25"/>
      <c r="O40" s="25">
        <f t="shared" ref="O40" si="5">(O39+P39+Q39)/3</f>
        <v>8.595098116243309E-2</v>
      </c>
      <c r="P40" s="25"/>
      <c r="Q40" s="25"/>
      <c r="R40" s="25">
        <f t="shared" ref="R40" si="6">(R39+S39+T39)/3</f>
        <v>8.0299805613882905E-2</v>
      </c>
      <c r="S40" s="25"/>
      <c r="T40" s="25"/>
      <c r="U40" s="25">
        <f t="shared" ref="U40" si="7">(U39+V39+W39)/3</f>
        <v>0.16548019091385505</v>
      </c>
      <c r="V40" s="25"/>
      <c r="W40" s="25"/>
      <c r="X40" s="25">
        <f t="shared" ref="X40" si="8">(X39+Y39+Z39)/3</f>
        <v>0.1042921450454507</v>
      </c>
      <c r="Y40" s="25"/>
      <c r="Z40" s="25"/>
    </row>
    <row r="43" spans="2:26" x14ac:dyDescent="0.25">
      <c r="B43" s="15" t="s">
        <v>18</v>
      </c>
      <c r="C43" s="18" t="s">
        <v>3</v>
      </c>
      <c r="D43" s="18"/>
      <c r="E43" s="18"/>
      <c r="F43" s="18" t="s">
        <v>6</v>
      </c>
      <c r="G43" s="18"/>
      <c r="H43" s="18"/>
      <c r="I43" s="18" t="s">
        <v>7</v>
      </c>
      <c r="J43" s="18"/>
      <c r="K43" s="18"/>
      <c r="L43" s="18" t="s">
        <v>8</v>
      </c>
      <c r="M43" s="18"/>
      <c r="N43" s="18"/>
      <c r="O43" s="18" t="s">
        <v>9</v>
      </c>
      <c r="P43" s="18"/>
      <c r="Q43" s="18"/>
      <c r="R43" s="18" t="s">
        <v>10</v>
      </c>
      <c r="S43" s="18"/>
      <c r="T43" s="18"/>
      <c r="U43" s="22" t="s">
        <v>11</v>
      </c>
      <c r="V43" s="22"/>
      <c r="W43" s="22"/>
      <c r="X43" s="22" t="s">
        <v>12</v>
      </c>
      <c r="Y43" s="22"/>
      <c r="Z43" s="22"/>
    </row>
    <row r="44" spans="2:26" x14ac:dyDescent="0.25">
      <c r="C44" s="5" t="s">
        <v>0</v>
      </c>
      <c r="D44" s="4" t="s">
        <v>1</v>
      </c>
      <c r="E44" s="6" t="s">
        <v>2</v>
      </c>
      <c r="F44" s="5" t="s">
        <v>0</v>
      </c>
      <c r="G44" s="4" t="s">
        <v>1</v>
      </c>
      <c r="H44" s="6" t="s">
        <v>2</v>
      </c>
      <c r="I44" s="5" t="s">
        <v>0</v>
      </c>
      <c r="J44" s="4" t="s">
        <v>1</v>
      </c>
      <c r="K44" s="6" t="s">
        <v>2</v>
      </c>
      <c r="L44" s="5" t="s">
        <v>0</v>
      </c>
      <c r="M44" s="4" t="s">
        <v>1</v>
      </c>
      <c r="N44" s="6" t="s">
        <v>2</v>
      </c>
      <c r="O44" s="5" t="s">
        <v>0</v>
      </c>
      <c r="P44" s="4" t="s">
        <v>1</v>
      </c>
      <c r="Q44" s="6" t="s">
        <v>2</v>
      </c>
      <c r="R44" s="5" t="s">
        <v>0</v>
      </c>
      <c r="S44" s="4" t="s">
        <v>1</v>
      </c>
      <c r="T44" s="6" t="s">
        <v>2</v>
      </c>
      <c r="U44" s="5" t="s">
        <v>0</v>
      </c>
      <c r="V44" s="4" t="s">
        <v>1</v>
      </c>
      <c r="W44" s="6" t="s">
        <v>2</v>
      </c>
      <c r="X44" s="5" t="s">
        <v>0</v>
      </c>
      <c r="Y44" s="4" t="s">
        <v>1</v>
      </c>
      <c r="Z44" s="6" t="s">
        <v>2</v>
      </c>
    </row>
    <row r="45" spans="2:26" x14ac:dyDescent="0.25">
      <c r="B45" s="7">
        <v>1</v>
      </c>
      <c r="C45">
        <v>1</v>
      </c>
      <c r="D45">
        <v>1</v>
      </c>
      <c r="E45">
        <v>1</v>
      </c>
      <c r="F45">
        <v>1</v>
      </c>
      <c r="G45">
        <v>1</v>
      </c>
      <c r="H45">
        <v>1</v>
      </c>
      <c r="I45">
        <v>1</v>
      </c>
      <c r="J45">
        <v>1</v>
      </c>
      <c r="K45">
        <v>1</v>
      </c>
      <c r="L45">
        <v>0</v>
      </c>
      <c r="M45">
        <v>0</v>
      </c>
      <c r="N45">
        <v>0</v>
      </c>
      <c r="O45">
        <v>0</v>
      </c>
      <c r="P45">
        <v>0</v>
      </c>
      <c r="Q45">
        <v>0</v>
      </c>
      <c r="R45">
        <v>0</v>
      </c>
      <c r="S45">
        <v>0</v>
      </c>
      <c r="T45">
        <v>0</v>
      </c>
      <c r="U45">
        <v>1</v>
      </c>
      <c r="V45">
        <v>1</v>
      </c>
      <c r="W45">
        <v>1</v>
      </c>
      <c r="X45">
        <v>1</v>
      </c>
      <c r="Y45">
        <v>1</v>
      </c>
      <c r="Z45">
        <v>1</v>
      </c>
    </row>
    <row r="46" spans="2:26" x14ac:dyDescent="0.25">
      <c r="B46" s="7">
        <v>2</v>
      </c>
      <c r="C46">
        <v>1</v>
      </c>
      <c r="D46">
        <v>1</v>
      </c>
      <c r="E46">
        <v>1</v>
      </c>
      <c r="F46">
        <v>1</v>
      </c>
      <c r="G46" s="10">
        <v>1</v>
      </c>
      <c r="H46">
        <v>1</v>
      </c>
      <c r="I46" s="10">
        <v>1</v>
      </c>
      <c r="J46">
        <v>1</v>
      </c>
      <c r="K46" s="10">
        <v>1</v>
      </c>
      <c r="L46">
        <v>0</v>
      </c>
      <c r="M46" s="10">
        <v>0</v>
      </c>
      <c r="N46">
        <v>0</v>
      </c>
      <c r="O46" s="10">
        <v>0</v>
      </c>
      <c r="P46">
        <v>0</v>
      </c>
      <c r="Q46" s="10">
        <v>0</v>
      </c>
      <c r="R46">
        <v>0</v>
      </c>
      <c r="S46">
        <v>0</v>
      </c>
      <c r="T46">
        <v>0</v>
      </c>
      <c r="U46">
        <v>1</v>
      </c>
      <c r="V46">
        <v>1</v>
      </c>
      <c r="W46">
        <v>1</v>
      </c>
      <c r="X46">
        <v>1</v>
      </c>
      <c r="Y46">
        <v>1</v>
      </c>
      <c r="Z46">
        <v>1</v>
      </c>
    </row>
    <row r="47" spans="2:26" x14ac:dyDescent="0.25">
      <c r="B47" s="7">
        <v>3</v>
      </c>
      <c r="C47">
        <v>1</v>
      </c>
      <c r="D47">
        <v>1</v>
      </c>
      <c r="E47">
        <v>1</v>
      </c>
      <c r="F47">
        <v>1</v>
      </c>
      <c r="G47">
        <v>1</v>
      </c>
      <c r="H47">
        <v>1</v>
      </c>
      <c r="I47">
        <v>1</v>
      </c>
      <c r="J47">
        <v>1</v>
      </c>
      <c r="K47">
        <v>1</v>
      </c>
      <c r="L47">
        <v>0</v>
      </c>
      <c r="M47">
        <v>0</v>
      </c>
      <c r="N47">
        <v>0</v>
      </c>
      <c r="O47">
        <v>0</v>
      </c>
      <c r="P47">
        <v>0</v>
      </c>
      <c r="Q47">
        <v>0</v>
      </c>
      <c r="R47">
        <v>0</v>
      </c>
      <c r="S47">
        <v>0</v>
      </c>
      <c r="T47">
        <v>0</v>
      </c>
      <c r="U47">
        <v>1</v>
      </c>
      <c r="V47">
        <v>1</v>
      </c>
      <c r="W47">
        <v>1</v>
      </c>
      <c r="X47">
        <v>1</v>
      </c>
      <c r="Y47">
        <v>1</v>
      </c>
      <c r="Z47">
        <v>1</v>
      </c>
    </row>
    <row r="48" spans="2:26" x14ac:dyDescent="0.25">
      <c r="B48" s="7">
        <v>4</v>
      </c>
      <c r="C48">
        <v>1</v>
      </c>
      <c r="D48">
        <v>1</v>
      </c>
      <c r="E48">
        <v>0</v>
      </c>
      <c r="F48">
        <v>0</v>
      </c>
      <c r="G48">
        <v>1</v>
      </c>
      <c r="H48">
        <v>1</v>
      </c>
      <c r="I48">
        <v>0</v>
      </c>
      <c r="J48">
        <v>0</v>
      </c>
      <c r="K48">
        <v>0</v>
      </c>
      <c r="L48">
        <v>0</v>
      </c>
      <c r="M48">
        <v>0</v>
      </c>
      <c r="N48">
        <v>0</v>
      </c>
      <c r="O48">
        <v>0</v>
      </c>
      <c r="P48">
        <v>0</v>
      </c>
      <c r="Q48">
        <v>0</v>
      </c>
      <c r="R48">
        <v>0</v>
      </c>
      <c r="S48">
        <v>0</v>
      </c>
      <c r="T48">
        <v>0</v>
      </c>
      <c r="U48">
        <v>1</v>
      </c>
      <c r="V48">
        <v>0</v>
      </c>
      <c r="W48">
        <v>1</v>
      </c>
      <c r="X48">
        <v>1</v>
      </c>
      <c r="Y48">
        <v>1</v>
      </c>
      <c r="Z48">
        <v>1</v>
      </c>
    </row>
    <row r="49" spans="2:26" x14ac:dyDescent="0.25">
      <c r="B49" s="7">
        <v>5</v>
      </c>
      <c r="C49">
        <v>0</v>
      </c>
      <c r="D49">
        <v>1</v>
      </c>
      <c r="E49">
        <v>0</v>
      </c>
      <c r="F49">
        <v>0</v>
      </c>
      <c r="G49">
        <v>1</v>
      </c>
      <c r="H49">
        <v>0</v>
      </c>
      <c r="I49">
        <v>0</v>
      </c>
      <c r="J49">
        <v>0</v>
      </c>
      <c r="K49">
        <v>0</v>
      </c>
      <c r="L49">
        <v>0</v>
      </c>
      <c r="M49">
        <v>0</v>
      </c>
      <c r="N49">
        <v>0</v>
      </c>
      <c r="O49">
        <v>0</v>
      </c>
      <c r="P49">
        <v>0</v>
      </c>
      <c r="Q49">
        <v>0</v>
      </c>
      <c r="R49">
        <v>0</v>
      </c>
      <c r="S49">
        <v>0</v>
      </c>
      <c r="T49">
        <v>0</v>
      </c>
      <c r="U49">
        <v>1</v>
      </c>
      <c r="V49">
        <v>0</v>
      </c>
      <c r="W49">
        <v>0</v>
      </c>
      <c r="X49">
        <v>1</v>
      </c>
      <c r="Y49">
        <v>1</v>
      </c>
      <c r="Z49">
        <v>1</v>
      </c>
    </row>
    <row r="50" spans="2:26" x14ac:dyDescent="0.25">
      <c r="B50" s="7">
        <v>6</v>
      </c>
      <c r="C50">
        <v>0</v>
      </c>
      <c r="D50">
        <v>0</v>
      </c>
      <c r="E50">
        <v>0</v>
      </c>
      <c r="F50">
        <v>0</v>
      </c>
      <c r="G50">
        <v>0</v>
      </c>
      <c r="H50">
        <v>0</v>
      </c>
      <c r="I50">
        <v>0</v>
      </c>
      <c r="J50">
        <v>0</v>
      </c>
      <c r="K50">
        <v>0</v>
      </c>
      <c r="L50">
        <v>0</v>
      </c>
      <c r="M50">
        <v>0</v>
      </c>
      <c r="N50">
        <v>0</v>
      </c>
      <c r="O50">
        <v>0</v>
      </c>
      <c r="P50">
        <v>0</v>
      </c>
      <c r="Q50">
        <v>0</v>
      </c>
      <c r="R50">
        <v>0</v>
      </c>
      <c r="S50">
        <v>0</v>
      </c>
      <c r="T50">
        <v>0</v>
      </c>
      <c r="U50">
        <v>1</v>
      </c>
      <c r="V50">
        <v>0</v>
      </c>
      <c r="W50">
        <v>0</v>
      </c>
      <c r="X50">
        <v>1</v>
      </c>
      <c r="Y50">
        <v>1</v>
      </c>
      <c r="Z50">
        <v>1</v>
      </c>
    </row>
    <row r="51" spans="2:26" x14ac:dyDescent="0.25">
      <c r="B51" s="7">
        <v>7</v>
      </c>
      <c r="C51">
        <v>0</v>
      </c>
      <c r="D51">
        <v>0</v>
      </c>
      <c r="E51">
        <v>0</v>
      </c>
      <c r="F51">
        <v>0</v>
      </c>
      <c r="G51">
        <v>0</v>
      </c>
      <c r="H51">
        <v>0</v>
      </c>
      <c r="I51">
        <v>0</v>
      </c>
      <c r="J51">
        <v>0</v>
      </c>
      <c r="K51">
        <v>0</v>
      </c>
      <c r="L51">
        <v>0</v>
      </c>
      <c r="M51">
        <v>0</v>
      </c>
      <c r="N51">
        <v>0</v>
      </c>
      <c r="O51">
        <v>0</v>
      </c>
      <c r="P51">
        <v>0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1</v>
      </c>
      <c r="Y51">
        <v>1</v>
      </c>
      <c r="Z51">
        <v>1</v>
      </c>
    </row>
    <row r="52" spans="2:26" x14ac:dyDescent="0.25">
      <c r="B52" s="7">
        <v>8</v>
      </c>
      <c r="C52">
        <v>0</v>
      </c>
      <c r="D52">
        <v>0</v>
      </c>
      <c r="E52">
        <v>0</v>
      </c>
      <c r="F52">
        <v>0</v>
      </c>
      <c r="G52">
        <v>0</v>
      </c>
      <c r="H52">
        <v>0</v>
      </c>
      <c r="I52">
        <v>0</v>
      </c>
      <c r="J52">
        <v>0</v>
      </c>
      <c r="K52">
        <v>0</v>
      </c>
      <c r="L52">
        <v>0</v>
      </c>
      <c r="M52">
        <v>0</v>
      </c>
      <c r="N52">
        <v>0</v>
      </c>
      <c r="O52">
        <v>0</v>
      </c>
      <c r="P52">
        <v>0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0</v>
      </c>
      <c r="Y52">
        <v>0</v>
      </c>
      <c r="Z52">
        <v>1</v>
      </c>
    </row>
    <row r="53" spans="2:26" x14ac:dyDescent="0.25">
      <c r="B53" s="7">
        <v>9</v>
      </c>
      <c r="C53">
        <v>0</v>
      </c>
      <c r="D53">
        <v>0</v>
      </c>
      <c r="E53">
        <v>0</v>
      </c>
      <c r="F53">
        <v>0</v>
      </c>
      <c r="G53">
        <v>0</v>
      </c>
      <c r="H53">
        <v>0</v>
      </c>
      <c r="I53">
        <v>0</v>
      </c>
      <c r="J53">
        <v>0</v>
      </c>
      <c r="K53">
        <v>0</v>
      </c>
      <c r="L53">
        <v>0</v>
      </c>
      <c r="M53">
        <v>0</v>
      </c>
      <c r="N53">
        <v>0</v>
      </c>
      <c r="O53">
        <v>0</v>
      </c>
      <c r="P53">
        <v>0</v>
      </c>
      <c r="Q53">
        <v>0</v>
      </c>
      <c r="R53">
        <v>0</v>
      </c>
      <c r="S53">
        <v>0</v>
      </c>
      <c r="T53">
        <v>0</v>
      </c>
      <c r="U53">
        <v>0</v>
      </c>
      <c r="V53">
        <v>0</v>
      </c>
      <c r="W53">
        <v>0</v>
      </c>
      <c r="X53">
        <v>0</v>
      </c>
      <c r="Y53">
        <v>0</v>
      </c>
      <c r="Z53">
        <v>0</v>
      </c>
    </row>
    <row r="54" spans="2:26" x14ac:dyDescent="0.25">
      <c r="B54" s="7">
        <v>10</v>
      </c>
      <c r="C54">
        <v>0</v>
      </c>
      <c r="D54">
        <v>0</v>
      </c>
      <c r="E54">
        <v>0</v>
      </c>
      <c r="F54">
        <v>0</v>
      </c>
      <c r="G54">
        <v>0</v>
      </c>
      <c r="H54">
        <v>0</v>
      </c>
      <c r="I54">
        <v>0</v>
      </c>
      <c r="J54">
        <v>0</v>
      </c>
      <c r="K54">
        <v>0</v>
      </c>
      <c r="L54">
        <v>0</v>
      </c>
      <c r="M54">
        <v>0</v>
      </c>
      <c r="N54">
        <v>0</v>
      </c>
      <c r="O54">
        <v>0</v>
      </c>
      <c r="P54">
        <v>0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  <c r="X54">
        <v>0</v>
      </c>
      <c r="Y54">
        <v>0</v>
      </c>
      <c r="Z54">
        <v>0</v>
      </c>
    </row>
    <row r="55" spans="2:26" x14ac:dyDescent="0.25">
      <c r="B55" s="7">
        <v>11</v>
      </c>
      <c r="C55">
        <v>0</v>
      </c>
      <c r="D55">
        <v>0</v>
      </c>
      <c r="F55">
        <v>0</v>
      </c>
      <c r="G55">
        <v>0</v>
      </c>
      <c r="H55">
        <v>0</v>
      </c>
      <c r="I55">
        <v>0</v>
      </c>
      <c r="J55">
        <v>0</v>
      </c>
      <c r="K55">
        <v>0</v>
      </c>
      <c r="L55">
        <v>0</v>
      </c>
      <c r="M55">
        <v>0</v>
      </c>
      <c r="N55">
        <v>0</v>
      </c>
      <c r="O55">
        <v>0</v>
      </c>
      <c r="P55">
        <v>0</v>
      </c>
      <c r="Q55">
        <v>0</v>
      </c>
      <c r="R55">
        <v>0</v>
      </c>
      <c r="S55">
        <v>0</v>
      </c>
      <c r="T55">
        <v>0</v>
      </c>
      <c r="U55">
        <v>0</v>
      </c>
      <c r="X55">
        <v>0</v>
      </c>
    </row>
    <row r="56" spans="2:26" x14ac:dyDescent="0.25">
      <c r="B56" s="7">
        <v>12</v>
      </c>
      <c r="C56">
        <v>0</v>
      </c>
      <c r="D56">
        <v>0</v>
      </c>
      <c r="F56">
        <v>0</v>
      </c>
      <c r="G56">
        <v>0</v>
      </c>
      <c r="H56">
        <v>0</v>
      </c>
      <c r="I56">
        <v>0</v>
      </c>
      <c r="J56">
        <v>0</v>
      </c>
      <c r="K56">
        <v>0</v>
      </c>
      <c r="L56">
        <v>0</v>
      </c>
      <c r="M56">
        <v>0</v>
      </c>
      <c r="N56">
        <v>0</v>
      </c>
      <c r="O56">
        <v>0</v>
      </c>
      <c r="P56">
        <v>0</v>
      </c>
      <c r="Q56">
        <v>0</v>
      </c>
      <c r="R56">
        <v>0</v>
      </c>
      <c r="S56">
        <v>0</v>
      </c>
      <c r="T56">
        <v>0</v>
      </c>
      <c r="U56">
        <v>0</v>
      </c>
      <c r="X56">
        <v>0</v>
      </c>
    </row>
    <row r="57" spans="2:26" x14ac:dyDescent="0.25">
      <c r="B57" s="7">
        <v>13</v>
      </c>
      <c r="D57">
        <v>0</v>
      </c>
      <c r="F57">
        <v>0</v>
      </c>
      <c r="G57">
        <v>0</v>
      </c>
      <c r="I57">
        <v>0</v>
      </c>
      <c r="J57">
        <v>0</v>
      </c>
      <c r="K57">
        <v>0</v>
      </c>
      <c r="L57">
        <v>0</v>
      </c>
      <c r="M57">
        <v>0</v>
      </c>
      <c r="N57">
        <v>0</v>
      </c>
      <c r="O57">
        <v>0</v>
      </c>
      <c r="P57">
        <v>0</v>
      </c>
      <c r="Q57">
        <v>0</v>
      </c>
      <c r="R57">
        <v>0</v>
      </c>
      <c r="S57">
        <v>0</v>
      </c>
      <c r="T57">
        <v>0</v>
      </c>
      <c r="U57">
        <v>0</v>
      </c>
      <c r="X57">
        <v>0</v>
      </c>
    </row>
    <row r="58" spans="2:26" x14ac:dyDescent="0.25">
      <c r="B58" s="7">
        <v>14</v>
      </c>
      <c r="G58">
        <v>0</v>
      </c>
      <c r="I58">
        <v>0</v>
      </c>
      <c r="J58">
        <v>0</v>
      </c>
      <c r="K58">
        <v>0</v>
      </c>
      <c r="L58">
        <v>0</v>
      </c>
      <c r="M58">
        <v>0</v>
      </c>
      <c r="N58">
        <v>0</v>
      </c>
      <c r="O58">
        <v>0</v>
      </c>
      <c r="P58">
        <v>0</v>
      </c>
      <c r="Q58">
        <v>0</v>
      </c>
      <c r="R58">
        <v>0</v>
      </c>
      <c r="S58">
        <v>0</v>
      </c>
      <c r="U58">
        <v>0</v>
      </c>
    </row>
    <row r="59" spans="2:26" x14ac:dyDescent="0.25">
      <c r="B59" s="7">
        <v>15</v>
      </c>
      <c r="G59">
        <v>0</v>
      </c>
      <c r="I59">
        <v>0</v>
      </c>
      <c r="J59">
        <v>0</v>
      </c>
      <c r="K59">
        <v>0</v>
      </c>
      <c r="L59">
        <v>0</v>
      </c>
      <c r="M59">
        <v>0</v>
      </c>
      <c r="N59">
        <v>0</v>
      </c>
      <c r="O59">
        <v>0</v>
      </c>
      <c r="P59">
        <v>0</v>
      </c>
      <c r="Q59">
        <v>0</v>
      </c>
      <c r="R59">
        <v>0</v>
      </c>
      <c r="S59">
        <v>0</v>
      </c>
    </row>
    <row r="60" spans="2:26" x14ac:dyDescent="0.25">
      <c r="B60" s="7">
        <v>16</v>
      </c>
      <c r="G60">
        <v>0</v>
      </c>
      <c r="I60">
        <v>0</v>
      </c>
      <c r="J60">
        <v>0</v>
      </c>
      <c r="K60">
        <v>0</v>
      </c>
      <c r="L60">
        <v>0</v>
      </c>
      <c r="M60">
        <v>0</v>
      </c>
      <c r="N60">
        <v>0</v>
      </c>
      <c r="O60">
        <v>0</v>
      </c>
      <c r="P60">
        <v>0</v>
      </c>
      <c r="Q60">
        <v>0</v>
      </c>
      <c r="R60">
        <v>0</v>
      </c>
      <c r="S60">
        <v>0</v>
      </c>
    </row>
    <row r="61" spans="2:26" x14ac:dyDescent="0.25">
      <c r="B61" s="7">
        <v>17</v>
      </c>
      <c r="I61">
        <v>0</v>
      </c>
      <c r="J61">
        <v>0</v>
      </c>
      <c r="K61">
        <v>0</v>
      </c>
      <c r="L61">
        <v>0</v>
      </c>
      <c r="M61">
        <v>0</v>
      </c>
      <c r="N61">
        <v>0</v>
      </c>
      <c r="O61">
        <v>0</v>
      </c>
      <c r="P61">
        <v>0</v>
      </c>
      <c r="Q61">
        <v>0</v>
      </c>
      <c r="R61">
        <v>0</v>
      </c>
      <c r="S61">
        <v>0</v>
      </c>
    </row>
    <row r="62" spans="2:26" x14ac:dyDescent="0.25">
      <c r="B62" s="7">
        <v>18</v>
      </c>
      <c r="I62">
        <v>0</v>
      </c>
      <c r="K62">
        <v>0</v>
      </c>
      <c r="L62">
        <v>0</v>
      </c>
      <c r="M62">
        <v>0</v>
      </c>
      <c r="N62">
        <v>0</v>
      </c>
      <c r="O62">
        <v>0</v>
      </c>
      <c r="P62">
        <v>0</v>
      </c>
      <c r="Q62">
        <v>0</v>
      </c>
      <c r="R62">
        <v>0</v>
      </c>
      <c r="S62">
        <v>0</v>
      </c>
    </row>
    <row r="63" spans="2:26" x14ac:dyDescent="0.25">
      <c r="B63" s="7">
        <v>19</v>
      </c>
      <c r="I63">
        <v>0</v>
      </c>
      <c r="L63">
        <v>0</v>
      </c>
      <c r="M63">
        <v>0</v>
      </c>
      <c r="N63">
        <v>0</v>
      </c>
      <c r="O63">
        <v>0</v>
      </c>
      <c r="P63">
        <v>0</v>
      </c>
      <c r="Q63">
        <v>0</v>
      </c>
      <c r="R63">
        <v>0</v>
      </c>
      <c r="S63">
        <v>0</v>
      </c>
    </row>
    <row r="64" spans="2:26" x14ac:dyDescent="0.25">
      <c r="B64" s="7">
        <v>20</v>
      </c>
      <c r="R64">
        <v>0</v>
      </c>
      <c r="S64">
        <v>0</v>
      </c>
    </row>
    <row r="65" spans="2:26" x14ac:dyDescent="0.25">
      <c r="B65" s="7">
        <v>21</v>
      </c>
      <c r="R65">
        <v>0</v>
      </c>
      <c r="S65">
        <v>0</v>
      </c>
    </row>
    <row r="66" spans="2:26" x14ac:dyDescent="0.25">
      <c r="B66" s="7">
        <v>22</v>
      </c>
      <c r="S66">
        <v>0</v>
      </c>
    </row>
    <row r="67" spans="2:26" x14ac:dyDescent="0.25">
      <c r="B67" s="7">
        <v>23</v>
      </c>
      <c r="S67">
        <v>0</v>
      </c>
    </row>
    <row r="68" spans="2:26" x14ac:dyDescent="0.25">
      <c r="B68" s="7">
        <v>24</v>
      </c>
      <c r="S68">
        <v>0</v>
      </c>
    </row>
    <row r="69" spans="2:26" x14ac:dyDescent="0.25">
      <c r="B69" s="7">
        <v>25</v>
      </c>
      <c r="S69">
        <v>0</v>
      </c>
    </row>
    <row r="70" spans="2:26" x14ac:dyDescent="0.25">
      <c r="B70" s="7">
        <v>26</v>
      </c>
    </row>
    <row r="71" spans="2:26" x14ac:dyDescent="0.25">
      <c r="B71" s="7">
        <v>27</v>
      </c>
    </row>
    <row r="72" spans="2:26" x14ac:dyDescent="0.25">
      <c r="B72" s="7">
        <v>28</v>
      </c>
    </row>
    <row r="73" spans="2:26" x14ac:dyDescent="0.25">
      <c r="B73" s="7">
        <v>29</v>
      </c>
    </row>
    <row r="74" spans="2:26" x14ac:dyDescent="0.25">
      <c r="B74" s="7">
        <v>30</v>
      </c>
    </row>
    <row r="75" spans="2:26" x14ac:dyDescent="0.25">
      <c r="B75" s="9">
        <v>31</v>
      </c>
    </row>
    <row r="76" spans="2:26" x14ac:dyDescent="0.25">
      <c r="B76" s="9">
        <v>32</v>
      </c>
    </row>
    <row r="77" spans="2:26" x14ac:dyDescent="0.25">
      <c r="B77" s="9">
        <v>33</v>
      </c>
    </row>
    <row r="78" spans="2:26" x14ac:dyDescent="0.25">
      <c r="B78" s="9">
        <v>34</v>
      </c>
      <c r="M78">
        <v>0</v>
      </c>
    </row>
    <row r="79" spans="2:26" x14ac:dyDescent="0.25">
      <c r="B79" s="1"/>
      <c r="C79" s="8">
        <f>4/12*100%</f>
        <v>0.33333333333333331</v>
      </c>
      <c r="D79" s="8">
        <f>5/13*100%</f>
        <v>0.38461538461538464</v>
      </c>
      <c r="E79" s="8">
        <f>3/10*100%</f>
        <v>0.3</v>
      </c>
      <c r="F79" s="8">
        <f>3/13*100%</f>
        <v>0.23076923076923078</v>
      </c>
      <c r="G79" s="8">
        <f>5/16*100%</f>
        <v>0.3125</v>
      </c>
      <c r="H79" s="8">
        <f>4/12*100%</f>
        <v>0.33333333333333331</v>
      </c>
      <c r="I79" s="12">
        <f>3/19*100%</f>
        <v>0.15789473684210525</v>
      </c>
      <c r="J79" s="12">
        <f>3/17*100%</f>
        <v>0.17647058823529413</v>
      </c>
      <c r="K79" s="12">
        <f>3/18*100%</f>
        <v>0.16666666666666666</v>
      </c>
      <c r="L79" s="12">
        <v>0</v>
      </c>
      <c r="M79" s="12">
        <v>0</v>
      </c>
      <c r="N79" s="12">
        <v>0</v>
      </c>
      <c r="O79" s="12">
        <v>0</v>
      </c>
      <c r="P79" s="12">
        <v>0</v>
      </c>
      <c r="Q79" s="12">
        <v>0</v>
      </c>
      <c r="R79" s="12">
        <v>0</v>
      </c>
      <c r="S79" s="12">
        <v>0</v>
      </c>
      <c r="T79" s="12">
        <v>0</v>
      </c>
      <c r="U79" s="12">
        <f>6/14*100%</f>
        <v>0.42857142857142855</v>
      </c>
      <c r="V79" s="12">
        <f>3/10*100%</f>
        <v>0.3</v>
      </c>
      <c r="W79" s="12">
        <f>4/10*100%</f>
        <v>0.4</v>
      </c>
      <c r="X79" s="12">
        <f>7/13*100%</f>
        <v>0.53846153846153844</v>
      </c>
      <c r="Y79" s="12">
        <f>7/10*100%</f>
        <v>0.7</v>
      </c>
      <c r="Z79" s="12">
        <f>8/10*100%</f>
        <v>0.8</v>
      </c>
    </row>
    <row r="80" spans="2:26" x14ac:dyDescent="0.25">
      <c r="C80" s="23">
        <f>(C79+D79+E79)/3</f>
        <v>0.33931623931623928</v>
      </c>
      <c r="D80" s="23"/>
      <c r="E80" s="23"/>
      <c r="F80" s="23">
        <f>(F79+G79+H79)/3</f>
        <v>0.29220085470085472</v>
      </c>
      <c r="G80" s="23"/>
      <c r="H80" s="23"/>
      <c r="I80" s="23">
        <f>(I79+J79+K79)/3</f>
        <v>0.16701066391468866</v>
      </c>
      <c r="J80" s="23"/>
      <c r="K80" s="23"/>
      <c r="L80" s="19">
        <f>(L79+M79+N79)/3</f>
        <v>0</v>
      </c>
      <c r="M80" s="19"/>
      <c r="N80" s="19"/>
      <c r="O80" s="19">
        <v>0</v>
      </c>
      <c r="P80" s="19"/>
      <c r="Q80" s="19"/>
      <c r="R80" s="19">
        <f>(R79+S79+T79)/3</f>
        <v>0</v>
      </c>
      <c r="S80" s="19"/>
      <c r="T80" s="19"/>
      <c r="U80" s="23">
        <f>(U79+V79+W79)/3</f>
        <v>0.37619047619047619</v>
      </c>
      <c r="V80" s="23"/>
      <c r="W80" s="23"/>
      <c r="X80" s="21">
        <f>(Z79+Y79+X79)/3</f>
        <v>0.6794871794871794</v>
      </c>
      <c r="Y80" s="21"/>
      <c r="Z80" s="21"/>
    </row>
    <row r="81" spans="2:26" x14ac:dyDescent="0.25">
      <c r="B81" t="s">
        <v>21</v>
      </c>
      <c r="C81">
        <f>_xlfn.STDEV.S(C45:C78)/SQRT(COUNT(C45:C78))</f>
        <v>0.1421338109037403</v>
      </c>
      <c r="D81">
        <f t="shared" ref="D81:K81" si="9">_xlfn.STDEV.S(D45:D78)/SQRT(COUNT(D45:D78))</f>
        <v>0.14044168141158106</v>
      </c>
      <c r="E81">
        <f t="shared" si="9"/>
        <v>0.15275252316519466</v>
      </c>
      <c r="F81">
        <f t="shared" si="9"/>
        <v>0.12162606385262997</v>
      </c>
      <c r="G81">
        <f t="shared" si="9"/>
        <v>0.11967838846954226</v>
      </c>
      <c r="H81">
        <f t="shared" si="9"/>
        <v>0.1421338109037403</v>
      </c>
      <c r="I81">
        <f t="shared" si="9"/>
        <v>8.5947008518707999E-2</v>
      </c>
      <c r="J81">
        <f t="shared" si="9"/>
        <v>9.530501027070383E-2</v>
      </c>
      <c r="K81">
        <f t="shared" si="9"/>
        <v>9.0387690757773406E-2</v>
      </c>
      <c r="L81" s="25">
        <v>0</v>
      </c>
      <c r="M81" s="25"/>
      <c r="N81" s="25"/>
      <c r="O81" s="25">
        <v>0</v>
      </c>
      <c r="P81" s="25"/>
      <c r="Q81" s="25"/>
      <c r="R81" s="25">
        <v>0</v>
      </c>
      <c r="S81" s="25"/>
      <c r="T81" s="25"/>
      <c r="U81">
        <f t="shared" ref="U81:Z81" si="10">_xlfn.STDEV.S(U45:U78)/SQRT(COUNT(U45:U78))</f>
        <v>0.13725270326150324</v>
      </c>
      <c r="V81">
        <f t="shared" si="10"/>
        <v>0.15275252316519466</v>
      </c>
      <c r="W81">
        <f t="shared" si="10"/>
        <v>0.16329931618554519</v>
      </c>
      <c r="X81">
        <f t="shared" si="10"/>
        <v>0.14390989949130545</v>
      </c>
      <c r="Y81">
        <f t="shared" si="10"/>
        <v>0.15275252316519464</v>
      </c>
      <c r="Z81">
        <f t="shared" si="10"/>
        <v>0.1333333333333333</v>
      </c>
    </row>
    <row r="82" spans="2:26" x14ac:dyDescent="0.25">
      <c r="C82" s="24">
        <f>(C81+D81+E81)/3</f>
        <v>0.14510933849350535</v>
      </c>
      <c r="D82" s="24"/>
      <c r="E82" s="24"/>
      <c r="F82" s="24">
        <f t="shared" ref="F82" si="11">(F81+G81+H81)/3</f>
        <v>0.12781275440863751</v>
      </c>
      <c r="G82" s="24"/>
      <c r="H82" s="24"/>
      <c r="I82" s="24">
        <f t="shared" ref="I82" si="12">(I81+J81+K81)/3</f>
        <v>9.0546569849061745E-2</v>
      </c>
      <c r="J82" s="24"/>
      <c r="K82" s="24"/>
      <c r="U82" s="24">
        <f t="shared" ref="U82" si="13">(U81+V81+W81)/3</f>
        <v>0.15110151420408102</v>
      </c>
      <c r="V82" s="24"/>
      <c r="W82" s="24"/>
      <c r="X82" s="24">
        <f t="shared" ref="X82" si="14">(X81+Y81+Z81)/3</f>
        <v>0.1433319186632778</v>
      </c>
      <c r="Y82" s="24"/>
      <c r="Z82" s="24"/>
    </row>
  </sheetData>
  <mergeCells count="48">
    <mergeCell ref="U1:W1"/>
    <mergeCell ref="X1:Z1"/>
    <mergeCell ref="C38:E38"/>
    <mergeCell ref="I38:K38"/>
    <mergeCell ref="F38:H38"/>
    <mergeCell ref="L38:N38"/>
    <mergeCell ref="O38:Q38"/>
    <mergeCell ref="R38:T38"/>
    <mergeCell ref="U38:W38"/>
    <mergeCell ref="X38:Z38"/>
    <mergeCell ref="C1:E1"/>
    <mergeCell ref="F1:H1"/>
    <mergeCell ref="I1:K1"/>
    <mergeCell ref="L1:N1"/>
    <mergeCell ref="O1:Q1"/>
    <mergeCell ref="R1:T1"/>
    <mergeCell ref="C43:E43"/>
    <mergeCell ref="F43:H43"/>
    <mergeCell ref="I43:K43"/>
    <mergeCell ref="L43:N43"/>
    <mergeCell ref="O43:Q43"/>
    <mergeCell ref="C80:E80"/>
    <mergeCell ref="F80:H80"/>
    <mergeCell ref="I80:K80"/>
    <mergeCell ref="L80:N80"/>
    <mergeCell ref="O80:Q80"/>
    <mergeCell ref="C40:E40"/>
    <mergeCell ref="F40:H40"/>
    <mergeCell ref="I40:K40"/>
    <mergeCell ref="L40:N40"/>
    <mergeCell ref="O40:Q40"/>
    <mergeCell ref="R40:T40"/>
    <mergeCell ref="U40:W40"/>
    <mergeCell ref="X40:Z40"/>
    <mergeCell ref="L81:N81"/>
    <mergeCell ref="O81:Q81"/>
    <mergeCell ref="R81:T81"/>
    <mergeCell ref="R43:T43"/>
    <mergeCell ref="U43:W43"/>
    <mergeCell ref="X43:Z43"/>
    <mergeCell ref="R80:T80"/>
    <mergeCell ref="U80:W80"/>
    <mergeCell ref="X80:Z80"/>
    <mergeCell ref="C82:E82"/>
    <mergeCell ref="F82:H82"/>
    <mergeCell ref="I82:K82"/>
    <mergeCell ref="U82:W82"/>
    <mergeCell ref="X82:Z8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2"/>
  <sheetViews>
    <sheetView topLeftCell="G60" workbookViewId="0">
      <selection activeCell="W79" sqref="W79"/>
    </sheetView>
  </sheetViews>
  <sheetFormatPr defaultRowHeight="15" x14ac:dyDescent="0.25"/>
  <cols>
    <col min="1" max="1" width="31.85546875" customWidth="1"/>
  </cols>
  <sheetData>
    <row r="1" spans="1:26" ht="48" customHeight="1" x14ac:dyDescent="0.25">
      <c r="A1" s="3" t="s">
        <v>5</v>
      </c>
      <c r="B1" s="2" t="s">
        <v>14</v>
      </c>
      <c r="C1" s="18" t="s">
        <v>3</v>
      </c>
      <c r="D1" s="18"/>
      <c r="E1" s="18"/>
      <c r="F1" s="18" t="s">
        <v>6</v>
      </c>
      <c r="G1" s="18"/>
      <c r="H1" s="18"/>
      <c r="I1" s="18" t="s">
        <v>7</v>
      </c>
      <c r="J1" s="18"/>
      <c r="K1" s="18"/>
      <c r="L1" s="18" t="s">
        <v>8</v>
      </c>
      <c r="M1" s="18"/>
      <c r="N1" s="18"/>
      <c r="O1" s="18" t="s">
        <v>9</v>
      </c>
      <c r="P1" s="18"/>
      <c r="Q1" s="18"/>
      <c r="R1" s="18" t="s">
        <v>10</v>
      </c>
      <c r="S1" s="18"/>
      <c r="T1" s="18"/>
      <c r="U1" s="18" t="s">
        <v>11</v>
      </c>
      <c r="V1" s="18"/>
      <c r="W1" s="18"/>
      <c r="X1" s="18" t="s">
        <v>12</v>
      </c>
      <c r="Y1" s="18"/>
      <c r="Z1" s="18"/>
    </row>
    <row r="2" spans="1:26" x14ac:dyDescent="0.25">
      <c r="C2" s="5" t="s">
        <v>0</v>
      </c>
      <c r="D2" s="4" t="s">
        <v>1</v>
      </c>
      <c r="E2" s="6" t="s">
        <v>2</v>
      </c>
      <c r="F2" s="5" t="s">
        <v>0</v>
      </c>
      <c r="G2" s="4" t="s">
        <v>1</v>
      </c>
      <c r="H2" s="6" t="s">
        <v>2</v>
      </c>
      <c r="I2" s="5" t="s">
        <v>0</v>
      </c>
      <c r="J2" s="4" t="s">
        <v>1</v>
      </c>
      <c r="K2" s="6" t="s">
        <v>2</v>
      </c>
      <c r="L2" s="5" t="s">
        <v>0</v>
      </c>
      <c r="M2" s="4" t="s">
        <v>1</v>
      </c>
      <c r="N2" s="6" t="s">
        <v>2</v>
      </c>
      <c r="O2" s="5" t="s">
        <v>0</v>
      </c>
      <c r="P2" s="4" t="s">
        <v>1</v>
      </c>
      <c r="Q2" s="6" t="s">
        <v>2</v>
      </c>
      <c r="R2" s="5" t="s">
        <v>0</v>
      </c>
      <c r="S2" s="4" t="s">
        <v>1</v>
      </c>
      <c r="T2" s="6" t="s">
        <v>2</v>
      </c>
      <c r="U2" s="5" t="s">
        <v>0</v>
      </c>
      <c r="V2" s="4" t="s">
        <v>1</v>
      </c>
      <c r="W2" s="6" t="s">
        <v>2</v>
      </c>
      <c r="X2" s="5" t="s">
        <v>0</v>
      </c>
      <c r="Y2" s="4" t="s">
        <v>1</v>
      </c>
      <c r="Z2" s="6" t="s">
        <v>2</v>
      </c>
    </row>
    <row r="3" spans="1:26" x14ac:dyDescent="0.25">
      <c r="B3" s="7">
        <v>1</v>
      </c>
      <c r="C3">
        <v>1</v>
      </c>
      <c r="D3">
        <v>1</v>
      </c>
      <c r="E3">
        <v>1</v>
      </c>
      <c r="F3">
        <v>1</v>
      </c>
      <c r="G3">
        <v>1</v>
      </c>
      <c r="H3">
        <v>1</v>
      </c>
      <c r="I3">
        <v>1</v>
      </c>
      <c r="J3">
        <v>1</v>
      </c>
      <c r="K3">
        <v>1</v>
      </c>
      <c r="L3">
        <v>1</v>
      </c>
      <c r="M3">
        <v>1</v>
      </c>
      <c r="N3">
        <v>1</v>
      </c>
      <c r="O3">
        <v>1</v>
      </c>
      <c r="P3">
        <v>1</v>
      </c>
      <c r="Q3">
        <v>1</v>
      </c>
      <c r="R3">
        <v>1</v>
      </c>
      <c r="S3">
        <v>1</v>
      </c>
      <c r="T3">
        <v>1</v>
      </c>
      <c r="U3">
        <v>1</v>
      </c>
      <c r="V3">
        <v>1</v>
      </c>
      <c r="W3">
        <v>1</v>
      </c>
      <c r="X3">
        <v>1</v>
      </c>
      <c r="Y3">
        <v>1</v>
      </c>
      <c r="Z3">
        <v>1</v>
      </c>
    </row>
    <row r="4" spans="1:26" x14ac:dyDescent="0.25">
      <c r="B4" s="7">
        <v>2</v>
      </c>
      <c r="C4">
        <v>1</v>
      </c>
      <c r="D4">
        <v>1</v>
      </c>
      <c r="E4">
        <v>1</v>
      </c>
      <c r="F4">
        <v>1</v>
      </c>
      <c r="G4" s="10">
        <v>1</v>
      </c>
      <c r="H4">
        <v>1</v>
      </c>
      <c r="I4" s="10">
        <v>1</v>
      </c>
      <c r="J4">
        <v>1</v>
      </c>
      <c r="K4" s="10">
        <v>1</v>
      </c>
      <c r="L4">
        <v>0</v>
      </c>
      <c r="M4" s="10">
        <v>0</v>
      </c>
      <c r="N4" s="10">
        <v>0</v>
      </c>
      <c r="O4" s="10">
        <v>1</v>
      </c>
      <c r="P4" s="10">
        <v>1</v>
      </c>
      <c r="Q4" s="10">
        <v>1</v>
      </c>
      <c r="R4" s="10">
        <v>1</v>
      </c>
      <c r="S4" s="10">
        <v>1</v>
      </c>
      <c r="T4" s="10">
        <v>1</v>
      </c>
      <c r="U4">
        <v>1</v>
      </c>
      <c r="V4">
        <v>1</v>
      </c>
      <c r="W4">
        <v>1</v>
      </c>
      <c r="X4">
        <v>1</v>
      </c>
      <c r="Y4">
        <v>1</v>
      </c>
      <c r="Z4">
        <v>1</v>
      </c>
    </row>
    <row r="5" spans="1:26" x14ac:dyDescent="0.25">
      <c r="B5" s="7">
        <v>3</v>
      </c>
      <c r="C5">
        <v>1</v>
      </c>
      <c r="D5">
        <v>0</v>
      </c>
      <c r="E5">
        <v>1</v>
      </c>
      <c r="F5">
        <v>1</v>
      </c>
      <c r="G5">
        <v>1</v>
      </c>
      <c r="H5">
        <v>1</v>
      </c>
      <c r="I5">
        <v>0</v>
      </c>
      <c r="J5">
        <v>1</v>
      </c>
      <c r="K5">
        <v>0</v>
      </c>
      <c r="L5">
        <v>0</v>
      </c>
      <c r="M5" s="10">
        <v>0</v>
      </c>
      <c r="N5" s="10">
        <v>0</v>
      </c>
      <c r="O5">
        <v>0</v>
      </c>
      <c r="P5">
        <v>0</v>
      </c>
      <c r="Q5">
        <v>0</v>
      </c>
      <c r="R5">
        <v>1</v>
      </c>
      <c r="S5">
        <v>0</v>
      </c>
      <c r="T5">
        <v>0</v>
      </c>
      <c r="U5">
        <v>1</v>
      </c>
      <c r="V5">
        <v>1</v>
      </c>
      <c r="W5">
        <v>1</v>
      </c>
      <c r="X5">
        <v>1</v>
      </c>
      <c r="Y5">
        <v>1</v>
      </c>
      <c r="Z5">
        <v>1</v>
      </c>
    </row>
    <row r="6" spans="1:26" x14ac:dyDescent="0.25">
      <c r="B6" s="7">
        <v>4</v>
      </c>
      <c r="C6">
        <v>1</v>
      </c>
      <c r="D6">
        <v>0</v>
      </c>
      <c r="E6">
        <v>1</v>
      </c>
      <c r="F6">
        <v>1</v>
      </c>
      <c r="G6">
        <v>1</v>
      </c>
      <c r="H6">
        <v>1</v>
      </c>
      <c r="I6">
        <v>0</v>
      </c>
      <c r="J6">
        <v>1</v>
      </c>
      <c r="K6">
        <v>0</v>
      </c>
      <c r="L6">
        <v>0</v>
      </c>
      <c r="M6" s="10">
        <v>0</v>
      </c>
      <c r="N6" s="10">
        <v>0</v>
      </c>
      <c r="O6">
        <v>0</v>
      </c>
      <c r="P6">
        <v>0</v>
      </c>
      <c r="Q6">
        <v>0</v>
      </c>
      <c r="R6">
        <v>0</v>
      </c>
      <c r="S6">
        <v>0</v>
      </c>
      <c r="T6">
        <v>0</v>
      </c>
      <c r="U6">
        <v>1</v>
      </c>
      <c r="V6">
        <v>1</v>
      </c>
      <c r="W6">
        <v>1</v>
      </c>
      <c r="X6">
        <v>1</v>
      </c>
      <c r="Y6">
        <v>1</v>
      </c>
      <c r="Z6">
        <v>1</v>
      </c>
    </row>
    <row r="7" spans="1:26" x14ac:dyDescent="0.25">
      <c r="B7" s="7">
        <v>5</v>
      </c>
      <c r="C7">
        <v>1</v>
      </c>
      <c r="D7">
        <v>0</v>
      </c>
      <c r="E7">
        <v>0</v>
      </c>
      <c r="F7">
        <v>1</v>
      </c>
      <c r="G7">
        <v>0</v>
      </c>
      <c r="H7">
        <v>1</v>
      </c>
      <c r="I7">
        <v>0</v>
      </c>
      <c r="J7">
        <v>0</v>
      </c>
      <c r="K7">
        <v>0</v>
      </c>
      <c r="L7">
        <v>0</v>
      </c>
      <c r="M7" s="10">
        <v>0</v>
      </c>
      <c r="N7" s="10">
        <v>0</v>
      </c>
      <c r="O7">
        <v>0</v>
      </c>
      <c r="P7">
        <v>0</v>
      </c>
      <c r="Q7">
        <v>0</v>
      </c>
      <c r="R7">
        <v>0</v>
      </c>
      <c r="S7">
        <v>0</v>
      </c>
      <c r="T7">
        <v>0</v>
      </c>
      <c r="U7">
        <v>0</v>
      </c>
      <c r="V7">
        <v>1</v>
      </c>
      <c r="W7">
        <v>1</v>
      </c>
      <c r="X7">
        <v>1</v>
      </c>
      <c r="Y7">
        <v>1</v>
      </c>
      <c r="Z7">
        <v>1</v>
      </c>
    </row>
    <row r="8" spans="1:26" x14ac:dyDescent="0.25">
      <c r="B8" s="7">
        <v>6</v>
      </c>
      <c r="C8">
        <v>0</v>
      </c>
      <c r="D8">
        <v>0</v>
      </c>
      <c r="E8">
        <v>0</v>
      </c>
      <c r="F8">
        <v>1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 s="10">
        <v>0</v>
      </c>
      <c r="N8" s="10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0</v>
      </c>
      <c r="U8">
        <v>0</v>
      </c>
      <c r="V8">
        <v>1</v>
      </c>
      <c r="W8">
        <v>0</v>
      </c>
      <c r="X8">
        <v>1</v>
      </c>
      <c r="Y8">
        <v>1</v>
      </c>
      <c r="Z8">
        <v>1</v>
      </c>
    </row>
    <row r="9" spans="1:26" x14ac:dyDescent="0.25">
      <c r="B9" s="7">
        <v>7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  <c r="M9" s="10">
        <v>0</v>
      </c>
      <c r="N9" s="10">
        <v>0</v>
      </c>
      <c r="O9">
        <v>0</v>
      </c>
      <c r="P9">
        <v>0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1</v>
      </c>
      <c r="Y9">
        <v>1</v>
      </c>
      <c r="Z9">
        <v>1</v>
      </c>
    </row>
    <row r="10" spans="1:26" x14ac:dyDescent="0.25">
      <c r="B10" s="7">
        <v>8</v>
      </c>
      <c r="C10">
        <v>0</v>
      </c>
      <c r="D10">
        <v>0</v>
      </c>
      <c r="E10">
        <v>0</v>
      </c>
      <c r="F10">
        <v>0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  <c r="M10" s="10">
        <v>0</v>
      </c>
      <c r="N10" s="10">
        <v>0</v>
      </c>
      <c r="O10">
        <v>0</v>
      </c>
      <c r="P10">
        <v>0</v>
      </c>
      <c r="Q10">
        <v>0</v>
      </c>
      <c r="R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</row>
    <row r="11" spans="1:26" x14ac:dyDescent="0.25">
      <c r="B11" s="7">
        <v>9</v>
      </c>
      <c r="C11">
        <v>0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>
        <v>0</v>
      </c>
      <c r="K11">
        <v>0</v>
      </c>
      <c r="L11">
        <v>0</v>
      </c>
      <c r="M11" s="10">
        <v>0</v>
      </c>
      <c r="N11" s="10">
        <v>0</v>
      </c>
      <c r="O11">
        <v>0</v>
      </c>
      <c r="P11">
        <v>0</v>
      </c>
      <c r="Q11">
        <v>0</v>
      </c>
      <c r="R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</row>
    <row r="12" spans="1:26" x14ac:dyDescent="0.25">
      <c r="B12" s="7">
        <v>10</v>
      </c>
      <c r="C12">
        <v>0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 s="10">
        <v>0</v>
      </c>
      <c r="N12" s="10">
        <v>0</v>
      </c>
      <c r="O12">
        <v>0</v>
      </c>
      <c r="P12">
        <v>0</v>
      </c>
      <c r="Q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</row>
    <row r="13" spans="1:26" x14ac:dyDescent="0.25">
      <c r="B13" s="7">
        <v>11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 s="10">
        <v>0</v>
      </c>
      <c r="N13" s="10">
        <v>0</v>
      </c>
      <c r="O13">
        <v>0</v>
      </c>
      <c r="P13">
        <v>0</v>
      </c>
      <c r="Q13">
        <v>0</v>
      </c>
      <c r="V13">
        <v>0</v>
      </c>
      <c r="W13">
        <v>0</v>
      </c>
    </row>
    <row r="14" spans="1:26" x14ac:dyDescent="0.25">
      <c r="B14" s="7">
        <v>12</v>
      </c>
      <c r="C14">
        <v>0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  <c r="M14" s="10">
        <v>0</v>
      </c>
      <c r="N14" s="10">
        <v>0</v>
      </c>
      <c r="O14">
        <v>0</v>
      </c>
      <c r="P14">
        <v>0</v>
      </c>
      <c r="Q14">
        <v>0</v>
      </c>
      <c r="V14">
        <v>0</v>
      </c>
      <c r="W14">
        <v>0</v>
      </c>
    </row>
    <row r="15" spans="1:26" x14ac:dyDescent="0.25">
      <c r="B15" s="7">
        <v>13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L15">
        <v>0</v>
      </c>
      <c r="M15" s="10">
        <v>0</v>
      </c>
      <c r="N15" s="10">
        <v>0</v>
      </c>
      <c r="O15">
        <v>0</v>
      </c>
      <c r="P15">
        <v>0</v>
      </c>
      <c r="Q15">
        <v>0</v>
      </c>
      <c r="V15">
        <v>0</v>
      </c>
      <c r="W15">
        <v>0</v>
      </c>
    </row>
    <row r="16" spans="1:26" x14ac:dyDescent="0.25">
      <c r="B16" s="7">
        <v>14</v>
      </c>
      <c r="C16">
        <v>0</v>
      </c>
      <c r="E16">
        <v>0</v>
      </c>
      <c r="F16">
        <v>0</v>
      </c>
      <c r="G16">
        <v>0</v>
      </c>
      <c r="H16">
        <v>0</v>
      </c>
      <c r="I16">
        <v>0</v>
      </c>
      <c r="J16">
        <v>0</v>
      </c>
      <c r="L16">
        <v>0</v>
      </c>
      <c r="M16" s="10">
        <v>0</v>
      </c>
      <c r="N16" s="10">
        <v>0</v>
      </c>
      <c r="O16">
        <v>0</v>
      </c>
      <c r="P16">
        <v>0</v>
      </c>
      <c r="Q16">
        <v>0</v>
      </c>
      <c r="V16">
        <v>0</v>
      </c>
    </row>
    <row r="17" spans="2:22" x14ac:dyDescent="0.25">
      <c r="B17" s="7">
        <v>15</v>
      </c>
      <c r="C17">
        <v>0</v>
      </c>
      <c r="E17">
        <v>0</v>
      </c>
      <c r="F17">
        <v>0</v>
      </c>
      <c r="G17">
        <v>0</v>
      </c>
      <c r="H17">
        <v>0</v>
      </c>
      <c r="J17">
        <v>0</v>
      </c>
      <c r="L17">
        <v>0</v>
      </c>
      <c r="M17" s="10">
        <v>0</v>
      </c>
      <c r="N17" s="10">
        <v>0</v>
      </c>
      <c r="O17">
        <v>0</v>
      </c>
      <c r="P17">
        <v>0</v>
      </c>
      <c r="Q17">
        <v>0</v>
      </c>
      <c r="V17">
        <v>0</v>
      </c>
    </row>
    <row r="18" spans="2:22" x14ac:dyDescent="0.25">
      <c r="B18" s="7">
        <v>16</v>
      </c>
      <c r="C18">
        <v>0</v>
      </c>
      <c r="E18">
        <v>0</v>
      </c>
      <c r="F18">
        <v>0</v>
      </c>
      <c r="G18">
        <v>0</v>
      </c>
      <c r="J18">
        <v>0</v>
      </c>
      <c r="L18">
        <v>0</v>
      </c>
      <c r="M18" s="10">
        <v>0</v>
      </c>
      <c r="N18" s="10">
        <v>0</v>
      </c>
      <c r="O18">
        <v>0</v>
      </c>
      <c r="P18">
        <v>0</v>
      </c>
      <c r="Q18">
        <v>0</v>
      </c>
      <c r="V18">
        <v>0</v>
      </c>
    </row>
    <row r="19" spans="2:22" x14ac:dyDescent="0.25">
      <c r="B19" s="7">
        <v>17</v>
      </c>
      <c r="C19">
        <v>0</v>
      </c>
      <c r="E19">
        <v>0</v>
      </c>
      <c r="F19">
        <v>0</v>
      </c>
      <c r="G19">
        <v>0</v>
      </c>
      <c r="J19">
        <v>0</v>
      </c>
      <c r="L19">
        <v>0</v>
      </c>
      <c r="M19" s="10">
        <v>0</v>
      </c>
      <c r="N19" s="10">
        <v>0</v>
      </c>
      <c r="O19">
        <v>0</v>
      </c>
      <c r="P19">
        <v>0</v>
      </c>
      <c r="Q19">
        <v>0</v>
      </c>
    </row>
    <row r="20" spans="2:22" x14ac:dyDescent="0.25">
      <c r="B20" s="7">
        <v>18</v>
      </c>
      <c r="C20">
        <v>0</v>
      </c>
      <c r="E20">
        <v>0</v>
      </c>
      <c r="F20">
        <v>0</v>
      </c>
      <c r="G20">
        <v>0</v>
      </c>
      <c r="J20">
        <v>0</v>
      </c>
      <c r="L20">
        <v>0</v>
      </c>
      <c r="M20" s="10">
        <v>0</v>
      </c>
      <c r="N20" s="10">
        <v>0</v>
      </c>
      <c r="O20">
        <v>0</v>
      </c>
      <c r="P20">
        <v>0</v>
      </c>
      <c r="Q20">
        <v>0</v>
      </c>
    </row>
    <row r="21" spans="2:22" x14ac:dyDescent="0.25">
      <c r="B21" s="7">
        <v>19</v>
      </c>
      <c r="C21">
        <v>0</v>
      </c>
      <c r="E21">
        <v>0</v>
      </c>
      <c r="F21">
        <v>0</v>
      </c>
      <c r="L21">
        <v>0</v>
      </c>
      <c r="M21" s="10">
        <v>0</v>
      </c>
      <c r="N21" s="10">
        <v>0</v>
      </c>
      <c r="O21">
        <v>0</v>
      </c>
      <c r="P21">
        <v>0</v>
      </c>
      <c r="Q21">
        <v>0</v>
      </c>
    </row>
    <row r="22" spans="2:22" x14ac:dyDescent="0.25">
      <c r="B22" s="7">
        <v>20</v>
      </c>
      <c r="C22">
        <v>0</v>
      </c>
      <c r="E22">
        <v>0</v>
      </c>
      <c r="F22">
        <v>0</v>
      </c>
      <c r="L22">
        <v>0</v>
      </c>
      <c r="M22" s="10">
        <v>0</v>
      </c>
      <c r="N22" s="10">
        <v>0</v>
      </c>
      <c r="O22">
        <v>0</v>
      </c>
      <c r="P22">
        <v>0</v>
      </c>
    </row>
    <row r="23" spans="2:22" x14ac:dyDescent="0.25">
      <c r="B23" s="7">
        <v>21</v>
      </c>
      <c r="C23">
        <v>0</v>
      </c>
      <c r="E23">
        <v>0</v>
      </c>
      <c r="F23">
        <v>0</v>
      </c>
      <c r="L23">
        <v>0</v>
      </c>
      <c r="M23" s="10">
        <v>0</v>
      </c>
      <c r="N23" s="10">
        <v>0</v>
      </c>
      <c r="O23">
        <v>0</v>
      </c>
    </row>
    <row r="24" spans="2:22" x14ac:dyDescent="0.25">
      <c r="B24" s="7">
        <v>22</v>
      </c>
      <c r="E24">
        <v>0</v>
      </c>
      <c r="F24">
        <v>0</v>
      </c>
      <c r="L24">
        <v>0</v>
      </c>
      <c r="M24" s="10">
        <v>0</v>
      </c>
      <c r="N24" s="10">
        <v>0</v>
      </c>
    </row>
    <row r="25" spans="2:22" x14ac:dyDescent="0.25">
      <c r="B25" s="7">
        <v>23</v>
      </c>
      <c r="E25">
        <v>0</v>
      </c>
      <c r="F25">
        <v>0</v>
      </c>
      <c r="L25">
        <v>0</v>
      </c>
      <c r="M25" s="10">
        <v>0</v>
      </c>
      <c r="N25" s="10">
        <v>0</v>
      </c>
    </row>
    <row r="26" spans="2:22" x14ac:dyDescent="0.25">
      <c r="B26" s="7">
        <v>24</v>
      </c>
      <c r="E26">
        <v>0</v>
      </c>
      <c r="F26">
        <v>0</v>
      </c>
      <c r="L26">
        <v>0</v>
      </c>
      <c r="M26" s="10">
        <v>0</v>
      </c>
      <c r="N26" s="10">
        <v>0</v>
      </c>
    </row>
    <row r="27" spans="2:22" x14ac:dyDescent="0.25">
      <c r="B27" s="7">
        <v>25</v>
      </c>
      <c r="E27">
        <v>0</v>
      </c>
      <c r="L27">
        <v>0</v>
      </c>
      <c r="M27" s="10">
        <v>0</v>
      </c>
      <c r="N27" s="10">
        <v>0</v>
      </c>
    </row>
    <row r="28" spans="2:22" x14ac:dyDescent="0.25">
      <c r="B28" s="7">
        <v>26</v>
      </c>
      <c r="L28">
        <v>0</v>
      </c>
      <c r="M28" s="10">
        <v>0</v>
      </c>
      <c r="N28" s="10">
        <v>0</v>
      </c>
    </row>
    <row r="29" spans="2:22" x14ac:dyDescent="0.25">
      <c r="B29" s="7">
        <v>27</v>
      </c>
      <c r="L29">
        <v>0</v>
      </c>
    </row>
    <row r="30" spans="2:22" x14ac:dyDescent="0.25">
      <c r="B30" s="7">
        <v>28</v>
      </c>
      <c r="L30">
        <v>0</v>
      </c>
    </row>
    <row r="31" spans="2:22" x14ac:dyDescent="0.25">
      <c r="B31" s="7">
        <v>29</v>
      </c>
      <c r="L31">
        <v>0</v>
      </c>
    </row>
    <row r="32" spans="2:22" x14ac:dyDescent="0.25">
      <c r="B32" s="7">
        <v>30</v>
      </c>
    </row>
    <row r="33" spans="2:26" x14ac:dyDescent="0.25">
      <c r="B33" s="9">
        <v>31</v>
      </c>
    </row>
    <row r="34" spans="2:26" x14ac:dyDescent="0.25">
      <c r="B34" s="9">
        <v>32</v>
      </c>
    </row>
    <row r="35" spans="2:26" x14ac:dyDescent="0.25">
      <c r="B35" s="9">
        <v>33</v>
      </c>
    </row>
    <row r="36" spans="2:26" x14ac:dyDescent="0.25">
      <c r="B36" s="9">
        <v>34</v>
      </c>
      <c r="V36" s="12"/>
    </row>
    <row r="37" spans="2:26" x14ac:dyDescent="0.25">
      <c r="B37" s="1"/>
      <c r="C37" s="8">
        <f>5/21*100%</f>
        <v>0.23809523809523808</v>
      </c>
      <c r="D37" s="8">
        <f>2/13*100%</f>
        <v>0.15384615384615385</v>
      </c>
      <c r="E37" s="8">
        <f>4/25*100%</f>
        <v>0.16</v>
      </c>
      <c r="F37" s="8">
        <f>6/24*100%</f>
        <v>0.25</v>
      </c>
      <c r="G37" s="8">
        <f>4/18*100%</f>
        <v>0.22222222222222221</v>
      </c>
      <c r="H37" s="8">
        <f>5/15*100%</f>
        <v>0.33333333333333331</v>
      </c>
      <c r="I37" s="12">
        <f>2/14*100%</f>
        <v>0.14285714285714285</v>
      </c>
      <c r="J37" s="12">
        <f>4/18*100%</f>
        <v>0.22222222222222221</v>
      </c>
      <c r="K37" s="12">
        <f>2/12*100%</f>
        <v>0.16666666666666666</v>
      </c>
      <c r="L37" s="12">
        <f>1/29*100%</f>
        <v>3.4482758620689655E-2</v>
      </c>
      <c r="M37" s="12">
        <f>1/26*100%</f>
        <v>3.8461538461538464E-2</v>
      </c>
      <c r="N37" s="12">
        <f>1/26*100%</f>
        <v>3.8461538461538464E-2</v>
      </c>
      <c r="O37" s="12">
        <f>2/21*100%</f>
        <v>9.5238095238095233E-2</v>
      </c>
      <c r="P37" s="12">
        <f>2/20*100%</f>
        <v>0.1</v>
      </c>
      <c r="Q37" s="12">
        <f>2/19*100%</f>
        <v>0.10526315789473684</v>
      </c>
      <c r="R37" s="12">
        <f>2/7*100%</f>
        <v>0.2857142857142857</v>
      </c>
      <c r="S37" s="12">
        <f>2/7*100%</f>
        <v>0.2857142857142857</v>
      </c>
      <c r="T37" s="12">
        <f>3/9*100%</f>
        <v>0.33333333333333331</v>
      </c>
      <c r="U37" s="12">
        <f>4/11*100%</f>
        <v>0.36363636363636365</v>
      </c>
      <c r="V37" s="12">
        <f>6/16*100%</f>
        <v>0.375</v>
      </c>
      <c r="W37" s="12">
        <f>5/13*100%</f>
        <v>0.38461538461538464</v>
      </c>
      <c r="X37" s="12">
        <f>7/10*100%</f>
        <v>0.7</v>
      </c>
      <c r="Y37" s="12">
        <f>7/10*100%</f>
        <v>0.7</v>
      </c>
      <c r="Z37" s="12">
        <f>7/10*100%</f>
        <v>0.7</v>
      </c>
    </row>
    <row r="38" spans="2:26" x14ac:dyDescent="0.25">
      <c r="C38" s="29">
        <f>(C37+D37+E37)/3</f>
        <v>0.18398046398046397</v>
      </c>
      <c r="D38" s="29"/>
      <c r="E38" s="29"/>
      <c r="F38" s="29">
        <f>(F37+G37+H37)/3</f>
        <v>0.26851851851851855</v>
      </c>
      <c r="G38" s="29"/>
      <c r="H38" s="29"/>
      <c r="I38" s="29">
        <f>(I37+J37+K37)/3</f>
        <v>0.17724867724867724</v>
      </c>
      <c r="J38" s="29"/>
      <c r="K38" s="29"/>
      <c r="L38" s="29">
        <f>(L37+M37+N37)/3</f>
        <v>3.7135278514588858E-2</v>
      </c>
      <c r="M38" s="29"/>
      <c r="N38" s="29"/>
      <c r="O38" s="29">
        <f>(O37+P37+Q37)/3</f>
        <v>0.10016708437761068</v>
      </c>
      <c r="P38" s="29"/>
      <c r="Q38" s="29"/>
      <c r="R38" s="29">
        <f>(R37+S37+T37)/3</f>
        <v>0.30158730158730157</v>
      </c>
      <c r="S38" s="29"/>
      <c r="T38" s="29"/>
      <c r="U38" s="29">
        <f>(U37+V37+W37)/3</f>
        <v>0.37441724941724946</v>
      </c>
      <c r="V38" s="29"/>
      <c r="W38" s="29"/>
      <c r="X38" s="30">
        <f>(X37+Y37+Z37)/3</f>
        <v>0.69999999999999984</v>
      </c>
      <c r="Y38" s="30"/>
      <c r="Z38" s="30"/>
    </row>
    <row r="39" spans="2:26" x14ac:dyDescent="0.25">
      <c r="B39" t="s">
        <v>21</v>
      </c>
      <c r="C39">
        <f>_xlfn.STDEV.S(C3:C36)/SQRT(COUNT(C3:C36))</f>
        <v>9.5238095238095233E-2</v>
      </c>
      <c r="D39">
        <f t="shared" ref="D39:Z39" si="0">_xlfn.STDEV.S(D3:D36)/SQRT(COUNT(D3:D36))</f>
        <v>0.10415433852097386</v>
      </c>
      <c r="E39">
        <f t="shared" si="0"/>
        <v>7.4833147735478819E-2</v>
      </c>
      <c r="F39">
        <f t="shared" si="0"/>
        <v>9.0289389814326909E-2</v>
      </c>
      <c r="G39">
        <f t="shared" si="0"/>
        <v>0.1008316903303367</v>
      </c>
      <c r="H39">
        <f t="shared" si="0"/>
        <v>0.12598815766974242</v>
      </c>
      <c r="I39">
        <f t="shared" si="0"/>
        <v>9.7052317212393921E-2</v>
      </c>
      <c r="J39">
        <f t="shared" si="0"/>
        <v>0.1008316903303367</v>
      </c>
      <c r="K39">
        <f t="shared" si="0"/>
        <v>0.11236664374387369</v>
      </c>
      <c r="L39">
        <f t="shared" si="0"/>
        <v>3.4482758620689655E-2</v>
      </c>
      <c r="M39">
        <f t="shared" si="0"/>
        <v>3.8461538461538464E-2</v>
      </c>
      <c r="N39">
        <f t="shared" si="0"/>
        <v>3.8461538461538464E-2</v>
      </c>
      <c r="O39">
        <f t="shared" si="0"/>
        <v>6.5638327390905818E-2</v>
      </c>
      <c r="P39">
        <f t="shared" si="0"/>
        <v>6.8824720161168529E-2</v>
      </c>
      <c r="Q39">
        <f t="shared" si="0"/>
        <v>7.2335186414344915E-2</v>
      </c>
      <c r="R39">
        <f t="shared" si="0"/>
        <v>0.16666666666666666</v>
      </c>
      <c r="S39">
        <f t="shared" si="0"/>
        <v>0.18442777839082938</v>
      </c>
      <c r="T39">
        <f t="shared" si="0"/>
        <v>0.18442777839082938</v>
      </c>
      <c r="U39">
        <f t="shared" si="0"/>
        <v>0.16329931618554519</v>
      </c>
      <c r="V39">
        <f t="shared" si="0"/>
        <v>0.125</v>
      </c>
      <c r="W39">
        <f t="shared" si="0"/>
        <v>0.14044168141158106</v>
      </c>
      <c r="X39">
        <f t="shared" si="0"/>
        <v>0.15275252316519464</v>
      </c>
      <c r="Y39">
        <f t="shared" si="0"/>
        <v>0.15275252316519464</v>
      </c>
      <c r="Z39">
        <f t="shared" si="0"/>
        <v>0.15275252316519464</v>
      </c>
    </row>
    <row r="40" spans="2:26" x14ac:dyDescent="0.25">
      <c r="C40" s="25">
        <f>(C39+D39+E39)/3</f>
        <v>9.1408527164849304E-2</v>
      </c>
      <c r="D40" s="25"/>
      <c r="E40" s="25"/>
      <c r="F40" s="25">
        <f t="shared" ref="F40" si="1">(F39+G39+H39)/3</f>
        <v>0.10570307927146867</v>
      </c>
      <c r="G40" s="25"/>
      <c r="H40" s="25"/>
      <c r="I40" s="25">
        <f t="shared" ref="I40" si="2">(I39+J39+K39)/3</f>
        <v>0.10341688376220143</v>
      </c>
      <c r="J40" s="25"/>
      <c r="K40" s="25"/>
      <c r="L40" s="25">
        <f t="shared" ref="L40" si="3">(L39+M39+N39)/3</f>
        <v>3.7135278514588858E-2</v>
      </c>
      <c r="M40" s="25"/>
      <c r="N40" s="25"/>
      <c r="O40" s="25">
        <f t="shared" ref="O40" si="4">(O39+P39+Q39)/3</f>
        <v>6.8932744655473083E-2</v>
      </c>
      <c r="P40" s="25"/>
      <c r="Q40" s="25"/>
      <c r="R40" s="25">
        <f t="shared" ref="R40" si="5">(R39+S39+T39)/3</f>
        <v>0.17850740781610849</v>
      </c>
      <c r="S40" s="25"/>
      <c r="T40" s="25"/>
      <c r="U40" s="25">
        <f t="shared" ref="U40" si="6">(U39+V39+W39)/3</f>
        <v>0.14291366586570875</v>
      </c>
      <c r="V40" s="25"/>
      <c r="W40" s="25"/>
      <c r="X40" s="25">
        <f t="shared" ref="X40" si="7">(X39+Y39+Z39)/3</f>
        <v>0.15275252316519464</v>
      </c>
      <c r="Y40" s="25"/>
      <c r="Z40" s="25"/>
    </row>
    <row r="43" spans="2:26" ht="25.5" x14ac:dyDescent="0.25">
      <c r="B43" s="2" t="s">
        <v>19</v>
      </c>
      <c r="C43" s="18" t="s">
        <v>3</v>
      </c>
      <c r="D43" s="18"/>
      <c r="E43" s="18"/>
      <c r="F43" s="18" t="s">
        <v>6</v>
      </c>
      <c r="G43" s="18"/>
      <c r="H43" s="18"/>
      <c r="I43" s="18" t="s">
        <v>7</v>
      </c>
      <c r="J43" s="18"/>
      <c r="K43" s="18"/>
      <c r="L43" s="18" t="s">
        <v>8</v>
      </c>
      <c r="M43" s="18"/>
      <c r="N43" s="18"/>
      <c r="O43" s="18" t="s">
        <v>9</v>
      </c>
      <c r="P43" s="18"/>
      <c r="Q43" s="18"/>
      <c r="R43" s="18" t="s">
        <v>10</v>
      </c>
      <c r="S43" s="18"/>
      <c r="T43" s="18"/>
      <c r="U43" s="22" t="s">
        <v>11</v>
      </c>
      <c r="V43" s="22"/>
      <c r="W43" s="22"/>
      <c r="X43" s="22" t="s">
        <v>12</v>
      </c>
      <c r="Y43" s="22"/>
      <c r="Z43" s="22"/>
    </row>
    <row r="44" spans="2:26" x14ac:dyDescent="0.25">
      <c r="C44" s="5" t="s">
        <v>0</v>
      </c>
      <c r="D44" s="4" t="s">
        <v>1</v>
      </c>
      <c r="E44" s="6" t="s">
        <v>2</v>
      </c>
      <c r="F44" s="5" t="s">
        <v>0</v>
      </c>
      <c r="G44" s="4" t="s">
        <v>1</v>
      </c>
      <c r="H44" s="6" t="s">
        <v>2</v>
      </c>
      <c r="I44" s="5" t="s">
        <v>0</v>
      </c>
      <c r="J44" s="4" t="s">
        <v>1</v>
      </c>
      <c r="K44" s="6" t="s">
        <v>2</v>
      </c>
      <c r="L44" s="5" t="s">
        <v>0</v>
      </c>
      <c r="M44" s="4" t="s">
        <v>1</v>
      </c>
      <c r="N44" s="6" t="s">
        <v>2</v>
      </c>
      <c r="O44" s="5" t="s">
        <v>0</v>
      </c>
      <c r="P44" s="4" t="s">
        <v>1</v>
      </c>
      <c r="Q44" s="6" t="s">
        <v>2</v>
      </c>
      <c r="R44" s="5" t="s">
        <v>0</v>
      </c>
      <c r="S44" s="4" t="s">
        <v>1</v>
      </c>
      <c r="T44" s="6" t="s">
        <v>2</v>
      </c>
      <c r="U44" s="5" t="s">
        <v>0</v>
      </c>
      <c r="V44" s="4" t="s">
        <v>1</v>
      </c>
      <c r="W44" s="6" t="s">
        <v>2</v>
      </c>
      <c r="X44" s="5" t="s">
        <v>0</v>
      </c>
      <c r="Y44" s="4" t="s">
        <v>1</v>
      </c>
      <c r="Z44" s="6" t="s">
        <v>2</v>
      </c>
    </row>
    <row r="45" spans="2:26" x14ac:dyDescent="0.25">
      <c r="B45" s="7">
        <v>1</v>
      </c>
      <c r="C45">
        <v>1</v>
      </c>
      <c r="D45">
        <v>1</v>
      </c>
      <c r="E45">
        <v>1</v>
      </c>
      <c r="F45">
        <v>1</v>
      </c>
      <c r="G45">
        <v>1</v>
      </c>
      <c r="H45">
        <v>1</v>
      </c>
      <c r="I45">
        <v>1</v>
      </c>
      <c r="J45">
        <v>1</v>
      </c>
      <c r="K45">
        <v>1</v>
      </c>
      <c r="L45">
        <v>0</v>
      </c>
      <c r="M45">
        <v>0</v>
      </c>
      <c r="N45">
        <v>0</v>
      </c>
      <c r="O45">
        <v>0</v>
      </c>
      <c r="P45">
        <v>0</v>
      </c>
      <c r="Q45">
        <v>0</v>
      </c>
      <c r="R45">
        <v>1</v>
      </c>
      <c r="S45">
        <v>1</v>
      </c>
      <c r="T45">
        <v>1</v>
      </c>
      <c r="U45">
        <v>1</v>
      </c>
      <c r="V45">
        <v>1</v>
      </c>
      <c r="W45">
        <v>1</v>
      </c>
      <c r="X45">
        <v>1</v>
      </c>
      <c r="Y45">
        <v>1</v>
      </c>
      <c r="Z45">
        <v>1</v>
      </c>
    </row>
    <row r="46" spans="2:26" x14ac:dyDescent="0.25">
      <c r="B46" s="7">
        <v>2</v>
      </c>
      <c r="C46">
        <v>1</v>
      </c>
      <c r="D46">
        <v>1</v>
      </c>
      <c r="E46">
        <v>0</v>
      </c>
      <c r="F46">
        <v>1</v>
      </c>
      <c r="G46" s="10">
        <v>1</v>
      </c>
      <c r="H46">
        <v>1</v>
      </c>
      <c r="I46" s="10">
        <v>1</v>
      </c>
      <c r="J46">
        <v>1</v>
      </c>
      <c r="K46" s="10">
        <v>1</v>
      </c>
      <c r="L46">
        <v>0</v>
      </c>
      <c r="M46" s="10">
        <v>0</v>
      </c>
      <c r="N46">
        <v>0</v>
      </c>
      <c r="O46" s="10">
        <v>0</v>
      </c>
      <c r="P46">
        <v>0</v>
      </c>
      <c r="Q46" s="10">
        <v>0</v>
      </c>
      <c r="R46">
        <v>1</v>
      </c>
      <c r="S46">
        <v>0</v>
      </c>
      <c r="T46">
        <v>0</v>
      </c>
      <c r="U46">
        <v>1</v>
      </c>
      <c r="V46">
        <v>0</v>
      </c>
      <c r="W46">
        <v>0</v>
      </c>
      <c r="X46">
        <v>1</v>
      </c>
      <c r="Y46">
        <v>1</v>
      </c>
      <c r="Z46">
        <v>1</v>
      </c>
    </row>
    <row r="47" spans="2:26" x14ac:dyDescent="0.25">
      <c r="B47" s="7">
        <v>3</v>
      </c>
      <c r="C47">
        <v>1</v>
      </c>
      <c r="D47">
        <v>0</v>
      </c>
      <c r="E47">
        <v>0</v>
      </c>
      <c r="F47">
        <v>1</v>
      </c>
      <c r="G47">
        <v>1</v>
      </c>
      <c r="H47">
        <v>1</v>
      </c>
      <c r="I47">
        <v>0</v>
      </c>
      <c r="J47">
        <v>0</v>
      </c>
      <c r="K47">
        <v>0</v>
      </c>
      <c r="L47">
        <v>0</v>
      </c>
      <c r="M47">
        <v>0</v>
      </c>
      <c r="N47">
        <v>0</v>
      </c>
      <c r="O47">
        <v>0</v>
      </c>
      <c r="P47">
        <v>0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  <c r="X47">
        <v>1</v>
      </c>
      <c r="Y47">
        <v>1</v>
      </c>
      <c r="Z47">
        <v>1</v>
      </c>
    </row>
    <row r="48" spans="2:26" x14ac:dyDescent="0.25">
      <c r="B48" s="7">
        <v>4</v>
      </c>
      <c r="C48">
        <v>0</v>
      </c>
      <c r="D48">
        <v>0</v>
      </c>
      <c r="E48">
        <v>0</v>
      </c>
      <c r="F48">
        <v>0</v>
      </c>
      <c r="G48">
        <v>1</v>
      </c>
      <c r="H48">
        <v>0</v>
      </c>
      <c r="I48">
        <v>0</v>
      </c>
      <c r="J48">
        <v>0</v>
      </c>
      <c r="K48">
        <v>0</v>
      </c>
      <c r="L48">
        <v>0</v>
      </c>
      <c r="M48">
        <v>0</v>
      </c>
      <c r="N48">
        <v>0</v>
      </c>
      <c r="O48">
        <v>0</v>
      </c>
      <c r="P48">
        <v>0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  <c r="X48">
        <v>1</v>
      </c>
      <c r="Y48">
        <v>1</v>
      </c>
      <c r="Z48">
        <v>1</v>
      </c>
    </row>
    <row r="49" spans="2:26" x14ac:dyDescent="0.25">
      <c r="B49" s="7">
        <v>5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v>0</v>
      </c>
      <c r="J49">
        <v>0</v>
      </c>
      <c r="K49">
        <v>0</v>
      </c>
      <c r="L49">
        <v>0</v>
      </c>
      <c r="M49">
        <v>0</v>
      </c>
      <c r="N49">
        <v>0</v>
      </c>
      <c r="O49">
        <v>0</v>
      </c>
      <c r="P49">
        <v>0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1</v>
      </c>
      <c r="Y49">
        <v>0</v>
      </c>
      <c r="Z49">
        <v>0</v>
      </c>
    </row>
    <row r="50" spans="2:26" x14ac:dyDescent="0.25">
      <c r="B50" s="7">
        <v>6</v>
      </c>
      <c r="C50">
        <v>0</v>
      </c>
      <c r="D50">
        <v>0</v>
      </c>
      <c r="E50">
        <v>0</v>
      </c>
      <c r="F50">
        <v>0</v>
      </c>
      <c r="G50">
        <v>0</v>
      </c>
      <c r="H50">
        <v>0</v>
      </c>
      <c r="I50">
        <v>0</v>
      </c>
      <c r="J50">
        <v>0</v>
      </c>
      <c r="K50">
        <v>0</v>
      </c>
      <c r="L50">
        <v>0</v>
      </c>
      <c r="M50">
        <v>0</v>
      </c>
      <c r="N50">
        <v>0</v>
      </c>
      <c r="O50">
        <v>0</v>
      </c>
      <c r="P50">
        <v>0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  <c r="Z50">
        <v>0</v>
      </c>
    </row>
    <row r="51" spans="2:26" x14ac:dyDescent="0.25">
      <c r="B51" s="7">
        <v>7</v>
      </c>
      <c r="C51">
        <v>0</v>
      </c>
      <c r="D51">
        <v>0</v>
      </c>
      <c r="E51">
        <v>0</v>
      </c>
      <c r="F51">
        <v>0</v>
      </c>
      <c r="G51">
        <v>0</v>
      </c>
      <c r="H51">
        <v>0</v>
      </c>
      <c r="I51">
        <v>0</v>
      </c>
      <c r="J51">
        <v>0</v>
      </c>
      <c r="K51">
        <v>0</v>
      </c>
      <c r="L51">
        <v>0</v>
      </c>
      <c r="M51">
        <v>0</v>
      </c>
      <c r="N51">
        <v>0</v>
      </c>
      <c r="O51">
        <v>0</v>
      </c>
      <c r="P51">
        <v>0</v>
      </c>
      <c r="Q51">
        <v>0</v>
      </c>
      <c r="R51">
        <v>0</v>
      </c>
      <c r="S51">
        <v>0</v>
      </c>
      <c r="U51">
        <v>0</v>
      </c>
      <c r="V51">
        <v>0</v>
      </c>
      <c r="W51">
        <v>0</v>
      </c>
      <c r="X51">
        <v>0</v>
      </c>
      <c r="Y51">
        <v>0</v>
      </c>
      <c r="Z51">
        <v>0</v>
      </c>
    </row>
    <row r="52" spans="2:26" x14ac:dyDescent="0.25">
      <c r="B52" s="7">
        <v>8</v>
      </c>
      <c r="C52">
        <v>0</v>
      </c>
      <c r="D52">
        <v>0</v>
      </c>
      <c r="E52">
        <v>0</v>
      </c>
      <c r="F52">
        <v>0</v>
      </c>
      <c r="G52">
        <v>0</v>
      </c>
      <c r="H52">
        <v>0</v>
      </c>
      <c r="I52">
        <v>0</v>
      </c>
      <c r="J52">
        <v>0</v>
      </c>
      <c r="K52">
        <v>0</v>
      </c>
      <c r="L52">
        <v>0</v>
      </c>
      <c r="M52">
        <v>0</v>
      </c>
      <c r="N52">
        <v>0</v>
      </c>
      <c r="O52">
        <v>0</v>
      </c>
      <c r="P52">
        <v>0</v>
      </c>
      <c r="Q52">
        <v>0</v>
      </c>
      <c r="R52">
        <v>0</v>
      </c>
      <c r="S52">
        <v>0</v>
      </c>
      <c r="U52">
        <v>0</v>
      </c>
      <c r="V52">
        <v>0</v>
      </c>
      <c r="W52">
        <v>0</v>
      </c>
      <c r="X52">
        <v>0</v>
      </c>
      <c r="Y52">
        <v>0</v>
      </c>
      <c r="Z52">
        <v>0</v>
      </c>
    </row>
    <row r="53" spans="2:26" x14ac:dyDescent="0.25">
      <c r="B53" s="7">
        <v>9</v>
      </c>
      <c r="C53">
        <v>0</v>
      </c>
      <c r="D53">
        <v>0</v>
      </c>
      <c r="E53">
        <v>0</v>
      </c>
      <c r="F53">
        <v>0</v>
      </c>
      <c r="G53">
        <v>0</v>
      </c>
      <c r="H53">
        <v>0</v>
      </c>
      <c r="I53">
        <v>0</v>
      </c>
      <c r="J53">
        <v>0</v>
      </c>
      <c r="K53">
        <v>0</v>
      </c>
      <c r="L53">
        <v>0</v>
      </c>
      <c r="M53">
        <v>0</v>
      </c>
      <c r="N53">
        <v>0</v>
      </c>
      <c r="O53">
        <v>0</v>
      </c>
      <c r="P53">
        <v>0</v>
      </c>
      <c r="Q53">
        <v>0</v>
      </c>
      <c r="R53">
        <v>0</v>
      </c>
      <c r="S53">
        <v>0</v>
      </c>
      <c r="U53">
        <v>0</v>
      </c>
      <c r="V53">
        <v>0</v>
      </c>
      <c r="W53">
        <v>0</v>
      </c>
      <c r="X53">
        <v>0</v>
      </c>
      <c r="Y53">
        <v>0</v>
      </c>
      <c r="Z53">
        <v>0</v>
      </c>
    </row>
    <row r="54" spans="2:26" x14ac:dyDescent="0.25">
      <c r="B54" s="7">
        <v>10</v>
      </c>
      <c r="C54">
        <v>0</v>
      </c>
      <c r="D54">
        <v>0</v>
      </c>
      <c r="E54">
        <v>0</v>
      </c>
      <c r="F54">
        <v>0</v>
      </c>
      <c r="G54">
        <v>0</v>
      </c>
      <c r="H54">
        <v>0</v>
      </c>
      <c r="I54">
        <v>0</v>
      </c>
      <c r="J54">
        <v>0</v>
      </c>
      <c r="K54">
        <v>0</v>
      </c>
      <c r="L54">
        <v>0</v>
      </c>
      <c r="M54">
        <v>0</v>
      </c>
      <c r="N54">
        <v>0</v>
      </c>
      <c r="O54">
        <v>0</v>
      </c>
      <c r="P54">
        <v>0</v>
      </c>
      <c r="Q54">
        <v>0</v>
      </c>
      <c r="R54">
        <v>0</v>
      </c>
      <c r="S54">
        <v>0</v>
      </c>
      <c r="U54">
        <v>0</v>
      </c>
      <c r="V54">
        <v>0</v>
      </c>
      <c r="W54">
        <v>0</v>
      </c>
      <c r="X54">
        <v>0</v>
      </c>
      <c r="Y54">
        <v>0</v>
      </c>
      <c r="Z54">
        <v>0</v>
      </c>
    </row>
    <row r="55" spans="2:26" x14ac:dyDescent="0.25">
      <c r="B55" s="7">
        <v>11</v>
      </c>
      <c r="C55">
        <v>0</v>
      </c>
      <c r="D55">
        <v>0</v>
      </c>
      <c r="E55">
        <v>0</v>
      </c>
      <c r="F55">
        <v>0</v>
      </c>
      <c r="G55">
        <v>0</v>
      </c>
      <c r="H55">
        <v>0</v>
      </c>
      <c r="I55">
        <v>0</v>
      </c>
      <c r="J55">
        <v>0</v>
      </c>
      <c r="K55">
        <v>0</v>
      </c>
      <c r="L55">
        <v>0</v>
      </c>
      <c r="M55">
        <v>0</v>
      </c>
      <c r="N55">
        <v>0</v>
      </c>
      <c r="O55">
        <v>0</v>
      </c>
      <c r="P55">
        <v>0</v>
      </c>
      <c r="Q55">
        <v>0</v>
      </c>
      <c r="R55">
        <v>0</v>
      </c>
      <c r="S55">
        <v>0</v>
      </c>
      <c r="U55">
        <v>0</v>
      </c>
      <c r="V55">
        <v>0</v>
      </c>
      <c r="W55">
        <v>0</v>
      </c>
      <c r="X55">
        <v>0</v>
      </c>
      <c r="Y55">
        <v>0</v>
      </c>
      <c r="Z55">
        <v>0</v>
      </c>
    </row>
    <row r="56" spans="2:26" x14ac:dyDescent="0.25">
      <c r="B56" s="7">
        <v>12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v>0</v>
      </c>
      <c r="J56">
        <v>0</v>
      </c>
      <c r="K56">
        <v>0</v>
      </c>
      <c r="L56">
        <v>0</v>
      </c>
      <c r="M56">
        <v>0</v>
      </c>
      <c r="N56">
        <v>0</v>
      </c>
      <c r="O56">
        <v>0</v>
      </c>
      <c r="P56">
        <v>0</v>
      </c>
      <c r="Q56">
        <v>0</v>
      </c>
      <c r="R56">
        <v>0</v>
      </c>
      <c r="S56">
        <v>0</v>
      </c>
      <c r="U56">
        <v>0</v>
      </c>
      <c r="V56">
        <v>0</v>
      </c>
      <c r="W56">
        <v>0</v>
      </c>
      <c r="X56">
        <v>0</v>
      </c>
      <c r="Y56">
        <v>0</v>
      </c>
      <c r="Z56">
        <v>0</v>
      </c>
    </row>
    <row r="57" spans="2:26" x14ac:dyDescent="0.25">
      <c r="B57" s="7">
        <v>13</v>
      </c>
      <c r="C57">
        <v>0</v>
      </c>
      <c r="D57">
        <v>0</v>
      </c>
      <c r="E57">
        <v>0</v>
      </c>
      <c r="F57">
        <v>0</v>
      </c>
      <c r="G57">
        <v>0</v>
      </c>
      <c r="H57">
        <v>0</v>
      </c>
      <c r="I57">
        <v>0</v>
      </c>
      <c r="J57">
        <v>0</v>
      </c>
      <c r="K57">
        <v>0</v>
      </c>
      <c r="L57">
        <v>0</v>
      </c>
      <c r="M57">
        <v>0</v>
      </c>
      <c r="N57">
        <v>0</v>
      </c>
      <c r="O57">
        <v>0</v>
      </c>
      <c r="P57">
        <v>0</v>
      </c>
      <c r="Q57">
        <v>0</v>
      </c>
      <c r="R57">
        <v>0</v>
      </c>
      <c r="S57">
        <v>0</v>
      </c>
      <c r="U57">
        <v>0</v>
      </c>
      <c r="V57">
        <v>0</v>
      </c>
      <c r="W57">
        <v>0</v>
      </c>
      <c r="X57">
        <v>0</v>
      </c>
      <c r="Y57">
        <v>0</v>
      </c>
    </row>
    <row r="58" spans="2:26" x14ac:dyDescent="0.25">
      <c r="B58" s="7">
        <v>14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v>0</v>
      </c>
      <c r="J58">
        <v>0</v>
      </c>
      <c r="K58">
        <v>0</v>
      </c>
      <c r="L58">
        <v>0</v>
      </c>
      <c r="M58">
        <v>0</v>
      </c>
      <c r="N58">
        <v>0</v>
      </c>
      <c r="O58">
        <v>0</v>
      </c>
      <c r="P58">
        <v>0</v>
      </c>
      <c r="Q58">
        <v>0</v>
      </c>
      <c r="R58">
        <v>0</v>
      </c>
      <c r="S58">
        <v>0</v>
      </c>
      <c r="U58">
        <v>0</v>
      </c>
      <c r="V58">
        <v>0</v>
      </c>
      <c r="W58">
        <v>0</v>
      </c>
      <c r="X58">
        <v>0</v>
      </c>
    </row>
    <row r="59" spans="2:26" x14ac:dyDescent="0.25">
      <c r="B59" s="7">
        <v>15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v>0</v>
      </c>
      <c r="J59">
        <v>0</v>
      </c>
      <c r="K59">
        <v>0</v>
      </c>
      <c r="L59">
        <v>0</v>
      </c>
      <c r="M59">
        <v>0</v>
      </c>
      <c r="N59">
        <v>0</v>
      </c>
      <c r="O59">
        <v>0</v>
      </c>
      <c r="P59">
        <v>0</v>
      </c>
      <c r="Q59">
        <v>0</v>
      </c>
      <c r="R59">
        <v>0</v>
      </c>
      <c r="S59">
        <v>0</v>
      </c>
      <c r="U59">
        <v>0</v>
      </c>
      <c r="V59">
        <v>0</v>
      </c>
      <c r="W59">
        <v>0</v>
      </c>
      <c r="X59">
        <v>0</v>
      </c>
    </row>
    <row r="60" spans="2:26" x14ac:dyDescent="0.25">
      <c r="B60" s="7">
        <v>16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v>0</v>
      </c>
      <c r="J60">
        <v>0</v>
      </c>
      <c r="K60">
        <v>0</v>
      </c>
      <c r="L60">
        <v>0</v>
      </c>
      <c r="M60">
        <v>0</v>
      </c>
      <c r="N60">
        <v>0</v>
      </c>
      <c r="O60">
        <v>0</v>
      </c>
      <c r="P60">
        <v>0</v>
      </c>
      <c r="Q60">
        <v>0</v>
      </c>
      <c r="R60">
        <v>0</v>
      </c>
      <c r="S60">
        <v>0</v>
      </c>
      <c r="U60">
        <v>0</v>
      </c>
      <c r="V60">
        <v>0</v>
      </c>
      <c r="W60">
        <v>0</v>
      </c>
      <c r="X60">
        <v>0</v>
      </c>
    </row>
    <row r="61" spans="2:26" x14ac:dyDescent="0.25">
      <c r="B61" s="7">
        <v>17</v>
      </c>
      <c r="C61">
        <v>0</v>
      </c>
      <c r="D61">
        <v>0</v>
      </c>
      <c r="E61">
        <v>0</v>
      </c>
      <c r="F61">
        <v>0</v>
      </c>
      <c r="G61">
        <v>0</v>
      </c>
      <c r="H61">
        <v>0</v>
      </c>
      <c r="I61">
        <v>0</v>
      </c>
      <c r="J61">
        <v>0</v>
      </c>
      <c r="K61">
        <v>0</v>
      </c>
      <c r="L61">
        <v>0</v>
      </c>
      <c r="M61">
        <v>0</v>
      </c>
      <c r="N61">
        <v>0</v>
      </c>
      <c r="O61">
        <v>0</v>
      </c>
      <c r="P61">
        <v>0</v>
      </c>
      <c r="Q61">
        <v>0</v>
      </c>
      <c r="R61">
        <v>0</v>
      </c>
      <c r="S61">
        <v>0</v>
      </c>
      <c r="U61">
        <v>0</v>
      </c>
      <c r="W61">
        <v>0</v>
      </c>
      <c r="X61">
        <v>0</v>
      </c>
    </row>
    <row r="62" spans="2:26" x14ac:dyDescent="0.25">
      <c r="B62" s="7">
        <v>18</v>
      </c>
      <c r="C62">
        <v>0</v>
      </c>
      <c r="D62">
        <v>0</v>
      </c>
      <c r="E62">
        <v>0</v>
      </c>
      <c r="F62">
        <v>0</v>
      </c>
      <c r="G62">
        <v>0</v>
      </c>
      <c r="H62">
        <v>0</v>
      </c>
      <c r="I62">
        <v>0</v>
      </c>
      <c r="J62">
        <v>0</v>
      </c>
      <c r="K62">
        <v>0</v>
      </c>
      <c r="L62">
        <v>0</v>
      </c>
      <c r="M62">
        <v>0</v>
      </c>
      <c r="N62">
        <v>0</v>
      </c>
      <c r="O62">
        <v>0</v>
      </c>
      <c r="P62">
        <v>0</v>
      </c>
      <c r="Q62">
        <v>0</v>
      </c>
      <c r="R62">
        <v>0</v>
      </c>
      <c r="S62">
        <v>0</v>
      </c>
      <c r="U62">
        <v>0</v>
      </c>
      <c r="W62">
        <v>0</v>
      </c>
      <c r="X62">
        <v>0</v>
      </c>
    </row>
    <row r="63" spans="2:26" x14ac:dyDescent="0.25">
      <c r="B63" s="7">
        <v>19</v>
      </c>
      <c r="C63">
        <v>0</v>
      </c>
      <c r="D63">
        <v>0</v>
      </c>
      <c r="E63">
        <v>0</v>
      </c>
      <c r="F63">
        <v>0</v>
      </c>
      <c r="G63">
        <v>0</v>
      </c>
      <c r="H63">
        <v>0</v>
      </c>
      <c r="I63">
        <v>0</v>
      </c>
      <c r="J63">
        <v>0</v>
      </c>
      <c r="K63">
        <v>0</v>
      </c>
      <c r="L63">
        <v>0</v>
      </c>
      <c r="M63">
        <v>0</v>
      </c>
      <c r="N63">
        <v>0</v>
      </c>
      <c r="O63">
        <v>0</v>
      </c>
      <c r="P63">
        <v>0</v>
      </c>
      <c r="Q63">
        <v>0</v>
      </c>
      <c r="R63">
        <v>0</v>
      </c>
      <c r="S63">
        <v>0</v>
      </c>
      <c r="U63">
        <v>0</v>
      </c>
      <c r="X63">
        <v>0</v>
      </c>
    </row>
    <row r="64" spans="2:26" x14ac:dyDescent="0.25">
      <c r="B64" s="7">
        <v>20</v>
      </c>
      <c r="C64">
        <v>0</v>
      </c>
      <c r="D64">
        <v>0</v>
      </c>
      <c r="F64">
        <v>0</v>
      </c>
      <c r="G64">
        <v>0</v>
      </c>
      <c r="H64">
        <v>0</v>
      </c>
      <c r="I64">
        <v>0</v>
      </c>
      <c r="J64">
        <v>0</v>
      </c>
      <c r="K64">
        <v>0</v>
      </c>
      <c r="L64">
        <v>0</v>
      </c>
      <c r="M64">
        <v>0</v>
      </c>
      <c r="N64">
        <v>0</v>
      </c>
      <c r="O64">
        <v>0</v>
      </c>
      <c r="P64">
        <v>0</v>
      </c>
      <c r="Q64">
        <v>0</v>
      </c>
      <c r="R64">
        <v>0</v>
      </c>
      <c r="S64">
        <v>0</v>
      </c>
      <c r="U64">
        <v>0</v>
      </c>
      <c r="X64">
        <v>0</v>
      </c>
    </row>
    <row r="65" spans="2:26" x14ac:dyDescent="0.25">
      <c r="B65" s="7">
        <v>21</v>
      </c>
      <c r="C65">
        <v>0</v>
      </c>
      <c r="D65">
        <v>0</v>
      </c>
      <c r="F65">
        <v>0</v>
      </c>
      <c r="G65">
        <v>0</v>
      </c>
      <c r="H65">
        <v>0</v>
      </c>
      <c r="I65">
        <v>0</v>
      </c>
      <c r="J65">
        <v>0</v>
      </c>
      <c r="K65">
        <v>0</v>
      </c>
      <c r="L65">
        <v>0</v>
      </c>
      <c r="M65">
        <v>0</v>
      </c>
      <c r="N65">
        <v>0</v>
      </c>
      <c r="O65">
        <v>0</v>
      </c>
      <c r="P65">
        <v>0</v>
      </c>
      <c r="Q65">
        <v>0</v>
      </c>
      <c r="R65">
        <v>0</v>
      </c>
      <c r="S65">
        <v>0</v>
      </c>
      <c r="U65">
        <v>0</v>
      </c>
    </row>
    <row r="66" spans="2:26" x14ac:dyDescent="0.25">
      <c r="B66" s="7">
        <v>22</v>
      </c>
      <c r="C66">
        <v>0</v>
      </c>
      <c r="D66">
        <v>0</v>
      </c>
      <c r="F66">
        <v>0</v>
      </c>
      <c r="G66">
        <v>0</v>
      </c>
      <c r="H66">
        <v>0</v>
      </c>
      <c r="I66">
        <v>0</v>
      </c>
      <c r="J66">
        <v>0</v>
      </c>
      <c r="K66">
        <v>0</v>
      </c>
      <c r="L66">
        <v>0</v>
      </c>
      <c r="M66">
        <v>0</v>
      </c>
      <c r="N66">
        <v>0</v>
      </c>
      <c r="O66">
        <v>0</v>
      </c>
      <c r="P66">
        <v>0</v>
      </c>
      <c r="Q66">
        <v>0</v>
      </c>
      <c r="R66">
        <v>0</v>
      </c>
      <c r="S66">
        <v>0</v>
      </c>
      <c r="U66">
        <v>0</v>
      </c>
    </row>
    <row r="67" spans="2:26" x14ac:dyDescent="0.25">
      <c r="B67" s="7">
        <v>23</v>
      </c>
      <c r="C67">
        <v>0</v>
      </c>
      <c r="D67">
        <v>0</v>
      </c>
      <c r="F67">
        <v>0</v>
      </c>
      <c r="G67">
        <v>0</v>
      </c>
      <c r="H67">
        <v>0</v>
      </c>
      <c r="I67">
        <v>0</v>
      </c>
      <c r="J67">
        <v>0</v>
      </c>
      <c r="K67">
        <v>0</v>
      </c>
      <c r="L67">
        <v>0</v>
      </c>
      <c r="M67">
        <v>0</v>
      </c>
      <c r="N67">
        <v>0</v>
      </c>
      <c r="O67">
        <v>0</v>
      </c>
      <c r="P67">
        <v>0</v>
      </c>
      <c r="Q67">
        <v>0</v>
      </c>
      <c r="R67">
        <v>0</v>
      </c>
      <c r="S67">
        <v>0</v>
      </c>
      <c r="U67">
        <v>0</v>
      </c>
    </row>
    <row r="68" spans="2:26" x14ac:dyDescent="0.25">
      <c r="B68" s="7">
        <v>24</v>
      </c>
      <c r="C68">
        <v>0</v>
      </c>
      <c r="D68">
        <v>0</v>
      </c>
      <c r="F68">
        <v>0</v>
      </c>
      <c r="G68">
        <v>0</v>
      </c>
      <c r="H68">
        <v>0</v>
      </c>
      <c r="I68">
        <v>0</v>
      </c>
      <c r="J68">
        <v>0</v>
      </c>
      <c r="K68">
        <v>0</v>
      </c>
      <c r="L68">
        <v>0</v>
      </c>
      <c r="M68">
        <v>0</v>
      </c>
      <c r="N68">
        <v>0</v>
      </c>
      <c r="O68">
        <v>0</v>
      </c>
      <c r="P68">
        <v>0</v>
      </c>
      <c r="Q68">
        <v>0</v>
      </c>
      <c r="R68">
        <v>0</v>
      </c>
      <c r="S68">
        <v>0</v>
      </c>
      <c r="U68">
        <v>0</v>
      </c>
    </row>
    <row r="69" spans="2:26" x14ac:dyDescent="0.25">
      <c r="B69" s="7">
        <v>25</v>
      </c>
      <c r="C69">
        <v>0</v>
      </c>
      <c r="F69">
        <v>0</v>
      </c>
      <c r="G69">
        <v>0</v>
      </c>
      <c r="H69">
        <v>0</v>
      </c>
      <c r="I69">
        <v>0</v>
      </c>
      <c r="J69">
        <v>0</v>
      </c>
      <c r="K69">
        <v>0</v>
      </c>
      <c r="L69">
        <v>0</v>
      </c>
      <c r="M69">
        <v>0</v>
      </c>
      <c r="N69">
        <v>0</v>
      </c>
      <c r="O69">
        <v>0</v>
      </c>
      <c r="P69">
        <v>0</v>
      </c>
      <c r="Q69">
        <v>0</v>
      </c>
      <c r="R69">
        <v>0</v>
      </c>
      <c r="S69">
        <v>0</v>
      </c>
      <c r="U69">
        <v>0</v>
      </c>
    </row>
    <row r="70" spans="2:26" x14ac:dyDescent="0.25">
      <c r="B70" s="7">
        <v>26</v>
      </c>
      <c r="C70">
        <v>0</v>
      </c>
      <c r="F70">
        <v>0</v>
      </c>
      <c r="G70">
        <v>0</v>
      </c>
      <c r="H70">
        <v>0</v>
      </c>
      <c r="I70">
        <v>0</v>
      </c>
      <c r="J70">
        <v>0</v>
      </c>
      <c r="K70">
        <v>0</v>
      </c>
      <c r="L70">
        <v>0</v>
      </c>
      <c r="M70">
        <v>0</v>
      </c>
      <c r="N70">
        <v>0</v>
      </c>
      <c r="O70">
        <v>0</v>
      </c>
      <c r="P70">
        <v>0</v>
      </c>
      <c r="Q70">
        <v>0</v>
      </c>
      <c r="R70">
        <v>0</v>
      </c>
      <c r="S70">
        <v>0</v>
      </c>
      <c r="U70">
        <v>0</v>
      </c>
    </row>
    <row r="71" spans="2:26" x14ac:dyDescent="0.25">
      <c r="B71" s="7">
        <v>27</v>
      </c>
      <c r="C71">
        <v>0</v>
      </c>
      <c r="F71">
        <v>0</v>
      </c>
      <c r="G71">
        <v>0</v>
      </c>
      <c r="H71">
        <v>0</v>
      </c>
      <c r="I71">
        <v>0</v>
      </c>
      <c r="J71">
        <v>0</v>
      </c>
      <c r="K71">
        <v>0</v>
      </c>
      <c r="L71">
        <v>0</v>
      </c>
      <c r="M71">
        <v>0</v>
      </c>
      <c r="N71">
        <v>0</v>
      </c>
      <c r="O71">
        <v>0</v>
      </c>
      <c r="P71">
        <v>0</v>
      </c>
      <c r="Q71">
        <v>0</v>
      </c>
      <c r="R71">
        <v>0</v>
      </c>
      <c r="S71">
        <v>0</v>
      </c>
      <c r="U71">
        <v>0</v>
      </c>
    </row>
    <row r="72" spans="2:26" x14ac:dyDescent="0.25">
      <c r="B72" s="7">
        <v>28</v>
      </c>
      <c r="C72">
        <v>0</v>
      </c>
      <c r="F72">
        <v>0</v>
      </c>
      <c r="G72">
        <v>0</v>
      </c>
      <c r="I72">
        <v>0</v>
      </c>
      <c r="J72">
        <v>0</v>
      </c>
      <c r="K72">
        <v>0</v>
      </c>
      <c r="M72">
        <v>0</v>
      </c>
      <c r="N72">
        <v>0</v>
      </c>
      <c r="O72">
        <v>0</v>
      </c>
      <c r="P72">
        <v>0</v>
      </c>
      <c r="R72">
        <v>0</v>
      </c>
      <c r="U72">
        <v>0</v>
      </c>
    </row>
    <row r="73" spans="2:26" x14ac:dyDescent="0.25">
      <c r="B73" s="7">
        <v>29</v>
      </c>
      <c r="C73">
        <v>0</v>
      </c>
      <c r="F73">
        <v>0</v>
      </c>
      <c r="G73">
        <v>0</v>
      </c>
      <c r="I73">
        <v>0</v>
      </c>
      <c r="J73">
        <v>0</v>
      </c>
      <c r="K73">
        <v>0</v>
      </c>
      <c r="M73">
        <v>0</v>
      </c>
      <c r="N73">
        <v>0</v>
      </c>
      <c r="O73">
        <v>0</v>
      </c>
      <c r="P73">
        <v>0</v>
      </c>
      <c r="R73">
        <v>0</v>
      </c>
      <c r="U73">
        <v>0</v>
      </c>
    </row>
    <row r="74" spans="2:26" x14ac:dyDescent="0.25">
      <c r="B74" s="7">
        <v>30</v>
      </c>
      <c r="C74">
        <v>0</v>
      </c>
      <c r="I74">
        <v>0</v>
      </c>
      <c r="J74">
        <v>0</v>
      </c>
      <c r="K74">
        <v>0</v>
      </c>
      <c r="M74">
        <v>0</v>
      </c>
      <c r="N74">
        <v>0</v>
      </c>
      <c r="O74">
        <v>0</v>
      </c>
      <c r="P74">
        <v>0</v>
      </c>
      <c r="R74">
        <v>0</v>
      </c>
    </row>
    <row r="75" spans="2:26" x14ac:dyDescent="0.25">
      <c r="B75" s="9">
        <v>31</v>
      </c>
      <c r="C75">
        <v>0</v>
      </c>
      <c r="I75">
        <v>0</v>
      </c>
      <c r="J75">
        <v>0</v>
      </c>
      <c r="K75">
        <v>0</v>
      </c>
      <c r="M75">
        <v>0</v>
      </c>
      <c r="N75">
        <v>0</v>
      </c>
      <c r="O75">
        <v>0</v>
      </c>
      <c r="P75">
        <v>0</v>
      </c>
      <c r="R75">
        <v>0</v>
      </c>
    </row>
    <row r="76" spans="2:26" x14ac:dyDescent="0.25">
      <c r="B76" s="9">
        <v>32</v>
      </c>
      <c r="I76">
        <v>0</v>
      </c>
      <c r="J76">
        <v>0</v>
      </c>
      <c r="K76">
        <v>0</v>
      </c>
      <c r="M76">
        <v>0</v>
      </c>
      <c r="N76">
        <v>0</v>
      </c>
      <c r="O76">
        <v>0</v>
      </c>
      <c r="R76">
        <v>0</v>
      </c>
    </row>
    <row r="77" spans="2:26" x14ac:dyDescent="0.25">
      <c r="B77" s="9">
        <v>33</v>
      </c>
      <c r="I77">
        <v>0</v>
      </c>
      <c r="J77">
        <v>0</v>
      </c>
      <c r="K77">
        <v>0</v>
      </c>
      <c r="M77">
        <v>0</v>
      </c>
      <c r="N77">
        <v>0</v>
      </c>
      <c r="O77">
        <v>0</v>
      </c>
      <c r="R77">
        <v>0</v>
      </c>
    </row>
    <row r="78" spans="2:26" x14ac:dyDescent="0.25">
      <c r="B78" s="9">
        <v>34</v>
      </c>
      <c r="I78">
        <v>0</v>
      </c>
      <c r="J78">
        <v>0</v>
      </c>
      <c r="K78">
        <v>0</v>
      </c>
      <c r="M78">
        <v>0</v>
      </c>
      <c r="R78">
        <v>0</v>
      </c>
    </row>
    <row r="79" spans="2:26" x14ac:dyDescent="0.25">
      <c r="B79" s="1"/>
      <c r="C79" s="8">
        <f>3/31*100%</f>
        <v>9.6774193548387094E-2</v>
      </c>
      <c r="D79" s="8">
        <f>2/24*100%</f>
        <v>8.3333333333333329E-2</v>
      </c>
      <c r="E79" s="8">
        <f>1/19*100%</f>
        <v>5.2631578947368418E-2</v>
      </c>
      <c r="F79" s="8">
        <f>3/29*100%</f>
        <v>0.10344827586206896</v>
      </c>
      <c r="G79" s="8">
        <f>4/29*100%</f>
        <v>0.13793103448275862</v>
      </c>
      <c r="H79" s="8">
        <f>3/27*100%</f>
        <v>0.1111111111111111</v>
      </c>
      <c r="I79" s="12">
        <f>2/34*100%</f>
        <v>5.8823529411764705E-2</v>
      </c>
      <c r="J79" s="12">
        <f>2/34*100%</f>
        <v>5.8823529411764705E-2</v>
      </c>
      <c r="K79" s="12">
        <f>2/34*100%</f>
        <v>5.8823529411764705E-2</v>
      </c>
      <c r="L79" s="12">
        <v>0</v>
      </c>
      <c r="M79" s="12">
        <v>0</v>
      </c>
      <c r="N79" s="12">
        <v>0</v>
      </c>
      <c r="O79" s="12">
        <v>0</v>
      </c>
      <c r="P79" s="12">
        <v>0</v>
      </c>
      <c r="Q79" s="12">
        <v>0</v>
      </c>
      <c r="R79" s="12">
        <f>2/34*100%</f>
        <v>5.8823529411764705E-2</v>
      </c>
      <c r="S79" s="12">
        <f>1/27*100%</f>
        <v>3.7037037037037035E-2</v>
      </c>
      <c r="T79" s="12">
        <f>1/18*100%</f>
        <v>5.5555555555555552E-2</v>
      </c>
      <c r="U79" s="12">
        <f>2/29*100%</f>
        <v>6.8965517241379309E-2</v>
      </c>
      <c r="V79" s="12">
        <f>1/16*100%</f>
        <v>6.25E-2</v>
      </c>
      <c r="W79" s="12">
        <f>1/18*100%</f>
        <v>5.5555555555555552E-2</v>
      </c>
      <c r="X79" s="12">
        <f>5/20*100%</f>
        <v>0.25</v>
      </c>
      <c r="Y79" s="12">
        <f>4/13*100%</f>
        <v>0.30769230769230771</v>
      </c>
      <c r="Z79" s="12">
        <f>4/12*100%</f>
        <v>0.33333333333333331</v>
      </c>
    </row>
    <row r="80" spans="2:26" x14ac:dyDescent="0.25">
      <c r="C80" s="23">
        <f>(C79+D79+E79)/3</f>
        <v>7.7579701943029614E-2</v>
      </c>
      <c r="D80" s="23"/>
      <c r="E80" s="23"/>
      <c r="F80" s="23">
        <f>(F79+G79+H79)/3</f>
        <v>0.11749680715197956</v>
      </c>
      <c r="G80" s="23"/>
      <c r="H80" s="23"/>
      <c r="I80" s="19">
        <f>(I79+J79+K79)/3</f>
        <v>5.8823529411764698E-2</v>
      </c>
      <c r="J80" s="19"/>
      <c r="K80" s="19"/>
      <c r="L80" s="19">
        <f>(L79+M79+N79)/3</f>
        <v>0</v>
      </c>
      <c r="M80" s="19"/>
      <c r="N80" s="19"/>
      <c r="O80" s="19">
        <v>0</v>
      </c>
      <c r="P80" s="19"/>
      <c r="Q80" s="19"/>
      <c r="R80" s="23">
        <f>(R79+S79+T79)/3</f>
        <v>5.0472040668119091E-2</v>
      </c>
      <c r="S80" s="23"/>
      <c r="T80" s="23"/>
      <c r="U80" s="19">
        <f>(U79+V79+W79)/3</f>
        <v>6.234035759897829E-2</v>
      </c>
      <c r="V80" s="19"/>
      <c r="W80" s="19"/>
      <c r="X80" s="21">
        <f>(Z79+Y79+X79)/3</f>
        <v>0.29700854700854701</v>
      </c>
      <c r="Y80" s="21"/>
      <c r="Z80" s="21"/>
    </row>
    <row r="81" spans="2:26" x14ac:dyDescent="0.25">
      <c r="B81" t="s">
        <v>21</v>
      </c>
      <c r="C81">
        <f>_xlfn.STDEV.S(C45:C78)/SQRT(COUNT(C45:C78))</f>
        <v>5.397806622800487E-2</v>
      </c>
      <c r="D81">
        <f t="shared" ref="D81:K81" si="8">_xlfn.STDEV.S(D45:D78)/SQRT(COUNT(D45:D78))</f>
        <v>5.7630339567343723E-2</v>
      </c>
      <c r="E81">
        <f t="shared" si="8"/>
        <v>5.2631578947368418E-2</v>
      </c>
      <c r="F81">
        <f t="shared" si="8"/>
        <v>5.7553307613536574E-2</v>
      </c>
      <c r="G81">
        <f t="shared" si="8"/>
        <v>6.5166288449866772E-2</v>
      </c>
      <c r="H81">
        <f t="shared" si="8"/>
        <v>6.1633355136136568E-2</v>
      </c>
      <c r="I81">
        <f t="shared" si="8"/>
        <v>4.0959448460164194E-2</v>
      </c>
      <c r="J81">
        <f t="shared" si="8"/>
        <v>4.0959448460164194E-2</v>
      </c>
      <c r="K81">
        <f t="shared" si="8"/>
        <v>4.0959448460164194E-2</v>
      </c>
      <c r="L81">
        <v>0</v>
      </c>
      <c r="M81">
        <v>0</v>
      </c>
      <c r="N81">
        <v>0</v>
      </c>
      <c r="O81">
        <v>0</v>
      </c>
      <c r="P81">
        <v>0</v>
      </c>
      <c r="Q81">
        <v>0</v>
      </c>
      <c r="R81">
        <f t="shared" ref="R81:Z81" si="9">_xlfn.STDEV.S(R45:R78)/SQRT(COUNT(R45:R78))</f>
        <v>4.0959448460164194E-2</v>
      </c>
      <c r="S81">
        <f t="shared" si="9"/>
        <v>3.7037037037037035E-2</v>
      </c>
      <c r="T81">
        <f t="shared" si="9"/>
        <v>0.16666666666666669</v>
      </c>
      <c r="U81">
        <f t="shared" si="9"/>
        <v>4.7887246539959558E-2</v>
      </c>
      <c r="V81">
        <f t="shared" si="9"/>
        <v>6.25E-2</v>
      </c>
      <c r="W81">
        <f t="shared" si="9"/>
        <v>5.5555555555555559E-2</v>
      </c>
      <c r="X81">
        <f t="shared" si="9"/>
        <v>9.9339926779878282E-2</v>
      </c>
      <c r="Y81">
        <f t="shared" si="9"/>
        <v>0.13323467750529824</v>
      </c>
      <c r="Z81">
        <f t="shared" si="9"/>
        <v>0.1421338109037403</v>
      </c>
    </row>
    <row r="82" spans="2:26" x14ac:dyDescent="0.25">
      <c r="C82" s="25">
        <f>(C81+D81+E81)/3</f>
        <v>5.4746661580905666E-2</v>
      </c>
      <c r="D82" s="25"/>
      <c r="E82" s="25"/>
      <c r="F82" s="25">
        <f t="shared" ref="F82" si="10">(F81+G81+H81)/3</f>
        <v>6.1450983733179976E-2</v>
      </c>
      <c r="G82" s="25"/>
      <c r="H82" s="25"/>
      <c r="I82" s="25">
        <f t="shared" ref="I82" si="11">(I81+J81+K81)/3</f>
        <v>4.0959448460164194E-2</v>
      </c>
      <c r="J82" s="25"/>
      <c r="K82" s="25"/>
      <c r="R82" s="25">
        <f t="shared" ref="R82" si="12">(R81+S81+T81)/3</f>
        <v>8.1554384054622633E-2</v>
      </c>
      <c r="S82" s="25"/>
      <c r="T82" s="25"/>
      <c r="U82" s="25">
        <f t="shared" ref="U82" si="13">(U81+V81+W81)/3</f>
        <v>5.5314267365171706E-2</v>
      </c>
      <c r="V82" s="25"/>
      <c r="W82" s="25"/>
      <c r="X82" s="25">
        <f t="shared" ref="X82" si="14">(X81+Y81+Z81)/3</f>
        <v>0.12490280506297229</v>
      </c>
      <c r="Y82" s="25"/>
      <c r="Z82" s="25"/>
    </row>
  </sheetData>
  <mergeCells count="46">
    <mergeCell ref="U1:W1"/>
    <mergeCell ref="X1:Z1"/>
    <mergeCell ref="C38:E38"/>
    <mergeCell ref="I38:K38"/>
    <mergeCell ref="C1:E1"/>
    <mergeCell ref="F1:H1"/>
    <mergeCell ref="I1:K1"/>
    <mergeCell ref="L1:N1"/>
    <mergeCell ref="O1:Q1"/>
    <mergeCell ref="R1:T1"/>
    <mergeCell ref="F38:H38"/>
    <mergeCell ref="L38:N38"/>
    <mergeCell ref="O38:Q38"/>
    <mergeCell ref="R38:T38"/>
    <mergeCell ref="U38:W38"/>
    <mergeCell ref="X38:Z38"/>
    <mergeCell ref="X43:Z43"/>
    <mergeCell ref="C80:E80"/>
    <mergeCell ref="F80:H80"/>
    <mergeCell ref="I80:K80"/>
    <mergeCell ref="L80:N80"/>
    <mergeCell ref="O80:Q80"/>
    <mergeCell ref="R80:T80"/>
    <mergeCell ref="U80:W80"/>
    <mergeCell ref="X80:Z80"/>
    <mergeCell ref="C43:E43"/>
    <mergeCell ref="F43:H43"/>
    <mergeCell ref="I43:K43"/>
    <mergeCell ref="L43:N43"/>
    <mergeCell ref="O43:Q43"/>
    <mergeCell ref="R40:T40"/>
    <mergeCell ref="U40:W40"/>
    <mergeCell ref="X40:Z40"/>
    <mergeCell ref="C82:E82"/>
    <mergeCell ref="F82:H82"/>
    <mergeCell ref="I82:K82"/>
    <mergeCell ref="R82:T82"/>
    <mergeCell ref="U82:W82"/>
    <mergeCell ref="X82:Z82"/>
    <mergeCell ref="C40:E40"/>
    <mergeCell ref="F40:H40"/>
    <mergeCell ref="I40:K40"/>
    <mergeCell ref="L40:N40"/>
    <mergeCell ref="O40:Q40"/>
    <mergeCell ref="R43:T43"/>
    <mergeCell ref="U43:W4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7"/>
  <sheetViews>
    <sheetView topLeftCell="G1" workbookViewId="0">
      <selection activeCell="X64" sqref="X64"/>
    </sheetView>
  </sheetViews>
  <sheetFormatPr defaultRowHeight="15" x14ac:dyDescent="0.25"/>
  <cols>
    <col min="1" max="1" width="28" customWidth="1"/>
  </cols>
  <sheetData>
    <row r="1" spans="1:26" ht="66.75" customHeight="1" x14ac:dyDescent="0.25">
      <c r="A1" s="3" t="s">
        <v>5</v>
      </c>
      <c r="B1" s="2" t="s">
        <v>15</v>
      </c>
      <c r="C1" s="31" t="s">
        <v>3</v>
      </c>
      <c r="D1" s="31"/>
      <c r="E1" s="31"/>
      <c r="F1" s="31" t="s">
        <v>6</v>
      </c>
      <c r="G1" s="31"/>
      <c r="H1" s="31"/>
      <c r="I1" s="31" t="s">
        <v>7</v>
      </c>
      <c r="J1" s="31"/>
      <c r="K1" s="31"/>
      <c r="L1" s="31" t="s">
        <v>8</v>
      </c>
      <c r="M1" s="31"/>
      <c r="N1" s="31"/>
      <c r="O1" s="31" t="s">
        <v>9</v>
      </c>
      <c r="P1" s="31"/>
      <c r="Q1" s="31"/>
      <c r="R1" s="31" t="s">
        <v>10</v>
      </c>
      <c r="S1" s="31"/>
      <c r="T1" s="31"/>
      <c r="U1" s="31" t="s">
        <v>11</v>
      </c>
      <c r="V1" s="31"/>
      <c r="W1" s="31"/>
      <c r="X1" s="31" t="s">
        <v>12</v>
      </c>
      <c r="Y1" s="31"/>
      <c r="Z1" s="31"/>
    </row>
    <row r="2" spans="1:26" x14ac:dyDescent="0.25">
      <c r="C2" s="5" t="s">
        <v>0</v>
      </c>
      <c r="D2" s="4" t="s">
        <v>1</v>
      </c>
      <c r="E2" s="6" t="s">
        <v>2</v>
      </c>
      <c r="F2" s="5" t="s">
        <v>0</v>
      </c>
      <c r="G2" s="4" t="s">
        <v>1</v>
      </c>
      <c r="H2" s="6" t="s">
        <v>2</v>
      </c>
      <c r="I2" s="5" t="s">
        <v>0</v>
      </c>
      <c r="J2" s="4" t="s">
        <v>1</v>
      </c>
      <c r="K2" s="6" t="s">
        <v>2</v>
      </c>
      <c r="L2" s="5" t="s">
        <v>0</v>
      </c>
      <c r="M2" s="4" t="s">
        <v>1</v>
      </c>
      <c r="N2" s="6" t="s">
        <v>2</v>
      </c>
      <c r="O2" s="5" t="s">
        <v>0</v>
      </c>
      <c r="P2" s="4" t="s">
        <v>1</v>
      </c>
      <c r="Q2" s="6" t="s">
        <v>2</v>
      </c>
      <c r="R2" s="5" t="s">
        <v>0</v>
      </c>
      <c r="S2" s="4" t="s">
        <v>1</v>
      </c>
      <c r="T2" s="6" t="s">
        <v>2</v>
      </c>
      <c r="U2" s="5" t="s">
        <v>0</v>
      </c>
      <c r="V2" s="4" t="s">
        <v>1</v>
      </c>
      <c r="W2" s="6" t="s">
        <v>2</v>
      </c>
      <c r="X2" s="5" t="s">
        <v>0</v>
      </c>
      <c r="Y2" s="4" t="s">
        <v>1</v>
      </c>
      <c r="Z2" s="6" t="s">
        <v>2</v>
      </c>
    </row>
    <row r="3" spans="1:26" x14ac:dyDescent="0.25">
      <c r="B3" s="7">
        <v>1</v>
      </c>
      <c r="C3">
        <v>1</v>
      </c>
      <c r="D3">
        <v>1</v>
      </c>
      <c r="E3">
        <v>1</v>
      </c>
      <c r="F3">
        <v>1</v>
      </c>
      <c r="G3">
        <v>1</v>
      </c>
      <c r="H3">
        <v>1</v>
      </c>
      <c r="I3">
        <v>0</v>
      </c>
      <c r="J3">
        <v>0</v>
      </c>
      <c r="K3">
        <v>0</v>
      </c>
      <c r="L3">
        <v>0</v>
      </c>
      <c r="M3">
        <v>0</v>
      </c>
      <c r="N3">
        <v>0</v>
      </c>
      <c r="O3">
        <v>0</v>
      </c>
      <c r="P3">
        <v>0</v>
      </c>
      <c r="Q3">
        <v>0</v>
      </c>
      <c r="R3">
        <v>1</v>
      </c>
      <c r="S3">
        <v>0</v>
      </c>
      <c r="T3">
        <v>1</v>
      </c>
      <c r="U3">
        <v>1</v>
      </c>
      <c r="V3">
        <v>1</v>
      </c>
      <c r="W3">
        <v>1</v>
      </c>
      <c r="X3">
        <v>1</v>
      </c>
      <c r="Y3">
        <v>1</v>
      </c>
      <c r="Z3">
        <v>1</v>
      </c>
    </row>
    <row r="4" spans="1:26" x14ac:dyDescent="0.25">
      <c r="B4" s="7">
        <v>2</v>
      </c>
      <c r="C4">
        <v>0</v>
      </c>
      <c r="D4">
        <v>0</v>
      </c>
      <c r="E4">
        <v>0</v>
      </c>
      <c r="F4">
        <v>0</v>
      </c>
      <c r="G4" s="10">
        <v>0</v>
      </c>
      <c r="H4">
        <v>1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0</v>
      </c>
      <c r="P4">
        <v>0</v>
      </c>
      <c r="Q4">
        <v>0</v>
      </c>
      <c r="R4">
        <v>0</v>
      </c>
      <c r="S4">
        <v>0</v>
      </c>
      <c r="T4">
        <v>0</v>
      </c>
      <c r="U4">
        <v>1</v>
      </c>
      <c r="V4">
        <v>1</v>
      </c>
      <c r="W4">
        <v>1</v>
      </c>
      <c r="X4">
        <v>1</v>
      </c>
      <c r="Y4">
        <v>1</v>
      </c>
      <c r="Z4">
        <v>1</v>
      </c>
    </row>
    <row r="5" spans="1:26" x14ac:dyDescent="0.25">
      <c r="B5" s="7">
        <v>3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1</v>
      </c>
      <c r="Y5">
        <v>1</v>
      </c>
      <c r="Z5">
        <v>1</v>
      </c>
    </row>
    <row r="6" spans="1:26" x14ac:dyDescent="0.25">
      <c r="B6" s="7">
        <v>4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</row>
    <row r="7" spans="1:26" x14ac:dyDescent="0.25">
      <c r="B7" s="7">
        <v>5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  <c r="Y7">
        <v>0</v>
      </c>
      <c r="Z7">
        <v>0</v>
      </c>
    </row>
    <row r="8" spans="1:26" x14ac:dyDescent="0.25">
      <c r="B8" s="7">
        <v>6</v>
      </c>
      <c r="C8">
        <v>0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</row>
    <row r="9" spans="1:26" x14ac:dyDescent="0.25">
      <c r="B9" s="7">
        <v>7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  <c r="M9">
        <v>0</v>
      </c>
      <c r="N9">
        <v>0</v>
      </c>
      <c r="O9">
        <v>0</v>
      </c>
      <c r="P9">
        <v>0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</row>
    <row r="10" spans="1:26" x14ac:dyDescent="0.25">
      <c r="B10" s="7">
        <v>8</v>
      </c>
      <c r="C10">
        <v>0</v>
      </c>
      <c r="D10">
        <v>0</v>
      </c>
      <c r="E10">
        <v>0</v>
      </c>
      <c r="F10">
        <v>0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</row>
    <row r="11" spans="1:26" x14ac:dyDescent="0.25">
      <c r="B11" s="7">
        <v>9</v>
      </c>
      <c r="C11">
        <v>0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>
        <v>0</v>
      </c>
      <c r="K11">
        <v>0</v>
      </c>
      <c r="L11">
        <v>0</v>
      </c>
      <c r="M11">
        <v>0</v>
      </c>
      <c r="N11">
        <v>0</v>
      </c>
      <c r="O11">
        <v>0</v>
      </c>
      <c r="P11">
        <v>0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</row>
    <row r="12" spans="1:26" x14ac:dyDescent="0.25">
      <c r="B12" s="7">
        <v>10</v>
      </c>
      <c r="C12">
        <v>0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</row>
    <row r="13" spans="1:26" x14ac:dyDescent="0.25">
      <c r="B13" s="7">
        <v>11</v>
      </c>
      <c r="C13">
        <v>0</v>
      </c>
      <c r="D13">
        <v>0</v>
      </c>
      <c r="E13">
        <v>0</v>
      </c>
      <c r="F13">
        <v>0</v>
      </c>
      <c r="I13">
        <v>0</v>
      </c>
      <c r="J13">
        <v>0</v>
      </c>
      <c r="L13">
        <v>0</v>
      </c>
      <c r="M13">
        <v>0</v>
      </c>
      <c r="O13">
        <v>0</v>
      </c>
      <c r="P13">
        <v>0</v>
      </c>
      <c r="R13">
        <v>0</v>
      </c>
      <c r="S13">
        <v>0</v>
      </c>
      <c r="U13">
        <v>0</v>
      </c>
    </row>
    <row r="14" spans="1:26" x14ac:dyDescent="0.25">
      <c r="B14" s="7">
        <v>12</v>
      </c>
      <c r="C14">
        <v>0</v>
      </c>
      <c r="D14">
        <v>0</v>
      </c>
      <c r="E14">
        <v>0</v>
      </c>
      <c r="F14">
        <v>0</v>
      </c>
      <c r="I14">
        <v>0</v>
      </c>
      <c r="J14">
        <v>0</v>
      </c>
      <c r="L14">
        <v>0</v>
      </c>
      <c r="O14">
        <v>0</v>
      </c>
      <c r="P14">
        <v>0</v>
      </c>
      <c r="R14">
        <v>0</v>
      </c>
      <c r="S14">
        <v>0</v>
      </c>
      <c r="U14">
        <v>0</v>
      </c>
    </row>
    <row r="15" spans="1:26" x14ac:dyDescent="0.25">
      <c r="B15" s="7">
        <v>13</v>
      </c>
      <c r="C15">
        <v>0</v>
      </c>
      <c r="D15">
        <v>0</v>
      </c>
      <c r="E15">
        <v>0</v>
      </c>
      <c r="F15">
        <v>0</v>
      </c>
      <c r="I15">
        <v>0</v>
      </c>
      <c r="L15">
        <v>0</v>
      </c>
      <c r="O15">
        <v>0</v>
      </c>
      <c r="P15">
        <v>0</v>
      </c>
      <c r="R15">
        <v>0</v>
      </c>
      <c r="S15">
        <v>0</v>
      </c>
      <c r="U15">
        <v>0</v>
      </c>
    </row>
    <row r="16" spans="1:26" x14ac:dyDescent="0.25">
      <c r="B16" s="7">
        <v>14</v>
      </c>
      <c r="C16">
        <v>0</v>
      </c>
      <c r="D16">
        <v>0</v>
      </c>
      <c r="E16">
        <v>0</v>
      </c>
      <c r="F16">
        <v>0</v>
      </c>
      <c r="I16">
        <v>0</v>
      </c>
      <c r="L16">
        <v>0</v>
      </c>
      <c r="O16">
        <v>0</v>
      </c>
      <c r="R16">
        <v>0</v>
      </c>
      <c r="S16">
        <v>0</v>
      </c>
      <c r="U16">
        <v>0</v>
      </c>
    </row>
    <row r="17" spans="1:26" x14ac:dyDescent="0.25">
      <c r="B17" s="7">
        <v>15</v>
      </c>
      <c r="C17">
        <v>0</v>
      </c>
      <c r="D17">
        <v>0</v>
      </c>
      <c r="E17">
        <v>0</v>
      </c>
      <c r="F17">
        <v>0</v>
      </c>
      <c r="I17">
        <v>0</v>
      </c>
      <c r="L17">
        <v>0</v>
      </c>
      <c r="O17">
        <v>0</v>
      </c>
      <c r="R17">
        <v>0</v>
      </c>
      <c r="S17">
        <v>0</v>
      </c>
      <c r="U17">
        <v>0</v>
      </c>
    </row>
    <row r="18" spans="1:26" x14ac:dyDescent="0.25">
      <c r="B18" s="7">
        <v>16</v>
      </c>
      <c r="C18">
        <v>0</v>
      </c>
      <c r="D18">
        <v>0</v>
      </c>
      <c r="E18">
        <v>0</v>
      </c>
      <c r="I18">
        <v>0</v>
      </c>
      <c r="O18">
        <v>0</v>
      </c>
      <c r="R18">
        <v>0</v>
      </c>
      <c r="U18">
        <v>0</v>
      </c>
    </row>
    <row r="19" spans="1:26" x14ac:dyDescent="0.25">
      <c r="B19" s="7">
        <v>17</v>
      </c>
      <c r="C19">
        <v>0</v>
      </c>
      <c r="D19">
        <v>0</v>
      </c>
      <c r="E19">
        <v>0</v>
      </c>
      <c r="I19">
        <v>0</v>
      </c>
      <c r="O19">
        <v>0</v>
      </c>
      <c r="R19">
        <v>0</v>
      </c>
      <c r="U19">
        <v>0</v>
      </c>
    </row>
    <row r="20" spans="1:26" x14ac:dyDescent="0.25">
      <c r="B20" s="7">
        <v>18</v>
      </c>
      <c r="C20">
        <v>0</v>
      </c>
      <c r="D20">
        <v>0</v>
      </c>
      <c r="I20">
        <v>0</v>
      </c>
      <c r="O20">
        <v>0</v>
      </c>
      <c r="R20">
        <v>0</v>
      </c>
      <c r="U20">
        <v>0</v>
      </c>
    </row>
    <row r="21" spans="1:26" x14ac:dyDescent="0.25">
      <c r="B21" s="7">
        <v>19</v>
      </c>
      <c r="C21">
        <v>0</v>
      </c>
      <c r="I21">
        <v>0</v>
      </c>
      <c r="R21">
        <v>0</v>
      </c>
      <c r="U21">
        <v>0</v>
      </c>
    </row>
    <row r="22" spans="1:26" x14ac:dyDescent="0.25">
      <c r="B22" s="7">
        <v>20</v>
      </c>
      <c r="C22">
        <v>0</v>
      </c>
      <c r="I22">
        <v>0</v>
      </c>
      <c r="R22">
        <v>0</v>
      </c>
      <c r="U22">
        <v>0</v>
      </c>
    </row>
    <row r="23" spans="1:26" x14ac:dyDescent="0.25">
      <c r="C23" s="8">
        <f>1/20*100%</f>
        <v>0.05</v>
      </c>
      <c r="D23" s="8">
        <f>1/18*100%</f>
        <v>5.5555555555555552E-2</v>
      </c>
      <c r="E23" s="8">
        <f>1/17*100%</f>
        <v>5.8823529411764705E-2</v>
      </c>
      <c r="F23" s="8">
        <f>1/12*100%</f>
        <v>8.3333333333333329E-2</v>
      </c>
      <c r="G23" s="8">
        <f>1/9*100%</f>
        <v>0.1111111111111111</v>
      </c>
      <c r="H23" s="8">
        <f>2/10*100%</f>
        <v>0.2</v>
      </c>
      <c r="I23" s="13">
        <v>0</v>
      </c>
      <c r="J23" s="13">
        <v>0</v>
      </c>
      <c r="K23" s="13">
        <v>0</v>
      </c>
      <c r="L23" s="13">
        <v>0</v>
      </c>
      <c r="M23" s="13">
        <v>0</v>
      </c>
      <c r="N23" s="13">
        <v>0</v>
      </c>
      <c r="O23" s="13">
        <v>0</v>
      </c>
      <c r="P23" s="13">
        <v>0</v>
      </c>
      <c r="Q23" s="13">
        <v>0</v>
      </c>
      <c r="R23" s="8">
        <f>1/20*100%</f>
        <v>0.05</v>
      </c>
      <c r="S23" s="8">
        <f>0/15*100%</f>
        <v>0</v>
      </c>
      <c r="T23" s="8">
        <f>1/10*100%</f>
        <v>0.1</v>
      </c>
      <c r="U23" s="8">
        <f>2/20*100%</f>
        <v>0.1</v>
      </c>
      <c r="V23" s="8">
        <f>2/15*100%</f>
        <v>0.13333333333333333</v>
      </c>
      <c r="W23" s="8">
        <f>2/10*100%</f>
        <v>0.2</v>
      </c>
      <c r="X23" s="8">
        <f>3/10*100%</f>
        <v>0.3</v>
      </c>
      <c r="Y23" s="8">
        <f>3/10*100%</f>
        <v>0.3</v>
      </c>
      <c r="Z23" s="8">
        <f>3/9*100%</f>
        <v>0.33333333333333331</v>
      </c>
    </row>
    <row r="24" spans="1:26" x14ac:dyDescent="0.25">
      <c r="A24" s="14" t="s">
        <v>16</v>
      </c>
      <c r="C24" s="23">
        <f>(C23+D23+E23)/3</f>
        <v>5.4793028322440089E-2</v>
      </c>
      <c r="D24" s="23"/>
      <c r="E24" s="23"/>
      <c r="F24" s="23">
        <f>(F23+G23+H23)/3</f>
        <v>0.13148148148148148</v>
      </c>
      <c r="G24" s="23"/>
      <c r="H24" s="23"/>
      <c r="I24" s="19">
        <v>0</v>
      </c>
      <c r="J24" s="19"/>
      <c r="K24" s="19"/>
      <c r="L24" s="19">
        <v>0</v>
      </c>
      <c r="M24" s="19"/>
      <c r="N24" s="19"/>
      <c r="O24" s="19">
        <v>0</v>
      </c>
      <c r="P24" s="19"/>
      <c r="Q24" s="19"/>
      <c r="R24" s="23">
        <f>(R23+T23+S23)/3</f>
        <v>5.000000000000001E-2</v>
      </c>
      <c r="S24" s="23"/>
      <c r="T24" s="23"/>
      <c r="U24" s="23">
        <f>(U23+W23+V23)/3</f>
        <v>0.14444444444444446</v>
      </c>
      <c r="V24" s="23"/>
      <c r="W24" s="23"/>
      <c r="X24" s="23">
        <f>(X23+Z23+Y23)/3</f>
        <v>0.31111111111111112</v>
      </c>
      <c r="Y24" s="23"/>
      <c r="Z24" s="23"/>
    </row>
    <row r="25" spans="1:26" x14ac:dyDescent="0.25">
      <c r="A25" s="14" t="s">
        <v>21</v>
      </c>
      <c r="C25">
        <f>_xlfn.STDEV.S(C3:C22)/SQRT(COUNT(C3:C22))</f>
        <v>4.9999999999999996E-2</v>
      </c>
      <c r="D25">
        <f t="shared" ref="D25:H25" si="0">_xlfn.STDEV.S(D3:D22)/SQRT(COUNT(D3:D22))</f>
        <v>5.5555555555555559E-2</v>
      </c>
      <c r="E25">
        <f t="shared" si="0"/>
        <v>5.8823529411764705E-2</v>
      </c>
      <c r="F25">
        <f t="shared" si="0"/>
        <v>6.6666666666666652E-2</v>
      </c>
      <c r="G25">
        <f t="shared" si="0"/>
        <v>9.9999999999999992E-2</v>
      </c>
      <c r="H25">
        <f t="shared" si="0"/>
        <v>0.13333333333333333</v>
      </c>
      <c r="R25">
        <f t="shared" ref="R25:Z25" si="1">_xlfn.STDEV.S(R3:R22)/SQRT(COUNT(R3:R22))</f>
        <v>4.9999999999999996E-2</v>
      </c>
      <c r="S25">
        <f t="shared" si="1"/>
        <v>0</v>
      </c>
      <c r="T25">
        <f t="shared" si="1"/>
        <v>9.9999999999999992E-2</v>
      </c>
      <c r="U25">
        <f t="shared" si="1"/>
        <v>6.8824720161168529E-2</v>
      </c>
      <c r="V25">
        <f t="shared" si="1"/>
        <v>0.13333333333333333</v>
      </c>
      <c r="W25">
        <f t="shared" si="1"/>
        <v>0.13333333333333333</v>
      </c>
      <c r="X25">
        <f t="shared" si="1"/>
        <v>0.15275252316519466</v>
      </c>
      <c r="Y25">
        <f t="shared" si="1"/>
        <v>0.15275252316519466</v>
      </c>
      <c r="Z25">
        <f t="shared" si="1"/>
        <v>0.16666666666666666</v>
      </c>
    </row>
    <row r="26" spans="1:26" x14ac:dyDescent="0.25">
      <c r="C26" s="25">
        <f>(C25+D25+E25)/3</f>
        <v>5.4793028322440089E-2</v>
      </c>
      <c r="D26" s="25"/>
      <c r="E26" s="25"/>
      <c r="F26" s="25">
        <f>(F25+G25+H25)/3</f>
        <v>9.9999999999999978E-2</v>
      </c>
      <c r="G26" s="25"/>
      <c r="H26" s="25"/>
      <c r="R26" s="25">
        <f>(R25+S25+T25)/3</f>
        <v>4.9999999999999996E-2</v>
      </c>
      <c r="S26" s="25"/>
      <c r="T26" s="25"/>
      <c r="U26" s="25">
        <f>(U25+V25+W25)/3</f>
        <v>0.11183046227594506</v>
      </c>
      <c r="V26" s="25"/>
      <c r="W26" s="25"/>
      <c r="X26" s="25">
        <f>(X25+Y25+Z25)/3</f>
        <v>0.15739057099901865</v>
      </c>
      <c r="Y26" s="25"/>
      <c r="Z26" s="25"/>
    </row>
    <row r="28" spans="1:26" ht="38.25" x14ac:dyDescent="0.25">
      <c r="B28" s="2" t="s">
        <v>20</v>
      </c>
      <c r="C28" s="18" t="s">
        <v>3</v>
      </c>
      <c r="D28" s="18"/>
      <c r="E28" s="18"/>
      <c r="F28" s="18" t="s">
        <v>6</v>
      </c>
      <c r="G28" s="18"/>
      <c r="H28" s="18"/>
      <c r="I28" s="18" t="s">
        <v>7</v>
      </c>
      <c r="J28" s="18"/>
      <c r="K28" s="18"/>
      <c r="L28" s="18" t="s">
        <v>8</v>
      </c>
      <c r="M28" s="18"/>
      <c r="N28" s="18"/>
      <c r="O28" s="18" t="s">
        <v>9</v>
      </c>
      <c r="P28" s="18"/>
      <c r="Q28" s="18"/>
      <c r="R28" s="18" t="s">
        <v>10</v>
      </c>
      <c r="S28" s="18"/>
      <c r="T28" s="18"/>
      <c r="U28" s="22" t="s">
        <v>11</v>
      </c>
      <c r="V28" s="22"/>
      <c r="W28" s="22"/>
      <c r="X28" s="22" t="s">
        <v>12</v>
      </c>
      <c r="Y28" s="22"/>
      <c r="Z28" s="22"/>
    </row>
    <row r="29" spans="1:26" x14ac:dyDescent="0.25">
      <c r="C29" s="5" t="s">
        <v>0</v>
      </c>
      <c r="D29" s="4" t="s">
        <v>1</v>
      </c>
      <c r="E29" s="6" t="s">
        <v>2</v>
      </c>
      <c r="F29" s="5" t="s">
        <v>0</v>
      </c>
      <c r="G29" s="4" t="s">
        <v>1</v>
      </c>
      <c r="H29" s="6" t="s">
        <v>2</v>
      </c>
      <c r="I29" s="5" t="s">
        <v>0</v>
      </c>
      <c r="J29" s="4" t="s">
        <v>1</v>
      </c>
      <c r="K29" s="6" t="s">
        <v>2</v>
      </c>
      <c r="L29" s="5" t="s">
        <v>0</v>
      </c>
      <c r="M29" s="4" t="s">
        <v>1</v>
      </c>
      <c r="N29" s="6" t="s">
        <v>2</v>
      </c>
      <c r="O29" s="5" t="s">
        <v>0</v>
      </c>
      <c r="P29" s="4" t="s">
        <v>1</v>
      </c>
      <c r="Q29" s="6" t="s">
        <v>2</v>
      </c>
      <c r="R29" s="5" t="s">
        <v>0</v>
      </c>
      <c r="S29" s="4" t="s">
        <v>1</v>
      </c>
      <c r="T29" s="6" t="s">
        <v>2</v>
      </c>
      <c r="U29" s="5" t="s">
        <v>0</v>
      </c>
      <c r="V29" s="4" t="s">
        <v>1</v>
      </c>
      <c r="W29" s="6" t="s">
        <v>2</v>
      </c>
      <c r="X29" s="5" t="s">
        <v>0</v>
      </c>
      <c r="Y29" s="4" t="s">
        <v>1</v>
      </c>
      <c r="Z29" s="6" t="s">
        <v>2</v>
      </c>
    </row>
    <row r="30" spans="1:26" x14ac:dyDescent="0.25">
      <c r="B30" s="7">
        <v>1</v>
      </c>
      <c r="C30">
        <v>0</v>
      </c>
      <c r="D30">
        <v>0</v>
      </c>
      <c r="E30">
        <v>0</v>
      </c>
      <c r="F30">
        <v>1</v>
      </c>
      <c r="G30">
        <v>1</v>
      </c>
      <c r="H30">
        <v>1</v>
      </c>
      <c r="I30">
        <v>0</v>
      </c>
      <c r="J30">
        <v>0</v>
      </c>
      <c r="K30">
        <v>0</v>
      </c>
      <c r="L30">
        <v>0</v>
      </c>
      <c r="M30">
        <v>0</v>
      </c>
      <c r="N30">
        <v>0</v>
      </c>
      <c r="O30">
        <v>0</v>
      </c>
      <c r="P30">
        <v>0</v>
      </c>
      <c r="Q30">
        <v>0</v>
      </c>
      <c r="R30">
        <v>0</v>
      </c>
      <c r="S30">
        <v>0</v>
      </c>
      <c r="T30">
        <v>0</v>
      </c>
      <c r="U30">
        <v>1</v>
      </c>
      <c r="V30">
        <v>1</v>
      </c>
      <c r="W30">
        <v>1</v>
      </c>
      <c r="X30">
        <v>1</v>
      </c>
      <c r="Y30">
        <v>1</v>
      </c>
      <c r="Z30">
        <v>0</v>
      </c>
    </row>
    <row r="31" spans="1:26" x14ac:dyDescent="0.25">
      <c r="B31" s="7">
        <v>2</v>
      </c>
      <c r="C31">
        <v>0</v>
      </c>
      <c r="D31">
        <v>0</v>
      </c>
      <c r="E31">
        <v>0</v>
      </c>
      <c r="F31">
        <v>1</v>
      </c>
      <c r="G31" s="10">
        <v>1</v>
      </c>
      <c r="H31">
        <v>1</v>
      </c>
      <c r="I31" s="10">
        <v>0</v>
      </c>
      <c r="J31" s="10">
        <v>0</v>
      </c>
      <c r="K31" s="10">
        <v>0</v>
      </c>
      <c r="L31" s="10">
        <v>0</v>
      </c>
      <c r="M31" s="10">
        <v>0</v>
      </c>
      <c r="N31" s="10">
        <v>0</v>
      </c>
      <c r="O31" s="10">
        <v>0</v>
      </c>
      <c r="P31" s="10">
        <v>0</v>
      </c>
      <c r="Q31" s="10">
        <v>0</v>
      </c>
      <c r="R31" s="10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  <c r="Z31">
        <v>0</v>
      </c>
    </row>
    <row r="32" spans="1:26" x14ac:dyDescent="0.25">
      <c r="B32" s="7">
        <v>3</v>
      </c>
      <c r="C32">
        <v>0</v>
      </c>
      <c r="D32">
        <v>0</v>
      </c>
      <c r="E32">
        <v>0</v>
      </c>
      <c r="F32">
        <v>0</v>
      </c>
      <c r="G32">
        <v>1</v>
      </c>
      <c r="H32">
        <v>0</v>
      </c>
      <c r="I32">
        <v>0</v>
      </c>
      <c r="J32">
        <v>0</v>
      </c>
      <c r="K32">
        <v>0</v>
      </c>
      <c r="L32">
        <v>0</v>
      </c>
      <c r="M32">
        <v>0</v>
      </c>
      <c r="N32">
        <v>0</v>
      </c>
      <c r="O32">
        <v>0</v>
      </c>
      <c r="P32">
        <v>0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  <c r="Z32">
        <v>0</v>
      </c>
    </row>
    <row r="33" spans="2:26" x14ac:dyDescent="0.25">
      <c r="B33" s="7">
        <v>4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v>0</v>
      </c>
      <c r="J33">
        <v>0</v>
      </c>
      <c r="K33">
        <v>0</v>
      </c>
      <c r="L33">
        <v>0</v>
      </c>
      <c r="M33">
        <v>0</v>
      </c>
      <c r="N33">
        <v>0</v>
      </c>
      <c r="O33">
        <v>0</v>
      </c>
      <c r="P33">
        <v>0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  <c r="Z33">
        <v>0</v>
      </c>
    </row>
    <row r="34" spans="2:26" x14ac:dyDescent="0.25">
      <c r="B34" s="7">
        <v>5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v>0</v>
      </c>
      <c r="J34">
        <v>0</v>
      </c>
      <c r="K34">
        <v>0</v>
      </c>
      <c r="L34">
        <v>0</v>
      </c>
      <c r="M34">
        <v>0</v>
      </c>
      <c r="N34">
        <v>0</v>
      </c>
      <c r="O34">
        <v>0</v>
      </c>
      <c r="P34">
        <v>0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  <c r="Z34">
        <v>0</v>
      </c>
    </row>
    <row r="35" spans="2:26" x14ac:dyDescent="0.25">
      <c r="B35" s="7">
        <v>6</v>
      </c>
      <c r="C35">
        <v>0</v>
      </c>
      <c r="D35">
        <v>0</v>
      </c>
      <c r="E35">
        <v>0</v>
      </c>
      <c r="F35">
        <v>0</v>
      </c>
      <c r="G35">
        <v>0</v>
      </c>
      <c r="H35">
        <v>0</v>
      </c>
      <c r="I35">
        <v>0</v>
      </c>
      <c r="J35">
        <v>0</v>
      </c>
      <c r="K35">
        <v>0</v>
      </c>
      <c r="L35">
        <v>0</v>
      </c>
      <c r="M35">
        <v>0</v>
      </c>
      <c r="N35">
        <v>0</v>
      </c>
      <c r="O35">
        <v>0</v>
      </c>
      <c r="P35">
        <v>0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  <c r="Z35">
        <v>0</v>
      </c>
    </row>
    <row r="36" spans="2:26" x14ac:dyDescent="0.25">
      <c r="B36" s="7">
        <v>7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v>0</v>
      </c>
      <c r="J36">
        <v>0</v>
      </c>
      <c r="K36">
        <v>0</v>
      </c>
      <c r="L36">
        <v>0</v>
      </c>
      <c r="M36">
        <v>0</v>
      </c>
      <c r="N36">
        <v>0</v>
      </c>
      <c r="O36">
        <v>0</v>
      </c>
      <c r="P36">
        <v>0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  <c r="Z36">
        <v>0</v>
      </c>
    </row>
    <row r="37" spans="2:26" x14ac:dyDescent="0.25">
      <c r="B37" s="7">
        <v>8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v>0</v>
      </c>
      <c r="J37">
        <v>0</v>
      </c>
      <c r="K37">
        <v>0</v>
      </c>
      <c r="L37">
        <v>0</v>
      </c>
      <c r="M37">
        <v>0</v>
      </c>
      <c r="N37">
        <v>0</v>
      </c>
      <c r="O37">
        <v>0</v>
      </c>
      <c r="P37">
        <v>0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  <c r="Z37">
        <v>0</v>
      </c>
    </row>
    <row r="38" spans="2:26" x14ac:dyDescent="0.25">
      <c r="B38" s="7">
        <v>9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v>0</v>
      </c>
      <c r="J38">
        <v>0</v>
      </c>
      <c r="K38">
        <v>0</v>
      </c>
      <c r="L38">
        <v>0</v>
      </c>
      <c r="M38">
        <v>0</v>
      </c>
      <c r="N38">
        <v>0</v>
      </c>
      <c r="O38">
        <v>0</v>
      </c>
      <c r="P38">
        <v>0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  <c r="Z38">
        <v>0</v>
      </c>
    </row>
    <row r="39" spans="2:26" x14ac:dyDescent="0.25">
      <c r="B39" s="7">
        <v>10</v>
      </c>
      <c r="C39">
        <v>0</v>
      </c>
      <c r="D39">
        <v>0</v>
      </c>
      <c r="E39">
        <v>0</v>
      </c>
      <c r="F39">
        <v>0</v>
      </c>
      <c r="G39">
        <v>0</v>
      </c>
      <c r="H39">
        <v>0</v>
      </c>
      <c r="I39">
        <v>0</v>
      </c>
      <c r="J39">
        <v>0</v>
      </c>
      <c r="K39">
        <v>0</v>
      </c>
      <c r="L39">
        <v>0</v>
      </c>
      <c r="M39">
        <v>0</v>
      </c>
      <c r="N39">
        <v>0</v>
      </c>
      <c r="O39">
        <v>0</v>
      </c>
      <c r="P39">
        <v>0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  <c r="Z39">
        <v>0</v>
      </c>
    </row>
    <row r="40" spans="2:26" x14ac:dyDescent="0.25">
      <c r="B40" s="7">
        <v>11</v>
      </c>
      <c r="C40">
        <v>0</v>
      </c>
      <c r="D40">
        <v>0</v>
      </c>
      <c r="F40">
        <v>0</v>
      </c>
      <c r="G40">
        <v>0</v>
      </c>
      <c r="H40">
        <v>0</v>
      </c>
      <c r="I40">
        <v>0</v>
      </c>
      <c r="J40">
        <v>0</v>
      </c>
      <c r="L40">
        <v>0</v>
      </c>
      <c r="M40">
        <v>0</v>
      </c>
      <c r="O40">
        <v>0</v>
      </c>
      <c r="P40">
        <v>0</v>
      </c>
      <c r="R40">
        <v>0</v>
      </c>
      <c r="S40">
        <v>0</v>
      </c>
      <c r="U40">
        <v>0</v>
      </c>
      <c r="V40">
        <v>0</v>
      </c>
      <c r="W40">
        <v>0</v>
      </c>
      <c r="X40">
        <v>0</v>
      </c>
      <c r="Y40">
        <v>0</v>
      </c>
      <c r="Z40">
        <v>0</v>
      </c>
    </row>
    <row r="41" spans="2:26" x14ac:dyDescent="0.25">
      <c r="B41" s="7">
        <v>12</v>
      </c>
      <c r="C41">
        <v>0</v>
      </c>
      <c r="D41">
        <v>0</v>
      </c>
      <c r="F41">
        <v>0</v>
      </c>
      <c r="G41">
        <v>0</v>
      </c>
      <c r="H41">
        <v>0</v>
      </c>
      <c r="I41">
        <v>0</v>
      </c>
      <c r="J41">
        <v>0</v>
      </c>
      <c r="L41">
        <v>0</v>
      </c>
      <c r="M41">
        <v>0</v>
      </c>
      <c r="O41">
        <v>0</v>
      </c>
      <c r="P41">
        <v>0</v>
      </c>
      <c r="R41">
        <v>0</v>
      </c>
      <c r="S41">
        <v>0</v>
      </c>
      <c r="U41">
        <v>0</v>
      </c>
      <c r="V41">
        <v>0</v>
      </c>
      <c r="W41">
        <v>0</v>
      </c>
      <c r="X41">
        <v>0</v>
      </c>
      <c r="Y41">
        <v>0</v>
      </c>
      <c r="Z41">
        <v>0</v>
      </c>
    </row>
    <row r="42" spans="2:26" x14ac:dyDescent="0.25">
      <c r="B42" s="7">
        <v>13</v>
      </c>
      <c r="C42">
        <v>0</v>
      </c>
      <c r="D42">
        <v>0</v>
      </c>
      <c r="F42">
        <v>0</v>
      </c>
      <c r="G42">
        <v>0</v>
      </c>
      <c r="H42">
        <v>0</v>
      </c>
      <c r="I42">
        <v>0</v>
      </c>
      <c r="J42">
        <v>0</v>
      </c>
      <c r="L42">
        <v>0</v>
      </c>
      <c r="M42">
        <v>0</v>
      </c>
      <c r="O42">
        <v>0</v>
      </c>
      <c r="P42">
        <v>0</v>
      </c>
      <c r="R42">
        <v>0</v>
      </c>
      <c r="S42">
        <v>0</v>
      </c>
      <c r="U42">
        <v>0</v>
      </c>
      <c r="V42">
        <v>0</v>
      </c>
      <c r="W42">
        <v>0</v>
      </c>
      <c r="X42">
        <v>0</v>
      </c>
      <c r="Y42">
        <v>0</v>
      </c>
      <c r="Z42">
        <v>0</v>
      </c>
    </row>
    <row r="43" spans="2:26" x14ac:dyDescent="0.25">
      <c r="B43" s="7">
        <v>14</v>
      </c>
      <c r="C43">
        <v>0</v>
      </c>
      <c r="D43">
        <v>0</v>
      </c>
      <c r="F43">
        <v>0</v>
      </c>
      <c r="G43">
        <v>0</v>
      </c>
      <c r="H43">
        <v>0</v>
      </c>
      <c r="I43">
        <v>0</v>
      </c>
      <c r="J43">
        <v>0</v>
      </c>
      <c r="L43">
        <v>0</v>
      </c>
      <c r="M43">
        <v>0</v>
      </c>
      <c r="O43">
        <v>0</v>
      </c>
      <c r="P43">
        <v>0</v>
      </c>
      <c r="R43">
        <v>0</v>
      </c>
      <c r="S43">
        <v>0</v>
      </c>
      <c r="U43">
        <v>0</v>
      </c>
      <c r="V43">
        <v>0</v>
      </c>
      <c r="W43">
        <v>0</v>
      </c>
      <c r="X43">
        <v>0</v>
      </c>
      <c r="Y43">
        <v>0</v>
      </c>
    </row>
    <row r="44" spans="2:26" x14ac:dyDescent="0.25">
      <c r="B44" s="7">
        <v>15</v>
      </c>
      <c r="C44">
        <v>0</v>
      </c>
      <c r="D44">
        <v>0</v>
      </c>
      <c r="F44">
        <v>0</v>
      </c>
      <c r="G44">
        <v>0</v>
      </c>
      <c r="H44">
        <v>0</v>
      </c>
      <c r="I44">
        <v>0</v>
      </c>
      <c r="J44">
        <v>0</v>
      </c>
      <c r="L44">
        <v>0</v>
      </c>
      <c r="M44">
        <v>0</v>
      </c>
      <c r="O44">
        <v>0</v>
      </c>
      <c r="P44">
        <v>0</v>
      </c>
      <c r="R44">
        <v>0</v>
      </c>
      <c r="U44">
        <v>0</v>
      </c>
      <c r="V44">
        <v>0</v>
      </c>
      <c r="W44">
        <v>0</v>
      </c>
      <c r="X44">
        <v>0</v>
      </c>
      <c r="Y44">
        <v>0</v>
      </c>
    </row>
    <row r="45" spans="2:26" x14ac:dyDescent="0.25">
      <c r="B45" s="7">
        <v>16</v>
      </c>
      <c r="C45">
        <v>0</v>
      </c>
      <c r="D45">
        <v>0</v>
      </c>
      <c r="F45">
        <v>0</v>
      </c>
      <c r="G45">
        <v>0</v>
      </c>
      <c r="H45">
        <v>0</v>
      </c>
      <c r="I45">
        <v>0</v>
      </c>
      <c r="L45">
        <v>0</v>
      </c>
      <c r="M45">
        <v>0</v>
      </c>
      <c r="O45">
        <v>0</v>
      </c>
      <c r="R45">
        <v>0</v>
      </c>
      <c r="U45">
        <v>0</v>
      </c>
      <c r="V45">
        <v>0</v>
      </c>
      <c r="W45">
        <v>0</v>
      </c>
      <c r="X45">
        <v>0</v>
      </c>
      <c r="Y45">
        <v>0</v>
      </c>
    </row>
    <row r="46" spans="2:26" x14ac:dyDescent="0.25">
      <c r="B46" s="7">
        <v>17</v>
      </c>
      <c r="C46">
        <v>0</v>
      </c>
      <c r="D46">
        <v>0</v>
      </c>
      <c r="F46">
        <v>0</v>
      </c>
      <c r="G46">
        <v>0</v>
      </c>
      <c r="H46">
        <v>0</v>
      </c>
      <c r="I46">
        <v>0</v>
      </c>
      <c r="L46">
        <v>0</v>
      </c>
      <c r="M46">
        <v>0</v>
      </c>
      <c r="O46">
        <v>0</v>
      </c>
      <c r="R46">
        <v>0</v>
      </c>
      <c r="U46">
        <v>0</v>
      </c>
      <c r="V46">
        <v>0</v>
      </c>
      <c r="W46">
        <v>0</v>
      </c>
      <c r="X46">
        <v>0</v>
      </c>
      <c r="Y46">
        <v>0</v>
      </c>
    </row>
    <row r="47" spans="2:26" x14ac:dyDescent="0.25">
      <c r="B47" s="7">
        <v>18</v>
      </c>
      <c r="C47">
        <v>0</v>
      </c>
      <c r="D47">
        <v>0</v>
      </c>
      <c r="F47">
        <v>0</v>
      </c>
      <c r="G47">
        <v>0</v>
      </c>
      <c r="I47">
        <v>0</v>
      </c>
      <c r="L47">
        <v>0</v>
      </c>
      <c r="M47">
        <v>0</v>
      </c>
      <c r="O47">
        <v>0</v>
      </c>
      <c r="R47">
        <v>0</v>
      </c>
      <c r="U47">
        <v>0</v>
      </c>
      <c r="V47">
        <v>0</v>
      </c>
      <c r="W47">
        <v>0</v>
      </c>
      <c r="X47">
        <v>0</v>
      </c>
      <c r="Y47">
        <v>0</v>
      </c>
    </row>
    <row r="48" spans="2:26" x14ac:dyDescent="0.25">
      <c r="B48" s="7">
        <v>19</v>
      </c>
      <c r="C48">
        <v>0</v>
      </c>
      <c r="F48">
        <v>0</v>
      </c>
      <c r="G48">
        <v>0</v>
      </c>
      <c r="I48">
        <v>0</v>
      </c>
      <c r="L48">
        <v>0</v>
      </c>
      <c r="O48">
        <v>0</v>
      </c>
      <c r="R48">
        <v>0</v>
      </c>
      <c r="U48">
        <v>0</v>
      </c>
      <c r="V48">
        <v>0</v>
      </c>
      <c r="W48">
        <v>0</v>
      </c>
      <c r="X48">
        <v>0</v>
      </c>
      <c r="Y48">
        <v>0</v>
      </c>
    </row>
    <row r="49" spans="2:26" x14ac:dyDescent="0.25">
      <c r="B49" s="7">
        <v>20</v>
      </c>
      <c r="C49">
        <v>0</v>
      </c>
      <c r="F49">
        <v>0</v>
      </c>
      <c r="I49">
        <v>0</v>
      </c>
      <c r="L49">
        <v>0</v>
      </c>
      <c r="R49">
        <v>0</v>
      </c>
      <c r="U49">
        <v>0</v>
      </c>
      <c r="V49">
        <v>0</v>
      </c>
      <c r="W49">
        <v>0</v>
      </c>
      <c r="X49">
        <v>0</v>
      </c>
      <c r="Y49">
        <v>0</v>
      </c>
    </row>
    <row r="50" spans="2:26" x14ac:dyDescent="0.25">
      <c r="B50" s="7">
        <v>21</v>
      </c>
      <c r="C50">
        <v>0</v>
      </c>
      <c r="L50">
        <v>0</v>
      </c>
      <c r="R50">
        <v>0</v>
      </c>
      <c r="U50">
        <v>0</v>
      </c>
      <c r="V50">
        <v>0</v>
      </c>
      <c r="W50">
        <v>0</v>
      </c>
      <c r="X50">
        <v>0</v>
      </c>
      <c r="Y50">
        <v>0</v>
      </c>
    </row>
    <row r="51" spans="2:26" x14ac:dyDescent="0.25">
      <c r="B51" s="7">
        <v>22</v>
      </c>
      <c r="C51">
        <v>0</v>
      </c>
      <c r="L51">
        <v>0</v>
      </c>
      <c r="U51">
        <v>0</v>
      </c>
      <c r="V51">
        <v>0</v>
      </c>
      <c r="W51">
        <v>0</v>
      </c>
      <c r="X51">
        <v>0</v>
      </c>
      <c r="Y51">
        <v>0</v>
      </c>
    </row>
    <row r="52" spans="2:26" x14ac:dyDescent="0.25">
      <c r="B52" s="7">
        <v>23</v>
      </c>
      <c r="C52">
        <v>0</v>
      </c>
      <c r="U52">
        <v>0</v>
      </c>
      <c r="V52">
        <v>0</v>
      </c>
      <c r="W52">
        <v>0</v>
      </c>
      <c r="X52">
        <v>0</v>
      </c>
      <c r="Y52">
        <v>0</v>
      </c>
    </row>
    <row r="53" spans="2:26" x14ac:dyDescent="0.25">
      <c r="B53" s="7">
        <v>24</v>
      </c>
      <c r="U53">
        <v>0</v>
      </c>
      <c r="V53">
        <v>0</v>
      </c>
      <c r="X53">
        <v>0</v>
      </c>
      <c r="Y53">
        <v>0</v>
      </c>
    </row>
    <row r="54" spans="2:26" x14ac:dyDescent="0.25">
      <c r="B54" s="7">
        <v>25</v>
      </c>
      <c r="U54">
        <v>0</v>
      </c>
      <c r="V54">
        <v>0</v>
      </c>
      <c r="X54">
        <v>0</v>
      </c>
      <c r="Y54">
        <v>0</v>
      </c>
    </row>
    <row r="55" spans="2:26" x14ac:dyDescent="0.25">
      <c r="B55" s="7">
        <v>26</v>
      </c>
      <c r="U55">
        <v>0</v>
      </c>
      <c r="X55">
        <v>0</v>
      </c>
    </row>
    <row r="56" spans="2:26" x14ac:dyDescent="0.25">
      <c r="B56" s="7">
        <v>27</v>
      </c>
      <c r="X56">
        <v>0</v>
      </c>
    </row>
    <row r="57" spans="2:26" x14ac:dyDescent="0.25">
      <c r="B57" s="7">
        <v>28</v>
      </c>
      <c r="X57">
        <v>0</v>
      </c>
    </row>
    <row r="58" spans="2:26" x14ac:dyDescent="0.25">
      <c r="B58" s="7">
        <v>29</v>
      </c>
      <c r="X58">
        <v>0</v>
      </c>
    </row>
    <row r="59" spans="2:26" x14ac:dyDescent="0.25">
      <c r="B59" s="7">
        <v>30</v>
      </c>
    </row>
    <row r="60" spans="2:26" x14ac:dyDescent="0.25">
      <c r="B60" s="9">
        <v>31</v>
      </c>
    </row>
    <row r="61" spans="2:26" x14ac:dyDescent="0.25">
      <c r="B61" s="9">
        <v>32</v>
      </c>
    </row>
    <row r="62" spans="2:26" x14ac:dyDescent="0.25">
      <c r="B62" s="9">
        <v>33</v>
      </c>
    </row>
    <row r="63" spans="2:26" x14ac:dyDescent="0.25">
      <c r="B63" s="9">
        <v>34</v>
      </c>
    </row>
    <row r="64" spans="2:26" x14ac:dyDescent="0.25">
      <c r="B64" s="1"/>
      <c r="C64" s="8">
        <f>0/23*100%</f>
        <v>0</v>
      </c>
      <c r="D64" s="8">
        <f>0/18*100%</f>
        <v>0</v>
      </c>
      <c r="E64" s="8">
        <f>0/10*100%</f>
        <v>0</v>
      </c>
      <c r="F64" s="8">
        <f>2/20*100%</f>
        <v>0.1</v>
      </c>
      <c r="G64" s="8">
        <f>3/19*100%</f>
        <v>0.15789473684210525</v>
      </c>
      <c r="H64" s="8">
        <f>2/17*100%</f>
        <v>0.11764705882352941</v>
      </c>
      <c r="I64" s="12">
        <f>0/20*100%</f>
        <v>0</v>
      </c>
      <c r="J64" s="12">
        <f>0/15*100%</f>
        <v>0</v>
      </c>
      <c r="K64" s="12">
        <f>0/10*100%</f>
        <v>0</v>
      </c>
      <c r="L64" s="12">
        <f>0/23*100%</f>
        <v>0</v>
      </c>
      <c r="M64" s="12">
        <f>0/18*100%</f>
        <v>0</v>
      </c>
      <c r="N64" s="12">
        <f t="shared" ref="N64:T64" si="2">0/10*100%</f>
        <v>0</v>
      </c>
      <c r="O64" s="12">
        <f>0/19*100%</f>
        <v>0</v>
      </c>
      <c r="P64" s="12">
        <f>0/15*100%</f>
        <v>0</v>
      </c>
      <c r="Q64" s="12">
        <f t="shared" si="2"/>
        <v>0</v>
      </c>
      <c r="R64" s="12">
        <f>0/21*100%</f>
        <v>0</v>
      </c>
      <c r="S64" s="12">
        <f>0/14*100%</f>
        <v>0</v>
      </c>
      <c r="T64" s="12">
        <f t="shared" si="2"/>
        <v>0</v>
      </c>
      <c r="U64" s="12">
        <f>1/26*100%</f>
        <v>3.8461538461538464E-2</v>
      </c>
      <c r="V64" s="12">
        <f>1/25*100%</f>
        <v>0.04</v>
      </c>
      <c r="W64" s="12">
        <f>1/23*100%</f>
        <v>4.3478260869565216E-2</v>
      </c>
      <c r="X64" s="12">
        <f>1/29*100%</f>
        <v>3.4482758620689655E-2</v>
      </c>
      <c r="Y64" s="12">
        <f>1/25*100%</f>
        <v>0.04</v>
      </c>
      <c r="Z64" s="12">
        <f>0/13*100%</f>
        <v>0</v>
      </c>
    </row>
    <row r="65" spans="2:26" x14ac:dyDescent="0.25">
      <c r="C65" s="23">
        <f>(C64+D64+E64)/3</f>
        <v>0</v>
      </c>
      <c r="D65" s="23"/>
      <c r="E65" s="23"/>
      <c r="F65" s="23">
        <f>(F64+G64+H64)/3</f>
        <v>0.12518059855521158</v>
      </c>
      <c r="G65" s="23"/>
      <c r="H65" s="23"/>
      <c r="I65" s="19">
        <f>(I64+J64+K64)/3</f>
        <v>0</v>
      </c>
      <c r="J65" s="19"/>
      <c r="K65" s="19"/>
      <c r="L65" s="19">
        <f>(L64+M64+N64)/3</f>
        <v>0</v>
      </c>
      <c r="M65" s="19"/>
      <c r="N65" s="19"/>
      <c r="O65" s="19">
        <v>0</v>
      </c>
      <c r="P65" s="19"/>
      <c r="Q65" s="19"/>
      <c r="R65" s="19">
        <f>(R64+S64+T64)/3</f>
        <v>0</v>
      </c>
      <c r="S65" s="19"/>
      <c r="T65" s="19"/>
      <c r="U65" s="23">
        <f>(U64+V64+W64)/3</f>
        <v>4.064659977703456E-2</v>
      </c>
      <c r="V65" s="23"/>
      <c r="W65" s="23"/>
      <c r="X65" s="23">
        <f>(Z64+Y64+X64)/3</f>
        <v>2.4827586206896551E-2</v>
      </c>
      <c r="Y65" s="23"/>
      <c r="Z65" s="23"/>
    </row>
    <row r="66" spans="2:26" x14ac:dyDescent="0.25">
      <c r="B66" t="s">
        <v>22</v>
      </c>
      <c r="C66">
        <v>0</v>
      </c>
      <c r="D66">
        <v>0</v>
      </c>
      <c r="E66">
        <v>0</v>
      </c>
      <c r="F66">
        <f>_xlfn.STDEV.S(F30:F63)/SQRT(COUNT(F30:F63))</f>
        <v>6.8824720161168529E-2</v>
      </c>
      <c r="G66">
        <f t="shared" ref="G66:H66" si="3">_xlfn.STDEV.S(G30:G63)/SQRT(COUNT(G30:G63))</f>
        <v>8.5947008518707999E-2</v>
      </c>
      <c r="H66">
        <f t="shared" si="3"/>
        <v>8.0547434927230308E-2</v>
      </c>
      <c r="U66">
        <f t="shared" ref="U66:Z66" si="4">_xlfn.STDEV.S(U30:U63)/SQRT(COUNT(U30:U63))</f>
        <v>3.8461538461538464E-2</v>
      </c>
      <c r="V66">
        <f t="shared" si="4"/>
        <v>0.04</v>
      </c>
      <c r="W66">
        <f t="shared" si="4"/>
        <v>4.3478260869565223E-2</v>
      </c>
      <c r="X66">
        <f t="shared" si="4"/>
        <v>3.4482758620689655E-2</v>
      </c>
      <c r="Y66">
        <f t="shared" si="4"/>
        <v>0.04</v>
      </c>
      <c r="Z66">
        <f t="shared" si="4"/>
        <v>0</v>
      </c>
    </row>
    <row r="67" spans="2:26" x14ac:dyDescent="0.25">
      <c r="C67" s="25"/>
      <c r="D67" s="25"/>
      <c r="E67" s="25"/>
      <c r="F67" s="25">
        <f>(F66+G66+H66)/3</f>
        <v>7.8439721202368959E-2</v>
      </c>
      <c r="G67" s="25"/>
      <c r="H67" s="25"/>
      <c r="U67" s="25">
        <f>(U66+V66+W66)/3</f>
        <v>4.064659977703456E-2</v>
      </c>
      <c r="V67" s="25"/>
      <c r="W67" s="25"/>
      <c r="X67" s="25">
        <f>(X66+Y66+Z66)/3</f>
        <v>2.4827586206896551E-2</v>
      </c>
      <c r="Y67" s="25"/>
      <c r="Z67" s="25"/>
    </row>
  </sheetData>
  <mergeCells count="41">
    <mergeCell ref="U1:W1"/>
    <mergeCell ref="X1:Z1"/>
    <mergeCell ref="C24:E24"/>
    <mergeCell ref="I24:K24"/>
    <mergeCell ref="C1:E1"/>
    <mergeCell ref="F1:H1"/>
    <mergeCell ref="I1:K1"/>
    <mergeCell ref="L1:N1"/>
    <mergeCell ref="O1:Q1"/>
    <mergeCell ref="R1:T1"/>
    <mergeCell ref="L24:N24"/>
    <mergeCell ref="O24:Q24"/>
    <mergeCell ref="F24:H24"/>
    <mergeCell ref="R24:T24"/>
    <mergeCell ref="U24:W24"/>
    <mergeCell ref="X24:Z24"/>
    <mergeCell ref="O65:Q65"/>
    <mergeCell ref="R65:T65"/>
    <mergeCell ref="U65:W65"/>
    <mergeCell ref="X65:Z65"/>
    <mergeCell ref="C28:E28"/>
    <mergeCell ref="F28:H28"/>
    <mergeCell ref="I28:K28"/>
    <mergeCell ref="L28:N28"/>
    <mergeCell ref="O28:Q28"/>
    <mergeCell ref="C67:E67"/>
    <mergeCell ref="F67:H67"/>
    <mergeCell ref="U67:W67"/>
    <mergeCell ref="X67:Z67"/>
    <mergeCell ref="C26:E26"/>
    <mergeCell ref="F26:H26"/>
    <mergeCell ref="R26:T26"/>
    <mergeCell ref="U26:W26"/>
    <mergeCell ref="X26:Z26"/>
    <mergeCell ref="R28:T28"/>
    <mergeCell ref="U28:W28"/>
    <mergeCell ref="X28:Z28"/>
    <mergeCell ref="C65:E65"/>
    <mergeCell ref="F65:H65"/>
    <mergeCell ref="I65:K65"/>
    <mergeCell ref="L65:N6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Лист1</vt:lpstr>
      <vt:lpstr>Лист2</vt:lpstr>
      <vt:lpstr>Лист3</vt:lpstr>
      <vt:lpstr>Лист4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 Windows</cp:lastModifiedBy>
  <dcterms:created xsi:type="dcterms:W3CDTF">2020-02-11T04:01:40Z</dcterms:created>
  <dcterms:modified xsi:type="dcterms:W3CDTF">2020-05-25T12:01:36Z</dcterms:modified>
</cp:coreProperties>
</file>