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7795" windowHeight="14895" activeTab="1"/>
  </bookViews>
  <sheets>
    <sheet name="Parameters" sheetId="3" r:id="rId1"/>
    <sheet name="Cases" sheetId="1" r:id="rId2"/>
    <sheet name="CIs" sheetId="2" r:id="rId3"/>
  </sheets>
  <definedNames>
    <definedName name="diagnosed">Parameters!$B$7</definedName>
    <definedName name="mu">Parameters!$B$5</definedName>
    <definedName name="pDM">Parameters!$B$6</definedName>
    <definedName name="pDS">Parameters!$B$4</definedName>
    <definedName name="population">Parameters!$B$9</definedName>
    <definedName name="pS">Parameters!$B$3</definedName>
    <definedName name="recovered">Parameters!$B$8</definedName>
    <definedName name="tDR">Parameters!$B$2</definedName>
    <definedName name="toDiagnosed">Parameters!$B$7</definedName>
  </definedNames>
  <calcPr calcId="0"/>
</workbook>
</file>

<file path=xl/calcChain.xml><?xml version="1.0" encoding="utf-8"?>
<calcChain xmlns="http://schemas.openxmlformats.org/spreadsheetml/2006/main">
  <c r="B6" i="3" l="1"/>
  <c r="B8" i="3" s="1"/>
  <c r="B7" i="3" l="1"/>
  <c r="G4" i="1" l="1"/>
  <c r="E4" i="1"/>
  <c r="F4" i="1"/>
  <c r="E5" i="1" l="1"/>
  <c r="F5" i="1"/>
  <c r="G5" i="1"/>
  <c r="E6" i="1" l="1"/>
  <c r="F6" i="1"/>
  <c r="G6" i="1"/>
  <c r="G7" i="1" l="1"/>
  <c r="E7" i="1"/>
  <c r="F7" i="1"/>
  <c r="E8" i="1" l="1"/>
  <c r="F8" i="1"/>
  <c r="G8" i="1"/>
  <c r="G9" i="1" l="1"/>
  <c r="F9" i="1"/>
  <c r="E9" i="1"/>
  <c r="F10" i="1" l="1"/>
  <c r="G10" i="1"/>
  <c r="E10" i="1"/>
  <c r="E11" i="1" l="1"/>
  <c r="F11" i="1"/>
  <c r="G11" i="1"/>
  <c r="F12" i="1" l="1"/>
  <c r="G12" i="1"/>
  <c r="E12" i="1"/>
  <c r="E13" i="1" l="1"/>
  <c r="F13" i="1"/>
  <c r="G13" i="1"/>
  <c r="E14" i="1" l="1"/>
  <c r="F14" i="1"/>
  <c r="G14" i="1"/>
  <c r="G15" i="1" l="1"/>
  <c r="F15" i="1"/>
  <c r="E15" i="1"/>
  <c r="E16" i="1" l="1"/>
  <c r="F16" i="1"/>
  <c r="G16" i="1"/>
  <c r="G17" i="1" l="1"/>
  <c r="E17" i="1"/>
  <c r="F17" i="1"/>
  <c r="G18" i="1" l="1"/>
  <c r="F18" i="1"/>
  <c r="E18" i="1"/>
  <c r="E19" i="1" l="1"/>
  <c r="G19" i="1"/>
  <c r="F19" i="1"/>
  <c r="F20" i="1" l="1"/>
  <c r="E20" i="1"/>
  <c r="G20" i="1"/>
  <c r="E21" i="1" l="1"/>
  <c r="F21" i="1"/>
  <c r="G21" i="1"/>
  <c r="F22" i="1" l="1"/>
  <c r="E22" i="1"/>
  <c r="G22" i="1"/>
  <c r="E23" i="1" l="1"/>
  <c r="G23" i="1"/>
  <c r="F23" i="1"/>
  <c r="F24" i="1" l="1"/>
  <c r="E24" i="1"/>
  <c r="G24" i="1"/>
  <c r="E25" i="1" l="1"/>
  <c r="G25" i="1"/>
  <c r="F25" i="1"/>
  <c r="G26" i="1" l="1"/>
  <c r="E26" i="1"/>
  <c r="F26" i="1"/>
  <c r="E27" i="1" l="1"/>
  <c r="F27" i="1"/>
  <c r="G27" i="1"/>
  <c r="F28" i="1" l="1"/>
  <c r="E28" i="1"/>
  <c r="G28" i="1"/>
  <c r="E29" i="1" l="1"/>
  <c r="G29" i="1"/>
  <c r="F29" i="1"/>
  <c r="F30" i="1" l="1"/>
  <c r="E30" i="1"/>
  <c r="G30" i="1"/>
  <c r="G31" i="1" l="1"/>
  <c r="F31" i="1"/>
  <c r="E31" i="1"/>
  <c r="E32" i="1" l="1"/>
  <c r="F32" i="1"/>
  <c r="G32" i="1"/>
  <c r="E33" i="1" l="1"/>
  <c r="F33" i="1"/>
  <c r="G33" i="1"/>
  <c r="F34" i="1" l="1"/>
  <c r="E34" i="1"/>
  <c r="G34" i="1"/>
  <c r="E35" i="1" l="1"/>
  <c r="G35" i="1"/>
  <c r="F35" i="1"/>
  <c r="F36" i="1" l="1"/>
  <c r="E36" i="1"/>
  <c r="G36" i="1"/>
  <c r="E37" i="1" l="1"/>
  <c r="F37" i="1"/>
  <c r="G37" i="1"/>
  <c r="E38" i="1" l="1"/>
  <c r="G38" i="1"/>
  <c r="F38" i="1"/>
  <c r="G39" i="1" l="1"/>
  <c r="E39" i="1"/>
  <c r="F39" i="1"/>
  <c r="E40" i="1" l="1"/>
  <c r="F40" i="1"/>
  <c r="G40" i="1"/>
  <c r="E41" i="1" l="1"/>
  <c r="F41" i="1"/>
  <c r="G41" i="1"/>
  <c r="F42" i="1" l="1"/>
  <c r="G42" i="1"/>
  <c r="E42" i="1"/>
  <c r="E43" i="1" l="1"/>
  <c r="F43" i="1"/>
  <c r="G43" i="1"/>
  <c r="F44" i="1" l="1"/>
  <c r="G44" i="1"/>
  <c r="E44" i="1"/>
  <c r="E45" i="1" l="1"/>
  <c r="G45" i="1"/>
  <c r="F45" i="1"/>
  <c r="E46" i="1" l="1"/>
  <c r="F46" i="1"/>
  <c r="G46" i="1"/>
  <c r="E47" i="1" l="1"/>
  <c r="G47" i="1"/>
  <c r="F47" i="1"/>
  <c r="E48" i="1" l="1"/>
  <c r="F48" i="1"/>
  <c r="G48" i="1"/>
  <c r="E49" i="1" l="1"/>
  <c r="F49" i="1"/>
  <c r="G49" i="1"/>
  <c r="F50" i="1" l="1"/>
  <c r="E50" i="1"/>
  <c r="G50" i="1"/>
  <c r="E51" i="1" l="1"/>
  <c r="F51" i="1"/>
  <c r="G51" i="1"/>
  <c r="F52" i="1" l="1"/>
  <c r="G52" i="1"/>
  <c r="E52" i="1"/>
  <c r="E53" i="1" l="1"/>
  <c r="G53" i="1"/>
  <c r="F53" i="1"/>
  <c r="E54" i="1" l="1"/>
  <c r="G54" i="1"/>
  <c r="F54" i="1"/>
  <c r="G55" i="1" l="1"/>
  <c r="E55" i="1"/>
  <c r="F55" i="1"/>
  <c r="E56" i="1" l="1"/>
  <c r="F56" i="1"/>
  <c r="G56" i="1"/>
  <c r="E57" i="1" l="1"/>
  <c r="G57" i="1"/>
  <c r="F57" i="1"/>
  <c r="F58" i="1" l="1"/>
  <c r="G58" i="1"/>
  <c r="E58" i="1"/>
  <c r="E59" i="1" l="1"/>
  <c r="F59" i="1"/>
  <c r="G59" i="1"/>
  <c r="F60" i="1" l="1"/>
  <c r="G60" i="1"/>
  <c r="E60" i="1"/>
  <c r="E61" i="1" l="1"/>
  <c r="G61" i="1"/>
  <c r="F61" i="1"/>
  <c r="F62" i="1" l="1"/>
  <c r="G62" i="1"/>
  <c r="E62" i="1"/>
  <c r="E63" i="1" l="1"/>
  <c r="G63" i="1"/>
  <c r="F63" i="1"/>
  <c r="F64" i="1" l="1"/>
  <c r="E64" i="1"/>
  <c r="G64" i="1"/>
  <c r="F65" i="1" l="1"/>
  <c r="G65" i="1"/>
  <c r="E65" i="1"/>
  <c r="G66" i="1" l="1"/>
  <c r="E66" i="1"/>
  <c r="F66" i="1"/>
  <c r="G67" i="1" l="1"/>
  <c r="F67" i="1"/>
  <c r="E67" i="1"/>
  <c r="F68" i="1" l="1"/>
  <c r="G68" i="1"/>
  <c r="E68" i="1"/>
  <c r="E69" i="1" l="1"/>
  <c r="F69" i="1"/>
  <c r="G69" i="1"/>
  <c r="E70" i="1" l="1"/>
  <c r="F70" i="1"/>
  <c r="G70" i="1"/>
  <c r="G71" i="1" l="1"/>
  <c r="E71" i="1"/>
  <c r="F71" i="1"/>
  <c r="E72" i="1" l="1"/>
  <c r="F72" i="1"/>
  <c r="G72" i="1"/>
  <c r="F73" i="1" l="1"/>
  <c r="E73" i="1"/>
  <c r="G73" i="1"/>
  <c r="F74" i="1" l="1"/>
  <c r="G74" i="1"/>
  <c r="E74" i="1"/>
  <c r="E75" i="1" l="1"/>
  <c r="G75" i="1"/>
  <c r="F75" i="1"/>
  <c r="F76" i="1" l="1"/>
  <c r="E76" i="1"/>
  <c r="G76" i="1"/>
  <c r="F77" i="1" l="1"/>
  <c r="G77" i="1"/>
  <c r="E77" i="1"/>
  <c r="E78" i="1" l="1"/>
  <c r="G78" i="1"/>
  <c r="F78" i="1"/>
  <c r="E79" i="1" l="1"/>
  <c r="F79" i="1"/>
  <c r="G79" i="1"/>
  <c r="E80" i="1" l="1"/>
  <c r="F80" i="1"/>
  <c r="G80" i="1"/>
  <c r="E81" i="1" l="1"/>
  <c r="F81" i="1"/>
  <c r="G81" i="1"/>
  <c r="F82" i="1" l="1"/>
  <c r="E82" i="1"/>
  <c r="G82" i="1"/>
  <c r="E83" i="1" l="1"/>
  <c r="G83" i="1"/>
  <c r="F83" i="1"/>
  <c r="F84" i="1" l="1"/>
  <c r="G84" i="1"/>
  <c r="E84" i="1"/>
  <c r="F85" i="1" l="1"/>
  <c r="E85" i="1"/>
  <c r="G85" i="1"/>
  <c r="E86" i="1" l="1"/>
  <c r="F86" i="1"/>
  <c r="G86" i="1"/>
  <c r="G87" i="1" l="1"/>
  <c r="E87" i="1"/>
  <c r="F87" i="1"/>
  <c r="E88" i="1" l="1"/>
  <c r="F88" i="1"/>
  <c r="G88" i="1"/>
  <c r="E89" i="1" l="1"/>
  <c r="F89" i="1"/>
  <c r="G89" i="1"/>
  <c r="F90" i="1" l="1"/>
  <c r="G90" i="1"/>
  <c r="E90" i="1"/>
  <c r="F91" i="1" l="1"/>
  <c r="G91" i="1"/>
  <c r="E91" i="1"/>
  <c r="E92" i="1" l="1"/>
  <c r="G92" i="1"/>
  <c r="F92" i="1"/>
  <c r="E93" i="1" l="1"/>
  <c r="F93" i="1"/>
  <c r="G93" i="1"/>
  <c r="E94" i="1" l="1"/>
  <c r="G94" i="1"/>
  <c r="F94" i="1"/>
  <c r="G95" i="1" l="1"/>
  <c r="F95" i="1"/>
  <c r="E95" i="1"/>
  <c r="E96" i="1" l="1"/>
  <c r="F96" i="1"/>
  <c r="G96" i="1"/>
  <c r="E97" i="1" l="1"/>
  <c r="G97" i="1"/>
  <c r="F97" i="1"/>
  <c r="G98" i="1" l="1"/>
  <c r="E98" i="1"/>
  <c r="F98" i="1"/>
  <c r="E99" i="1" l="1"/>
  <c r="G99" i="1"/>
  <c r="F99" i="1"/>
  <c r="F100" i="1" l="1"/>
  <c r="E100" i="1"/>
  <c r="G100" i="1"/>
  <c r="F101" i="1" l="1"/>
  <c r="G101" i="1"/>
  <c r="E101" i="1"/>
  <c r="F102" i="1" l="1"/>
  <c r="G102" i="1"/>
  <c r="E102" i="1"/>
  <c r="G103" i="1" l="1"/>
  <c r="F103" i="1"/>
  <c r="E103" i="1"/>
  <c r="E104" i="1" l="1"/>
  <c r="F104" i="1"/>
  <c r="G104" i="1"/>
  <c r="E105" i="1" l="1"/>
  <c r="G105" i="1"/>
  <c r="F105" i="1"/>
  <c r="F106" i="1" l="1"/>
  <c r="G106" i="1"/>
  <c r="E106" i="1"/>
  <c r="G107" i="1" l="1"/>
  <c r="F107" i="1"/>
  <c r="E107" i="1"/>
  <c r="E108" i="1" l="1"/>
  <c r="F108" i="1"/>
  <c r="G108" i="1"/>
  <c r="E109" i="1" l="1"/>
  <c r="F109" i="1"/>
  <c r="G109" i="1"/>
  <c r="F110" i="1" l="1"/>
  <c r="E110" i="1"/>
  <c r="G110" i="1"/>
  <c r="G111" i="1" l="1"/>
  <c r="E111" i="1"/>
  <c r="F111" i="1"/>
  <c r="E112" i="1" l="1"/>
  <c r="G112" i="1"/>
  <c r="F112" i="1"/>
  <c r="E113" i="1" l="1"/>
  <c r="F113" i="1"/>
  <c r="G113" i="1"/>
  <c r="F114" i="1" l="1"/>
  <c r="G114" i="1"/>
  <c r="E114" i="1"/>
  <c r="G115" i="1" l="1"/>
  <c r="F115" i="1"/>
  <c r="E115" i="1"/>
  <c r="E116" i="1" l="1"/>
  <c r="F116" i="1"/>
  <c r="G116" i="1"/>
  <c r="E117" i="1" l="1"/>
  <c r="F117" i="1"/>
  <c r="G117" i="1"/>
  <c r="E118" i="1" l="1"/>
  <c r="F118" i="1"/>
  <c r="G118" i="1"/>
  <c r="G119" i="1" l="1"/>
  <c r="E119" i="1"/>
  <c r="F119" i="1"/>
  <c r="E120" i="1" l="1"/>
  <c r="F120" i="1"/>
  <c r="G120" i="1"/>
  <c r="E121" i="1" l="1"/>
  <c r="F121" i="1"/>
  <c r="G121" i="1"/>
  <c r="G122" i="1" l="1"/>
  <c r="F122" i="1"/>
  <c r="E122" i="1"/>
  <c r="G123" i="1" l="1"/>
  <c r="E123" i="1"/>
  <c r="F123" i="1"/>
  <c r="E124" i="1" l="1"/>
  <c r="F124" i="1"/>
  <c r="G124" i="1"/>
  <c r="E125" i="1" l="1"/>
  <c r="F125" i="1"/>
  <c r="G125" i="1"/>
  <c r="F126" i="1" l="1"/>
  <c r="E126" i="1"/>
  <c r="G126" i="1"/>
  <c r="G127" i="1" l="1"/>
  <c r="E127" i="1"/>
  <c r="F127" i="1"/>
  <c r="E128" i="1" l="1"/>
  <c r="F128" i="1"/>
  <c r="G128" i="1"/>
  <c r="E129" i="1" l="1"/>
  <c r="F129" i="1"/>
  <c r="G129" i="1"/>
  <c r="F130" i="1" l="1"/>
  <c r="G130" i="1"/>
  <c r="E130" i="1"/>
  <c r="E131" i="1" l="1"/>
  <c r="F131" i="1"/>
  <c r="G131" i="1"/>
  <c r="F132" i="1" l="1"/>
  <c r="E132" i="1"/>
  <c r="G132" i="1"/>
  <c r="E133" i="1" l="1"/>
  <c r="G133" i="1"/>
  <c r="F133" i="1"/>
  <c r="F134" i="1" l="1"/>
  <c r="E134" i="1"/>
  <c r="G134" i="1"/>
  <c r="E135" i="1" l="1"/>
  <c r="F135" i="1"/>
  <c r="G135" i="1"/>
  <c r="F136" i="1" l="1"/>
  <c r="E136" i="1"/>
  <c r="G136" i="1"/>
  <c r="E137" i="1" l="1"/>
  <c r="F137" i="1"/>
  <c r="G137" i="1"/>
  <c r="F138" i="1" l="1"/>
  <c r="E138" i="1"/>
  <c r="G138" i="1"/>
  <c r="G139" i="1" l="1"/>
  <c r="E139" i="1"/>
  <c r="F139" i="1"/>
  <c r="E140" i="1" l="1"/>
  <c r="F140" i="1"/>
  <c r="G140" i="1"/>
  <c r="F141" i="1" l="1"/>
  <c r="G141" i="1"/>
  <c r="E141" i="1"/>
  <c r="E142" i="1" l="1"/>
  <c r="B3" i="2" s="1"/>
  <c r="F142" i="1"/>
  <c r="G142" i="1"/>
  <c r="C3" i="2" s="1"/>
  <c r="E143" i="1" l="1"/>
  <c r="F143" i="1"/>
  <c r="G143" i="1"/>
  <c r="E144" i="1" l="1"/>
  <c r="F144" i="1"/>
  <c r="G144" i="1"/>
  <c r="E145" i="1" l="1"/>
  <c r="F145" i="1"/>
  <c r="G145" i="1"/>
  <c r="F146" i="1" l="1"/>
  <c r="G146" i="1"/>
  <c r="E146" i="1"/>
  <c r="G147" i="1" l="1"/>
  <c r="E147" i="1"/>
  <c r="F147" i="1"/>
  <c r="E148" i="1" l="1"/>
  <c r="G148" i="1"/>
  <c r="F148" i="1"/>
  <c r="E149" i="1" l="1"/>
  <c r="F149" i="1"/>
  <c r="G149" i="1"/>
  <c r="E150" i="1" l="1"/>
  <c r="F150" i="1"/>
  <c r="G150" i="1"/>
  <c r="G151" i="1" l="1"/>
  <c r="E151" i="1"/>
  <c r="F151" i="1"/>
  <c r="F152" i="1" l="1"/>
  <c r="E152" i="1"/>
  <c r="G152" i="1"/>
  <c r="E153" i="1" l="1"/>
  <c r="F153" i="1"/>
  <c r="G153" i="1"/>
  <c r="G154" i="1" l="1"/>
  <c r="E154" i="1"/>
  <c r="F154" i="1"/>
  <c r="E155" i="1" l="1"/>
  <c r="F155" i="1"/>
  <c r="G155" i="1"/>
  <c r="E156" i="1" l="1"/>
  <c r="F156" i="1"/>
  <c r="G156" i="1"/>
</calcChain>
</file>

<file path=xl/sharedStrings.xml><?xml version="1.0" encoding="utf-8"?>
<sst xmlns="http://schemas.openxmlformats.org/spreadsheetml/2006/main" count="23" uniqueCount="20">
  <si>
    <t>Timestep</t>
  </si>
  <si>
    <t>Median</t>
  </si>
  <si>
    <t>Lower 95%CI</t>
  </si>
  <si>
    <t>Upper 95%CI</t>
  </si>
  <si>
    <t>tDR</t>
  </si>
  <si>
    <t>pS</t>
  </si>
  <si>
    <t>pDS</t>
  </si>
  <si>
    <t>μ</t>
  </si>
  <si>
    <t>pDM</t>
  </si>
  <si>
    <t>diagnosed</t>
  </si>
  <si>
    <t>recovered</t>
  </si>
  <si>
    <t>population</t>
  </si>
  <si>
    <t>Observed</t>
  </si>
  <si>
    <t>Predicted</t>
  </si>
  <si>
    <t>New Cases Daily</t>
  </si>
  <si>
    <t>Number of infected - mild and asymptomatic cases</t>
  </si>
  <si>
    <t>Upper 95%</t>
  </si>
  <si>
    <t xml:space="preserve">Name </t>
  </si>
  <si>
    <t>Value</t>
  </si>
  <si>
    <t>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</si>
</sst>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70" formatCode="_(* #,##0_);_(* \(#,##0\);_(* &quot;-&quot;??_);_(@_)"/>
    <numFmt numFmtId="172" formatCode="0.0%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6">
    <xf numFmtId="0" fontId="0" fillId="0" borderId="0" xfId="0"/>
    <xf numFmtId="0" fontId="0" fillId="0" borderId="10" xfId="0" applyBorder="1"/>
    <xf numFmtId="170" fontId="0" fillId="0" borderId="0" xfId="1" applyNumberFormat="1" applyFont="1"/>
    <xf numFmtId="170" fontId="0" fillId="0" borderId="10" xfId="1" applyNumberFormat="1" applyFont="1" applyBorder="1"/>
    <xf numFmtId="170" fontId="0" fillId="0" borderId="0" xfId="1" applyNumberFormat="1" applyFont="1" applyFill="1" applyBorder="1"/>
    <xf numFmtId="0" fontId="18" fillId="0" borderId="0" xfId="0" applyFont="1"/>
    <xf numFmtId="0" fontId="0" fillId="0" borderId="0" xfId="0" applyFill="1" applyBorder="1"/>
    <xf numFmtId="0" fontId="0" fillId="33" borderId="0" xfId="0" applyFill="1"/>
    <xf numFmtId="170" fontId="0" fillId="33" borderId="0" xfId="1" applyNumberFormat="1" applyFont="1" applyFill="1"/>
    <xf numFmtId="170" fontId="0" fillId="33" borderId="10" xfId="1" applyNumberFormat="1" applyFont="1" applyFill="1" applyBorder="1"/>
    <xf numFmtId="10" fontId="0" fillId="0" borderId="0" xfId="2" applyNumberFormat="1" applyFont="1"/>
    <xf numFmtId="0" fontId="16" fillId="0" borderId="0" xfId="0" applyFont="1"/>
    <xf numFmtId="0" fontId="16" fillId="0" borderId="12" xfId="0" applyFont="1" applyBorder="1"/>
    <xf numFmtId="0" fontId="0" fillId="0" borderId="0" xfId="0" applyBorder="1"/>
    <xf numFmtId="170" fontId="0" fillId="0" borderId="0" xfId="1" applyNumberFormat="1" applyFont="1" applyBorder="1"/>
    <xf numFmtId="170" fontId="0" fillId="33" borderId="0" xfId="1" applyNumberFormat="1" applyFont="1" applyFill="1" applyBorder="1"/>
    <xf numFmtId="10" fontId="0" fillId="0" borderId="0" xfId="2" applyNumberFormat="1" applyFont="1" applyBorder="1"/>
    <xf numFmtId="172" fontId="0" fillId="0" borderId="0" xfId="2" applyNumberFormat="1" applyFont="1" applyBorder="1"/>
    <xf numFmtId="1" fontId="0" fillId="0" borderId="0" xfId="0" applyNumberFormat="1" applyBorder="1"/>
    <xf numFmtId="0" fontId="16" fillId="0" borderId="0" xfId="0" applyFont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0" xfId="0" applyFont="1" applyBorder="1"/>
    <xf numFmtId="0" fontId="16" fillId="0" borderId="0" xfId="0" applyFont="1" applyBorder="1"/>
    <xf numFmtId="0" fontId="0" fillId="0" borderId="13" xfId="0" applyBorder="1"/>
  </cellXfs>
  <cellStyles count="44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1" builtinId="3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te" xfId="17" builtinId="10" customBuiltin="1"/>
    <cellStyle name="Output" xfId="12" builtinId="21" customBuiltin="1"/>
    <cellStyle name="Percent" xfId="2" builtinId="5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C9" sqref="C9"/>
    </sheetView>
  </sheetViews>
  <sheetFormatPr defaultRowHeight="15" x14ac:dyDescent="0.25"/>
  <sheetData>
    <row r="1" spans="1:2" x14ac:dyDescent="0.25">
      <c r="A1" s="12" t="s">
        <v>17</v>
      </c>
      <c r="B1" s="12" t="s">
        <v>18</v>
      </c>
    </row>
    <row r="2" spans="1:2" x14ac:dyDescent="0.25">
      <c r="A2" t="s">
        <v>4</v>
      </c>
      <c r="B2">
        <v>6.1000000000000004E-3</v>
      </c>
    </row>
    <row r="3" spans="1:2" x14ac:dyDescent="0.25">
      <c r="A3" t="s">
        <v>5</v>
      </c>
      <c r="B3">
        <v>0.01</v>
      </c>
    </row>
    <row r="4" spans="1:2" x14ac:dyDescent="0.25">
      <c r="A4" t="s">
        <v>6</v>
      </c>
      <c r="B4">
        <v>0.6</v>
      </c>
    </row>
    <row r="5" spans="1:2" x14ac:dyDescent="0.25">
      <c r="A5" s="5" t="s">
        <v>7</v>
      </c>
      <c r="B5">
        <v>7</v>
      </c>
    </row>
    <row r="6" spans="1:2" x14ac:dyDescent="0.25">
      <c r="A6" s="5" t="s">
        <v>8</v>
      </c>
      <c r="B6">
        <f>(tDR-pS*pDS)/(1-pS)</f>
        <v>1.0101010101010128E-4</v>
      </c>
    </row>
    <row r="7" spans="1:2" x14ac:dyDescent="0.25">
      <c r="A7" s="5" t="s">
        <v>9</v>
      </c>
      <c r="B7">
        <f>(1/mu)*pDM</f>
        <v>1.4430014430014467E-5</v>
      </c>
    </row>
    <row r="8" spans="1:2" x14ac:dyDescent="0.25">
      <c r="A8" s="5" t="s">
        <v>10</v>
      </c>
      <c r="B8">
        <f>(1/mu)*(1-pDM)</f>
        <v>0.14284271284271285</v>
      </c>
    </row>
    <row r="9" spans="1:2" x14ac:dyDescent="0.25">
      <c r="A9" s="5" t="s">
        <v>11</v>
      </c>
      <c r="B9">
        <v>16714154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8"/>
  <sheetViews>
    <sheetView tabSelected="1" workbookViewId="0">
      <pane xSplit="1" ySplit="2" topLeftCell="B48" activePane="bottomRight" state="frozen"/>
      <selection pane="topRight" activeCell="B1" sqref="B1"/>
      <selection pane="bottomLeft" activeCell="A2" sqref="A2"/>
      <selection pane="bottomRight" activeCell="F91" sqref="F91"/>
    </sheetView>
  </sheetViews>
  <sheetFormatPr defaultRowHeight="15" x14ac:dyDescent="0.25"/>
  <cols>
    <col min="1" max="1" width="9.140625" style="13"/>
    <col min="2" max="2" width="13.7109375" style="13" customWidth="1"/>
    <col min="3" max="3" width="11.5703125" style="13" customWidth="1"/>
    <col min="4" max="4" width="13.42578125" style="13" customWidth="1"/>
    <col min="5" max="5" width="20.140625" style="13" customWidth="1"/>
    <col min="6" max="6" width="14.85546875" style="13" customWidth="1"/>
    <col min="7" max="7" width="17" style="13" customWidth="1"/>
    <col min="8" max="8" width="24" style="13" customWidth="1"/>
    <col min="9" max="9" width="18.28515625" style="13" customWidth="1"/>
    <col min="10" max="10" width="23" style="13" customWidth="1"/>
    <col min="11" max="11" width="20.7109375" style="13" customWidth="1"/>
    <col min="12" max="12" width="12.42578125" style="13" customWidth="1"/>
    <col min="13" max="13" width="13.42578125" style="13" customWidth="1"/>
    <col min="14" max="14" width="10" style="13" bestFit="1" customWidth="1"/>
    <col min="15" max="16384" width="9.140625" style="13"/>
  </cols>
  <sheetData>
    <row r="1" spans="1:10" x14ac:dyDescent="0.25">
      <c r="A1" s="11"/>
      <c r="B1" s="19" t="s">
        <v>14</v>
      </c>
      <c r="C1" s="19"/>
      <c r="D1" s="20"/>
      <c r="E1" s="21" t="s">
        <v>15</v>
      </c>
      <c r="F1" s="19"/>
      <c r="G1" s="22"/>
    </row>
    <row r="2" spans="1:10" x14ac:dyDescent="0.25">
      <c r="A2" s="11" t="s">
        <v>0</v>
      </c>
      <c r="B2" s="11" t="s">
        <v>2</v>
      </c>
      <c r="C2" s="11" t="s">
        <v>1</v>
      </c>
      <c r="D2" s="23" t="s">
        <v>3</v>
      </c>
      <c r="E2" s="11" t="s">
        <v>2</v>
      </c>
      <c r="F2" s="11" t="s">
        <v>19</v>
      </c>
      <c r="G2" s="24" t="s">
        <v>16</v>
      </c>
      <c r="H2" s="6"/>
      <c r="I2" s="6"/>
      <c r="J2" s="6"/>
    </row>
    <row r="3" spans="1:10" x14ac:dyDescent="0.25">
      <c r="A3">
        <v>0</v>
      </c>
      <c r="B3" s="2">
        <v>0</v>
      </c>
      <c r="C3" s="2">
        <v>0</v>
      </c>
      <c r="D3" s="3">
        <v>0</v>
      </c>
      <c r="E3" s="2">
        <v>0</v>
      </c>
      <c r="F3" s="4">
        <v>0</v>
      </c>
      <c r="G3" s="4">
        <v>0</v>
      </c>
      <c r="H3" s="16"/>
      <c r="I3" s="16"/>
      <c r="J3" s="16"/>
    </row>
    <row r="4" spans="1:10" x14ac:dyDescent="0.25">
      <c r="A4">
        <v>1</v>
      </c>
      <c r="B4" s="2">
        <v>0</v>
      </c>
      <c r="C4" s="2">
        <v>0</v>
      </c>
      <c r="D4" s="3">
        <v>0</v>
      </c>
      <c r="E4" s="2">
        <f>$F3+B4-($F3*diagnosed)-($F3*recovered)</f>
        <v>0</v>
      </c>
      <c r="F4" s="2">
        <f>$F3+C4-($F3*diagnosed)-($F3*recovered)</f>
        <v>0</v>
      </c>
      <c r="G4" s="14">
        <f>$F3+D4-($F3*diagnosed)-($F3*recovered)</f>
        <v>0</v>
      </c>
      <c r="H4" s="16"/>
      <c r="I4" s="16"/>
      <c r="J4" s="16"/>
    </row>
    <row r="5" spans="1:10" x14ac:dyDescent="0.25">
      <c r="A5">
        <v>2</v>
      </c>
      <c r="B5" s="2">
        <v>0</v>
      </c>
      <c r="C5" s="2">
        <v>0</v>
      </c>
      <c r="D5" s="3">
        <v>0</v>
      </c>
      <c r="E5" s="2">
        <f>$F4+B5-($F4*diagnosed)-($F4*recovered)</f>
        <v>0</v>
      </c>
      <c r="F5" s="2">
        <f>$F4+C5-($F4*diagnosed)-($F4*recovered)</f>
        <v>0</v>
      </c>
      <c r="G5" s="14">
        <f>$F4+D5-($F4*diagnosed)-($F4*recovered)</f>
        <v>0</v>
      </c>
      <c r="H5" s="16"/>
      <c r="I5" s="16"/>
      <c r="J5" s="16"/>
    </row>
    <row r="6" spans="1:10" x14ac:dyDescent="0.25">
      <c r="A6">
        <v>3</v>
      </c>
      <c r="B6" s="2">
        <v>0</v>
      </c>
      <c r="C6" s="2">
        <v>0</v>
      </c>
      <c r="D6" s="3">
        <v>0</v>
      </c>
      <c r="E6" s="2">
        <f>$F5+B6-($F5*diagnosed)-($F5*recovered)</f>
        <v>0</v>
      </c>
      <c r="F6" s="2">
        <f>$F5+C6-($F5*diagnosed)-($F5*recovered)</f>
        <v>0</v>
      </c>
      <c r="G6" s="14">
        <f>$F5+D6-($F5*diagnosed)-($F5*recovered)</f>
        <v>0</v>
      </c>
      <c r="H6" s="16"/>
      <c r="I6" s="16"/>
      <c r="J6" s="16"/>
    </row>
    <row r="7" spans="1:10" x14ac:dyDescent="0.25">
      <c r="A7">
        <v>4</v>
      </c>
      <c r="B7" s="2">
        <v>0</v>
      </c>
      <c r="C7" s="2">
        <v>0</v>
      </c>
      <c r="D7" s="3">
        <v>0</v>
      </c>
      <c r="E7" s="2">
        <f>$F6+B7-($F6*diagnosed)-($F6*recovered)</f>
        <v>0</v>
      </c>
      <c r="F7" s="2">
        <f>$F6+C7-($F6*diagnosed)-($F6*recovered)</f>
        <v>0</v>
      </c>
      <c r="G7" s="14">
        <f>$F6+D7-($F6*diagnosed)-($F6*recovered)</f>
        <v>0</v>
      </c>
      <c r="H7" s="16"/>
      <c r="I7" s="16"/>
      <c r="J7" s="16"/>
    </row>
    <row r="8" spans="1:10" x14ac:dyDescent="0.25">
      <c r="A8">
        <v>5</v>
      </c>
      <c r="B8" s="2">
        <v>0</v>
      </c>
      <c r="C8" s="2">
        <v>0</v>
      </c>
      <c r="D8" s="3">
        <v>0</v>
      </c>
      <c r="E8" s="2">
        <f>$F7+B8-($F7*diagnosed)-($F7*recovered)</f>
        <v>0</v>
      </c>
      <c r="F8" s="2">
        <f>$F7+C8-($F7*diagnosed)-($F7*recovered)</f>
        <v>0</v>
      </c>
      <c r="G8" s="14">
        <f>$F7+D8-($F7*diagnosed)-($F7*recovered)</f>
        <v>0</v>
      </c>
      <c r="H8" s="16"/>
      <c r="I8" s="16"/>
      <c r="J8" s="16"/>
    </row>
    <row r="9" spans="1:10" x14ac:dyDescent="0.25">
      <c r="A9">
        <v>6</v>
      </c>
      <c r="B9" s="2">
        <v>0</v>
      </c>
      <c r="C9" s="2">
        <v>0</v>
      </c>
      <c r="D9" s="3">
        <v>0</v>
      </c>
      <c r="E9" s="2">
        <f>$F8+B9-($F8*diagnosed)-($F8*recovered)</f>
        <v>0</v>
      </c>
      <c r="F9" s="2">
        <f>$F8+C9-($F8*diagnosed)-($F8*recovered)</f>
        <v>0</v>
      </c>
      <c r="G9" s="14">
        <f>$F8+D9-($F8*diagnosed)-($F8*recovered)</f>
        <v>0</v>
      </c>
      <c r="H9" s="16"/>
      <c r="I9" s="16"/>
      <c r="J9" s="16"/>
    </row>
    <row r="10" spans="1:10" x14ac:dyDescent="0.25">
      <c r="A10">
        <v>7</v>
      </c>
      <c r="B10" s="2">
        <v>0</v>
      </c>
      <c r="C10" s="2">
        <v>0</v>
      </c>
      <c r="D10" s="3">
        <v>0</v>
      </c>
      <c r="E10" s="2">
        <f>$F9+B10-($F9*diagnosed)-($F9*recovered)</f>
        <v>0</v>
      </c>
      <c r="F10" s="2">
        <f>$F9+C10-($F9*diagnosed)-($F9*recovered)</f>
        <v>0</v>
      </c>
      <c r="G10" s="14">
        <f>$F9+D10-($F9*diagnosed)-($F9*recovered)</f>
        <v>0</v>
      </c>
      <c r="H10" s="16"/>
      <c r="I10" s="16"/>
      <c r="J10" s="16"/>
    </row>
    <row r="11" spans="1:10" x14ac:dyDescent="0.25">
      <c r="A11">
        <v>8</v>
      </c>
      <c r="B11" s="2">
        <v>0</v>
      </c>
      <c r="C11" s="2">
        <v>0</v>
      </c>
      <c r="D11" s="3">
        <v>0</v>
      </c>
      <c r="E11" s="2">
        <f>$F10+B11-($F10*diagnosed)-($F10*recovered)</f>
        <v>0</v>
      </c>
      <c r="F11" s="2">
        <f>$F10+C11-($F10*diagnosed)-($F10*recovered)</f>
        <v>0</v>
      </c>
      <c r="G11" s="14">
        <f>$F10+D11-($F10*diagnosed)-($F10*recovered)</f>
        <v>0</v>
      </c>
      <c r="H11" s="16"/>
      <c r="I11" s="16"/>
      <c r="J11" s="16"/>
    </row>
    <row r="12" spans="1:10" x14ac:dyDescent="0.25">
      <c r="A12">
        <v>9</v>
      </c>
      <c r="B12" s="2">
        <v>0</v>
      </c>
      <c r="C12" s="2">
        <v>0</v>
      </c>
      <c r="D12" s="3">
        <v>0</v>
      </c>
      <c r="E12" s="2">
        <f>$F11+B12-($F11*diagnosed)-($F11*recovered)</f>
        <v>0</v>
      </c>
      <c r="F12" s="2">
        <f>$F11+C12-($F11*diagnosed)-($F11*recovered)</f>
        <v>0</v>
      </c>
      <c r="G12" s="14">
        <f>$F11+D12-($F11*diagnosed)-($F11*recovered)</f>
        <v>0</v>
      </c>
      <c r="H12" s="16"/>
      <c r="I12" s="16"/>
      <c r="J12" s="16"/>
    </row>
    <row r="13" spans="1:10" x14ac:dyDescent="0.25">
      <c r="A13">
        <v>10</v>
      </c>
      <c r="B13" s="2">
        <v>0</v>
      </c>
      <c r="C13" s="2">
        <v>0</v>
      </c>
      <c r="D13" s="3">
        <v>0</v>
      </c>
      <c r="E13" s="2">
        <f>$F12+B13-($F12*diagnosed)-($F12*recovered)</f>
        <v>0</v>
      </c>
      <c r="F13" s="2">
        <f>$F12+C13-($F12*diagnosed)-($F12*recovered)</f>
        <v>0</v>
      </c>
      <c r="G13" s="14">
        <f>$F12+D13-($F12*diagnosed)-($F12*recovered)</f>
        <v>0</v>
      </c>
      <c r="H13" s="16"/>
      <c r="I13" s="16"/>
      <c r="J13" s="16"/>
    </row>
    <row r="14" spans="1:10" x14ac:dyDescent="0.25">
      <c r="A14">
        <v>11</v>
      </c>
      <c r="B14" s="2">
        <v>0</v>
      </c>
      <c r="C14" s="2">
        <v>0</v>
      </c>
      <c r="D14" s="3">
        <v>0</v>
      </c>
      <c r="E14" s="2">
        <f>$F13+B14-($F13*diagnosed)-($F13*recovered)</f>
        <v>0</v>
      </c>
      <c r="F14" s="2">
        <f>$F13+C14-($F13*diagnosed)-($F13*recovered)</f>
        <v>0</v>
      </c>
      <c r="G14" s="14">
        <f>$F13+D14-($F13*diagnosed)-($F13*recovered)</f>
        <v>0</v>
      </c>
      <c r="H14" s="16"/>
      <c r="I14" s="16"/>
      <c r="J14" s="16"/>
    </row>
    <row r="15" spans="1:10" x14ac:dyDescent="0.25">
      <c r="A15">
        <v>12</v>
      </c>
      <c r="B15" s="2">
        <v>0</v>
      </c>
      <c r="C15" s="2">
        <v>0</v>
      </c>
      <c r="D15" s="3">
        <v>0</v>
      </c>
      <c r="E15" s="2">
        <f>$F14+B15-($F14*diagnosed)-($F14*recovered)</f>
        <v>0</v>
      </c>
      <c r="F15" s="2">
        <f>$F14+C15-($F14*diagnosed)-($F14*recovered)</f>
        <v>0</v>
      </c>
      <c r="G15" s="14">
        <f>$F14+D15-($F14*diagnosed)-($F14*recovered)</f>
        <v>0</v>
      </c>
      <c r="H15" s="16"/>
      <c r="I15" s="16"/>
      <c r="J15" s="16"/>
    </row>
    <row r="16" spans="1:10" x14ac:dyDescent="0.25">
      <c r="A16">
        <v>13</v>
      </c>
      <c r="B16" s="2">
        <v>0</v>
      </c>
      <c r="C16" s="2">
        <v>0</v>
      </c>
      <c r="D16" s="3">
        <v>0</v>
      </c>
      <c r="E16" s="2">
        <f>$F15+B16-($F15*diagnosed)-($F15*recovered)</f>
        <v>0</v>
      </c>
      <c r="F16" s="2">
        <f>$F15+C16-($F15*diagnosed)-($F15*recovered)</f>
        <v>0</v>
      </c>
      <c r="G16" s="14">
        <f>$F15+D16-($F15*diagnosed)-($F15*recovered)</f>
        <v>0</v>
      </c>
      <c r="H16" s="16"/>
      <c r="I16" s="16"/>
      <c r="J16" s="16"/>
    </row>
    <row r="17" spans="1:10" x14ac:dyDescent="0.25">
      <c r="A17">
        <v>14</v>
      </c>
      <c r="B17" s="2">
        <v>0</v>
      </c>
      <c r="C17" s="2">
        <v>0</v>
      </c>
      <c r="D17" s="3">
        <v>0</v>
      </c>
      <c r="E17" s="2">
        <f>$F16+B17-($F16*diagnosed)-($F16*recovered)</f>
        <v>0</v>
      </c>
      <c r="F17" s="2">
        <f>$F16+C17-($F16*diagnosed)-($F16*recovered)</f>
        <v>0</v>
      </c>
      <c r="G17" s="14">
        <f>$F16+D17-($F16*diagnosed)-($F16*recovered)</f>
        <v>0</v>
      </c>
      <c r="H17" s="16"/>
      <c r="I17" s="16"/>
      <c r="J17" s="16"/>
    </row>
    <row r="18" spans="1:10" x14ac:dyDescent="0.25">
      <c r="A18">
        <v>15</v>
      </c>
      <c r="B18" s="2">
        <v>0</v>
      </c>
      <c r="C18" s="2">
        <v>0</v>
      </c>
      <c r="D18" s="3">
        <v>0</v>
      </c>
      <c r="E18" s="2">
        <f>$F17+B18-($F17*diagnosed)-($F17*recovered)</f>
        <v>0</v>
      </c>
      <c r="F18" s="2">
        <f>$F17+C18-($F17*diagnosed)-($F17*recovered)</f>
        <v>0</v>
      </c>
      <c r="G18" s="14">
        <f>$F17+D18-($F17*diagnosed)-($F17*recovered)</f>
        <v>0</v>
      </c>
      <c r="H18" s="16"/>
      <c r="I18" s="16"/>
      <c r="J18" s="16"/>
    </row>
    <row r="19" spans="1:10" x14ac:dyDescent="0.25">
      <c r="A19">
        <v>16</v>
      </c>
      <c r="B19" s="2">
        <v>0</v>
      </c>
      <c r="C19" s="2">
        <v>0</v>
      </c>
      <c r="D19" s="3">
        <v>0</v>
      </c>
      <c r="E19" s="2">
        <f>$F18+B19-($F18*diagnosed)-($F18*recovered)</f>
        <v>0</v>
      </c>
      <c r="F19" s="2">
        <f>$F18+C19-($F18*diagnosed)-($F18*recovered)</f>
        <v>0</v>
      </c>
      <c r="G19" s="14">
        <f>$F18+D19-($F18*diagnosed)-($F18*recovered)</f>
        <v>0</v>
      </c>
      <c r="H19" s="16"/>
      <c r="I19" s="16"/>
      <c r="J19" s="16"/>
    </row>
    <row r="20" spans="1:10" x14ac:dyDescent="0.25">
      <c r="A20">
        <v>17</v>
      </c>
      <c r="B20" s="2">
        <v>0</v>
      </c>
      <c r="C20" s="2">
        <v>0</v>
      </c>
      <c r="D20" s="3">
        <v>0</v>
      </c>
      <c r="E20" s="2">
        <f>$F19+B20-($F19*diagnosed)-($F19*recovered)</f>
        <v>0</v>
      </c>
      <c r="F20" s="2">
        <f>$F19+C20-($F19*diagnosed)-($F19*recovered)</f>
        <v>0</v>
      </c>
      <c r="G20" s="14">
        <f>$F19+D20-($F19*diagnosed)-($F19*recovered)</f>
        <v>0</v>
      </c>
      <c r="H20" s="16"/>
      <c r="I20" s="16"/>
      <c r="J20" s="16"/>
    </row>
    <row r="21" spans="1:10" x14ac:dyDescent="0.25">
      <c r="A21">
        <v>18</v>
      </c>
      <c r="B21" s="2">
        <v>0</v>
      </c>
      <c r="C21" s="2">
        <v>0</v>
      </c>
      <c r="D21" s="3">
        <v>0</v>
      </c>
      <c r="E21" s="2">
        <f>$F20+B21-($F20*diagnosed)-($F20*recovered)</f>
        <v>0</v>
      </c>
      <c r="F21" s="2">
        <f>$F20+C21-($F20*diagnosed)-($F20*recovered)</f>
        <v>0</v>
      </c>
      <c r="G21" s="14">
        <f>$F20+D21-($F20*diagnosed)-($F20*recovered)</f>
        <v>0</v>
      </c>
      <c r="H21" s="16"/>
      <c r="I21" s="16"/>
      <c r="J21" s="16"/>
    </row>
    <row r="22" spans="1:10" x14ac:dyDescent="0.25">
      <c r="A22">
        <v>19</v>
      </c>
      <c r="B22" s="2">
        <v>0</v>
      </c>
      <c r="C22" s="2">
        <v>0</v>
      </c>
      <c r="D22" s="3">
        <v>0</v>
      </c>
      <c r="E22" s="2">
        <f>$F21+B22-($F21*diagnosed)-($F21*recovered)</f>
        <v>0</v>
      </c>
      <c r="F22" s="2">
        <f>$F21+C22-($F21*diagnosed)-($F21*recovered)</f>
        <v>0</v>
      </c>
      <c r="G22" s="14">
        <f>$F21+D22-($F21*diagnosed)-($F21*recovered)</f>
        <v>0</v>
      </c>
      <c r="H22" s="16"/>
      <c r="I22" s="16"/>
      <c r="J22" s="16"/>
    </row>
    <row r="23" spans="1:10" x14ac:dyDescent="0.25">
      <c r="A23">
        <v>20</v>
      </c>
      <c r="B23" s="2">
        <v>0</v>
      </c>
      <c r="C23" s="2">
        <v>0</v>
      </c>
      <c r="D23" s="3">
        <v>0</v>
      </c>
      <c r="E23" s="2">
        <f>$F22+B23-($F22*diagnosed)-($F22*recovered)</f>
        <v>0</v>
      </c>
      <c r="F23" s="2">
        <f>$F22+C23-($F22*diagnosed)-($F22*recovered)</f>
        <v>0</v>
      </c>
      <c r="G23" s="14">
        <f>$F22+D23-($F22*diagnosed)-($F22*recovered)</f>
        <v>0</v>
      </c>
      <c r="H23" s="16"/>
      <c r="I23" s="16"/>
      <c r="J23" s="16"/>
    </row>
    <row r="24" spans="1:10" x14ac:dyDescent="0.25">
      <c r="A24">
        <v>21</v>
      </c>
      <c r="B24" s="2">
        <v>0</v>
      </c>
      <c r="C24" s="2">
        <v>0</v>
      </c>
      <c r="D24" s="3">
        <v>0</v>
      </c>
      <c r="E24" s="2">
        <f>$F23+B24-($F23*diagnosed)-($F23*recovered)</f>
        <v>0</v>
      </c>
      <c r="F24" s="2">
        <f>$F23+C24-($F23*diagnosed)-($F23*recovered)</f>
        <v>0</v>
      </c>
      <c r="G24" s="14">
        <f>$F23+D24-($F23*diagnosed)-($F23*recovered)</f>
        <v>0</v>
      </c>
      <c r="H24" s="16"/>
      <c r="I24" s="16"/>
      <c r="J24" s="16"/>
    </row>
    <row r="25" spans="1:10" x14ac:dyDescent="0.25">
      <c r="A25">
        <v>22</v>
      </c>
      <c r="B25" s="2">
        <v>0</v>
      </c>
      <c r="C25" s="2">
        <v>0</v>
      </c>
      <c r="D25" s="3">
        <v>0</v>
      </c>
      <c r="E25" s="2">
        <f>$F24+B25-($F24*diagnosed)-($F24*recovered)</f>
        <v>0</v>
      </c>
      <c r="F25" s="2">
        <f>$F24+C25-($F24*diagnosed)-($F24*recovered)</f>
        <v>0</v>
      </c>
      <c r="G25" s="14">
        <f>$F24+D25-($F24*diagnosed)-($F24*recovered)</f>
        <v>0</v>
      </c>
      <c r="H25" s="16"/>
      <c r="I25" s="16"/>
      <c r="J25" s="16"/>
    </row>
    <row r="26" spans="1:10" x14ac:dyDescent="0.25">
      <c r="A26">
        <v>23</v>
      </c>
      <c r="B26" s="2">
        <v>0</v>
      </c>
      <c r="C26" s="2">
        <v>0</v>
      </c>
      <c r="D26" s="3">
        <v>0</v>
      </c>
      <c r="E26" s="2">
        <f>$F25+B26-($F25*diagnosed)-($F25*recovered)</f>
        <v>0</v>
      </c>
      <c r="F26" s="2">
        <f>$F25+C26-($F25*diagnosed)-($F25*recovered)</f>
        <v>0</v>
      </c>
      <c r="G26" s="14">
        <f>$F25+D26-($F25*diagnosed)-($F25*recovered)</f>
        <v>0</v>
      </c>
      <c r="H26" s="16"/>
      <c r="I26" s="16"/>
      <c r="J26" s="16"/>
    </row>
    <row r="27" spans="1:10" x14ac:dyDescent="0.25">
      <c r="A27">
        <v>24</v>
      </c>
      <c r="B27" s="2">
        <v>0</v>
      </c>
      <c r="C27" s="2">
        <v>0</v>
      </c>
      <c r="D27" s="3">
        <v>0</v>
      </c>
      <c r="E27" s="2">
        <f>$F26+B27-($F26*diagnosed)-($F26*recovered)</f>
        <v>0</v>
      </c>
      <c r="F27" s="2">
        <f>$F26+C27-($F26*diagnosed)-($F26*recovered)</f>
        <v>0</v>
      </c>
      <c r="G27" s="14">
        <f>$F26+D27-($F26*diagnosed)-($F26*recovered)</f>
        <v>0</v>
      </c>
      <c r="H27" s="16"/>
      <c r="I27" s="16"/>
      <c r="J27" s="16"/>
    </row>
    <row r="28" spans="1:10" x14ac:dyDescent="0.25">
      <c r="A28">
        <v>25</v>
      </c>
      <c r="B28" s="2">
        <v>0</v>
      </c>
      <c r="C28" s="2">
        <v>0</v>
      </c>
      <c r="D28" s="3">
        <v>0</v>
      </c>
      <c r="E28" s="2">
        <f>$F27+B28-($F27*diagnosed)-($F27*recovered)</f>
        <v>0</v>
      </c>
      <c r="F28" s="2">
        <f>$F27+C28-($F27*diagnosed)-($F27*recovered)</f>
        <v>0</v>
      </c>
      <c r="G28" s="14">
        <f>$F27+D28-($F27*diagnosed)-($F27*recovered)</f>
        <v>0</v>
      </c>
      <c r="H28" s="16"/>
      <c r="I28" s="16"/>
      <c r="J28" s="16"/>
    </row>
    <row r="29" spans="1:10" x14ac:dyDescent="0.25">
      <c r="A29">
        <v>26</v>
      </c>
      <c r="B29" s="2">
        <v>0</v>
      </c>
      <c r="C29" s="2">
        <v>0</v>
      </c>
      <c r="D29" s="3">
        <v>0</v>
      </c>
      <c r="E29" s="2">
        <f>$F28+B29-($F28*diagnosed)-($F28*recovered)</f>
        <v>0</v>
      </c>
      <c r="F29" s="2">
        <f>$F28+C29-($F28*diagnosed)-($F28*recovered)</f>
        <v>0</v>
      </c>
      <c r="G29" s="14">
        <f>$F28+D29-($F28*diagnosed)-($F28*recovered)</f>
        <v>0</v>
      </c>
      <c r="H29" s="16"/>
      <c r="I29" s="16"/>
      <c r="J29" s="16"/>
    </row>
    <row r="30" spans="1:10" x14ac:dyDescent="0.25">
      <c r="A30">
        <v>27</v>
      </c>
      <c r="B30" s="2">
        <v>0</v>
      </c>
      <c r="C30" s="2">
        <v>0</v>
      </c>
      <c r="D30" s="3">
        <v>0</v>
      </c>
      <c r="E30" s="2">
        <f>$F29+B30-($F29*diagnosed)-($F29*recovered)</f>
        <v>0</v>
      </c>
      <c r="F30" s="2">
        <f>$F29+C30-($F29*diagnosed)-($F29*recovered)</f>
        <v>0</v>
      </c>
      <c r="G30" s="14">
        <f>$F29+D30-($F29*diagnosed)-($F29*recovered)</f>
        <v>0</v>
      </c>
      <c r="H30" s="16"/>
      <c r="I30" s="16"/>
      <c r="J30" s="16"/>
    </row>
    <row r="31" spans="1:10" x14ac:dyDescent="0.25">
      <c r="A31">
        <v>28</v>
      </c>
      <c r="B31" s="2">
        <v>0</v>
      </c>
      <c r="C31" s="2">
        <v>0</v>
      </c>
      <c r="D31" s="3">
        <v>0</v>
      </c>
      <c r="E31" s="2">
        <f>$F30+B31-($F30*diagnosed)-($F30*recovered)</f>
        <v>0</v>
      </c>
      <c r="F31" s="2">
        <f>$F30+C31-($F30*diagnosed)-($F30*recovered)</f>
        <v>0</v>
      </c>
      <c r="G31" s="14">
        <f>$F30+D31-($F30*diagnosed)-($F30*recovered)</f>
        <v>0</v>
      </c>
      <c r="H31" s="16"/>
      <c r="I31" s="16"/>
      <c r="J31" s="16"/>
    </row>
    <row r="32" spans="1:10" x14ac:dyDescent="0.25">
      <c r="A32">
        <v>29</v>
      </c>
      <c r="B32" s="2">
        <v>0</v>
      </c>
      <c r="C32" s="2">
        <v>0</v>
      </c>
      <c r="D32" s="3">
        <v>0</v>
      </c>
      <c r="E32" s="2">
        <f>$F31+B32-($F31*diagnosed)-($F31*recovered)</f>
        <v>0</v>
      </c>
      <c r="F32" s="2">
        <f>$F31+C32-($F31*diagnosed)-($F31*recovered)</f>
        <v>0</v>
      </c>
      <c r="G32" s="14">
        <f>$F31+D32-($F31*diagnosed)-($F31*recovered)</f>
        <v>0</v>
      </c>
      <c r="H32" s="16"/>
      <c r="I32" s="16"/>
      <c r="J32" s="16"/>
    </row>
    <row r="33" spans="1:10" x14ac:dyDescent="0.25">
      <c r="A33">
        <v>30</v>
      </c>
      <c r="B33" s="2">
        <v>0</v>
      </c>
      <c r="C33" s="2">
        <v>0</v>
      </c>
      <c r="D33" s="3">
        <v>0</v>
      </c>
      <c r="E33" s="2">
        <f>$F32+B33-($F32*diagnosed)-($F32*recovered)</f>
        <v>0</v>
      </c>
      <c r="F33" s="2">
        <f>$F32+C33-($F32*diagnosed)-($F32*recovered)</f>
        <v>0</v>
      </c>
      <c r="G33" s="14">
        <f>$F32+D33-($F32*diagnosed)-($F32*recovered)</f>
        <v>0</v>
      </c>
      <c r="H33" s="16"/>
      <c r="I33" s="16"/>
      <c r="J33" s="16"/>
    </row>
    <row r="34" spans="1:10" x14ac:dyDescent="0.25">
      <c r="A34">
        <v>31</v>
      </c>
      <c r="B34" s="2">
        <v>0</v>
      </c>
      <c r="C34" s="2">
        <v>0</v>
      </c>
      <c r="D34" s="3">
        <v>0</v>
      </c>
      <c r="E34" s="2">
        <f>$F33+B34-($F33*diagnosed)-($F33*recovered)</f>
        <v>0</v>
      </c>
      <c r="F34" s="2">
        <f>$F33+C34-($F33*diagnosed)-($F33*recovered)</f>
        <v>0</v>
      </c>
      <c r="G34" s="14">
        <f>$F33+D34-($F33*diagnosed)-($F33*recovered)</f>
        <v>0</v>
      </c>
      <c r="H34" s="16"/>
      <c r="I34" s="16"/>
      <c r="J34" s="16"/>
    </row>
    <row r="35" spans="1:10" x14ac:dyDescent="0.25">
      <c r="A35">
        <v>32</v>
      </c>
      <c r="B35" s="2">
        <v>0</v>
      </c>
      <c r="C35" s="2">
        <v>0</v>
      </c>
      <c r="D35" s="3">
        <v>0</v>
      </c>
      <c r="E35" s="2">
        <f>$F34+B35-($F34*diagnosed)-($F34*recovered)</f>
        <v>0</v>
      </c>
      <c r="F35" s="2">
        <f>$F34+C35-($F34*diagnosed)-($F34*recovered)</f>
        <v>0</v>
      </c>
      <c r="G35" s="14">
        <f>$F34+D35-($F34*diagnosed)-($F34*recovered)</f>
        <v>0</v>
      </c>
      <c r="H35" s="16"/>
      <c r="I35" s="16"/>
      <c r="J35" s="16"/>
    </row>
    <row r="36" spans="1:10" x14ac:dyDescent="0.25">
      <c r="A36">
        <v>33</v>
      </c>
      <c r="B36" s="2">
        <v>0</v>
      </c>
      <c r="C36" s="2">
        <v>0</v>
      </c>
      <c r="D36" s="3">
        <v>0</v>
      </c>
      <c r="E36" s="2">
        <f>$F35+B36-($F35*diagnosed)-($F35*recovered)</f>
        <v>0</v>
      </c>
      <c r="F36" s="2">
        <f>$F35+C36-($F35*diagnosed)-($F35*recovered)</f>
        <v>0</v>
      </c>
      <c r="G36" s="14">
        <f>$F35+D36-($F35*diagnosed)-($F35*recovered)</f>
        <v>0</v>
      </c>
      <c r="H36" s="16"/>
      <c r="I36" s="16"/>
      <c r="J36" s="16"/>
    </row>
    <row r="37" spans="1:10" x14ac:dyDescent="0.25">
      <c r="A37">
        <v>34</v>
      </c>
      <c r="B37" s="2">
        <v>0</v>
      </c>
      <c r="C37" s="2">
        <v>0</v>
      </c>
      <c r="D37" s="3">
        <v>0</v>
      </c>
      <c r="E37" s="2">
        <f>$F36+B37-($F36*diagnosed)-($F36*recovered)</f>
        <v>0</v>
      </c>
      <c r="F37" s="2">
        <f>$F36+C37-($F36*diagnosed)-($F36*recovered)</f>
        <v>0</v>
      </c>
      <c r="G37" s="14">
        <f>$F36+D37-($F36*diagnosed)-($F36*recovered)</f>
        <v>0</v>
      </c>
      <c r="H37" s="16"/>
      <c r="I37" s="16"/>
      <c r="J37" s="16"/>
    </row>
    <row r="38" spans="1:10" x14ac:dyDescent="0.25">
      <c r="A38">
        <v>35</v>
      </c>
      <c r="B38" s="2">
        <v>0</v>
      </c>
      <c r="C38" s="2">
        <v>0</v>
      </c>
      <c r="D38" s="3">
        <v>0</v>
      </c>
      <c r="E38" s="2">
        <f>$F37+B38-($F37*diagnosed)-($F37*recovered)</f>
        <v>0</v>
      </c>
      <c r="F38" s="2">
        <f>$F37+C38-($F37*diagnosed)-($F37*recovered)</f>
        <v>0</v>
      </c>
      <c r="G38" s="14">
        <f>$F37+D38-($F37*diagnosed)-($F37*recovered)</f>
        <v>0</v>
      </c>
      <c r="H38" s="16"/>
      <c r="I38" s="16"/>
      <c r="J38" s="16"/>
    </row>
    <row r="39" spans="1:10" x14ac:dyDescent="0.25">
      <c r="A39">
        <v>36</v>
      </c>
      <c r="B39" s="2">
        <v>0</v>
      </c>
      <c r="C39" s="2">
        <v>0</v>
      </c>
      <c r="D39" s="3">
        <v>0</v>
      </c>
      <c r="E39" s="2">
        <f>$F38+B39-($F38*diagnosed)-($F38*recovered)</f>
        <v>0</v>
      </c>
      <c r="F39" s="2">
        <f>$F38+C39-($F38*diagnosed)-($F38*recovered)</f>
        <v>0</v>
      </c>
      <c r="G39" s="14">
        <f>$F38+D39-($F38*diagnosed)-($F38*recovered)</f>
        <v>0</v>
      </c>
      <c r="H39" s="16"/>
      <c r="I39" s="16"/>
      <c r="J39" s="16"/>
    </row>
    <row r="40" spans="1:10" x14ac:dyDescent="0.25">
      <c r="A40">
        <v>37</v>
      </c>
      <c r="B40" s="2">
        <v>0</v>
      </c>
      <c r="C40" s="2">
        <v>0</v>
      </c>
      <c r="D40" s="3">
        <v>0</v>
      </c>
      <c r="E40" s="2">
        <f>$F39+B40-($F39*diagnosed)-($F39*recovered)</f>
        <v>0</v>
      </c>
      <c r="F40" s="2">
        <f>$F39+C40-($F39*diagnosed)-($F39*recovered)</f>
        <v>0</v>
      </c>
      <c r="G40" s="14">
        <f>$F39+D40-($F39*diagnosed)-($F39*recovered)</f>
        <v>0</v>
      </c>
      <c r="H40" s="16"/>
      <c r="I40" s="16"/>
      <c r="J40" s="16"/>
    </row>
    <row r="41" spans="1:10" x14ac:dyDescent="0.25">
      <c r="A41">
        <v>38</v>
      </c>
      <c r="B41" s="2">
        <v>0</v>
      </c>
      <c r="C41" s="2">
        <v>0</v>
      </c>
      <c r="D41" s="3">
        <v>0</v>
      </c>
      <c r="E41" s="2">
        <f>$F40+B41-($F40*diagnosed)-($F40*recovered)</f>
        <v>0</v>
      </c>
      <c r="F41" s="2">
        <f>$F40+C41-($F40*diagnosed)-($F40*recovered)</f>
        <v>0</v>
      </c>
      <c r="G41" s="14">
        <f>$F40+D41-($F40*diagnosed)-($F40*recovered)</f>
        <v>0</v>
      </c>
      <c r="H41" s="16"/>
      <c r="I41" s="16"/>
      <c r="J41" s="16"/>
    </row>
    <row r="42" spans="1:10" x14ac:dyDescent="0.25">
      <c r="A42">
        <v>39</v>
      </c>
      <c r="B42" s="2">
        <v>0</v>
      </c>
      <c r="C42" s="2">
        <v>0</v>
      </c>
      <c r="D42" s="3">
        <v>0</v>
      </c>
      <c r="E42" s="2">
        <f>$F41+B42-($F41*diagnosed)-($F41*recovered)</f>
        <v>0</v>
      </c>
      <c r="F42" s="2">
        <f>$F41+C42-($F41*diagnosed)-($F41*recovered)</f>
        <v>0</v>
      </c>
      <c r="G42" s="14">
        <f>$F41+D42-($F41*diagnosed)-($F41*recovered)</f>
        <v>0</v>
      </c>
      <c r="H42" s="16"/>
      <c r="I42" s="16"/>
      <c r="J42" s="16"/>
    </row>
    <row r="43" spans="1:10" x14ac:dyDescent="0.25">
      <c r="A43">
        <v>40</v>
      </c>
      <c r="B43" s="2">
        <v>0</v>
      </c>
      <c r="C43" s="2">
        <v>0</v>
      </c>
      <c r="D43" s="3">
        <v>0</v>
      </c>
      <c r="E43" s="2">
        <f>$F42+B43-($F42*diagnosed)-($F42*recovered)</f>
        <v>0</v>
      </c>
      <c r="F43" s="2">
        <f>$F42+C43-($F42*diagnosed)-($F42*recovered)</f>
        <v>0</v>
      </c>
      <c r="G43" s="14">
        <f>$F42+D43-($F42*diagnosed)-($F42*recovered)</f>
        <v>0</v>
      </c>
      <c r="H43" s="16"/>
      <c r="I43" s="16"/>
      <c r="J43" s="16"/>
    </row>
    <row r="44" spans="1:10" x14ac:dyDescent="0.25">
      <c r="A44">
        <v>41</v>
      </c>
      <c r="B44" s="2">
        <v>0</v>
      </c>
      <c r="C44" s="2">
        <v>0</v>
      </c>
      <c r="D44" s="3">
        <v>0</v>
      </c>
      <c r="E44" s="2">
        <f>$F43+B44-($F43*diagnosed)-($F43*recovered)</f>
        <v>0</v>
      </c>
      <c r="F44" s="2">
        <f>$F43+C44-($F43*diagnosed)-($F43*recovered)</f>
        <v>0</v>
      </c>
      <c r="G44" s="14">
        <f>$F43+D44-($F43*diagnosed)-($F43*recovered)</f>
        <v>0</v>
      </c>
      <c r="H44" s="16"/>
      <c r="I44" s="16"/>
      <c r="J44" s="16"/>
    </row>
    <row r="45" spans="1:10" x14ac:dyDescent="0.25">
      <c r="A45">
        <v>42</v>
      </c>
      <c r="B45" s="2">
        <v>0</v>
      </c>
      <c r="C45" s="2">
        <v>0</v>
      </c>
      <c r="D45" s="3">
        <v>0</v>
      </c>
      <c r="E45" s="2">
        <f>$F44+B45-($F44*diagnosed)-($F44*recovered)</f>
        <v>0</v>
      </c>
      <c r="F45" s="2">
        <f>$F44+C45-($F44*diagnosed)-($F44*recovered)</f>
        <v>0</v>
      </c>
      <c r="G45" s="14">
        <f>$F44+D45-($F44*diagnosed)-($F44*recovered)</f>
        <v>0</v>
      </c>
      <c r="H45" s="16"/>
      <c r="I45" s="16"/>
      <c r="J45" s="16"/>
    </row>
    <row r="46" spans="1:10" x14ac:dyDescent="0.25">
      <c r="A46">
        <v>43</v>
      </c>
      <c r="B46" s="2">
        <v>0</v>
      </c>
      <c r="C46" s="2">
        <v>0</v>
      </c>
      <c r="D46" s="3">
        <v>0</v>
      </c>
      <c r="E46" s="2">
        <f>$F45+B46-($F45*diagnosed)-($F45*recovered)</f>
        <v>0</v>
      </c>
      <c r="F46" s="2">
        <f>$F45+C46-($F45*diagnosed)-($F45*recovered)</f>
        <v>0</v>
      </c>
      <c r="G46" s="14">
        <f>$F45+D46-($F45*diagnosed)-($F45*recovered)</f>
        <v>0</v>
      </c>
      <c r="H46" s="16"/>
      <c r="I46" s="16"/>
      <c r="J46" s="16"/>
    </row>
    <row r="47" spans="1:10" x14ac:dyDescent="0.25">
      <c r="A47">
        <v>44</v>
      </c>
      <c r="B47" s="2">
        <v>0</v>
      </c>
      <c r="C47" s="2">
        <v>0</v>
      </c>
      <c r="D47" s="3">
        <v>0</v>
      </c>
      <c r="E47" s="2">
        <f>$F46+B47-($F46*diagnosed)-($F46*recovered)</f>
        <v>0</v>
      </c>
      <c r="F47" s="2">
        <f>$F46+C47-($F46*diagnosed)-($F46*recovered)</f>
        <v>0</v>
      </c>
      <c r="G47" s="14">
        <f>$F46+D47-($F46*diagnosed)-($F46*recovered)</f>
        <v>0</v>
      </c>
      <c r="H47" s="16"/>
      <c r="I47" s="16"/>
      <c r="J47" s="16"/>
    </row>
    <row r="48" spans="1:10" x14ac:dyDescent="0.25">
      <c r="A48">
        <v>45</v>
      </c>
      <c r="B48" s="2">
        <v>0</v>
      </c>
      <c r="C48" s="2">
        <v>0</v>
      </c>
      <c r="D48" s="3">
        <v>0</v>
      </c>
      <c r="E48" s="2">
        <f>$F47+B48-($F47*diagnosed)-($F47*recovered)</f>
        <v>0</v>
      </c>
      <c r="F48" s="2">
        <f>$F47+C48-($F47*diagnosed)-($F47*recovered)</f>
        <v>0</v>
      </c>
      <c r="G48" s="14">
        <f>$F47+D48-($F47*diagnosed)-($F47*recovered)</f>
        <v>0</v>
      </c>
      <c r="H48" s="16"/>
      <c r="I48" s="16"/>
      <c r="J48" s="16"/>
    </row>
    <row r="49" spans="1:10" x14ac:dyDescent="0.25">
      <c r="A49">
        <v>46</v>
      </c>
      <c r="B49" s="2">
        <v>0</v>
      </c>
      <c r="C49" s="2">
        <v>0</v>
      </c>
      <c r="D49" s="3">
        <v>0</v>
      </c>
      <c r="E49" s="2">
        <f>$F48+B49-($F48*diagnosed)-($F48*recovered)</f>
        <v>0</v>
      </c>
      <c r="F49" s="2">
        <f>$F48+C49-($F48*diagnosed)-($F48*recovered)</f>
        <v>0</v>
      </c>
      <c r="G49" s="14">
        <f>$F48+D49-($F48*diagnosed)-($F48*recovered)</f>
        <v>0</v>
      </c>
      <c r="H49" s="16"/>
      <c r="I49" s="16"/>
      <c r="J49" s="16"/>
    </row>
    <row r="50" spans="1:10" x14ac:dyDescent="0.25">
      <c r="A50">
        <v>47</v>
      </c>
      <c r="B50" s="2">
        <v>0</v>
      </c>
      <c r="C50" s="2">
        <v>0</v>
      </c>
      <c r="D50" s="3">
        <v>0</v>
      </c>
      <c r="E50" s="2">
        <f>$F49+B50-($F49*diagnosed)-($F49*recovered)</f>
        <v>0</v>
      </c>
      <c r="F50" s="2">
        <f>$F49+C50-($F49*diagnosed)-($F49*recovered)</f>
        <v>0</v>
      </c>
      <c r="G50" s="14">
        <f>$F49+D50-($F49*diagnosed)-($F49*recovered)</f>
        <v>0</v>
      </c>
      <c r="H50" s="16"/>
      <c r="I50" s="16"/>
      <c r="J50" s="16"/>
    </row>
    <row r="51" spans="1:10" x14ac:dyDescent="0.25">
      <c r="A51">
        <v>48</v>
      </c>
      <c r="B51" s="2">
        <v>0</v>
      </c>
      <c r="C51" s="2">
        <v>0</v>
      </c>
      <c r="D51" s="3">
        <v>0</v>
      </c>
      <c r="E51" s="2">
        <f>$F50+B51-($F50*diagnosed)-($F50*recovered)</f>
        <v>0</v>
      </c>
      <c r="F51" s="2">
        <f>$F50+C51-($F50*diagnosed)-($F50*recovered)</f>
        <v>0</v>
      </c>
      <c r="G51" s="14">
        <f>$F50+D51-($F50*diagnosed)-($F50*recovered)</f>
        <v>0</v>
      </c>
      <c r="H51" s="16"/>
      <c r="I51" s="16"/>
      <c r="J51" s="16"/>
    </row>
    <row r="52" spans="1:10" x14ac:dyDescent="0.25">
      <c r="A52">
        <v>49</v>
      </c>
      <c r="B52" s="2">
        <v>0</v>
      </c>
      <c r="C52" s="2">
        <v>0</v>
      </c>
      <c r="D52" s="3">
        <v>0</v>
      </c>
      <c r="E52" s="2">
        <f>$F51+B52-($F51*diagnosed)-($F51*recovered)</f>
        <v>0</v>
      </c>
      <c r="F52" s="2">
        <f>$F51+C52-($F51*diagnosed)-($F51*recovered)</f>
        <v>0</v>
      </c>
      <c r="G52" s="14">
        <f>$F51+D52-($F51*diagnosed)-($F51*recovered)</f>
        <v>0</v>
      </c>
      <c r="H52" s="16"/>
      <c r="I52" s="16"/>
      <c r="J52" s="16"/>
    </row>
    <row r="53" spans="1:10" x14ac:dyDescent="0.25">
      <c r="A53">
        <v>50</v>
      </c>
      <c r="B53" s="2">
        <v>0</v>
      </c>
      <c r="C53" s="2">
        <v>0</v>
      </c>
      <c r="D53" s="3">
        <v>0</v>
      </c>
      <c r="E53" s="2">
        <f>$F52+B53-($F52*diagnosed)-($F52*recovered)</f>
        <v>0</v>
      </c>
      <c r="F53" s="2">
        <f>$F52+C53-($F52*diagnosed)-($F52*recovered)</f>
        <v>0</v>
      </c>
      <c r="G53" s="14">
        <f>$F52+D53-($F52*diagnosed)-($F52*recovered)</f>
        <v>0</v>
      </c>
      <c r="H53" s="16"/>
      <c r="I53" s="16"/>
      <c r="J53" s="16"/>
    </row>
    <row r="54" spans="1:10" x14ac:dyDescent="0.25">
      <c r="A54">
        <v>51</v>
      </c>
      <c r="B54" s="2">
        <v>0</v>
      </c>
      <c r="C54" s="2">
        <v>0</v>
      </c>
      <c r="D54" s="3">
        <v>0</v>
      </c>
      <c r="E54" s="2">
        <f>$F53+B54-($F53*diagnosed)-($F53*recovered)</f>
        <v>0</v>
      </c>
      <c r="F54" s="2">
        <f>$F53+C54-($F53*diagnosed)-($F53*recovered)</f>
        <v>0</v>
      </c>
      <c r="G54" s="14">
        <f>$F53+D54-($F53*diagnosed)-($F53*recovered)</f>
        <v>0</v>
      </c>
      <c r="H54" s="16"/>
      <c r="I54" s="16"/>
      <c r="J54" s="16"/>
    </row>
    <row r="55" spans="1:10" x14ac:dyDescent="0.25">
      <c r="A55">
        <v>52</v>
      </c>
      <c r="B55" s="2">
        <v>0</v>
      </c>
      <c r="C55" s="2">
        <v>0</v>
      </c>
      <c r="D55" s="3">
        <v>0</v>
      </c>
      <c r="E55" s="2">
        <f>$F54+B55-($F54*diagnosed)-($F54*recovered)</f>
        <v>0</v>
      </c>
      <c r="F55" s="2">
        <f>$F54+C55-($F54*diagnosed)-($F54*recovered)</f>
        <v>0</v>
      </c>
      <c r="G55" s="14">
        <f>$F54+D55-($F54*diagnosed)-($F54*recovered)</f>
        <v>0</v>
      </c>
      <c r="H55" s="16"/>
      <c r="I55" s="16"/>
      <c r="J55" s="16"/>
    </row>
    <row r="56" spans="1:10" x14ac:dyDescent="0.25">
      <c r="A56">
        <v>53</v>
      </c>
      <c r="B56" s="2">
        <v>0</v>
      </c>
      <c r="C56" s="2">
        <v>0</v>
      </c>
      <c r="D56" s="3">
        <v>0</v>
      </c>
      <c r="E56" s="2">
        <f>$F55+B56-($F55*diagnosed)-($F55*recovered)</f>
        <v>0</v>
      </c>
      <c r="F56" s="2">
        <f>$F55+C56-($F55*diagnosed)-($F55*recovered)</f>
        <v>0</v>
      </c>
      <c r="G56" s="14">
        <f>$F55+D56-($F55*diagnosed)-($F55*recovered)</f>
        <v>0</v>
      </c>
      <c r="H56" s="16"/>
      <c r="I56" s="16"/>
      <c r="J56" s="16"/>
    </row>
    <row r="57" spans="1:10" x14ac:dyDescent="0.25">
      <c r="A57">
        <v>54</v>
      </c>
      <c r="B57" s="2">
        <v>0</v>
      </c>
      <c r="C57" s="2">
        <v>0</v>
      </c>
      <c r="D57" s="3">
        <v>0</v>
      </c>
      <c r="E57" s="2">
        <f>$F56+B57-($F56*diagnosed)-($F56*recovered)</f>
        <v>0</v>
      </c>
      <c r="F57" s="2">
        <f>$F56+C57-($F56*diagnosed)-($F56*recovered)</f>
        <v>0</v>
      </c>
      <c r="G57" s="14">
        <f>$F56+D57-($F56*diagnosed)-($F56*recovered)</f>
        <v>0</v>
      </c>
      <c r="H57" s="16"/>
      <c r="I57" s="16"/>
      <c r="J57" s="16"/>
    </row>
    <row r="58" spans="1:10" x14ac:dyDescent="0.25">
      <c r="A58">
        <v>55</v>
      </c>
      <c r="B58" s="2">
        <v>0</v>
      </c>
      <c r="C58" s="2">
        <v>0</v>
      </c>
      <c r="D58" s="3">
        <v>0</v>
      </c>
      <c r="E58" s="2">
        <f>$F57+B58-($F57*diagnosed)-($F57*recovered)</f>
        <v>0</v>
      </c>
      <c r="F58" s="2">
        <f>$F57+C58-($F57*diagnosed)-($F57*recovered)</f>
        <v>0</v>
      </c>
      <c r="G58" s="14">
        <f>$F57+D58-($F57*diagnosed)-($F57*recovered)</f>
        <v>0</v>
      </c>
      <c r="H58" s="16"/>
      <c r="I58" s="16"/>
      <c r="J58" s="16"/>
    </row>
    <row r="59" spans="1:10" x14ac:dyDescent="0.25">
      <c r="A59">
        <v>56</v>
      </c>
      <c r="B59" s="2">
        <v>0</v>
      </c>
      <c r="C59" s="2">
        <v>0</v>
      </c>
      <c r="D59" s="3">
        <v>0</v>
      </c>
      <c r="E59" s="2">
        <f>$F58+B59-($F58*diagnosed)-($F58*recovered)</f>
        <v>0</v>
      </c>
      <c r="F59" s="2">
        <f>$F58+C59-($F58*diagnosed)-($F58*recovered)</f>
        <v>0</v>
      </c>
      <c r="G59" s="14">
        <f>$F58+D59-($F58*diagnosed)-($F58*recovered)</f>
        <v>0</v>
      </c>
      <c r="H59" s="16"/>
      <c r="I59" s="16"/>
      <c r="J59" s="16"/>
    </row>
    <row r="60" spans="1:10" x14ac:dyDescent="0.25">
      <c r="A60">
        <v>57</v>
      </c>
      <c r="B60" s="2">
        <v>0</v>
      </c>
      <c r="C60" s="2">
        <v>0</v>
      </c>
      <c r="D60" s="3">
        <v>0</v>
      </c>
      <c r="E60" s="2">
        <f>$F59+B60-($F59*diagnosed)-($F59*recovered)</f>
        <v>0</v>
      </c>
      <c r="F60" s="2">
        <f>$F59+C60-($F59*diagnosed)-($F59*recovered)</f>
        <v>0</v>
      </c>
      <c r="G60" s="14">
        <f>$F59+D60-($F59*diagnosed)-($F59*recovered)</f>
        <v>0</v>
      </c>
      <c r="H60" s="16"/>
      <c r="I60" s="16"/>
      <c r="J60" s="16"/>
    </row>
    <row r="61" spans="1:10" x14ac:dyDescent="0.25">
      <c r="A61">
        <v>58</v>
      </c>
      <c r="B61" s="2">
        <v>0</v>
      </c>
      <c r="C61" s="2">
        <v>0</v>
      </c>
      <c r="D61" s="3">
        <v>0</v>
      </c>
      <c r="E61" s="2">
        <f>$F60+B61-($F60*diagnosed)-($F60*recovered)</f>
        <v>0</v>
      </c>
      <c r="F61" s="2">
        <f>$F60+C61-($F60*diagnosed)-($F60*recovered)</f>
        <v>0</v>
      </c>
      <c r="G61" s="14">
        <f>$F60+D61-($F60*diagnosed)-($F60*recovered)</f>
        <v>0</v>
      </c>
      <c r="H61" s="16"/>
      <c r="I61" s="16"/>
      <c r="J61" s="16"/>
    </row>
    <row r="62" spans="1:10" x14ac:dyDescent="0.25">
      <c r="A62">
        <v>59</v>
      </c>
      <c r="B62" s="2">
        <v>0</v>
      </c>
      <c r="C62" s="2">
        <v>0</v>
      </c>
      <c r="D62" s="3">
        <v>0</v>
      </c>
      <c r="E62" s="2">
        <f>$F61+B62-($F61*diagnosed)-($F61*recovered)</f>
        <v>0</v>
      </c>
      <c r="F62" s="2">
        <f>$F61+C62-($F61*diagnosed)-($F61*recovered)</f>
        <v>0</v>
      </c>
      <c r="G62" s="14">
        <f>$F61+D62-($F61*diagnosed)-($F61*recovered)</f>
        <v>0</v>
      </c>
      <c r="H62" s="16"/>
      <c r="I62" s="16"/>
      <c r="J62" s="16"/>
    </row>
    <row r="63" spans="1:10" x14ac:dyDescent="0.25">
      <c r="A63">
        <v>60</v>
      </c>
      <c r="B63" s="2">
        <v>0</v>
      </c>
      <c r="C63" s="2">
        <v>0</v>
      </c>
      <c r="D63" s="3">
        <v>0</v>
      </c>
      <c r="E63" s="2">
        <f>$F62+B63-($F62*diagnosed)-($F62*recovered)</f>
        <v>0</v>
      </c>
      <c r="F63" s="2">
        <f>$F62+C63-($F62*diagnosed)-($F62*recovered)</f>
        <v>0</v>
      </c>
      <c r="G63" s="14">
        <f>$F62+D63-($F62*diagnosed)-($F62*recovered)</f>
        <v>0</v>
      </c>
      <c r="H63" s="16"/>
      <c r="I63" s="16"/>
      <c r="J63" s="16"/>
    </row>
    <row r="64" spans="1:10" x14ac:dyDescent="0.25">
      <c r="A64">
        <v>61</v>
      </c>
      <c r="B64" s="2">
        <v>0</v>
      </c>
      <c r="C64" s="2">
        <v>0</v>
      </c>
      <c r="D64" s="3">
        <v>0</v>
      </c>
      <c r="E64" s="2">
        <f>$F63+B64-($F63*diagnosed)-($F63*recovered)</f>
        <v>0</v>
      </c>
      <c r="F64" s="2">
        <f>$F63+C64-($F63*diagnosed)-($F63*recovered)</f>
        <v>0</v>
      </c>
      <c r="G64" s="14">
        <f>$F63+D64-($F63*diagnosed)-($F63*recovered)</f>
        <v>0</v>
      </c>
      <c r="H64" s="16"/>
      <c r="I64" s="16"/>
      <c r="J64" s="16"/>
    </row>
    <row r="65" spans="1:10" x14ac:dyDescent="0.25">
      <c r="A65">
        <v>62</v>
      </c>
      <c r="B65" s="2">
        <v>0</v>
      </c>
      <c r="C65" s="2">
        <v>0</v>
      </c>
      <c r="D65" s="3">
        <v>14.62488475</v>
      </c>
      <c r="E65" s="2">
        <f>$F64+B65-($F64*diagnosed)-($F64*recovered)</f>
        <v>0</v>
      </c>
      <c r="F65" s="2">
        <f>$F64+C65-($F64*diagnosed)-($F64*recovered)</f>
        <v>0</v>
      </c>
      <c r="G65" s="14">
        <f>$F64+D65-($F64*diagnosed)-($F64*recovered)</f>
        <v>14.62488475</v>
      </c>
      <c r="H65" s="16"/>
      <c r="I65" s="16"/>
      <c r="J65" s="16"/>
    </row>
    <row r="66" spans="1:10" x14ac:dyDescent="0.25">
      <c r="A66">
        <v>63</v>
      </c>
      <c r="B66" s="2">
        <v>0</v>
      </c>
      <c r="C66" s="2">
        <v>0</v>
      </c>
      <c r="D66" s="3">
        <v>17.583290007999999</v>
      </c>
      <c r="E66" s="2">
        <f>$F65+B66-($F65*diagnosed)-($F65*recovered)</f>
        <v>0</v>
      </c>
      <c r="F66" s="2">
        <f>$F65+C66-($F65*diagnosed)-($F65*recovered)</f>
        <v>0</v>
      </c>
      <c r="G66" s="14">
        <f>$F65+D66-($F65*diagnosed)-($F65*recovered)</f>
        <v>17.583290007999999</v>
      </c>
      <c r="H66" s="16"/>
      <c r="I66" s="16"/>
      <c r="J66" s="16"/>
    </row>
    <row r="67" spans="1:10" x14ac:dyDescent="0.25">
      <c r="A67">
        <v>64</v>
      </c>
      <c r="B67" s="2">
        <v>0</v>
      </c>
      <c r="C67" s="2">
        <v>0</v>
      </c>
      <c r="D67" s="3">
        <v>24.569806379999996</v>
      </c>
      <c r="E67" s="2">
        <f>$F66+B67-($F66*diagnosed)-($F66*recovered)</f>
        <v>0</v>
      </c>
      <c r="F67" s="2">
        <f>$F66+C67-($F66*diagnosed)-($F66*recovered)</f>
        <v>0</v>
      </c>
      <c r="G67" s="14">
        <f>$F66+D67-($F66*diagnosed)-($F66*recovered)</f>
        <v>24.569806379999996</v>
      </c>
      <c r="H67" s="16"/>
      <c r="I67" s="16"/>
      <c r="J67" s="16"/>
    </row>
    <row r="68" spans="1:10" x14ac:dyDescent="0.25">
      <c r="A68">
        <v>65</v>
      </c>
      <c r="B68" s="2">
        <v>0</v>
      </c>
      <c r="C68" s="2">
        <v>0</v>
      </c>
      <c r="D68" s="3">
        <v>26.157651009999999</v>
      </c>
      <c r="E68" s="2">
        <f>$F67+B68-($F67*diagnosed)-($F67*recovered)</f>
        <v>0</v>
      </c>
      <c r="F68" s="2">
        <f>$F67+C68-($F67*diagnosed)-($F67*recovered)</f>
        <v>0</v>
      </c>
      <c r="G68" s="14">
        <f>$F67+D68-($F67*diagnosed)-($F67*recovered)</f>
        <v>26.157651009999999</v>
      </c>
      <c r="H68" s="16"/>
      <c r="I68" s="16"/>
      <c r="J68" s="16"/>
    </row>
    <row r="69" spans="1:10" x14ac:dyDescent="0.25">
      <c r="A69">
        <v>66</v>
      </c>
      <c r="B69" s="2">
        <v>0</v>
      </c>
      <c r="C69" s="2">
        <v>0</v>
      </c>
      <c r="D69" s="3">
        <v>20.056984799999995</v>
      </c>
      <c r="E69" s="2">
        <f>$F68+B69-($F68*diagnosed)-($F68*recovered)</f>
        <v>0</v>
      </c>
      <c r="F69" s="2">
        <f>$F68+C69-($F68*diagnosed)-($F68*recovered)</f>
        <v>0</v>
      </c>
      <c r="G69" s="14">
        <f>$F68+D69-($F68*diagnosed)-($F68*recovered)</f>
        <v>20.056984799999995</v>
      </c>
      <c r="H69" s="16"/>
      <c r="I69" s="16"/>
      <c r="J69" s="16"/>
    </row>
    <row r="70" spans="1:10" x14ac:dyDescent="0.25">
      <c r="A70">
        <v>67</v>
      </c>
      <c r="B70" s="2">
        <v>0</v>
      </c>
      <c r="C70" s="2">
        <v>1.5042738600000001</v>
      </c>
      <c r="D70" s="3">
        <v>37.523275729999995</v>
      </c>
      <c r="E70" s="2">
        <f>$F69+B70-($F69*diagnosed)-($F69*recovered)</f>
        <v>0</v>
      </c>
      <c r="F70" s="2">
        <f>$F69+C70-($F69*diagnosed)-($F69*recovered)</f>
        <v>1.5042738600000001</v>
      </c>
      <c r="G70" s="14">
        <f>$F69+D70-($F69*diagnosed)-($F69*recovered)</f>
        <v>37.523275729999995</v>
      </c>
      <c r="H70" s="16"/>
      <c r="I70" s="16"/>
      <c r="J70" s="16"/>
    </row>
    <row r="71" spans="1:10" x14ac:dyDescent="0.25">
      <c r="A71">
        <v>68</v>
      </c>
      <c r="B71" s="2">
        <v>0</v>
      </c>
      <c r="C71" s="2">
        <v>1.00284924</v>
      </c>
      <c r="D71" s="3">
        <v>52.248445403999995</v>
      </c>
      <c r="E71" s="2">
        <f>$F70+B71-($F70*diagnosed)-($F70*recovered)</f>
        <v>1.2893775942857144</v>
      </c>
      <c r="F71" s="2">
        <f>$F70+C71-($F70*diagnosed)-($F70*recovered)</f>
        <v>2.2922268342857142</v>
      </c>
      <c r="G71" s="14">
        <f>$F70+D71-($F70*diagnosed)-($F70*recovered)</f>
        <v>53.537822998285705</v>
      </c>
      <c r="H71" s="16"/>
      <c r="I71" s="16"/>
      <c r="J71" s="16"/>
    </row>
    <row r="72" spans="1:10" x14ac:dyDescent="0.25">
      <c r="A72">
        <v>69</v>
      </c>
      <c r="B72" s="2">
        <v>0</v>
      </c>
      <c r="C72" s="2">
        <v>2.00569848</v>
      </c>
      <c r="D72" s="3">
        <v>54.822425119999991</v>
      </c>
      <c r="E72" s="2">
        <f>$F71+B72-($F71*diagnosed)-($F71*recovered)</f>
        <v>1.9647658579591833</v>
      </c>
      <c r="F72" s="2">
        <f>$F71+C72-($F71*diagnosed)-($F71*recovered)</f>
        <v>3.9704643379591835</v>
      </c>
      <c r="G72" s="14">
        <f>$F71+D72-($F71*diagnosed)-($F71*recovered)</f>
        <v>56.787190977959177</v>
      </c>
      <c r="H72" s="16"/>
      <c r="I72" s="16"/>
      <c r="J72" s="16"/>
    </row>
    <row r="73" spans="1:10" x14ac:dyDescent="0.25">
      <c r="A73">
        <v>70</v>
      </c>
      <c r="B73" s="2">
        <v>0</v>
      </c>
      <c r="C73" s="2">
        <v>2.00569848</v>
      </c>
      <c r="D73" s="3">
        <v>79.007805957999992</v>
      </c>
      <c r="E73" s="2">
        <f>$F72+B73-($F72*diagnosed)-($F72*recovered)</f>
        <v>3.4032551468221572</v>
      </c>
      <c r="F73" s="2">
        <f>$F72+C73-($F72*diagnosed)-($F72*recovered)</f>
        <v>5.4089536268221572</v>
      </c>
      <c r="G73" s="14">
        <f>$F72+D73-($F72*diagnosed)-($F72*recovered)</f>
        <v>82.411061104822153</v>
      </c>
      <c r="H73" s="16"/>
      <c r="I73" s="16"/>
      <c r="J73" s="16"/>
    </row>
    <row r="74" spans="1:10" x14ac:dyDescent="0.25">
      <c r="A74">
        <v>71</v>
      </c>
      <c r="B74" s="2">
        <v>0</v>
      </c>
      <c r="C74" s="2">
        <v>4.4961074259999991</v>
      </c>
      <c r="D74" s="3">
        <v>94.652254101999986</v>
      </c>
      <c r="E74" s="2">
        <f>$F73+B74-($F73*diagnosed)-($F73*recovered)</f>
        <v>4.6362459658475634</v>
      </c>
      <c r="F74" s="2">
        <f>$F73+C74-($F73*diagnosed)-($F73*recovered)</f>
        <v>9.1323533918475608</v>
      </c>
      <c r="G74" s="14">
        <f>$F73+D74-($F73*diagnosed)-($F73*recovered)</f>
        <v>99.288500067847536</v>
      </c>
      <c r="H74" s="16"/>
      <c r="I74" s="16"/>
      <c r="J74" s="16"/>
    </row>
    <row r="75" spans="1:10" x14ac:dyDescent="0.25">
      <c r="A75">
        <v>72</v>
      </c>
      <c r="B75" s="2">
        <v>0</v>
      </c>
      <c r="C75" s="2">
        <v>6.5018059059999995</v>
      </c>
      <c r="D75" s="3">
        <v>123.04960174799999</v>
      </c>
      <c r="E75" s="2">
        <f>$F74+B75-($F74*diagnosed)-($F74*recovered)</f>
        <v>7.8277314787264798</v>
      </c>
      <c r="F75" s="2">
        <f>$F74+C75-($F74*diagnosed)-($F74*recovered)</f>
        <v>14.329537384726478</v>
      </c>
      <c r="G75" s="14">
        <f>$F74+D75-($F74*diagnosed)-($F74*recovered)</f>
        <v>130.87733322672648</v>
      </c>
      <c r="H75" s="16"/>
      <c r="I75" s="16"/>
      <c r="J75" s="16"/>
    </row>
    <row r="76" spans="1:10" x14ac:dyDescent="0.25">
      <c r="A76">
        <v>73</v>
      </c>
      <c r="B76" s="2">
        <v>0</v>
      </c>
      <c r="C76" s="2">
        <v>6.0003812859999996</v>
      </c>
      <c r="D76" s="3">
        <v>145.145713336</v>
      </c>
      <c r="E76" s="2">
        <f>$F75+B76-($F75*diagnosed)-($F75*recovered)</f>
        <v>12.282460615479838</v>
      </c>
      <c r="F76" s="2">
        <f>$F75+C76-($F75*diagnosed)-($F75*recovered)</f>
        <v>18.282841901479838</v>
      </c>
      <c r="G76" s="14">
        <f>$F75+D76-($F75*diagnosed)-($F75*recovered)</f>
        <v>157.42817395147986</v>
      </c>
      <c r="H76" s="16"/>
      <c r="I76" s="16"/>
      <c r="J76" s="16"/>
    </row>
    <row r="77" spans="1:10" x14ac:dyDescent="0.25">
      <c r="A77">
        <v>74</v>
      </c>
      <c r="B77" s="2">
        <v>0</v>
      </c>
      <c r="C77" s="2">
        <v>7.0032305259999994</v>
      </c>
      <c r="D77" s="3">
        <v>193.65018824399999</v>
      </c>
      <c r="E77" s="2">
        <f>$F76+B77-($F76*diagnosed)-($F76*recovered)</f>
        <v>15.671007344125577</v>
      </c>
      <c r="F77" s="2">
        <f>$F76+C77-($F76*diagnosed)-($F76*recovered)</f>
        <v>22.674237870125577</v>
      </c>
      <c r="G77" s="14">
        <f>$F76+D77-($F76*diagnosed)-($F76*recovered)</f>
        <v>209.32119558812556</v>
      </c>
      <c r="H77" s="16"/>
      <c r="I77" s="16"/>
      <c r="J77" s="16"/>
    </row>
    <row r="78" spans="1:10" x14ac:dyDescent="0.25">
      <c r="A78">
        <v>75</v>
      </c>
      <c r="B78" s="2">
        <v>0</v>
      </c>
      <c r="C78" s="2">
        <v>7.5046551459999993</v>
      </c>
      <c r="D78" s="3">
        <v>207.35579452399998</v>
      </c>
      <c r="E78" s="2">
        <f>$F77+B78-($F77*diagnosed)-($F77*recovered)</f>
        <v>19.435061031536211</v>
      </c>
      <c r="F78" s="2">
        <f>$F77+C78-($F77*diagnosed)-($F77*recovered)</f>
        <v>26.939716177536212</v>
      </c>
      <c r="G78" s="14">
        <f>$F77+D78-($F77*diagnosed)-($F77*recovered)</f>
        <v>226.79085555553618</v>
      </c>
      <c r="H78" s="16"/>
      <c r="I78" s="16"/>
      <c r="J78" s="16"/>
    </row>
    <row r="79" spans="1:10" x14ac:dyDescent="0.25">
      <c r="A79">
        <v>76</v>
      </c>
      <c r="B79" s="2">
        <v>0.46799631199999997</v>
      </c>
      <c r="C79" s="2">
        <v>13.003611811999999</v>
      </c>
      <c r="D79" s="3">
        <v>265.42076551999997</v>
      </c>
      <c r="E79" s="2">
        <f>$F78+B79-($F78*diagnosed)-($F78*recovered)</f>
        <v>23.559181607031039</v>
      </c>
      <c r="F79" s="2">
        <f>$F78+C79-($F78*diagnosed)-($F78*recovered)</f>
        <v>36.094797107031042</v>
      </c>
      <c r="G79" s="14">
        <f>$F78+D79-($F78*diagnosed)-($F78*recovered)</f>
        <v>288.51195081503107</v>
      </c>
      <c r="H79" s="16"/>
      <c r="I79" s="16"/>
      <c r="J79" s="16"/>
    </row>
    <row r="80" spans="1:10" x14ac:dyDescent="0.25">
      <c r="A80">
        <v>77</v>
      </c>
      <c r="B80" s="2">
        <v>0</v>
      </c>
      <c r="C80" s="2">
        <v>16.998294617999996</v>
      </c>
      <c r="D80" s="3">
        <v>341.20273975599997</v>
      </c>
      <c r="E80" s="2">
        <f>$F79+B80-($F79*diagnosed)-($F79*recovered)</f>
        <v>30.938397520312321</v>
      </c>
      <c r="F80" s="2">
        <f>$F79+C80-($F79*diagnosed)-($F79*recovered)</f>
        <v>47.936692138312317</v>
      </c>
      <c r="G80" s="14">
        <f>$F79+D80-($F79*diagnosed)-($F79*recovered)</f>
        <v>372.14113727631229</v>
      </c>
      <c r="H80" s="16"/>
      <c r="I80" s="16"/>
      <c r="J80" s="16"/>
    </row>
    <row r="81" spans="1:10" x14ac:dyDescent="0.25">
      <c r="A81">
        <v>78</v>
      </c>
      <c r="B81" s="2">
        <v>0.95270677799999992</v>
      </c>
      <c r="C81" s="2">
        <v>22.497251283999997</v>
      </c>
      <c r="D81" s="3">
        <v>409.12906161199999</v>
      </c>
      <c r="E81" s="2">
        <f>$F80+B81-($F80*diagnosed)-($F80*recovered)</f>
        <v>42.041300039410551</v>
      </c>
      <c r="F81" s="2">
        <f>$F80+C81-($F80*diagnosed)-($F80*recovered)</f>
        <v>63.585844545410552</v>
      </c>
      <c r="G81" s="14">
        <f>$F80+D81-($F80*diagnosed)-($F80*recovered)</f>
        <v>450.21765487341054</v>
      </c>
      <c r="H81" s="16"/>
      <c r="I81" s="16"/>
      <c r="J81" s="16"/>
    </row>
    <row r="82" spans="1:10" x14ac:dyDescent="0.25">
      <c r="A82">
        <v>79</v>
      </c>
      <c r="B82" s="2">
        <v>0</v>
      </c>
      <c r="C82" s="2">
        <v>27.996207949999999</v>
      </c>
      <c r="D82" s="3">
        <v>525.091862064</v>
      </c>
      <c r="E82" s="2">
        <f>$F81+B82-($F81*diagnosed)-($F81*recovered)</f>
        <v>54.50215246749476</v>
      </c>
      <c r="F82" s="2">
        <f>$F81+C82-($F81*diagnosed)-($F81*recovered)</f>
        <v>82.498360417494766</v>
      </c>
      <c r="G82" s="14">
        <f>$F81+D82-($F81*diagnosed)-($F81*recovered)</f>
        <v>579.59401453149462</v>
      </c>
      <c r="H82" s="16"/>
      <c r="I82" s="16"/>
      <c r="J82" s="16"/>
    </row>
    <row r="83" spans="1:10" x14ac:dyDescent="0.25">
      <c r="A83">
        <v>80</v>
      </c>
      <c r="B83" s="2">
        <v>0.46799631199999997</v>
      </c>
      <c r="C83" s="2">
        <v>34.999438475999995</v>
      </c>
      <c r="D83" s="3">
        <v>658.20338451999987</v>
      </c>
      <c r="E83" s="2">
        <f>$F82+B83-($F82*diagnosed)-($F82*recovered)</f>
        <v>71.180876669852651</v>
      </c>
      <c r="F83" s="2">
        <f>$F82+C83-($F82*diagnosed)-($F82*recovered)</f>
        <v>105.71231883385265</v>
      </c>
      <c r="G83" s="14">
        <f>$F82+D83-($F82*diagnosed)-($F82*recovered)</f>
        <v>728.91626487785243</v>
      </c>
      <c r="H83" s="16"/>
      <c r="I83" s="16"/>
      <c r="J83" s="16"/>
    </row>
    <row r="84" spans="1:10" x14ac:dyDescent="0.25">
      <c r="A84">
        <v>81</v>
      </c>
      <c r="B84" s="2">
        <v>2.9918335659999995</v>
      </c>
      <c r="C84" s="2">
        <v>48.504474907999999</v>
      </c>
      <c r="D84" s="3">
        <v>804.45223201999988</v>
      </c>
      <c r="E84" s="2">
        <f>$F83+B84-($F83*diagnosed)-($F83*recovered)</f>
        <v>93.602392566445118</v>
      </c>
      <c r="F84" s="2">
        <f>$F83+C84-($F83*diagnosed)-($F83*recovered)</f>
        <v>139.11503390844513</v>
      </c>
      <c r="G84" s="14">
        <f>$F83+D84-($F83*diagnosed)-($F83*recovered)</f>
        <v>895.06279102044505</v>
      </c>
      <c r="H84" s="16"/>
      <c r="I84" s="16"/>
      <c r="J84" s="16"/>
    </row>
    <row r="85" spans="1:10" x14ac:dyDescent="0.25">
      <c r="A85">
        <v>82</v>
      </c>
      <c r="B85" s="2">
        <v>1.00284924</v>
      </c>
      <c r="C85" s="2">
        <v>48.504474907999999</v>
      </c>
      <c r="D85" s="3">
        <v>998.41998919000002</v>
      </c>
      <c r="E85" s="2">
        <f>$F84+B85-($F84*diagnosed)-($F84*recovered)</f>
        <v>120.24430687581008</v>
      </c>
      <c r="F85" s="2">
        <f>$F84+C85-($F84*diagnosed)-($F84*recovered)</f>
        <v>167.74593254381008</v>
      </c>
      <c r="G85" s="14">
        <f>$F84+D85-($F84*diagnosed)-($F84*recovered)</f>
        <v>1117.6614468258101</v>
      </c>
      <c r="H85" s="16"/>
      <c r="I85" s="16"/>
      <c r="J85" s="16"/>
    </row>
    <row r="86" spans="1:10" x14ac:dyDescent="0.25">
      <c r="A86">
        <v>83</v>
      </c>
      <c r="B86" s="2">
        <v>2.9416911039999998</v>
      </c>
      <c r="C86" s="2">
        <v>83.002488763999992</v>
      </c>
      <c r="D86" s="3">
        <v>1228.2228925359998</v>
      </c>
      <c r="E86" s="2">
        <f>$F85+B86-($F85*diagnosed)-($F85*recovered)</f>
        <v>146.72391899869433</v>
      </c>
      <c r="F86" s="2">
        <f>$F85+C86-($F85*diagnosed)-($F85*recovered)</f>
        <v>226.78471665869432</v>
      </c>
      <c r="G86" s="14">
        <f>$F85+D86-($F85*diagnosed)-($F85*recovered)</f>
        <v>1372.0051204306942</v>
      </c>
      <c r="H86" s="16"/>
      <c r="I86" s="16"/>
      <c r="J86" s="16"/>
    </row>
    <row r="87" spans="1:10" x14ac:dyDescent="0.25">
      <c r="A87">
        <v>84</v>
      </c>
      <c r="B87" s="2">
        <v>4.4793932719999994</v>
      </c>
      <c r="C87" s="2">
        <v>92.49612823599999</v>
      </c>
      <c r="D87" s="3">
        <v>1485.4035801339999</v>
      </c>
      <c r="E87" s="2">
        <f>$F86+B87-($F86*diagnosed)-($F86*recovered)</f>
        <v>198.86629326516658</v>
      </c>
      <c r="F87" s="2">
        <f>$F86+C87-($F86*diagnosed)-($F86*recovered)</f>
        <v>286.8830282291666</v>
      </c>
      <c r="G87" s="14">
        <f>$F86+D87-($F86*diagnosed)-($F86*recovered)</f>
        <v>1679.7904801271663</v>
      </c>
      <c r="H87" s="16"/>
      <c r="I87" s="16"/>
      <c r="J87" s="16"/>
    </row>
    <row r="88" spans="1:10" x14ac:dyDescent="0.25">
      <c r="A88">
        <v>85</v>
      </c>
      <c r="B88" s="2">
        <v>6.9530880639999992</v>
      </c>
      <c r="C88" s="2">
        <v>116.49765337999999</v>
      </c>
      <c r="D88" s="3">
        <v>1891.5575223339997</v>
      </c>
      <c r="E88" s="2">
        <f>$F87+B88-($F87*diagnosed)-($F87*recovered)</f>
        <v>252.85282654614275</v>
      </c>
      <c r="F88" s="2">
        <f>$F87+C88-($F87*diagnosed)-($F87*recovered)</f>
        <v>362.39739186214274</v>
      </c>
      <c r="G88" s="14">
        <f>$F87+D88-($F87*diagnosed)-($F87*recovered)</f>
        <v>2137.4572608161425</v>
      </c>
      <c r="H88" s="16"/>
      <c r="I88" s="16"/>
      <c r="J88" s="16"/>
    </row>
    <row r="89" spans="1:10" x14ac:dyDescent="0.25">
      <c r="A89">
        <v>86</v>
      </c>
      <c r="B89" s="2">
        <v>9.3766403939999989</v>
      </c>
      <c r="C89" s="2">
        <v>141.50202776399999</v>
      </c>
      <c r="D89" s="3">
        <v>2413.9751197579999</v>
      </c>
      <c r="E89" s="2">
        <f>$F88+B89-($F88*diagnosed)-($F88*recovered)</f>
        <v>320.0029762758366</v>
      </c>
      <c r="F89" s="2">
        <f>$F88+C89-($F88*diagnosed)-($F88*recovered)</f>
        <v>452.1283636458366</v>
      </c>
      <c r="G89" s="14">
        <f>$F88+D89-($F88*diagnosed)-($F88*recovered)</f>
        <v>2724.6014556398363</v>
      </c>
      <c r="H89" s="16"/>
      <c r="I89" s="16"/>
      <c r="J89" s="16"/>
    </row>
    <row r="90" spans="1:10" x14ac:dyDescent="0.25">
      <c r="A90">
        <v>87</v>
      </c>
      <c r="B90" s="2">
        <v>4.9473895839999997</v>
      </c>
      <c r="C90" s="2">
        <v>194.00118547799997</v>
      </c>
      <c r="D90" s="3">
        <v>2892.30077893</v>
      </c>
      <c r="E90" s="2">
        <f>$F89+B90-($F89*diagnosed)-($F89*recovered)</f>
        <v>392.48598699471705</v>
      </c>
      <c r="F90" s="2">
        <f>$F89+C90-($F89*diagnosed)-($F89*recovered)</f>
        <v>581.53978288871713</v>
      </c>
      <c r="G90" s="14">
        <f>$F89+D90-($F89*diagnosed)-($F89*recovered)</f>
        <v>3279.8393763407171</v>
      </c>
      <c r="H90" s="16"/>
      <c r="I90" s="16"/>
      <c r="J90" s="16"/>
    </row>
    <row r="91" spans="1:10" x14ac:dyDescent="0.25">
      <c r="A91">
        <v>88</v>
      </c>
      <c r="B91" s="2">
        <v>8.8919299279999997</v>
      </c>
      <c r="C91" s="2">
        <v>241.00138652599998</v>
      </c>
      <c r="D91" s="3">
        <v>3689.4489256519996</v>
      </c>
      <c r="E91" s="2">
        <f>$F90+B91-($F90*diagnosed)-($F90*recovered)</f>
        <v>507.35460097547173</v>
      </c>
      <c r="F91" s="2">
        <f>$F90+C91-($F90*diagnosed)-($F90*recovered)</f>
        <v>739.46405757347179</v>
      </c>
      <c r="G91" s="14">
        <f>$F90+D91-($F90*diagnosed)-($F90*recovered)</f>
        <v>4187.9115966994714</v>
      </c>
      <c r="H91" s="16"/>
      <c r="I91" s="16"/>
      <c r="J91" s="16"/>
    </row>
    <row r="92" spans="1:10" x14ac:dyDescent="0.25">
      <c r="A92">
        <v>89</v>
      </c>
      <c r="B92" s="2">
        <v>12.953469349999999</v>
      </c>
      <c r="C92" s="2">
        <v>295.50624271999999</v>
      </c>
      <c r="D92" s="3">
        <v>4549.2082932579997</v>
      </c>
      <c r="E92" s="2">
        <f>$F91+B92-($F91*diagnosed)-($F91*recovered)</f>
        <v>646.77980441297586</v>
      </c>
      <c r="F92" s="2">
        <f>$F91+C92-($F91*diagnosed)-($F91*recovered)</f>
        <v>929.33257778297593</v>
      </c>
      <c r="G92" s="14">
        <f>$F91+D92-($F91*diagnosed)-($F91*recovered)</f>
        <v>5183.0346283209756</v>
      </c>
      <c r="H92" s="16"/>
      <c r="I92" s="16"/>
      <c r="J92" s="16"/>
    </row>
    <row r="93" spans="1:10" x14ac:dyDescent="0.25">
      <c r="A93">
        <v>90</v>
      </c>
      <c r="B93" s="2">
        <v>14.273887516</v>
      </c>
      <c r="C93" s="2">
        <v>411.50247147999994</v>
      </c>
      <c r="D93" s="3">
        <v>5676.3272682480001</v>
      </c>
      <c r="E93" s="2">
        <f>$F92+B93-($F92*diagnosed)-($F92*recovered)</f>
        <v>810.84466847283647</v>
      </c>
      <c r="F93" s="2">
        <f>$F92+C93-($F92*diagnosed)-($F92*recovered)</f>
        <v>1208.0732524368364</v>
      </c>
      <c r="G93" s="14">
        <f>$F92+D93-($F92*diagnosed)-($F92*recovered)</f>
        <v>6472.8980492048368</v>
      </c>
      <c r="H93" s="16"/>
      <c r="I93" s="16"/>
      <c r="J93" s="16"/>
    </row>
    <row r="94" spans="1:10" x14ac:dyDescent="0.25">
      <c r="A94">
        <v>91</v>
      </c>
      <c r="B94" s="2">
        <v>22.848248517999998</v>
      </c>
      <c r="C94" s="2">
        <v>502.49432585599999</v>
      </c>
      <c r="D94" s="3">
        <v>6991.3467625060002</v>
      </c>
      <c r="E94" s="2">
        <f>$F93+B94-($F93*diagnosed)-($F93*recovered)</f>
        <v>1058.339607749574</v>
      </c>
      <c r="F94" s="2">
        <f>$F93+C94-($F93*diagnosed)-($F93*recovered)</f>
        <v>1537.985685087574</v>
      </c>
      <c r="G94" s="14">
        <f>$F93+D94-($F93*diagnosed)-($F93*recovered)</f>
        <v>8026.8381217375736</v>
      </c>
      <c r="H94" s="16"/>
      <c r="I94" s="16"/>
      <c r="J94" s="16"/>
    </row>
    <row r="95" spans="1:10" x14ac:dyDescent="0.25">
      <c r="A95">
        <v>92</v>
      </c>
      <c r="B95" s="2">
        <v>29.550624271999997</v>
      </c>
      <c r="C95" s="2">
        <v>620.99767771599988</v>
      </c>
      <c r="D95" s="3">
        <v>8673.5260776819996</v>
      </c>
      <c r="E95" s="2">
        <f>$F94+B95-($F94*diagnosed)-($F94*recovered)</f>
        <v>1347.8240686327779</v>
      </c>
      <c r="F95" s="2">
        <f>$F94+C95-($F94*diagnosed)-($F94*recovered)</f>
        <v>1939.2711220767778</v>
      </c>
      <c r="G95" s="14">
        <f>$F94+D95-($F94*diagnosed)-($F94*recovered)</f>
        <v>9991.7995220427747</v>
      </c>
      <c r="H95" s="16"/>
      <c r="I95" s="16"/>
      <c r="J95" s="16"/>
    </row>
    <row r="96" spans="1:10" x14ac:dyDescent="0.25">
      <c r="A96">
        <v>93</v>
      </c>
      <c r="B96" s="2">
        <v>29.650909195999997</v>
      </c>
      <c r="C96" s="2">
        <v>819.49497061999989</v>
      </c>
      <c r="D96" s="3">
        <v>10676.617149657999</v>
      </c>
      <c r="E96" s="2">
        <f>$F95+B96-($F95*diagnosed)-($F95*recovered)</f>
        <v>1691.8832995475236</v>
      </c>
      <c r="F96" s="2">
        <f>$F95+C96-($F95*diagnosed)-($F95*recovered)</f>
        <v>2481.7273609715239</v>
      </c>
      <c r="G96" s="14">
        <f>$F95+D96-($F95*diagnosed)-($F95*recovered)</f>
        <v>12338.849540009523</v>
      </c>
      <c r="H96" s="16"/>
      <c r="I96" s="16"/>
      <c r="J96" s="16"/>
    </row>
    <row r="97" spans="1:10" x14ac:dyDescent="0.25">
      <c r="A97">
        <v>94</v>
      </c>
      <c r="B97" s="2">
        <v>38.793551434000001</v>
      </c>
      <c r="C97" s="2">
        <v>1023.5079343439999</v>
      </c>
      <c r="D97" s="3">
        <v>13202.994955065999</v>
      </c>
      <c r="E97" s="2">
        <f>$F96+B97-($F96*diagnosed)-($F96*recovered)</f>
        <v>2165.9884322667349</v>
      </c>
      <c r="F97" s="2">
        <f>$F96+C97-($F96*diagnosed)-($F96*recovered)</f>
        <v>3150.7028151767345</v>
      </c>
      <c r="G97" s="14">
        <f>$F96+D97-($F96*diagnosed)-($F96*recovered)</f>
        <v>15330.189835898733</v>
      </c>
      <c r="H97" s="16"/>
      <c r="I97" s="16"/>
      <c r="J97" s="16"/>
    </row>
    <row r="98" spans="1:10" x14ac:dyDescent="0.25">
      <c r="A98">
        <v>95</v>
      </c>
      <c r="B98" s="2">
        <v>57.229263295999992</v>
      </c>
      <c r="C98" s="2">
        <v>1304.5062913920001</v>
      </c>
      <c r="D98" s="3">
        <v>16391.871682571997</v>
      </c>
      <c r="E98" s="2">
        <f>$F97+B98-($F97*diagnosed)-($F97*recovered)</f>
        <v>2757.8316763046296</v>
      </c>
      <c r="F98" s="2">
        <f>$F97+C98-($F97*diagnosed)-($F97*recovered)</f>
        <v>4005.1087044006299</v>
      </c>
      <c r="G98" s="14">
        <f>$F97+D98-($F97*diagnosed)-($F97*recovered)</f>
        <v>19092.474095580623</v>
      </c>
      <c r="H98" s="16"/>
      <c r="I98" s="16"/>
      <c r="J98" s="16"/>
    </row>
    <row r="99" spans="1:10" x14ac:dyDescent="0.25">
      <c r="A99">
        <v>96</v>
      </c>
      <c r="B99" s="2">
        <v>74.227557913999988</v>
      </c>
      <c r="C99" s="2">
        <v>1652.4949776719998</v>
      </c>
      <c r="D99" s="3">
        <v>20418.545379327999</v>
      </c>
      <c r="E99" s="2">
        <f>$F98+B99-($F98*diagnosed)-($F98*recovered)</f>
        <v>3507.1778759716826</v>
      </c>
      <c r="F99" s="2">
        <f>$F98+C99-($F98*diagnosed)-($F98*recovered)</f>
        <v>5085.4452957296826</v>
      </c>
      <c r="G99" s="14">
        <f>$F98+D99-($F98*diagnosed)-($F98*recovered)</f>
        <v>23851.495697385682</v>
      </c>
      <c r="H99" s="16"/>
      <c r="I99" s="16"/>
      <c r="J99" s="16"/>
    </row>
    <row r="100" spans="1:10" x14ac:dyDescent="0.25">
      <c r="A100">
        <v>97</v>
      </c>
      <c r="B100" s="2">
        <v>96.407240271999981</v>
      </c>
      <c r="C100" s="2">
        <v>2046.4977299139998</v>
      </c>
      <c r="D100" s="3">
        <v>25210.994755747997</v>
      </c>
      <c r="E100" s="2">
        <f>$F99+B100-($F99*diagnosed)-($F99*recovered)</f>
        <v>4455.360350897442</v>
      </c>
      <c r="F100" s="2">
        <f>$F99+C100-($F99*diagnosed)-($F99*recovered)</f>
        <v>6405.4508405394417</v>
      </c>
      <c r="G100" s="14">
        <f>$F99+D100-($F99*diagnosed)-($F99*recovered)</f>
        <v>29569.947866373441</v>
      </c>
      <c r="H100" s="16"/>
      <c r="I100" s="16"/>
      <c r="J100" s="16"/>
    </row>
    <row r="101" spans="1:10" x14ac:dyDescent="0.25">
      <c r="A101">
        <v>98</v>
      </c>
      <c r="B101" s="2">
        <v>128.799270724</v>
      </c>
      <c r="C101" s="2">
        <v>2659.0046173979999</v>
      </c>
      <c r="D101" s="3">
        <v>31454.851123065997</v>
      </c>
      <c r="E101" s="2">
        <f>$F100+B101-($F100*diagnosed)-($F100*recovered)</f>
        <v>5619.1857054720931</v>
      </c>
      <c r="F101" s="2">
        <f>$F100+C101-($F100*diagnosed)-($F100*recovered)</f>
        <v>8149.391052146093</v>
      </c>
      <c r="G101" s="14">
        <f>$F100+D101-($F100*diagnosed)-($F100*recovered)</f>
        <v>36945.237557814085</v>
      </c>
      <c r="H101" s="16"/>
      <c r="I101" s="16"/>
      <c r="J101" s="16"/>
    </row>
    <row r="102" spans="1:10" x14ac:dyDescent="0.25">
      <c r="A102">
        <v>99</v>
      </c>
      <c r="B102" s="2">
        <v>163.02985811599999</v>
      </c>
      <c r="C102" s="2">
        <v>3235.4925030119998</v>
      </c>
      <c r="D102" s="3">
        <v>38460.956483554</v>
      </c>
      <c r="E102" s="2">
        <f>$F101+B102-($F101*diagnosed)-($F101*recovered)</f>
        <v>7148.2221885269382</v>
      </c>
      <c r="F102" s="2">
        <f>$F101+C102-($F101*diagnosed)-($F101*recovered)</f>
        <v>10220.684833422936</v>
      </c>
      <c r="G102" s="14">
        <f>$F101+D102-($F101*diagnosed)-($F101*recovered)</f>
        <v>45446.148813964937</v>
      </c>
      <c r="H102" s="16"/>
      <c r="I102" s="16"/>
      <c r="J102" s="16"/>
    </row>
    <row r="103" spans="1:10" x14ac:dyDescent="0.25">
      <c r="A103">
        <v>100</v>
      </c>
      <c r="B103" s="2">
        <v>199.95142430199999</v>
      </c>
      <c r="C103" s="2">
        <v>4160.503927834</v>
      </c>
      <c r="D103" s="3">
        <v>47705.120492950002</v>
      </c>
      <c r="E103" s="2">
        <f>$F102+B103-($F102*diagnosed)-($F102*recovered)</f>
        <v>8960.538424378803</v>
      </c>
      <c r="F103" s="2">
        <f>$F102+C103-($F102*diagnosed)-($F102*recovered)</f>
        <v>12921.090927910802</v>
      </c>
      <c r="G103" s="14">
        <f>$F102+D103-($F102*diagnosed)-($F102*recovered)</f>
        <v>56465.707493026799</v>
      </c>
      <c r="H103" s="16"/>
      <c r="I103" s="16"/>
      <c r="J103" s="16"/>
    </row>
    <row r="104" spans="1:10" x14ac:dyDescent="0.25">
      <c r="A104">
        <v>101</v>
      </c>
      <c r="B104" s="2">
        <v>228.54934179599999</v>
      </c>
      <c r="C104" s="2">
        <v>5260.9972555019995</v>
      </c>
      <c r="D104" s="3">
        <v>58869.724082791996</v>
      </c>
      <c r="E104" s="2">
        <f>$F103+B104-($F103*diagnosed)-($F103*recovered)</f>
        <v>11303.770137148116</v>
      </c>
      <c r="F104" s="2">
        <f>$F103+C104-($F103*diagnosed)-($F103*recovered)</f>
        <v>16336.218050854115</v>
      </c>
      <c r="G104" s="14">
        <f>$F103+D104-($F103*diagnosed)-($F103*recovered)</f>
        <v>69944.944878144102</v>
      </c>
      <c r="H104" s="16"/>
      <c r="I104" s="16"/>
      <c r="J104" s="16"/>
    </row>
    <row r="105" spans="1:10" x14ac:dyDescent="0.25">
      <c r="A105">
        <v>102</v>
      </c>
      <c r="B105" s="2">
        <v>297.37822796799998</v>
      </c>
      <c r="C105" s="2">
        <v>6508.0068571339998</v>
      </c>
      <c r="D105" s="3">
        <v>72423.365274623997</v>
      </c>
      <c r="E105" s="2">
        <f>$F104+B105-($F104*diagnosed)-($F104*recovered)</f>
        <v>14299.850842985812</v>
      </c>
      <c r="F105" s="2">
        <f>$F104+C105-($F104*diagnosed)-($F104*recovered)</f>
        <v>20510.479472151812</v>
      </c>
      <c r="G105" s="14">
        <f>$F104+D105-($F104*diagnosed)-($F104*recovered)</f>
        <v>86425.837889641814</v>
      </c>
      <c r="H105" s="16"/>
      <c r="I105" s="16"/>
      <c r="J105" s="16"/>
    </row>
    <row r="106" spans="1:10" x14ac:dyDescent="0.25">
      <c r="A106">
        <v>103</v>
      </c>
      <c r="B106" s="2">
        <v>406.12051389199996</v>
      </c>
      <c r="C106" s="2">
        <v>8108.0026770919985</v>
      </c>
      <c r="D106" s="3">
        <v>89167.019756433991</v>
      </c>
      <c r="E106" s="2">
        <f>$F105+B106-($F105*diagnosed)-($F105*recovered)</f>
        <v>17986.531490022124</v>
      </c>
      <c r="F106" s="2">
        <f>$F105+C106-($F105*diagnosed)-($F105*recovered)</f>
        <v>25688.41365322212</v>
      </c>
      <c r="G106" s="14">
        <f>$F105+D106-($F105*diagnosed)-($F105*recovered)</f>
        <v>106747.43073256411</v>
      </c>
      <c r="H106" s="16"/>
      <c r="I106" s="16"/>
      <c r="J106" s="16"/>
    </row>
    <row r="107" spans="1:10" x14ac:dyDescent="0.25">
      <c r="A107">
        <v>104</v>
      </c>
      <c r="B107" s="2">
        <v>491.22898605999995</v>
      </c>
      <c r="C107" s="2">
        <v>10151.993283905998</v>
      </c>
      <c r="D107" s="3">
        <v>108966.42272913999</v>
      </c>
      <c r="E107" s="2">
        <f>$F106+B107-($F106*diagnosed)-($F106*recovered)</f>
        <v>22509.869260250387</v>
      </c>
      <c r="F107" s="2">
        <f>$F106+C107-($F106*diagnosed)-($F106*recovered)</f>
        <v>32170.633558096386</v>
      </c>
      <c r="G107" s="14">
        <f>$F106+D107-($F106*diagnosed)-($F106*recovered)</f>
        <v>130985.06300333038</v>
      </c>
      <c r="H107" s="16"/>
      <c r="I107" s="16"/>
      <c r="J107" s="16"/>
    </row>
    <row r="108" spans="1:10" x14ac:dyDescent="0.25">
      <c r="A108">
        <v>105</v>
      </c>
      <c r="B108" s="2">
        <v>618.99197923599991</v>
      </c>
      <c r="C108" s="2">
        <v>12831.506168262</v>
      </c>
      <c r="D108" s="3">
        <v>133310.15346213599</v>
      </c>
      <c r="E108" s="2">
        <f>$F107+B108-($F107*diagnosed)-($F107*recovered)</f>
        <v>28193.820743318614</v>
      </c>
      <c r="F108" s="2">
        <f>$F107+C108-($F107*diagnosed)-($F107*recovered)</f>
        <v>40406.334932344616</v>
      </c>
      <c r="G108" s="14">
        <f>$F107+D108-($F107*diagnosed)-($F107*recovered)</f>
        <v>160884.98222621859</v>
      </c>
      <c r="H108" s="16"/>
      <c r="I108" s="16"/>
      <c r="J108" s="16"/>
    </row>
    <row r="109" spans="1:10" x14ac:dyDescent="0.25">
      <c r="A109">
        <v>106</v>
      </c>
      <c r="B109" s="2">
        <v>785.89952107999989</v>
      </c>
      <c r="C109" s="2">
        <v>16117.492130507999</v>
      </c>
      <c r="D109" s="3">
        <v>161484.701435316</v>
      </c>
      <c r="E109" s="2">
        <f>$F108+B109-($F108*diagnosed)-($F108*recovered)</f>
        <v>35419.900891661098</v>
      </c>
      <c r="F109" s="2">
        <f>$F108+C109-($F108*diagnosed)-($F108*recovered)</f>
        <v>50751.493501089099</v>
      </c>
      <c r="G109" s="14">
        <f>$F108+D109-($F108*diagnosed)-($F108*recovered)</f>
        <v>196118.7028058971</v>
      </c>
      <c r="H109" s="16"/>
      <c r="I109" s="16"/>
      <c r="J109" s="16"/>
    </row>
    <row r="110" spans="1:10" x14ac:dyDescent="0.25">
      <c r="A110">
        <v>107</v>
      </c>
      <c r="B110" s="2">
        <v>1017.2568407479999</v>
      </c>
      <c r="C110" s="2">
        <v>20084.496297483998</v>
      </c>
      <c r="D110" s="3">
        <v>196857.76810983199</v>
      </c>
      <c r="E110" s="2">
        <f>$F109+B110-($F109*diagnosed)-($F109*recovered)</f>
        <v>44518.536984538652</v>
      </c>
      <c r="F110" s="2">
        <f>$F109+C110-($F109*diagnosed)-($F109*recovered)</f>
        <v>63585.776441274647</v>
      </c>
      <c r="G110" s="14">
        <f>$F109+D110-($F109*diagnosed)-($F109*recovered)</f>
        <v>240359.04825362266</v>
      </c>
      <c r="H110" s="16"/>
      <c r="I110" s="16"/>
      <c r="J110" s="16"/>
    </row>
    <row r="111" spans="1:10" x14ac:dyDescent="0.25">
      <c r="A111">
        <v>108</v>
      </c>
      <c r="B111" s="2">
        <v>1244.4523360699998</v>
      </c>
      <c r="C111" s="2">
        <v>25094.998526987998</v>
      </c>
      <c r="D111" s="3">
        <v>235913.16348039598</v>
      </c>
      <c r="E111" s="2">
        <f>$F110+B111-($F110*diagnosed)-($F110*recovered)</f>
        <v>55746.546428591129</v>
      </c>
      <c r="F111" s="2">
        <f>$F110+C111-($F110*diagnosed)-($F110*recovered)</f>
        <v>79597.092619509131</v>
      </c>
      <c r="G111" s="14">
        <f>$F110+D111-($F110*diagnosed)-($F110*recovered)</f>
        <v>290415.25757291703</v>
      </c>
      <c r="H111" s="16"/>
      <c r="I111" s="16"/>
      <c r="J111" s="16"/>
    </row>
    <row r="112" spans="1:10" x14ac:dyDescent="0.25">
      <c r="A112">
        <v>109</v>
      </c>
      <c r="B112" s="2">
        <v>1591.77245619</v>
      </c>
      <c r="C112" s="2">
        <v>31012.494323301999</v>
      </c>
      <c r="D112" s="3">
        <v>282524.22559496801</v>
      </c>
      <c r="E112" s="2">
        <f>$F111+B112-($F111*diagnosed)-($F111*recovered)</f>
        <v>69817.851844340679</v>
      </c>
      <c r="F112" s="2">
        <f>$F111+C112-($F111*diagnosed)-($F111*recovered)</f>
        <v>99238.573711452686</v>
      </c>
      <c r="G112" s="14">
        <f>$F111+D112-($F111*diagnosed)-($F111*recovered)</f>
        <v>350750.30498311872</v>
      </c>
      <c r="H112" s="16"/>
      <c r="I112" s="16"/>
      <c r="J112" s="16"/>
    </row>
    <row r="113" spans="1:10" x14ac:dyDescent="0.25">
      <c r="A113">
        <v>110</v>
      </c>
      <c r="B113" s="2">
        <v>2021.5769263</v>
      </c>
      <c r="C113" s="2">
        <v>38603.494788866003</v>
      </c>
      <c r="D113" s="3">
        <v>335095.88930901996</v>
      </c>
      <c r="E113" s="2">
        <f>$F112+B113-($F112*diagnosed)-($F112*recovered)</f>
        <v>87083.211536116578</v>
      </c>
      <c r="F113" s="2">
        <f>$F112+C113-($F112*diagnosed)-($F112*recovered)</f>
        <v>123665.12939868259</v>
      </c>
      <c r="G113" s="14">
        <f>$F112+D113-($F112*diagnosed)-($F112*recovered)</f>
        <v>420157.52391883661</v>
      </c>
      <c r="H113" s="16"/>
      <c r="I113" s="16"/>
      <c r="J113" s="16"/>
    </row>
    <row r="114" spans="1:10" x14ac:dyDescent="0.25">
      <c r="A114">
        <v>111</v>
      </c>
      <c r="B114" s="2">
        <v>2471.722521828</v>
      </c>
      <c r="C114" s="2">
        <v>48094.994849153998</v>
      </c>
      <c r="D114" s="3">
        <v>392294.19799181196</v>
      </c>
      <c r="E114" s="2">
        <f>$F113+B114-($F113*diagnosed)-($F113*recovered)</f>
        <v>108470.40486355592</v>
      </c>
      <c r="F114" s="2">
        <f>$F113+C114-($F113*diagnosed)-($F113*recovered)</f>
        <v>154093.67719088195</v>
      </c>
      <c r="G114" s="14">
        <f>$F113+D114-($F113*diagnosed)-($F113*recovered)</f>
        <v>498292.88033353986</v>
      </c>
      <c r="H114" s="16"/>
      <c r="I114" s="16"/>
      <c r="J114" s="16"/>
    </row>
    <row r="115" spans="1:10" x14ac:dyDescent="0.25">
      <c r="A115">
        <v>112</v>
      </c>
      <c r="B115" s="2">
        <v>3094.8930395639995</v>
      </c>
      <c r="C115" s="2">
        <v>59380.491914877995</v>
      </c>
      <c r="D115" s="3">
        <v>455187.20279809798</v>
      </c>
      <c r="E115" s="2">
        <f>$F114+B115-($F114*diagnosed)-($F114*recovered)</f>
        <v>135175.18777460564</v>
      </c>
      <c r="F115" s="2">
        <f>$F114+C115-($F114*diagnosed)-($F114*recovered)</f>
        <v>191460.78664991964</v>
      </c>
      <c r="G115" s="14">
        <f>$F114+D115-($F114*diagnosed)-($F114*recovered)</f>
        <v>587267.49753313966</v>
      </c>
      <c r="H115" s="16"/>
      <c r="I115" s="16"/>
      <c r="J115" s="16"/>
    </row>
    <row r="116" spans="1:10" x14ac:dyDescent="0.25">
      <c r="A116">
        <v>113</v>
      </c>
      <c r="B116" s="2">
        <v>3882.9821148179994</v>
      </c>
      <c r="C116" s="2">
        <v>73544.500582481996</v>
      </c>
      <c r="D116" s="3">
        <v>523853.52710829396</v>
      </c>
      <c r="E116" s="2">
        <f>$F115+B116-($F115*diagnosed)-($F115*recovered)</f>
        <v>167992.22781474912</v>
      </c>
      <c r="F116" s="2">
        <f>$F115+C116-($F115*diagnosed)-($F115*recovered)</f>
        <v>237653.74628241314</v>
      </c>
      <c r="G116" s="14">
        <f>$F115+D116-($F115*diagnosed)-($F115*recovered)</f>
        <v>687962.77280822501</v>
      </c>
      <c r="H116" s="16"/>
      <c r="I116" s="16"/>
      <c r="J116" s="16"/>
    </row>
    <row r="117" spans="1:10" x14ac:dyDescent="0.25">
      <c r="A117">
        <v>114</v>
      </c>
      <c r="B117" s="2">
        <v>4852.9546138999995</v>
      </c>
      <c r="C117" s="2">
        <v>90635.007188099989</v>
      </c>
      <c r="D117" s="3">
        <v>591016.06226895598</v>
      </c>
      <c r="E117" s="2">
        <f>$F116+B117-($F116*diagnosed)-($F116*recovered)</f>
        <v>208556.16571311123</v>
      </c>
      <c r="F117" s="2">
        <f>$F116+C117-($F116*diagnosed)-($F116*recovered)</f>
        <v>294338.21828731126</v>
      </c>
      <c r="G117" s="14">
        <f>$F116+D117-($F116*diagnosed)-($F116*recovered)</f>
        <v>794719.27336816723</v>
      </c>
      <c r="H117" s="16"/>
      <c r="I117" s="16"/>
      <c r="J117" s="16"/>
    </row>
    <row r="118" spans="1:10" x14ac:dyDescent="0.25">
      <c r="A118">
        <v>115</v>
      </c>
      <c r="B118" s="2">
        <v>6056.5074151319996</v>
      </c>
      <c r="C118" s="2">
        <v>111279.511215354</v>
      </c>
      <c r="D118" s="3">
        <v>656905.12932220392</v>
      </c>
      <c r="E118" s="2">
        <f>$F117+B118-($F117*diagnosed)-($F117*recovered)</f>
        <v>258346.40880425592</v>
      </c>
      <c r="F118" s="2">
        <f>$F117+C118-($F117*diagnosed)-($F117*recovered)</f>
        <v>363569.4126044779</v>
      </c>
      <c r="G118" s="14">
        <f>$F117+D118-($F117*diagnosed)-($F117*recovered)</f>
        <v>909195.0307113278</v>
      </c>
      <c r="H118" s="16"/>
      <c r="I118" s="16"/>
      <c r="J118" s="16"/>
    </row>
    <row r="119" spans="1:10" x14ac:dyDescent="0.25">
      <c r="A119">
        <v>116</v>
      </c>
      <c r="B119" s="2">
        <v>7681.15661224</v>
      </c>
      <c r="C119" s="2">
        <v>136757.49786709799</v>
      </c>
      <c r="D119" s="3">
        <v>717232.97948580189</v>
      </c>
      <c r="E119" s="2">
        <f>$F118+B119-($F118*diagnosed)-($F118*recovered)</f>
        <v>319312.08170179254</v>
      </c>
      <c r="F119" s="2">
        <f>$F118+C119-($F118*diagnosed)-($F118*recovered)</f>
        <v>448388.42295665049</v>
      </c>
      <c r="G119" s="14">
        <f>$F118+D119-($F118*diagnosed)-($F118*recovered)</f>
        <v>1028863.9045753544</v>
      </c>
      <c r="H119" s="16"/>
      <c r="I119" s="16"/>
      <c r="J119" s="16"/>
    </row>
    <row r="120" spans="1:10" x14ac:dyDescent="0.25">
      <c r="A120">
        <v>117</v>
      </c>
      <c r="B120" s="2">
        <v>9558.1059639779978</v>
      </c>
      <c r="C120" s="2">
        <v>166215.49229762997</v>
      </c>
      <c r="D120" s="3">
        <v>768046.24734243797</v>
      </c>
      <c r="E120" s="2">
        <f>$F119+B120-($F119*diagnosed)-($F119*recovered)</f>
        <v>393891.03992682125</v>
      </c>
      <c r="F120" s="2">
        <f>$F119+C120-($F119*diagnosed)-($F119*recovered)</f>
        <v>550548.42626047321</v>
      </c>
      <c r="G120" s="14">
        <f>$F119+D120-($F119*diagnosed)-($F119*recovered)</f>
        <v>1152379.1813052814</v>
      </c>
      <c r="H120" s="16"/>
      <c r="I120" s="16"/>
      <c r="J120" s="16"/>
    </row>
    <row r="121" spans="1:10" x14ac:dyDescent="0.25">
      <c r="A121">
        <v>118</v>
      </c>
      <c r="B121" s="2">
        <v>11819.631285101999</v>
      </c>
      <c r="C121" s="2">
        <v>201687.50676382598</v>
      </c>
      <c r="D121" s="3">
        <v>806462.57703481195</v>
      </c>
      <c r="E121" s="2">
        <f>$F120+B121-($F120*diagnosed)-($F120*recovered)</f>
        <v>483718.28236550756</v>
      </c>
      <c r="F121" s="2">
        <f>$F120+C121-($F120*diagnosed)-($F120*recovered)</f>
        <v>673586.15784423158</v>
      </c>
      <c r="G121" s="14">
        <f>$F120+D121-($F120*diagnosed)-($F120*recovered)</f>
        <v>1278361.2281152175</v>
      </c>
      <c r="H121" s="16"/>
      <c r="I121" s="16"/>
      <c r="J121" s="16"/>
    </row>
    <row r="122" spans="1:10" x14ac:dyDescent="0.25">
      <c r="A122">
        <v>119</v>
      </c>
      <c r="B122" s="2">
        <v>15025.272309069998</v>
      </c>
      <c r="C122" s="2">
        <v>243672.99361551399</v>
      </c>
      <c r="D122" s="3">
        <v>828861.01424036396</v>
      </c>
      <c r="E122" s="2">
        <f>$F121+B122-($F121*diagnosed)-($F121*recovered)</f>
        <v>592384.8361755542</v>
      </c>
      <c r="F122" s="2">
        <f>$F121+C122-($F121*diagnosed)-($F121*recovered)</f>
        <v>821032.55748199823</v>
      </c>
      <c r="G122" s="14">
        <f>$F121+D122-($F121*diagnosed)-($F121*recovered)</f>
        <v>1406220.5781068483</v>
      </c>
      <c r="H122" s="16"/>
      <c r="I122" s="16"/>
      <c r="J122" s="16"/>
    </row>
    <row r="123" spans="1:10" x14ac:dyDescent="0.25">
      <c r="A123">
        <v>120</v>
      </c>
      <c r="B123" s="2">
        <v>18550.755383981999</v>
      </c>
      <c r="C123" s="2">
        <v>291569.49117176398</v>
      </c>
      <c r="D123" s="3">
        <v>833088.97649374185</v>
      </c>
      <c r="E123" s="2">
        <f>$F122+B123-($F122*diagnosed)-($F122*recovered)</f>
        <v>722292.94751140906</v>
      </c>
      <c r="F123" s="2">
        <f>$F122+C123-($F122*diagnosed)-($F122*recovered)</f>
        <v>995311.68329919118</v>
      </c>
      <c r="G123" s="14">
        <f>$F122+D123-($F122*diagnosed)-($F122*recovered)</f>
        <v>1536831.1686211689</v>
      </c>
      <c r="H123" s="16"/>
      <c r="I123" s="16"/>
      <c r="J123" s="16"/>
    </row>
    <row r="124" spans="1:10" x14ac:dyDescent="0.25">
      <c r="A124">
        <v>121</v>
      </c>
      <c r="B124" s="2">
        <v>23337.070665883999</v>
      </c>
      <c r="C124" s="2">
        <v>346479.498458724</v>
      </c>
      <c r="D124" s="3">
        <v>836155.60589889192</v>
      </c>
      <c r="E124" s="2">
        <f>$F123+B124-($F123*diagnosed)-($F123*recovered)</f>
        <v>876461.37063661928</v>
      </c>
      <c r="F124" s="2">
        <f>$F123+C124-($F123*diagnosed)-($F123*recovered)</f>
        <v>1199603.7984294593</v>
      </c>
      <c r="G124" s="14">
        <f>$F123+D124-($F123*diagnosed)-($F123*recovered)</f>
        <v>1689279.9058696271</v>
      </c>
      <c r="H124" s="16"/>
      <c r="I124" s="16"/>
      <c r="J124" s="16"/>
    </row>
    <row r="125" spans="1:10" x14ac:dyDescent="0.25">
      <c r="A125">
        <v>122</v>
      </c>
      <c r="B125" s="2">
        <v>28721.568805291998</v>
      </c>
      <c r="C125" s="2">
        <v>407660.97389540996</v>
      </c>
      <c r="D125" s="3">
        <v>836769.55020361999</v>
      </c>
      <c r="E125" s="2">
        <f>$F124+B125-($F124*diagnosed)-($F124*recovered)</f>
        <v>1056953.3960305429</v>
      </c>
      <c r="F125" s="2">
        <f>$F124+C125-($F124*diagnosed)-($F124*recovered)</f>
        <v>1435892.801120661</v>
      </c>
      <c r="G125" s="14">
        <f>$F124+D125-($F124*diagnosed)-($F124*recovered)</f>
        <v>1865001.3774288709</v>
      </c>
      <c r="H125" s="16"/>
      <c r="I125" s="16"/>
      <c r="J125" s="16"/>
    </row>
    <row r="126" spans="1:10" x14ac:dyDescent="0.25">
      <c r="A126">
        <v>123</v>
      </c>
      <c r="B126" s="2">
        <v>35900.632231372001</v>
      </c>
      <c r="C126" s="2">
        <v>473975.03174241591</v>
      </c>
      <c r="D126" s="3">
        <v>820855.38575652195</v>
      </c>
      <c r="E126" s="2">
        <f>$F125+B126-($F125*diagnosed)-($F125*recovered)</f>
        <v>1266665.8903347957</v>
      </c>
      <c r="F126" s="2">
        <f>$F125+C126-($F125*diagnosed)-($F125*recovered)</f>
        <v>1704740.2898458396</v>
      </c>
      <c r="G126" s="14">
        <f>$F125+D126-($F125*diagnosed)-($F125*recovered)</f>
        <v>2051620.6438599455</v>
      </c>
      <c r="H126" s="16"/>
      <c r="I126" s="16"/>
      <c r="J126" s="16"/>
    </row>
    <row r="127" spans="1:10" x14ac:dyDescent="0.25">
      <c r="A127">
        <v>124</v>
      </c>
      <c r="B127" s="2">
        <v>44353.498047945999</v>
      </c>
      <c r="C127" s="2">
        <v>543500.04571436194</v>
      </c>
      <c r="D127" s="3">
        <v>830757.285154126</v>
      </c>
      <c r="E127" s="2">
        <f>$F126+B127-($F126*diagnosed)-($F126*recovered)</f>
        <v>1505559.4607729514</v>
      </c>
      <c r="F127" s="2">
        <f>$F126+C127-($F126*diagnosed)-($F126*recovered)</f>
        <v>2004706.0084393674</v>
      </c>
      <c r="G127" s="14">
        <f>$F126+D127-($F126*diagnosed)-($F126*recovered)</f>
        <v>2291963.2478791312</v>
      </c>
      <c r="H127" s="16"/>
      <c r="I127" s="16"/>
      <c r="J127" s="16"/>
    </row>
    <row r="128" spans="1:10" x14ac:dyDescent="0.25">
      <c r="A128">
        <v>125</v>
      </c>
      <c r="B128" s="2">
        <v>55019.050427655995</v>
      </c>
      <c r="C128" s="2">
        <v>605930.98773331789</v>
      </c>
      <c r="D128" s="3">
        <v>842990.62517903582</v>
      </c>
      <c r="E128" s="2">
        <f>$F127+B128-($F127*diagnosed)-($F127*recovered)</f>
        <v>1773338.4862328281</v>
      </c>
      <c r="F128" s="2">
        <f>$F127+C128-($F127*diagnosed)-($F127*recovered)</f>
        <v>2324250.4235384897</v>
      </c>
      <c r="G128" s="14">
        <f>$F127+D128-($F127*diagnosed)-($F127*recovered)</f>
        <v>2561310.0609842078</v>
      </c>
      <c r="H128" s="16"/>
      <c r="I128" s="16"/>
      <c r="J128" s="16"/>
    </row>
    <row r="129" spans="1:13" x14ac:dyDescent="0.25">
      <c r="A129" s="7">
        <v>126</v>
      </c>
      <c r="B129" s="8">
        <v>67798.475292054005</v>
      </c>
      <c r="C129" s="8">
        <v>657049.99089492206</v>
      </c>
      <c r="D129" s="9">
        <v>839809.47039067792</v>
      </c>
      <c r="E129" s="8">
        <f>$F128+B129-($F128*diagnosed)-($F128*recovered)</f>
        <v>2060013.1240393308</v>
      </c>
      <c r="F129" s="8">
        <f>$F128+C129-($F128*diagnosed)-($F128*recovered)</f>
        <v>2649264.639642199</v>
      </c>
      <c r="G129" s="15">
        <f>$F128+D129-($F128*diagnosed)-($F128*recovered)</f>
        <v>2832024.1191379549</v>
      </c>
      <c r="H129" s="16"/>
      <c r="I129" s="16"/>
      <c r="J129" s="16"/>
    </row>
    <row r="130" spans="1:13" x14ac:dyDescent="0.25">
      <c r="A130" s="7">
        <v>127</v>
      </c>
      <c r="B130" s="8">
        <v>83500.670838123988</v>
      </c>
      <c r="C130" s="8">
        <v>628050.98384738399</v>
      </c>
      <c r="D130" s="9">
        <v>842938.84472994402</v>
      </c>
      <c r="E130" s="8">
        <f>$F129+B130-($F129*diagnosed)-($F129*recovered)</f>
        <v>2354298.9333885806</v>
      </c>
      <c r="F130" s="8">
        <f>$F129+C130-($F129*diagnosed)-($F129*recovered)</f>
        <v>2898849.2463978399</v>
      </c>
      <c r="G130" s="15">
        <f>$F129+D130-($F129*diagnosed)-($F129*recovered)</f>
        <v>3113737.1072804006</v>
      </c>
      <c r="H130" s="16"/>
      <c r="I130" s="16"/>
      <c r="J130" s="16"/>
    </row>
    <row r="131" spans="1:13" x14ac:dyDescent="0.25">
      <c r="A131" s="7">
        <v>128</v>
      </c>
      <c r="B131" s="8">
        <v>103330.07571726</v>
      </c>
      <c r="C131" s="8">
        <v>625668.99961838196</v>
      </c>
      <c r="D131" s="9">
        <v>845402.19346061791</v>
      </c>
      <c r="E131" s="8">
        <f>$F130+B131-($F130*diagnosed)-($F130*recovered)</f>
        <v>2588058.001201123</v>
      </c>
      <c r="F131" s="8">
        <f>$F130+C131-($F130*diagnosed)-($F130*recovered)</f>
        <v>3110396.9251022451</v>
      </c>
      <c r="G131" s="15">
        <f>$F130+D131-($F130*diagnosed)-($F130*recovered)</f>
        <v>3330130.118944481</v>
      </c>
      <c r="H131" s="16"/>
      <c r="I131" s="16"/>
      <c r="J131" s="16"/>
    </row>
    <row r="132" spans="1:13" x14ac:dyDescent="0.25">
      <c r="A132" s="7">
        <v>129</v>
      </c>
      <c r="B132" s="8">
        <v>125889.20279936799</v>
      </c>
      <c r="C132" s="8">
        <v>693064.44651503395</v>
      </c>
      <c r="D132" s="9">
        <v>842809.04260997986</v>
      </c>
      <c r="E132" s="8">
        <f>$F131+B132-($F131*diagnosed)-($F131*recovered)</f>
        <v>2791943.7100298638</v>
      </c>
      <c r="F132" s="8">
        <f>$F131+C132-($F131*diagnosed)-($F131*recovered)</f>
        <v>3359118.95374553</v>
      </c>
      <c r="G132" s="15">
        <f>$F131+D132-($F131*diagnosed)-($F131*recovered)</f>
        <v>3508863.5498404754</v>
      </c>
      <c r="H132" s="16"/>
      <c r="I132" s="16"/>
      <c r="J132" s="16"/>
    </row>
    <row r="133" spans="1:13" x14ac:dyDescent="0.25">
      <c r="A133" s="7">
        <v>130</v>
      </c>
      <c r="B133" s="8">
        <v>154014.77830132798</v>
      </c>
      <c r="C133" s="8">
        <v>673620.93802344997</v>
      </c>
      <c r="D133" s="9">
        <v>844854.25335003599</v>
      </c>
      <c r="E133" s="8">
        <f>$F132+B133-($F132*diagnosed)-($F132*recovered)</f>
        <v>3033259.5957974964</v>
      </c>
      <c r="F133" s="8">
        <f>$F132+C133-($F132*diagnosed)-($F132*recovered)</f>
        <v>3552865.7555196183</v>
      </c>
      <c r="G133" s="15">
        <f>$F132+D133-($F132*diagnosed)-($F132*recovered)</f>
        <v>3724099.0708462046</v>
      </c>
      <c r="H133" s="16"/>
      <c r="I133" s="16"/>
      <c r="J133" s="16"/>
      <c r="K133" s="17"/>
      <c r="L133" s="17"/>
      <c r="M133" s="17"/>
    </row>
    <row r="134" spans="1:13" x14ac:dyDescent="0.25">
      <c r="A134" s="7">
        <v>131</v>
      </c>
      <c r="B134" s="8">
        <v>187187.07560451</v>
      </c>
      <c r="C134" s="8">
        <v>720204.48864053795</v>
      </c>
      <c r="D134" s="9">
        <v>846156.40294571395</v>
      </c>
      <c r="E134" s="8">
        <f>$F133+B134-($F133*diagnosed)-($F133*recovered)</f>
        <v>3232500.5803356115</v>
      </c>
      <c r="F134" s="8">
        <f>$F133+C134-($F133*diagnosed)-($F133*recovered)</f>
        <v>3765517.9933716394</v>
      </c>
      <c r="G134" s="15">
        <f>$F133+D134-($F133*diagnosed)-($F133*recovered)</f>
        <v>3891469.9076768151</v>
      </c>
      <c r="H134" s="16"/>
      <c r="I134" s="16"/>
      <c r="J134" s="16"/>
      <c r="K134" s="17"/>
      <c r="L134" s="17"/>
      <c r="M134" s="17"/>
    </row>
    <row r="135" spans="1:13" x14ac:dyDescent="0.25">
      <c r="A135" s="7">
        <v>132</v>
      </c>
      <c r="B135" s="8">
        <v>220597.03146341798</v>
      </c>
      <c r="C135" s="8">
        <v>701108.4674106139</v>
      </c>
      <c r="D135" s="9">
        <v>837052.20326191396</v>
      </c>
      <c r="E135" s="8">
        <f>$F134+B135-($F134*diagnosed)-($F134*recovered)</f>
        <v>3448183.8829248236</v>
      </c>
      <c r="F135" s="8">
        <f>$F134+C135-($F134*diagnosed)-($F134*recovered)</f>
        <v>3928695.3188720187</v>
      </c>
      <c r="G135" s="15">
        <f>$F134+D135-($F134*diagnosed)-($F134*recovered)</f>
        <v>4064639.0547233187</v>
      </c>
      <c r="H135" s="16"/>
      <c r="I135" s="16"/>
      <c r="J135" s="16"/>
    </row>
    <row r="136" spans="1:13" x14ac:dyDescent="0.25">
      <c r="A136" s="7">
        <v>133</v>
      </c>
      <c r="B136" s="8">
        <v>224653.10535705998</v>
      </c>
      <c r="C136" s="8">
        <v>639027.93763026793</v>
      </c>
      <c r="D136" s="9">
        <v>844623.38074083393</v>
      </c>
      <c r="E136" s="8">
        <f>$F135+B136-($F135*diagnosed)-($F135*recovered)</f>
        <v>3592106.2358187903</v>
      </c>
      <c r="F136" s="8">
        <f>$F135+C136-($F135*diagnosed)-($F135*recovered)</f>
        <v>4006481.0680919979</v>
      </c>
      <c r="G136" s="15">
        <f>$F135+D136-($F135*diagnosed)-($F135*recovered)</f>
        <v>4212076.5112025635</v>
      </c>
      <c r="H136" s="16"/>
      <c r="I136" s="16"/>
      <c r="J136" s="16"/>
    </row>
    <row r="137" spans="1:13" x14ac:dyDescent="0.25">
      <c r="A137" s="7">
        <v>134</v>
      </c>
      <c r="B137" s="8">
        <v>193960.35279977799</v>
      </c>
      <c r="C137" s="8">
        <v>582812.52148759994</v>
      </c>
      <c r="D137" s="9">
        <v>841849.90088268998</v>
      </c>
      <c r="E137" s="8">
        <f>$F136+B137-($F136*diagnosed)-($F136*recovered)</f>
        <v>3628086.9825929189</v>
      </c>
      <c r="F137" s="8">
        <f>$F136+C137-($F136*diagnosed)-($F136*recovered)</f>
        <v>4016939.1512807412</v>
      </c>
      <c r="G137" s="15">
        <f>$F136+D137-($F136*diagnosed)-($F136*recovered)</f>
        <v>4275976.5306758313</v>
      </c>
      <c r="H137" s="16"/>
      <c r="I137" s="16"/>
      <c r="J137" s="16"/>
    </row>
    <row r="138" spans="1:13" x14ac:dyDescent="0.25">
      <c r="A138" s="7">
        <v>135</v>
      </c>
      <c r="B138" s="8">
        <v>167471.845111348</v>
      </c>
      <c r="C138" s="8">
        <v>575277.99814840197</v>
      </c>
      <c r="D138" s="9">
        <v>841723.84273322194</v>
      </c>
      <c r="E138" s="8">
        <f>$F137+B138-($F137*diagnosed)-($F137*recovered)</f>
        <v>3610562.5462091267</v>
      </c>
      <c r="F138" s="8">
        <f>$F137+C138-($F137*diagnosed)-($F137*recovered)</f>
        <v>4018368.6992461802</v>
      </c>
      <c r="G138" s="15">
        <f>$F137+D138-($F137*diagnosed)-($F137*recovered)</f>
        <v>4284814.5438310001</v>
      </c>
      <c r="H138" s="16"/>
      <c r="I138" s="16"/>
      <c r="J138" s="16"/>
    </row>
    <row r="139" spans="1:13" x14ac:dyDescent="0.25">
      <c r="A139" s="7">
        <v>136</v>
      </c>
      <c r="B139" s="8">
        <v>144205.69260088599</v>
      </c>
      <c r="C139" s="8">
        <v>511943.52239251399</v>
      </c>
      <c r="D139" s="9">
        <v>829115.55409162992</v>
      </c>
      <c r="E139" s="8">
        <f>$F138+B139-($F138*diagnosed)-($F138*recovered)</f>
        <v>3588521.7205261835</v>
      </c>
      <c r="F139" s="8">
        <f>$F138+C139-($F138*diagnosed)-($F138*recovered)</f>
        <v>3956259.5503178113</v>
      </c>
      <c r="G139" s="15">
        <f>$F138+D139-($F138*diagnosed)-($F138*recovered)</f>
        <v>4273431.5820169263</v>
      </c>
      <c r="H139" s="16"/>
      <c r="I139" s="16"/>
      <c r="J139" s="16"/>
    </row>
    <row r="140" spans="1:13" x14ac:dyDescent="0.25">
      <c r="A140" s="7">
        <v>137</v>
      </c>
      <c r="B140" s="8">
        <v>124336.77546169399</v>
      </c>
      <c r="C140" s="8">
        <v>514569.51655576198</v>
      </c>
      <c r="D140" s="9">
        <v>799010.38761821797</v>
      </c>
      <c r="E140" s="8">
        <f>$F139+B140-($F139*diagnosed)-($F139*recovered)</f>
        <v>3515416.3900198173</v>
      </c>
      <c r="F140" s="8">
        <f>$F139+C140-($F139*diagnosed)-($F139*recovered)</f>
        <v>3905649.1311138868</v>
      </c>
      <c r="G140" s="15">
        <f>$F139+D140-($F139*diagnosed)-($F139*recovered)</f>
        <v>4190090.0021763425</v>
      </c>
      <c r="H140" s="16"/>
      <c r="I140" s="16"/>
      <c r="J140" s="16"/>
    </row>
    <row r="141" spans="1:13" x14ac:dyDescent="0.25">
      <c r="A141" s="7">
        <v>138</v>
      </c>
      <c r="B141" s="8">
        <v>107245.83428807199</v>
      </c>
      <c r="C141" s="8">
        <v>495233.01207808597</v>
      </c>
      <c r="D141" s="9">
        <v>780029.00877057994</v>
      </c>
      <c r="E141" s="8">
        <f>$F140+B141-($F140*diagnosed)-($F140*recovered)</f>
        <v>3454945.0895285467</v>
      </c>
      <c r="F141" s="8">
        <f>$F140+C141-($F140*diagnosed)-($F140*recovered)</f>
        <v>3842932.2673185607</v>
      </c>
      <c r="G141" s="15">
        <f>$F140+D141-($F140*diagnosed)-($F140*recovered)</f>
        <v>4127728.2640110543</v>
      </c>
      <c r="H141" s="16"/>
      <c r="I141" s="16"/>
      <c r="J141" s="16"/>
    </row>
    <row r="142" spans="1:13" x14ac:dyDescent="0.25">
      <c r="A142" s="7">
        <v>139</v>
      </c>
      <c r="B142" s="8">
        <v>92621.216964535983</v>
      </c>
      <c r="C142" s="8">
        <v>435328.53143530793</v>
      </c>
      <c r="D142" s="9">
        <v>774219.25241094991</v>
      </c>
      <c r="E142" s="8">
        <f>$F141+B142-($F141*diagnosed)-($F141*recovered)</f>
        <v>3386563.160380445</v>
      </c>
      <c r="F142" s="8">
        <f>$F141+C142-($F141*diagnosed)-($F141*recovered)</f>
        <v>3729270.4748512171</v>
      </c>
      <c r="G142" s="15">
        <f>$F141+D142-($F141*diagnosed)-($F141*recovered)</f>
        <v>4068161.1958268592</v>
      </c>
      <c r="H142" s="16"/>
      <c r="I142" s="16"/>
      <c r="J142" s="16"/>
    </row>
    <row r="143" spans="1:13" x14ac:dyDescent="0.25">
      <c r="A143">
        <v>140</v>
      </c>
      <c r="B143" s="2">
        <v>79652.153308854002</v>
      </c>
      <c r="C143" s="2">
        <v>378702.49867132196</v>
      </c>
      <c r="D143" s="3">
        <v>798590.84563866397</v>
      </c>
      <c r="E143" s="2">
        <f>$F142+B143-($F142*diagnosed)-($F142*recovered)</f>
        <v>3276169.7031813255</v>
      </c>
      <c r="F143" s="2">
        <f>$F142+C143-($F142*diagnosed)-($F142*recovered)</f>
        <v>3575220.0485437941</v>
      </c>
      <c r="G143" s="14">
        <f>$F142+D143-($F142*diagnosed)-($F142*recovered)</f>
        <v>3995108.3955111364</v>
      </c>
      <c r="H143" s="16"/>
      <c r="I143" s="16"/>
      <c r="J143" s="16"/>
    </row>
    <row r="144" spans="1:13" x14ac:dyDescent="0.25">
      <c r="A144">
        <v>141</v>
      </c>
      <c r="B144" s="2">
        <v>67798.258008051998</v>
      </c>
      <c r="C144" s="2">
        <v>328348.03434198594</v>
      </c>
      <c r="D144" s="3">
        <v>820967.98901201994</v>
      </c>
      <c r="E144" s="2">
        <f>$F143+B144-($F143*diagnosed)-($F143*recovered)</f>
        <v>3132272.585331304</v>
      </c>
      <c r="F144" s="2">
        <f>$F143+C144-($F143*diagnosed)-($F143*recovered)</f>
        <v>3392822.3616652377</v>
      </c>
      <c r="G144" s="14">
        <f>$F143+D144-($F143*diagnosed)-($F143*recovered)</f>
        <v>3885442.3163352716</v>
      </c>
      <c r="H144" s="16"/>
      <c r="I144" s="16"/>
      <c r="J144" s="16"/>
    </row>
    <row r="145" spans="1:10" x14ac:dyDescent="0.25">
      <c r="A145">
        <v>142</v>
      </c>
      <c r="B145" s="2">
        <v>57878.207039203997</v>
      </c>
      <c r="C145" s="2">
        <v>281965.50485505594</v>
      </c>
      <c r="D145" s="3">
        <v>826037.62591837591</v>
      </c>
      <c r="E145" s="2">
        <f>$F144+B145-($F144*diagnosed)-($F144*recovered)</f>
        <v>2966011.6598951221</v>
      </c>
      <c r="F145" s="2">
        <f>$F144+C145-($F144*diagnosed)-($F144*recovered)</f>
        <v>3190098.9577109739</v>
      </c>
      <c r="G145" s="14">
        <f>$F144+D145-($F144*diagnosed)-($F144*recovered)</f>
        <v>3734171.0787742944</v>
      </c>
      <c r="H145" s="16"/>
      <c r="I145" s="16"/>
      <c r="J145" s="16"/>
    </row>
    <row r="146" spans="1:10" x14ac:dyDescent="0.25">
      <c r="A146">
        <v>143</v>
      </c>
      <c r="B146" s="2">
        <v>49579.846862205995</v>
      </c>
      <c r="C146" s="2">
        <v>241149.49064459399</v>
      </c>
      <c r="D146" s="3">
        <v>836058.17909522599</v>
      </c>
      <c r="E146" s="2">
        <f>$F145+B146-($F145*diagnosed)-($F145*recovered)</f>
        <v>2783950.3820430408</v>
      </c>
      <c r="F146" s="2">
        <f>$F145+C146-($F145*diagnosed)-($F145*recovered)</f>
        <v>2975520.0258254292</v>
      </c>
      <c r="G146" s="14">
        <f>$F145+D146-($F145*diagnosed)-($F145*recovered)</f>
        <v>3570428.7142760609</v>
      </c>
      <c r="H146" s="16"/>
      <c r="I146" s="16"/>
      <c r="J146" s="16"/>
    </row>
    <row r="147" spans="1:10" x14ac:dyDescent="0.25">
      <c r="A147">
        <v>144</v>
      </c>
      <c r="B147" s="2">
        <v>42487.981177543996</v>
      </c>
      <c r="C147" s="2">
        <v>205516.98687168999</v>
      </c>
      <c r="D147" s="3">
        <v>842803.92807885585</v>
      </c>
      <c r="E147" s="2">
        <f>$F146+B147-($F146*diagnosed)-($F146*recovered)</f>
        <v>2592933.7175993407</v>
      </c>
      <c r="F147" s="2">
        <f>$F146+C147-($F146*diagnosed)-($F146*recovered)</f>
        <v>2755962.7232934861</v>
      </c>
      <c r="G147" s="14">
        <f>$F146+D147-($F146*diagnosed)-($F146*recovered)</f>
        <v>3393249.6645006519</v>
      </c>
      <c r="H147" s="16"/>
      <c r="I147" s="16"/>
      <c r="J147" s="16"/>
    </row>
    <row r="148" spans="1:10" x14ac:dyDescent="0.25">
      <c r="A148">
        <v>145</v>
      </c>
      <c r="B148" s="2">
        <v>36500.252506122</v>
      </c>
      <c r="C148" s="2">
        <v>175579.99821582597</v>
      </c>
      <c r="D148" s="3">
        <v>831990.455436246</v>
      </c>
      <c r="E148" s="2">
        <f>$F147+B148-($F147*diagnosed)-($F147*recovered)</f>
        <v>2398754.01532911</v>
      </c>
      <c r="F148" s="2">
        <f>$F147+C148-($F147*diagnosed)-($F147*recovered)</f>
        <v>2537833.7610388137</v>
      </c>
      <c r="G148" s="14">
        <f>$F147+D148-($F147*diagnosed)-($F147*recovered)</f>
        <v>3194244.218259234</v>
      </c>
      <c r="H148" s="16"/>
      <c r="I148" s="16"/>
      <c r="J148" s="16"/>
    </row>
    <row r="149" spans="1:10" x14ac:dyDescent="0.25">
      <c r="A149">
        <v>146</v>
      </c>
      <c r="B149" s="2">
        <v>31085.067179969996</v>
      </c>
      <c r="C149" s="2">
        <v>149412.50256912</v>
      </c>
      <c r="D149" s="3">
        <v>803823.19483420998</v>
      </c>
      <c r="E149" s="2">
        <f>$F148+B149-($F148*diagnosed)-($F148*recovered)</f>
        <v>2206371.1480703815</v>
      </c>
      <c r="F149" s="2">
        <f>$F148+C149-($F148*diagnosed)-($F148*recovered)</f>
        <v>2324698.5834595314</v>
      </c>
      <c r="G149" s="14">
        <f>$F148+D149-($F148*diagnosed)-($F148*recovered)</f>
        <v>2979109.2757246215</v>
      </c>
      <c r="H149" s="16"/>
      <c r="I149" s="16"/>
      <c r="J149" s="16"/>
    </row>
    <row r="150" spans="1:10" x14ac:dyDescent="0.25">
      <c r="A150">
        <v>147</v>
      </c>
      <c r="B150" s="2">
        <v>26731.330917741998</v>
      </c>
      <c r="C150" s="2">
        <v>127483.49909281198</v>
      </c>
      <c r="D150" s="3">
        <v>762508.04584284592</v>
      </c>
      <c r="E150" s="2">
        <f>$F149+B150-($F149*diagnosed)-($F149*recovered)</f>
        <v>2019330.1167401976</v>
      </c>
      <c r="F150" s="2">
        <f>$F149+C150-($F149*diagnosed)-($F149*recovered)</f>
        <v>2120082.2849152675</v>
      </c>
      <c r="G150" s="14">
        <f>$F149+D150-($F149*diagnosed)-($F149*recovered)</f>
        <v>2755106.8316653012</v>
      </c>
      <c r="H150" s="16"/>
      <c r="I150" s="16"/>
      <c r="J150" s="16"/>
    </row>
    <row r="151" spans="1:10" x14ac:dyDescent="0.25">
      <c r="A151">
        <v>148</v>
      </c>
      <c r="B151" s="2">
        <v>22915.372560463999</v>
      </c>
      <c r="C151" s="2">
        <v>108063.49070175199</v>
      </c>
      <c r="D151" s="3">
        <v>710602.69187800388</v>
      </c>
      <c r="E151" s="2">
        <f>$F150+B151-($F150*diagnosed)-($F150*recovered)</f>
        <v>1840128.7596306931</v>
      </c>
      <c r="F151" s="2">
        <f>$F150+C151-($F150*diagnosed)-($F150*recovered)</f>
        <v>1925276.8777719811</v>
      </c>
      <c r="G151" s="14">
        <f>$F150+D151-($F150*diagnosed)-($F150*recovered)</f>
        <v>2527816.0789482333</v>
      </c>
      <c r="H151" s="16"/>
      <c r="I151" s="16"/>
      <c r="J151" s="16"/>
    </row>
    <row r="152" spans="1:10" x14ac:dyDescent="0.25">
      <c r="A152">
        <v>149</v>
      </c>
      <c r="B152" s="2">
        <v>19648.82515932</v>
      </c>
      <c r="C152" s="2">
        <v>91919.506637154002</v>
      </c>
      <c r="D152" s="3">
        <v>650056.08686685388</v>
      </c>
      <c r="E152" s="2">
        <f>$F151+B152-($F151*diagnosed)-($F151*recovered)</f>
        <v>1669886.1489638751</v>
      </c>
      <c r="F152" s="2">
        <f>$F151+C152-($F151*diagnosed)-($F151*recovered)</f>
        <v>1742156.8304417091</v>
      </c>
      <c r="G152" s="14">
        <f>$F151+D152-($F151*diagnosed)-($F151*recovered)</f>
        <v>2300293.4106714088</v>
      </c>
      <c r="H152" s="16"/>
      <c r="I152" s="16"/>
      <c r="J152" s="16"/>
    </row>
    <row r="153" spans="1:10" x14ac:dyDescent="0.25">
      <c r="A153">
        <v>150</v>
      </c>
      <c r="B153" s="2">
        <v>17144.443180576</v>
      </c>
      <c r="C153" s="2">
        <v>77957.003810173992</v>
      </c>
      <c r="D153" s="3">
        <v>587450.58222352189</v>
      </c>
      <c r="E153" s="2">
        <f>$F152+B153-($F152*diagnosed)-($F152*recovered)</f>
        <v>1510421.7264163266</v>
      </c>
      <c r="F153" s="2">
        <f>$F152+C153-($F152*diagnosed)-($F152*recovered)</f>
        <v>1571234.2870459247</v>
      </c>
      <c r="G153" s="14">
        <f>$F152+D153-($F152*diagnosed)-($F152*recovered)</f>
        <v>2080727.8654592724</v>
      </c>
      <c r="H153" s="16"/>
      <c r="I153" s="16"/>
      <c r="J153" s="16"/>
    </row>
    <row r="154" spans="1:10" x14ac:dyDescent="0.25">
      <c r="A154">
        <v>151</v>
      </c>
      <c r="B154" s="2">
        <v>14518.900299485998</v>
      </c>
      <c r="C154" s="2">
        <v>66202.992293675998</v>
      </c>
      <c r="D154" s="3">
        <v>523831.46442501398</v>
      </c>
      <c r="E154" s="2">
        <f>$F153+B154-($F153*diagnosed)-($F153*recovered)</f>
        <v>1361291.14633885</v>
      </c>
      <c r="F154" s="2">
        <f>$F153+C154-($F153*diagnosed)-($F153*recovered)</f>
        <v>1412975.2383330399</v>
      </c>
      <c r="G154" s="14">
        <f>$F153+D154-($F153*diagnosed)-($F153*recovered)</f>
        <v>1870603.7104643781</v>
      </c>
      <c r="H154" s="16"/>
      <c r="I154" s="16"/>
      <c r="J154" s="16"/>
    </row>
    <row r="155" spans="1:10" x14ac:dyDescent="0.25">
      <c r="A155">
        <v>152</v>
      </c>
      <c r="B155" s="2">
        <v>12554.301924171998</v>
      </c>
      <c r="C155" s="2">
        <v>56335.507339157994</v>
      </c>
      <c r="D155" s="3">
        <v>461497.24721525592</v>
      </c>
      <c r="E155" s="2">
        <f>$F154+B155-($F154*diagnosed)-($F154*recovered)</f>
        <v>1223675.9347810633</v>
      </c>
      <c r="F155" s="2">
        <f>$F154+C155-($F154*diagnosed)-($F154*recovered)</f>
        <v>1267457.1401960494</v>
      </c>
      <c r="G155" s="14">
        <f>$F154+D155-($F154*diagnosed)-($F154*recovered)</f>
        <v>1672618.8800721471</v>
      </c>
      <c r="H155" s="16"/>
      <c r="I155" s="16"/>
      <c r="J155" s="16"/>
    </row>
    <row r="156" spans="1:10" x14ac:dyDescent="0.25">
      <c r="A156">
        <v>153</v>
      </c>
      <c r="B156" s="2">
        <v>10915.495838625999</v>
      </c>
      <c r="C156" s="2">
        <v>47941.508772971996</v>
      </c>
      <c r="D156" s="3">
        <v>404076.356143646</v>
      </c>
      <c r="E156" s="2">
        <f>$F155+B156-($F155*diagnosed)-($F155*recovered)</f>
        <v>1097307.3302923827</v>
      </c>
      <c r="F156" s="2">
        <f>$F155+C156-($F155*diagnosed)-($F155*recovered)</f>
        <v>1134333.3432267287</v>
      </c>
      <c r="G156" s="14">
        <f>$F155+D156-($F155*diagnosed)-($F155*recovered)</f>
        <v>1490468.1905974026</v>
      </c>
      <c r="H156" s="16"/>
      <c r="I156" s="16"/>
      <c r="J156" s="16"/>
    </row>
    <row r="158" spans="1:10" x14ac:dyDescent="0.25">
      <c r="F158" s="18"/>
    </row>
  </sheetData>
  <mergeCells count="2">
    <mergeCell ref="B1:D1"/>
    <mergeCell ref="E1:G1"/>
  </mergeCells>
  <pageMargins left="0.7" right="0.7" top="0.75" bottom="0.75" header="0.3" footer="0.3"/>
  <pageSetup orientation="portrait" verticalDpi="597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workbookViewId="0">
      <selection activeCell="C2" sqref="C2"/>
    </sheetView>
  </sheetViews>
  <sheetFormatPr defaultRowHeight="15" x14ac:dyDescent="0.25"/>
  <cols>
    <col min="1" max="1" width="16.42578125" customWidth="1"/>
    <col min="2" max="2" width="15.42578125" customWidth="1"/>
    <col min="3" max="3" width="12" customWidth="1"/>
  </cols>
  <sheetData>
    <row r="1" spans="1:3" x14ac:dyDescent="0.25">
      <c r="A1" s="25"/>
      <c r="B1" s="12" t="s">
        <v>2</v>
      </c>
      <c r="C1" s="12" t="s">
        <v>3</v>
      </c>
    </row>
    <row r="2" spans="1:3" x14ac:dyDescent="0.25">
      <c r="A2" s="1" t="s">
        <v>12</v>
      </c>
      <c r="B2" s="10">
        <v>0.109</v>
      </c>
      <c r="C2" s="10">
        <v>0.21</v>
      </c>
    </row>
    <row r="3" spans="1:3" x14ac:dyDescent="0.25">
      <c r="A3" s="1" t="s">
        <v>13</v>
      </c>
      <c r="B3" s="10">
        <f>AVERAGE(Cases!E129:E142)/population</f>
        <v>0.18925132022319296</v>
      </c>
      <c r="C3" s="10">
        <f>AVERAGE(Cases!G129:G142)/population</f>
        <v>0.23033190722319294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9</vt:i4>
      </vt:variant>
    </vt:vector>
  </HeadingPairs>
  <TitlesOfParts>
    <vt:vector size="12" baseType="lpstr">
      <vt:lpstr>Parameters</vt:lpstr>
      <vt:lpstr>Cases</vt:lpstr>
      <vt:lpstr>CIs</vt:lpstr>
      <vt:lpstr>diagnosed</vt:lpstr>
      <vt:lpstr>mu</vt:lpstr>
      <vt:lpstr>pDM</vt:lpstr>
      <vt:lpstr>pDS</vt:lpstr>
      <vt:lpstr>population</vt:lpstr>
      <vt:lpstr>pS</vt:lpstr>
      <vt:lpstr>recovered</vt:lpstr>
      <vt:lpstr>tDR</vt:lpstr>
      <vt:lpstr>toDiagnosed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 Siwiak</dc:creator>
  <cp:lastModifiedBy>Microsoft</cp:lastModifiedBy>
  <dcterms:created xsi:type="dcterms:W3CDTF">2020-04-26T11:44:42Z</dcterms:created>
  <dcterms:modified xsi:type="dcterms:W3CDTF">2020-04-26T19:05:16Z</dcterms:modified>
</cp:coreProperties>
</file>