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z plochy\Na publikacie\2019\kubicin\PEERJ\revizia\"/>
    </mc:Choice>
  </mc:AlternateContent>
  <xr:revisionPtr revIDLastSave="0" documentId="13_ncr:1_{EA04DE6E-4246-43DE-8C72-69F4E5562B40}" xr6:coauthVersionLast="44" xr6:coauthVersionMax="45" xr10:uidLastSave="{00000000-0000-0000-0000-000000000000}"/>
  <bookViews>
    <workbookView xWindow="-28920" yWindow="-120" windowWidth="29040" windowHeight="18240" activeTab="2" xr2:uid="{EA002DF5-8519-4A3A-A650-B99CE6CDE528}"/>
  </bookViews>
  <sheets>
    <sheet name="fig 1 water" sheetId="1" r:id="rId1"/>
    <sheet name="S3" sheetId="2" r:id="rId2"/>
    <sheet name="S4" sheetId="3" r:id="rId3"/>
    <sheet name="S5" sheetId="4" r:id="rId4"/>
    <sheet name="S6" sheetId="5" r:id="rId5"/>
    <sheet name="S7" sheetId="6" r:id="rId6"/>
    <sheet name="S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7" l="1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AC7" i="1" l="1"/>
  <c r="AD6" i="1" s="1"/>
  <c r="G4" i="1" s="1"/>
  <c r="L5" i="5"/>
  <c r="M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M4" i="5"/>
  <c r="L4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J5" i="5"/>
  <c r="J6" i="5"/>
  <c r="J7" i="5"/>
  <c r="J8" i="5"/>
  <c r="J9" i="5"/>
  <c r="J10" i="5"/>
  <c r="J11" i="5"/>
  <c r="J12" i="5"/>
  <c r="J13" i="5"/>
  <c r="J14" i="5"/>
  <c r="J15" i="5"/>
  <c r="J16" i="5"/>
  <c r="J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I4" i="5"/>
  <c r="H4" i="5"/>
  <c r="AD5" i="1" l="1"/>
  <c r="F4" i="1" s="1"/>
  <c r="J4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H4" i="7"/>
  <c r="T7" i="7"/>
  <c r="U5" i="7" s="1"/>
  <c r="I6" i="7"/>
  <c r="I9" i="7"/>
  <c r="AC103" i="5"/>
  <c r="AD102" i="5" s="1"/>
  <c r="G16" i="5" s="1"/>
  <c r="AC95" i="5"/>
  <c r="AD94" i="5" s="1"/>
  <c r="G15" i="5" s="1"/>
  <c r="AC87" i="5"/>
  <c r="AD86" i="5" s="1"/>
  <c r="G14" i="5" s="1"/>
  <c r="AC79" i="5"/>
  <c r="AD78" i="5" s="1"/>
  <c r="G13" i="5" s="1"/>
  <c r="AC71" i="5"/>
  <c r="AD70" i="5" s="1"/>
  <c r="G12" i="5" s="1"/>
  <c r="AC63" i="5"/>
  <c r="AD62" i="5" s="1"/>
  <c r="G11" i="5" s="1"/>
  <c r="AC55" i="5"/>
  <c r="AD54" i="5" s="1"/>
  <c r="G10" i="5" s="1"/>
  <c r="AC47" i="5"/>
  <c r="AD46" i="5" s="1"/>
  <c r="G9" i="5" s="1"/>
  <c r="AC39" i="5"/>
  <c r="AD38" i="5" s="1"/>
  <c r="G8" i="5" s="1"/>
  <c r="AC31" i="5"/>
  <c r="AD30" i="5" s="1"/>
  <c r="G7" i="5" s="1"/>
  <c r="AC23" i="5"/>
  <c r="AD22" i="5" s="1"/>
  <c r="G6" i="5" s="1"/>
  <c r="AC15" i="5"/>
  <c r="AD14" i="5" s="1"/>
  <c r="G5" i="5" s="1"/>
  <c r="AC7" i="5"/>
  <c r="AD6" i="5" s="1"/>
  <c r="G4" i="5" s="1"/>
  <c r="AA103" i="4"/>
  <c r="AB101" i="4" s="1"/>
  <c r="F16" i="4" s="1"/>
  <c r="AA95" i="4"/>
  <c r="AB94" i="4" s="1"/>
  <c r="G15" i="4" s="1"/>
  <c r="AA87" i="4"/>
  <c r="AB86" i="4" s="1"/>
  <c r="G14" i="4" s="1"/>
  <c r="AA79" i="4"/>
  <c r="AB78" i="4" s="1"/>
  <c r="G13" i="4" s="1"/>
  <c r="AA71" i="4"/>
  <c r="AB69" i="4" s="1"/>
  <c r="F12" i="4" s="1"/>
  <c r="AA63" i="4"/>
  <c r="AB61" i="4" s="1"/>
  <c r="F11" i="4" s="1"/>
  <c r="AA55" i="4"/>
  <c r="AB54" i="4" s="1"/>
  <c r="G10" i="4" s="1"/>
  <c r="AA47" i="4"/>
  <c r="AB45" i="4" s="1"/>
  <c r="F9" i="4" s="1"/>
  <c r="AA39" i="4"/>
  <c r="AB38" i="4" s="1"/>
  <c r="G8" i="4" s="1"/>
  <c r="AA31" i="4"/>
  <c r="AB30" i="4" s="1"/>
  <c r="G7" i="4" s="1"/>
  <c r="AA23" i="4"/>
  <c r="AB22" i="4" s="1"/>
  <c r="G6" i="4" s="1"/>
  <c r="AA15" i="4"/>
  <c r="AB13" i="4" s="1"/>
  <c r="F5" i="4" s="1"/>
  <c r="AA7" i="4"/>
  <c r="AB6" i="4" s="1"/>
  <c r="G4" i="4" s="1"/>
  <c r="AA103" i="3"/>
  <c r="AB102" i="3" s="1"/>
  <c r="G16" i="3" s="1"/>
  <c r="AA95" i="3"/>
  <c r="AB94" i="3" s="1"/>
  <c r="G15" i="3" s="1"/>
  <c r="AA87" i="3"/>
  <c r="AB85" i="3" s="1"/>
  <c r="F14" i="3" s="1"/>
  <c r="AA79" i="3"/>
  <c r="AB77" i="3" s="1"/>
  <c r="F13" i="3" s="1"/>
  <c r="AA71" i="3"/>
  <c r="AB69" i="3" s="1"/>
  <c r="F12" i="3" s="1"/>
  <c r="AA63" i="3"/>
  <c r="AB62" i="3" s="1"/>
  <c r="G11" i="3" s="1"/>
  <c r="AA55" i="3"/>
  <c r="AB53" i="3" s="1"/>
  <c r="F10" i="3" s="1"/>
  <c r="AA47" i="3"/>
  <c r="AB45" i="3" s="1"/>
  <c r="F9" i="3" s="1"/>
  <c r="AA39" i="3"/>
  <c r="AB37" i="3" s="1"/>
  <c r="F8" i="3" s="1"/>
  <c r="AA31" i="3"/>
  <c r="AB29" i="3" s="1"/>
  <c r="F7" i="3" s="1"/>
  <c r="AA23" i="3"/>
  <c r="AB21" i="3" s="1"/>
  <c r="F6" i="3" s="1"/>
  <c r="AA15" i="3"/>
  <c r="AB14" i="3" s="1"/>
  <c r="G5" i="3" s="1"/>
  <c r="AA7" i="3"/>
  <c r="AB5" i="3" s="1"/>
  <c r="F4" i="3" s="1"/>
  <c r="AA103" i="2"/>
  <c r="AB102" i="2" s="1"/>
  <c r="G16" i="2" s="1"/>
  <c r="AA95" i="2"/>
  <c r="AB93" i="2" s="1"/>
  <c r="F15" i="2" s="1"/>
  <c r="AA87" i="2"/>
  <c r="AB86" i="2" s="1"/>
  <c r="G14" i="2" s="1"/>
  <c r="AA79" i="2"/>
  <c r="AB78" i="2" s="1"/>
  <c r="G13" i="2" s="1"/>
  <c r="AA71" i="2"/>
  <c r="AB69" i="2" s="1"/>
  <c r="F12" i="2" s="1"/>
  <c r="AA63" i="2"/>
  <c r="AB62" i="2" s="1"/>
  <c r="G11" i="2" s="1"/>
  <c r="AA55" i="2"/>
  <c r="AB54" i="2" s="1"/>
  <c r="G10" i="2" s="1"/>
  <c r="AA47" i="2"/>
  <c r="AB46" i="2" s="1"/>
  <c r="G9" i="2" s="1"/>
  <c r="AA39" i="2"/>
  <c r="AB37" i="2" s="1"/>
  <c r="F8" i="2" s="1"/>
  <c r="AA31" i="2"/>
  <c r="AB29" i="2" s="1"/>
  <c r="F7" i="2" s="1"/>
  <c r="AA23" i="2"/>
  <c r="AB21" i="2" s="1"/>
  <c r="F6" i="2" s="1"/>
  <c r="AA15" i="2"/>
  <c r="AB13" i="2" s="1"/>
  <c r="F5" i="2" s="1"/>
  <c r="AA7" i="2"/>
  <c r="AB5" i="2" s="1"/>
  <c r="F4" i="2" s="1"/>
  <c r="AD21" i="1"/>
  <c r="F6" i="1" s="1"/>
  <c r="AD22" i="1"/>
  <c r="G6" i="1" s="1"/>
  <c r="AC103" i="1"/>
  <c r="AD102" i="1" s="1"/>
  <c r="G16" i="1" s="1"/>
  <c r="AC95" i="1"/>
  <c r="AD93" i="1" s="1"/>
  <c r="F15" i="1" s="1"/>
  <c r="AC87" i="1"/>
  <c r="AD85" i="1" s="1"/>
  <c r="F14" i="1" s="1"/>
  <c r="AC79" i="1"/>
  <c r="AD78" i="1" s="1"/>
  <c r="G13" i="1" s="1"/>
  <c r="AC71" i="1"/>
  <c r="AD70" i="1" s="1"/>
  <c r="G12" i="1" s="1"/>
  <c r="AC63" i="1"/>
  <c r="AD61" i="1" s="1"/>
  <c r="F11" i="1" s="1"/>
  <c r="AC55" i="1"/>
  <c r="AD54" i="1" s="1"/>
  <c r="G10" i="1" s="1"/>
  <c r="AC47" i="1"/>
  <c r="AD46" i="1" s="1"/>
  <c r="G9" i="1" s="1"/>
  <c r="AC39" i="1"/>
  <c r="AD38" i="1" s="1"/>
  <c r="G8" i="1" s="1"/>
  <c r="AC31" i="1"/>
  <c r="AD30" i="1" s="1"/>
  <c r="G7" i="1" s="1"/>
  <c r="AC15" i="1"/>
  <c r="AD14" i="1" s="1"/>
  <c r="G5" i="1" s="1"/>
  <c r="X21" i="1"/>
  <c r="D6" i="1" s="1"/>
  <c r="X22" i="1"/>
  <c r="E6" i="1" s="1"/>
  <c r="T103" i="7"/>
  <c r="U102" i="7" s="1"/>
  <c r="E16" i="7" s="1"/>
  <c r="I16" i="7" s="1"/>
  <c r="T95" i="7"/>
  <c r="U94" i="7" s="1"/>
  <c r="E15" i="7" s="1"/>
  <c r="I15" i="7" s="1"/>
  <c r="T87" i="7"/>
  <c r="U86" i="7" s="1"/>
  <c r="E14" i="7" s="1"/>
  <c r="I14" i="7" s="1"/>
  <c r="T79" i="7"/>
  <c r="U78" i="7" s="1"/>
  <c r="E13" i="7" s="1"/>
  <c r="I13" i="7" s="1"/>
  <c r="T71" i="7"/>
  <c r="U70" i="7" s="1"/>
  <c r="E12" i="7" s="1"/>
  <c r="I12" i="7" s="1"/>
  <c r="T63" i="7"/>
  <c r="U62" i="7" s="1"/>
  <c r="E11" i="7" s="1"/>
  <c r="I11" i="7" s="1"/>
  <c r="T55" i="7"/>
  <c r="U54" i="7" s="1"/>
  <c r="E10" i="7" s="1"/>
  <c r="I10" i="7" s="1"/>
  <c r="T47" i="7"/>
  <c r="U46" i="7" s="1"/>
  <c r="E9" i="7" s="1"/>
  <c r="G9" i="7" s="1"/>
  <c r="T39" i="7"/>
  <c r="U38" i="7" s="1"/>
  <c r="E8" i="7" s="1"/>
  <c r="G8" i="7" s="1"/>
  <c r="T31" i="7"/>
  <c r="U30" i="7" s="1"/>
  <c r="E7" i="7" s="1"/>
  <c r="I7" i="7" s="1"/>
  <c r="T23" i="7"/>
  <c r="U22" i="7" s="1"/>
  <c r="E6" i="7" s="1"/>
  <c r="G6" i="7" s="1"/>
  <c r="T15" i="7"/>
  <c r="U14" i="7" s="1"/>
  <c r="E5" i="7" s="1"/>
  <c r="I5" i="7" s="1"/>
  <c r="T103" i="6"/>
  <c r="U101" i="6" s="1"/>
  <c r="D16" i="6" s="1"/>
  <c r="T95" i="6"/>
  <c r="U93" i="6" s="1"/>
  <c r="D15" i="6" s="1"/>
  <c r="T87" i="6"/>
  <c r="U85" i="6" s="1"/>
  <c r="D14" i="6" s="1"/>
  <c r="T79" i="6"/>
  <c r="U77" i="6" s="1"/>
  <c r="D13" i="6" s="1"/>
  <c r="T71" i="6"/>
  <c r="U69" i="6" s="1"/>
  <c r="D12" i="6" s="1"/>
  <c r="T63" i="6"/>
  <c r="U62" i="6" s="1"/>
  <c r="E11" i="6" s="1"/>
  <c r="T55" i="6"/>
  <c r="U53" i="6" s="1"/>
  <c r="D10" i="6" s="1"/>
  <c r="T47" i="6"/>
  <c r="U45" i="6" s="1"/>
  <c r="D9" i="6" s="1"/>
  <c r="T39" i="6"/>
  <c r="U37" i="6" s="1"/>
  <c r="D8" i="6" s="1"/>
  <c r="T31" i="6"/>
  <c r="U29" i="6" s="1"/>
  <c r="D7" i="6" s="1"/>
  <c r="T23" i="6"/>
  <c r="U21" i="6" s="1"/>
  <c r="D6" i="6" s="1"/>
  <c r="T15" i="6"/>
  <c r="U13" i="6" s="1"/>
  <c r="D5" i="6" s="1"/>
  <c r="T7" i="6"/>
  <c r="U5" i="6" s="1"/>
  <c r="D4" i="6" s="1"/>
  <c r="X103" i="5"/>
  <c r="Y102" i="5" s="1"/>
  <c r="E16" i="5" s="1"/>
  <c r="X95" i="5"/>
  <c r="Y94" i="5" s="1"/>
  <c r="E15" i="5" s="1"/>
  <c r="X87" i="5"/>
  <c r="Y86" i="5" s="1"/>
  <c r="E14" i="5" s="1"/>
  <c r="X79" i="5"/>
  <c r="Y78" i="5" s="1"/>
  <c r="E13" i="5" s="1"/>
  <c r="X71" i="5"/>
  <c r="Y70" i="5" s="1"/>
  <c r="E12" i="5" s="1"/>
  <c r="X63" i="5"/>
  <c r="Y62" i="5" s="1"/>
  <c r="E11" i="5" s="1"/>
  <c r="X55" i="5"/>
  <c r="Y54" i="5" s="1"/>
  <c r="E10" i="5" s="1"/>
  <c r="X47" i="5"/>
  <c r="Y46" i="5" s="1"/>
  <c r="E9" i="5" s="1"/>
  <c r="X39" i="5"/>
  <c r="Y38" i="5" s="1"/>
  <c r="E8" i="5" s="1"/>
  <c r="X31" i="5"/>
  <c r="Y30" i="5" s="1"/>
  <c r="E7" i="5" s="1"/>
  <c r="X23" i="5"/>
  <c r="Y22" i="5" s="1"/>
  <c r="E6" i="5" s="1"/>
  <c r="X15" i="5"/>
  <c r="Y14" i="5" s="1"/>
  <c r="E5" i="5" s="1"/>
  <c r="X7" i="5"/>
  <c r="V103" i="4"/>
  <c r="W101" i="4" s="1"/>
  <c r="D16" i="4" s="1"/>
  <c r="V95" i="4"/>
  <c r="W94" i="4" s="1"/>
  <c r="E15" i="4" s="1"/>
  <c r="V87" i="4"/>
  <c r="W85" i="4" s="1"/>
  <c r="D14" i="4" s="1"/>
  <c r="V79" i="4"/>
  <c r="W77" i="4" s="1"/>
  <c r="D13" i="4" s="1"/>
  <c r="V71" i="4"/>
  <c r="W70" i="4" s="1"/>
  <c r="E12" i="4" s="1"/>
  <c r="V63" i="4"/>
  <c r="W61" i="4" s="1"/>
  <c r="D11" i="4" s="1"/>
  <c r="V55" i="4"/>
  <c r="W53" i="4" s="1"/>
  <c r="D10" i="4" s="1"/>
  <c r="V47" i="4"/>
  <c r="W45" i="4" s="1"/>
  <c r="D9" i="4" s="1"/>
  <c r="V39" i="4"/>
  <c r="W37" i="4" s="1"/>
  <c r="D8" i="4" s="1"/>
  <c r="V31" i="4"/>
  <c r="W29" i="4" s="1"/>
  <c r="D7" i="4" s="1"/>
  <c r="V23" i="4"/>
  <c r="W21" i="4" s="1"/>
  <c r="D6" i="4" s="1"/>
  <c r="V15" i="4"/>
  <c r="W13" i="4" s="1"/>
  <c r="D5" i="4" s="1"/>
  <c r="V7" i="4"/>
  <c r="W6" i="4" s="1"/>
  <c r="E4" i="4" s="1"/>
  <c r="W93" i="4" l="1"/>
  <c r="D15" i="4" s="1"/>
  <c r="W102" i="4"/>
  <c r="E16" i="4" s="1"/>
  <c r="W86" i="4"/>
  <c r="E14" i="4" s="1"/>
  <c r="AB85" i="4"/>
  <c r="F14" i="4" s="1"/>
  <c r="AB62" i="4"/>
  <c r="G11" i="4" s="1"/>
  <c r="W54" i="4"/>
  <c r="E10" i="4" s="1"/>
  <c r="AB46" i="4"/>
  <c r="G9" i="4" s="1"/>
  <c r="W38" i="4"/>
  <c r="E8" i="4" s="1"/>
  <c r="AB29" i="4"/>
  <c r="F7" i="4" s="1"/>
  <c r="W22" i="4"/>
  <c r="E6" i="4" s="1"/>
  <c r="AB102" i="4"/>
  <c r="G16" i="4" s="1"/>
  <c r="AB93" i="4"/>
  <c r="F15" i="4" s="1"/>
  <c r="AB77" i="4"/>
  <c r="F13" i="4" s="1"/>
  <c r="W78" i="4"/>
  <c r="E13" i="4" s="1"/>
  <c r="AB70" i="4"/>
  <c r="G12" i="4" s="1"/>
  <c r="W69" i="4"/>
  <c r="D12" i="4" s="1"/>
  <c r="W62" i="4"/>
  <c r="E11" i="4" s="1"/>
  <c r="AB53" i="4"/>
  <c r="F10" i="4" s="1"/>
  <c r="W46" i="4"/>
  <c r="E9" i="4" s="1"/>
  <c r="AB37" i="4"/>
  <c r="F8" i="4" s="1"/>
  <c r="W30" i="4"/>
  <c r="E7" i="4" s="1"/>
  <c r="AB21" i="4"/>
  <c r="F6" i="4" s="1"/>
  <c r="AB14" i="4"/>
  <c r="G5" i="4" s="1"/>
  <c r="W14" i="4"/>
  <c r="E5" i="4" s="1"/>
  <c r="AB5" i="4"/>
  <c r="F4" i="4" s="1"/>
  <c r="W5" i="4"/>
  <c r="D4" i="4" s="1"/>
  <c r="AB6" i="3"/>
  <c r="G4" i="3" s="1"/>
  <c r="AB93" i="3"/>
  <c r="F15" i="3" s="1"/>
  <c r="AB86" i="3"/>
  <c r="G14" i="3" s="1"/>
  <c r="AB70" i="3"/>
  <c r="G12" i="3" s="1"/>
  <c r="AB38" i="3"/>
  <c r="G8" i="3" s="1"/>
  <c r="AB22" i="3"/>
  <c r="G6" i="3" s="1"/>
  <c r="AB13" i="3"/>
  <c r="F5" i="3" s="1"/>
  <c r="AB101" i="3"/>
  <c r="F16" i="3" s="1"/>
  <c r="AB78" i="3"/>
  <c r="G13" i="3" s="1"/>
  <c r="AB61" i="3"/>
  <c r="F11" i="3" s="1"/>
  <c r="AB54" i="3"/>
  <c r="G10" i="3" s="1"/>
  <c r="AB46" i="3"/>
  <c r="G9" i="3" s="1"/>
  <c r="AB30" i="3"/>
  <c r="G7" i="3" s="1"/>
  <c r="AB94" i="2"/>
  <c r="G15" i="2" s="1"/>
  <c r="AB85" i="2"/>
  <c r="F14" i="2" s="1"/>
  <c r="AB77" i="2"/>
  <c r="F13" i="2" s="1"/>
  <c r="AB53" i="2"/>
  <c r="F10" i="2" s="1"/>
  <c r="AB30" i="2"/>
  <c r="G7" i="2" s="1"/>
  <c r="AB22" i="2"/>
  <c r="G6" i="2" s="1"/>
  <c r="AB14" i="2"/>
  <c r="G5" i="2" s="1"/>
  <c r="AB6" i="2"/>
  <c r="G4" i="2" s="1"/>
  <c r="AB101" i="2"/>
  <c r="F16" i="2" s="1"/>
  <c r="AB70" i="2"/>
  <c r="G12" i="2" s="1"/>
  <c r="AB61" i="2"/>
  <c r="F11" i="2" s="1"/>
  <c r="AB45" i="2"/>
  <c r="F9" i="2" s="1"/>
  <c r="AB38" i="2"/>
  <c r="G8" i="2" s="1"/>
  <c r="AD45" i="1"/>
  <c r="F9" i="1" s="1"/>
  <c r="AD13" i="1"/>
  <c r="F5" i="1" s="1"/>
  <c r="AD86" i="1"/>
  <c r="G14" i="1" s="1"/>
  <c r="AD62" i="1"/>
  <c r="G11" i="1" s="1"/>
  <c r="AD53" i="1"/>
  <c r="F10" i="1" s="1"/>
  <c r="AD101" i="1"/>
  <c r="F16" i="1" s="1"/>
  <c r="AD94" i="1"/>
  <c r="G15" i="1" s="1"/>
  <c r="AD77" i="1"/>
  <c r="F13" i="1" s="1"/>
  <c r="AD69" i="1"/>
  <c r="F12" i="1" s="1"/>
  <c r="AD37" i="1"/>
  <c r="F8" i="1" s="1"/>
  <c r="AD29" i="1"/>
  <c r="F7" i="1" s="1"/>
  <c r="Y85" i="5"/>
  <c r="D14" i="5" s="1"/>
  <c r="AD45" i="5"/>
  <c r="F9" i="5" s="1"/>
  <c r="Y21" i="5"/>
  <c r="D6" i="5" s="1"/>
  <c r="Y69" i="5"/>
  <c r="D12" i="5" s="1"/>
  <c r="AD93" i="5"/>
  <c r="F15" i="5" s="1"/>
  <c r="AD29" i="5"/>
  <c r="F7" i="5" s="1"/>
  <c r="Y53" i="5"/>
  <c r="D10" i="5" s="1"/>
  <c r="AD77" i="5"/>
  <c r="F13" i="5" s="1"/>
  <c r="AD13" i="5"/>
  <c r="F5" i="5" s="1"/>
  <c r="Y101" i="5"/>
  <c r="D16" i="5" s="1"/>
  <c r="Y37" i="5"/>
  <c r="D8" i="5" s="1"/>
  <c r="AD61" i="5"/>
  <c r="F11" i="5" s="1"/>
  <c r="Y5" i="5"/>
  <c r="D4" i="5" s="1"/>
  <c r="Y6" i="5"/>
  <c r="E4" i="5" s="1"/>
  <c r="Y93" i="5"/>
  <c r="D15" i="5" s="1"/>
  <c r="Y77" i="5"/>
  <c r="D13" i="5" s="1"/>
  <c r="Y61" i="5"/>
  <c r="D11" i="5" s="1"/>
  <c r="Y45" i="5"/>
  <c r="D9" i="5" s="1"/>
  <c r="Y29" i="5"/>
  <c r="D7" i="5" s="1"/>
  <c r="Y13" i="5"/>
  <c r="D5" i="5" s="1"/>
  <c r="AD101" i="5"/>
  <c r="F16" i="5" s="1"/>
  <c r="AD85" i="5"/>
  <c r="F14" i="5" s="1"/>
  <c r="AD69" i="5"/>
  <c r="F12" i="5" s="1"/>
  <c r="AD53" i="5"/>
  <c r="F10" i="5" s="1"/>
  <c r="AD37" i="5"/>
  <c r="F8" i="5" s="1"/>
  <c r="AD21" i="5"/>
  <c r="F6" i="5" s="1"/>
  <c r="AD5" i="5"/>
  <c r="F4" i="5" s="1"/>
  <c r="U94" i="6"/>
  <c r="E15" i="6" s="1"/>
  <c r="U78" i="6"/>
  <c r="E13" i="6" s="1"/>
  <c r="U61" i="6"/>
  <c r="D11" i="6" s="1"/>
  <c r="U46" i="6"/>
  <c r="E9" i="6" s="1"/>
  <c r="U30" i="6"/>
  <c r="E7" i="6" s="1"/>
  <c r="U14" i="6"/>
  <c r="E5" i="6" s="1"/>
  <c r="U102" i="6"/>
  <c r="E16" i="6" s="1"/>
  <c r="U86" i="6"/>
  <c r="E14" i="6" s="1"/>
  <c r="U70" i="6"/>
  <c r="E12" i="6" s="1"/>
  <c r="U54" i="6"/>
  <c r="E10" i="6" s="1"/>
  <c r="U38" i="6"/>
  <c r="E8" i="6" s="1"/>
  <c r="U22" i="6"/>
  <c r="E6" i="6" s="1"/>
  <c r="U6" i="6"/>
  <c r="E4" i="6" s="1"/>
  <c r="U101" i="7"/>
  <c r="D16" i="7" s="1"/>
  <c r="G16" i="7"/>
  <c r="G15" i="7"/>
  <c r="U85" i="7"/>
  <c r="D14" i="7" s="1"/>
  <c r="G14" i="7"/>
  <c r="G13" i="7"/>
  <c r="U69" i="7"/>
  <c r="D12" i="7" s="1"/>
  <c r="G12" i="7"/>
  <c r="G11" i="7"/>
  <c r="U53" i="7"/>
  <c r="D10" i="7" s="1"/>
  <c r="G10" i="7"/>
  <c r="U37" i="7"/>
  <c r="D8" i="7" s="1"/>
  <c r="H8" i="7" s="1"/>
  <c r="I8" i="7"/>
  <c r="F8" i="7"/>
  <c r="G7" i="7"/>
  <c r="G5" i="7"/>
  <c r="U21" i="7"/>
  <c r="D6" i="7" s="1"/>
  <c r="D4" i="7"/>
  <c r="F4" i="7" s="1"/>
  <c r="U6" i="7"/>
  <c r="E4" i="7" s="1"/>
  <c r="U93" i="7"/>
  <c r="D15" i="7" s="1"/>
  <c r="U77" i="7"/>
  <c r="D13" i="7" s="1"/>
  <c r="U61" i="7"/>
  <c r="D11" i="7" s="1"/>
  <c r="U45" i="7"/>
  <c r="D9" i="7" s="1"/>
  <c r="U29" i="7"/>
  <c r="D7" i="7" s="1"/>
  <c r="U13" i="7"/>
  <c r="D5" i="7" s="1"/>
  <c r="Q63" i="3"/>
  <c r="R61" i="3" s="1"/>
  <c r="B11" i="3" s="1"/>
  <c r="V63" i="3"/>
  <c r="V103" i="3"/>
  <c r="V95" i="3"/>
  <c r="V87" i="3"/>
  <c r="V79" i="3"/>
  <c r="V71" i="3"/>
  <c r="V55" i="3"/>
  <c r="V47" i="3"/>
  <c r="V39" i="3"/>
  <c r="V31" i="3"/>
  <c r="V23" i="3"/>
  <c r="V15" i="3"/>
  <c r="V7" i="3"/>
  <c r="V103" i="2"/>
  <c r="V95" i="2"/>
  <c r="V87" i="2"/>
  <c r="V79" i="2"/>
  <c r="V71" i="2"/>
  <c r="V63" i="2"/>
  <c r="V55" i="2"/>
  <c r="V47" i="2"/>
  <c r="V39" i="2"/>
  <c r="V31" i="2"/>
  <c r="V23" i="2"/>
  <c r="V15" i="2"/>
  <c r="V7" i="2"/>
  <c r="W102" i="3" l="1"/>
  <c r="E16" i="3" s="1"/>
  <c r="W101" i="3"/>
  <c r="D16" i="3" s="1"/>
  <c r="W93" i="3"/>
  <c r="D15" i="3" s="1"/>
  <c r="W94" i="3"/>
  <c r="E15" i="3" s="1"/>
  <c r="W85" i="3"/>
  <c r="D14" i="3" s="1"/>
  <c r="W86" i="3"/>
  <c r="E14" i="3" s="1"/>
  <c r="W77" i="3"/>
  <c r="D13" i="3" s="1"/>
  <c r="W78" i="3"/>
  <c r="E13" i="3" s="1"/>
  <c r="W70" i="3"/>
  <c r="E12" i="3" s="1"/>
  <c r="W69" i="3"/>
  <c r="D12" i="3" s="1"/>
  <c r="W61" i="3"/>
  <c r="D11" i="3" s="1"/>
  <c r="J11" i="3" s="1"/>
  <c r="W62" i="3"/>
  <c r="E11" i="3" s="1"/>
  <c r="W54" i="3"/>
  <c r="E10" i="3" s="1"/>
  <c r="W53" i="3"/>
  <c r="D10" i="3" s="1"/>
  <c r="W45" i="3"/>
  <c r="D9" i="3" s="1"/>
  <c r="W46" i="3"/>
  <c r="E9" i="3" s="1"/>
  <c r="W38" i="3"/>
  <c r="E8" i="3" s="1"/>
  <c r="W37" i="3"/>
  <c r="D8" i="3" s="1"/>
  <c r="W30" i="3"/>
  <c r="E7" i="3" s="1"/>
  <c r="W29" i="3"/>
  <c r="D7" i="3" s="1"/>
  <c r="W22" i="3"/>
  <c r="E6" i="3" s="1"/>
  <c r="W21" i="3"/>
  <c r="D6" i="3" s="1"/>
  <c r="W13" i="3"/>
  <c r="D5" i="3" s="1"/>
  <c r="W14" i="3"/>
  <c r="E5" i="3" s="1"/>
  <c r="W5" i="3"/>
  <c r="D4" i="3" s="1"/>
  <c r="W6" i="3"/>
  <c r="E4" i="3" s="1"/>
  <c r="W6" i="2"/>
  <c r="E4" i="2" s="1"/>
  <c r="W5" i="2"/>
  <c r="D4" i="2" s="1"/>
  <c r="W102" i="2"/>
  <c r="E16" i="2" s="1"/>
  <c r="W101" i="2"/>
  <c r="D16" i="2" s="1"/>
  <c r="W94" i="2"/>
  <c r="E15" i="2" s="1"/>
  <c r="W93" i="2"/>
  <c r="D15" i="2" s="1"/>
  <c r="W86" i="2"/>
  <c r="E14" i="2" s="1"/>
  <c r="W85" i="2"/>
  <c r="D14" i="2" s="1"/>
  <c r="W77" i="2"/>
  <c r="D13" i="2" s="1"/>
  <c r="W78" i="2"/>
  <c r="E13" i="2" s="1"/>
  <c r="W69" i="2"/>
  <c r="D12" i="2" s="1"/>
  <c r="W70" i="2"/>
  <c r="E12" i="2" s="1"/>
  <c r="W61" i="2"/>
  <c r="D11" i="2" s="1"/>
  <c r="W62" i="2"/>
  <c r="E11" i="2" s="1"/>
  <c r="W54" i="2"/>
  <c r="E10" i="2" s="1"/>
  <c r="W53" i="2"/>
  <c r="D10" i="2" s="1"/>
  <c r="W46" i="2"/>
  <c r="E9" i="2" s="1"/>
  <c r="W45" i="2"/>
  <c r="D9" i="2" s="1"/>
  <c r="W38" i="2"/>
  <c r="E8" i="2" s="1"/>
  <c r="W37" i="2"/>
  <c r="D8" i="2" s="1"/>
  <c r="W30" i="2"/>
  <c r="E7" i="2" s="1"/>
  <c r="W29" i="2"/>
  <c r="D7" i="2" s="1"/>
  <c r="W22" i="2"/>
  <c r="E6" i="2" s="1"/>
  <c r="W21" i="2"/>
  <c r="D6" i="2" s="1"/>
  <c r="W13" i="2"/>
  <c r="D5" i="2" s="1"/>
  <c r="W14" i="2"/>
  <c r="E5" i="2" s="1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7" i="7"/>
  <c r="F7" i="7"/>
  <c r="H6" i="7"/>
  <c r="F6" i="7"/>
  <c r="U7" i="7"/>
  <c r="G4" i="7"/>
  <c r="I4" i="7"/>
  <c r="H5" i="7"/>
  <c r="F5" i="7"/>
  <c r="R62" i="3"/>
  <c r="C11" i="3" s="1"/>
  <c r="I11" i="3" s="1"/>
  <c r="W103" i="1"/>
  <c r="W95" i="1"/>
  <c r="W87" i="1"/>
  <c r="W79" i="1"/>
  <c r="W71" i="1"/>
  <c r="W63" i="1"/>
  <c r="W55" i="1"/>
  <c r="W47" i="1"/>
  <c r="W39" i="1"/>
  <c r="W31" i="1"/>
  <c r="W15" i="1"/>
  <c r="W7" i="1"/>
  <c r="K11" i="3" l="1"/>
  <c r="M11" i="3" s="1"/>
  <c r="H11" i="3"/>
  <c r="L11" i="3" s="1"/>
  <c r="X6" i="1"/>
  <c r="X5" i="1"/>
  <c r="X29" i="1"/>
  <c r="D7" i="1" s="1"/>
  <c r="X30" i="1"/>
  <c r="E7" i="1" s="1"/>
  <c r="X45" i="1"/>
  <c r="D9" i="1" s="1"/>
  <c r="X46" i="1"/>
  <c r="E9" i="1" s="1"/>
  <c r="X61" i="1"/>
  <c r="D11" i="1" s="1"/>
  <c r="X62" i="1"/>
  <c r="E11" i="1" s="1"/>
  <c r="X77" i="1"/>
  <c r="D13" i="1" s="1"/>
  <c r="X78" i="1"/>
  <c r="E13" i="1" s="1"/>
  <c r="X93" i="1"/>
  <c r="D15" i="1" s="1"/>
  <c r="X94" i="1"/>
  <c r="E15" i="1" s="1"/>
  <c r="D4" i="1"/>
  <c r="X13" i="1"/>
  <c r="D5" i="1" s="1"/>
  <c r="E4" i="1"/>
  <c r="X14" i="1"/>
  <c r="E5" i="1" s="1"/>
  <c r="X37" i="1"/>
  <c r="D8" i="1" s="1"/>
  <c r="X38" i="1"/>
  <c r="E8" i="1" s="1"/>
  <c r="X53" i="1"/>
  <c r="D10" i="1" s="1"/>
  <c r="X54" i="1"/>
  <c r="E10" i="1" s="1"/>
  <c r="X69" i="1"/>
  <c r="D12" i="1" s="1"/>
  <c r="X70" i="1"/>
  <c r="E12" i="1" s="1"/>
  <c r="X85" i="1"/>
  <c r="D14" i="1" s="1"/>
  <c r="X86" i="1"/>
  <c r="E14" i="1" s="1"/>
  <c r="X101" i="1"/>
  <c r="D16" i="1" s="1"/>
  <c r="X102" i="1"/>
  <c r="E16" i="1" s="1"/>
  <c r="O103" i="7"/>
  <c r="P102" i="7" s="1"/>
  <c r="C16" i="7" s="1"/>
  <c r="P101" i="7"/>
  <c r="B16" i="7" s="1"/>
  <c r="O95" i="7"/>
  <c r="P94" i="7" s="1"/>
  <c r="C15" i="7" s="1"/>
  <c r="P93" i="7"/>
  <c r="B15" i="7" s="1"/>
  <c r="O87" i="7"/>
  <c r="P86" i="7"/>
  <c r="C14" i="7" s="1"/>
  <c r="P85" i="7"/>
  <c r="O79" i="7"/>
  <c r="P78" i="7" s="1"/>
  <c r="C13" i="7" s="1"/>
  <c r="O71" i="7"/>
  <c r="P70" i="7" s="1"/>
  <c r="C12" i="7" s="1"/>
  <c r="P69" i="7"/>
  <c r="O63" i="7"/>
  <c r="P62" i="7" s="1"/>
  <c r="C11" i="7" s="1"/>
  <c r="P61" i="7"/>
  <c r="B11" i="7" s="1"/>
  <c r="O55" i="7"/>
  <c r="P54" i="7" s="1"/>
  <c r="C10" i="7" s="1"/>
  <c r="O47" i="7"/>
  <c r="P46" i="7" s="1"/>
  <c r="C9" i="7" s="1"/>
  <c r="O39" i="7"/>
  <c r="P38" i="7" s="1"/>
  <c r="C8" i="7" s="1"/>
  <c r="O31" i="7"/>
  <c r="P30" i="7" s="1"/>
  <c r="C7" i="7" s="1"/>
  <c r="O23" i="7"/>
  <c r="P22" i="7" s="1"/>
  <c r="C6" i="7" s="1"/>
  <c r="O15" i="7"/>
  <c r="P14" i="7" s="1"/>
  <c r="C5" i="7" s="1"/>
  <c r="B14" i="7"/>
  <c r="B12" i="7"/>
  <c r="O7" i="7"/>
  <c r="P6" i="7" s="1"/>
  <c r="C4" i="7" s="1"/>
  <c r="O55" i="6"/>
  <c r="O103" i="6"/>
  <c r="P102" i="6" s="1"/>
  <c r="C16" i="6" s="1"/>
  <c r="O95" i="6"/>
  <c r="P94" i="6" s="1"/>
  <c r="C15" i="6" s="1"/>
  <c r="O87" i="6"/>
  <c r="P86" i="6" s="1"/>
  <c r="C14" i="6" s="1"/>
  <c r="P85" i="6"/>
  <c r="O79" i="6"/>
  <c r="P78" i="6" s="1"/>
  <c r="C13" i="6" s="1"/>
  <c r="O71" i="6"/>
  <c r="P70" i="6" s="1"/>
  <c r="C12" i="6" s="1"/>
  <c r="O63" i="6"/>
  <c r="P62" i="6" s="1"/>
  <c r="C11" i="6" s="1"/>
  <c r="O47" i="6"/>
  <c r="P46" i="6" s="1"/>
  <c r="C9" i="6" s="1"/>
  <c r="O39" i="6"/>
  <c r="P38" i="6" s="1"/>
  <c r="C8" i="6" s="1"/>
  <c r="O31" i="6"/>
  <c r="P30" i="6" s="1"/>
  <c r="C7" i="6" s="1"/>
  <c r="O23" i="6"/>
  <c r="P22" i="6" s="1"/>
  <c r="C6" i="6" s="1"/>
  <c r="O15" i="6"/>
  <c r="P14" i="6" s="1"/>
  <c r="C5" i="6" s="1"/>
  <c r="B14" i="6"/>
  <c r="P13" i="6"/>
  <c r="B5" i="6" s="1"/>
  <c r="O7" i="6"/>
  <c r="P6" i="6" s="1"/>
  <c r="C4" i="6" s="1"/>
  <c r="S87" i="5"/>
  <c r="T86" i="5" s="1"/>
  <c r="C14" i="5" s="1"/>
  <c r="S103" i="5"/>
  <c r="T102" i="5" s="1"/>
  <c r="C16" i="5" s="1"/>
  <c r="T101" i="5"/>
  <c r="B16" i="5" s="1"/>
  <c r="S95" i="5"/>
  <c r="T94" i="5" s="1"/>
  <c r="C15" i="5" s="1"/>
  <c r="S79" i="5"/>
  <c r="T78" i="5" s="1"/>
  <c r="C13" i="5" s="1"/>
  <c r="S71" i="5"/>
  <c r="T70" i="5" s="1"/>
  <c r="C12" i="5" s="1"/>
  <c r="S63" i="5"/>
  <c r="T62" i="5" s="1"/>
  <c r="C11" i="5" s="1"/>
  <c r="S55" i="5"/>
  <c r="T54" i="5" s="1"/>
  <c r="C10" i="5" s="1"/>
  <c r="S47" i="5"/>
  <c r="T46" i="5" s="1"/>
  <c r="C9" i="5" s="1"/>
  <c r="S39" i="5"/>
  <c r="T38" i="5" s="1"/>
  <c r="C8" i="5" s="1"/>
  <c r="S31" i="5"/>
  <c r="T30" i="5" s="1"/>
  <c r="C7" i="5" s="1"/>
  <c r="S23" i="5"/>
  <c r="T22" i="5" s="1"/>
  <c r="C6" i="5" s="1"/>
  <c r="S15" i="5"/>
  <c r="T14" i="5" s="1"/>
  <c r="C5" i="5" s="1"/>
  <c r="S7" i="5"/>
  <c r="T6" i="5" s="1"/>
  <c r="C4" i="5" s="1"/>
  <c r="Q55" i="4"/>
  <c r="R54" i="4" s="1"/>
  <c r="C10" i="4" s="1"/>
  <c r="Q103" i="4"/>
  <c r="R102" i="4" s="1"/>
  <c r="C16" i="4" s="1"/>
  <c r="Q95" i="4"/>
  <c r="R94" i="4" s="1"/>
  <c r="C15" i="4" s="1"/>
  <c r="Q87" i="4"/>
  <c r="R86" i="4" s="1"/>
  <c r="C14" i="4" s="1"/>
  <c r="Q79" i="4"/>
  <c r="R78" i="4" s="1"/>
  <c r="C13" i="4" s="1"/>
  <c r="Q71" i="4"/>
  <c r="R70" i="4" s="1"/>
  <c r="C12" i="4" s="1"/>
  <c r="Q63" i="4"/>
  <c r="R62" i="4" s="1"/>
  <c r="C11" i="4" s="1"/>
  <c r="Q47" i="4"/>
  <c r="R46" i="4" s="1"/>
  <c r="C9" i="4" s="1"/>
  <c r="Q39" i="4"/>
  <c r="R38" i="4" s="1"/>
  <c r="C8" i="4" s="1"/>
  <c r="Q31" i="4"/>
  <c r="R30" i="4" s="1"/>
  <c r="C7" i="4" s="1"/>
  <c r="Q23" i="4"/>
  <c r="R22" i="4" s="1"/>
  <c r="C6" i="4" s="1"/>
  <c r="Q15" i="4"/>
  <c r="R14" i="4" s="1"/>
  <c r="C5" i="4" s="1"/>
  <c r="Q7" i="4"/>
  <c r="R6" i="4" s="1"/>
  <c r="C4" i="4" s="1"/>
  <c r="Q7" i="1"/>
  <c r="I4" i="4" l="1"/>
  <c r="K4" i="4"/>
  <c r="M4" i="4" s="1"/>
  <c r="I6" i="4"/>
  <c r="K6" i="4"/>
  <c r="M6" i="4" s="1"/>
  <c r="I8" i="4"/>
  <c r="K8" i="4"/>
  <c r="M8" i="4" s="1"/>
  <c r="I11" i="4"/>
  <c r="K11" i="4"/>
  <c r="M11" i="4" s="1"/>
  <c r="I13" i="4"/>
  <c r="K13" i="4"/>
  <c r="M13" i="4" s="1"/>
  <c r="I15" i="4"/>
  <c r="K15" i="4"/>
  <c r="M15" i="4" s="1"/>
  <c r="I10" i="4"/>
  <c r="K10" i="4"/>
  <c r="M10" i="4" s="1"/>
  <c r="I5" i="4"/>
  <c r="K5" i="4"/>
  <c r="M5" i="4" s="1"/>
  <c r="I7" i="4"/>
  <c r="K7" i="4"/>
  <c r="M7" i="4" s="1"/>
  <c r="I9" i="4"/>
  <c r="K9" i="4"/>
  <c r="M9" i="4" s="1"/>
  <c r="I12" i="4"/>
  <c r="K12" i="4"/>
  <c r="M12" i="4" s="1"/>
  <c r="I14" i="4"/>
  <c r="K14" i="4"/>
  <c r="M14" i="4" s="1"/>
  <c r="I16" i="4"/>
  <c r="K16" i="4"/>
  <c r="M16" i="4" s="1"/>
  <c r="T29" i="5"/>
  <c r="B7" i="5" s="1"/>
  <c r="G14" i="6"/>
  <c r="I14" i="6"/>
  <c r="I4" i="6"/>
  <c r="G4" i="6"/>
  <c r="F14" i="6"/>
  <c r="H14" i="6"/>
  <c r="G6" i="6"/>
  <c r="I6" i="6"/>
  <c r="G8" i="6"/>
  <c r="I8" i="6"/>
  <c r="G11" i="6"/>
  <c r="I11" i="6"/>
  <c r="G13" i="6"/>
  <c r="I13" i="6"/>
  <c r="G15" i="6"/>
  <c r="I15" i="6"/>
  <c r="F5" i="6"/>
  <c r="H5" i="6"/>
  <c r="J5" i="6" s="1"/>
  <c r="G5" i="6"/>
  <c r="I5" i="6"/>
  <c r="G7" i="6"/>
  <c r="I7" i="6"/>
  <c r="G9" i="6"/>
  <c r="I9" i="6"/>
  <c r="G12" i="6"/>
  <c r="I12" i="6"/>
  <c r="G16" i="6"/>
  <c r="I16" i="6"/>
  <c r="P21" i="6"/>
  <c r="B6" i="6" s="1"/>
  <c r="R21" i="4"/>
  <c r="B6" i="4" s="1"/>
  <c r="P37" i="6"/>
  <c r="B8" i="6" s="1"/>
  <c r="P101" i="6"/>
  <c r="B16" i="6" s="1"/>
  <c r="P13" i="7"/>
  <c r="B5" i="7" s="1"/>
  <c r="P77" i="7"/>
  <c r="B13" i="7" s="1"/>
  <c r="P53" i="7"/>
  <c r="B10" i="7" s="1"/>
  <c r="P45" i="7"/>
  <c r="B9" i="7" s="1"/>
  <c r="P37" i="7"/>
  <c r="B8" i="7" s="1"/>
  <c r="P29" i="7"/>
  <c r="B7" i="7" s="1"/>
  <c r="P21" i="7"/>
  <c r="B6" i="7" s="1"/>
  <c r="P5" i="7"/>
  <c r="B4" i="7" s="1"/>
  <c r="P93" i="6"/>
  <c r="B15" i="6" s="1"/>
  <c r="P77" i="6"/>
  <c r="B13" i="6" s="1"/>
  <c r="P69" i="6"/>
  <c r="B12" i="6" s="1"/>
  <c r="P61" i="6"/>
  <c r="B11" i="6" s="1"/>
  <c r="P53" i="6"/>
  <c r="B10" i="6" s="1"/>
  <c r="P54" i="6"/>
  <c r="C10" i="6" s="1"/>
  <c r="P45" i="6"/>
  <c r="B9" i="6" s="1"/>
  <c r="P29" i="6"/>
  <c r="B7" i="6" s="1"/>
  <c r="P5" i="6"/>
  <c r="B4" i="6" s="1"/>
  <c r="T93" i="5"/>
  <c r="B15" i="5" s="1"/>
  <c r="T77" i="5"/>
  <c r="B13" i="5" s="1"/>
  <c r="T85" i="5"/>
  <c r="B14" i="5" s="1"/>
  <c r="T69" i="5"/>
  <c r="B12" i="5" s="1"/>
  <c r="T61" i="5"/>
  <c r="B11" i="5" s="1"/>
  <c r="T53" i="5"/>
  <c r="B10" i="5" s="1"/>
  <c r="T37" i="5"/>
  <c r="B8" i="5" s="1"/>
  <c r="T45" i="5"/>
  <c r="B9" i="5" s="1"/>
  <c r="T21" i="5"/>
  <c r="B6" i="5" s="1"/>
  <c r="T13" i="5"/>
  <c r="B5" i="5" s="1"/>
  <c r="T5" i="5"/>
  <c r="B4" i="5" s="1"/>
  <c r="R101" i="4"/>
  <c r="B16" i="4" s="1"/>
  <c r="R93" i="4"/>
  <c r="B15" i="4" s="1"/>
  <c r="R85" i="4"/>
  <c r="B14" i="4" s="1"/>
  <c r="R77" i="4"/>
  <c r="B13" i="4" s="1"/>
  <c r="R69" i="4"/>
  <c r="B12" i="4" s="1"/>
  <c r="R61" i="4"/>
  <c r="B11" i="4" s="1"/>
  <c r="R45" i="4"/>
  <c r="B9" i="4" s="1"/>
  <c r="R53" i="4"/>
  <c r="B10" i="4" s="1"/>
  <c r="R37" i="4"/>
  <c r="B8" i="4" s="1"/>
  <c r="R29" i="4"/>
  <c r="B7" i="4" s="1"/>
  <c r="R13" i="4"/>
  <c r="B5" i="4" s="1"/>
  <c r="R5" i="4"/>
  <c r="B4" i="4" s="1"/>
  <c r="Q7" i="3"/>
  <c r="Q103" i="3"/>
  <c r="R101" i="3" s="1"/>
  <c r="B16" i="3" s="1"/>
  <c r="Q95" i="3"/>
  <c r="Q87" i="3"/>
  <c r="Q79" i="3"/>
  <c r="R77" i="3" s="1"/>
  <c r="B13" i="3" s="1"/>
  <c r="Q71" i="3"/>
  <c r="Q55" i="3"/>
  <c r="Q47" i="3"/>
  <c r="Q39" i="3"/>
  <c r="Q31" i="3"/>
  <c r="Q23" i="3"/>
  <c r="Q15" i="3"/>
  <c r="R13" i="3" s="1"/>
  <c r="B5" i="3" s="1"/>
  <c r="Q31" i="2"/>
  <c r="Q7" i="2"/>
  <c r="Q103" i="2"/>
  <c r="Q95" i="2"/>
  <c r="Q87" i="2"/>
  <c r="Q79" i="2"/>
  <c r="Q71" i="2"/>
  <c r="Q63" i="2"/>
  <c r="Q55" i="2"/>
  <c r="Q47" i="2"/>
  <c r="Q39" i="2"/>
  <c r="Q23" i="2"/>
  <c r="Q15" i="2"/>
  <c r="Q71" i="1"/>
  <c r="Q39" i="1"/>
  <c r="R22" i="1"/>
  <c r="C6" i="1" s="1"/>
  <c r="R21" i="1"/>
  <c r="B6" i="1" s="1"/>
  <c r="Q31" i="1"/>
  <c r="Q15" i="1"/>
  <c r="Q95" i="1"/>
  <c r="Q87" i="1"/>
  <c r="Q79" i="1"/>
  <c r="Q63" i="1"/>
  <c r="Q55" i="1"/>
  <c r="Q47" i="1"/>
  <c r="H5" i="4" l="1"/>
  <c r="J5" i="4"/>
  <c r="L5" i="4" s="1"/>
  <c r="H8" i="4"/>
  <c r="J8" i="4"/>
  <c r="L8" i="4" s="1"/>
  <c r="H9" i="4"/>
  <c r="J9" i="4"/>
  <c r="L9" i="4" s="1"/>
  <c r="H12" i="4"/>
  <c r="J12" i="4"/>
  <c r="L12" i="4" s="1"/>
  <c r="H14" i="4"/>
  <c r="J14" i="4"/>
  <c r="L14" i="4" s="1"/>
  <c r="H16" i="4"/>
  <c r="J16" i="4"/>
  <c r="L16" i="4" s="1"/>
  <c r="H4" i="4"/>
  <c r="J4" i="4"/>
  <c r="L4" i="4" s="1"/>
  <c r="H7" i="4"/>
  <c r="J7" i="4"/>
  <c r="L7" i="4" s="1"/>
  <c r="H10" i="4"/>
  <c r="J10" i="4"/>
  <c r="L10" i="4" s="1"/>
  <c r="H11" i="4"/>
  <c r="J11" i="4"/>
  <c r="L11" i="4" s="1"/>
  <c r="H13" i="4"/>
  <c r="J13" i="4"/>
  <c r="L13" i="4" s="1"/>
  <c r="H15" i="4"/>
  <c r="J15" i="4"/>
  <c r="L15" i="4" s="1"/>
  <c r="H6" i="4"/>
  <c r="J6" i="4"/>
  <c r="L6" i="4" s="1"/>
  <c r="H5" i="3"/>
  <c r="J5" i="3"/>
  <c r="L5" i="3" s="1"/>
  <c r="H16" i="3"/>
  <c r="J16" i="3"/>
  <c r="L16" i="3" s="1"/>
  <c r="H13" i="3"/>
  <c r="J13" i="3"/>
  <c r="L13" i="3" s="1"/>
  <c r="H6" i="1"/>
  <c r="J6" i="1"/>
  <c r="L6" i="1" s="1"/>
  <c r="I6" i="1"/>
  <c r="K6" i="1"/>
  <c r="F7" i="6"/>
  <c r="H7" i="6"/>
  <c r="J7" i="6" s="1"/>
  <c r="F11" i="6"/>
  <c r="H11" i="6"/>
  <c r="J11" i="6" s="1"/>
  <c r="F13" i="6"/>
  <c r="H13" i="6"/>
  <c r="J13" i="6" s="1"/>
  <c r="F16" i="6"/>
  <c r="H16" i="6"/>
  <c r="J16" i="6" s="1"/>
  <c r="J14" i="6"/>
  <c r="G10" i="6"/>
  <c r="I10" i="6"/>
  <c r="H4" i="6"/>
  <c r="F4" i="6"/>
  <c r="F9" i="6"/>
  <c r="H9" i="6"/>
  <c r="F10" i="6"/>
  <c r="H10" i="6"/>
  <c r="F12" i="6"/>
  <c r="H12" i="6"/>
  <c r="F15" i="6"/>
  <c r="H15" i="6"/>
  <c r="F8" i="6"/>
  <c r="H8" i="6"/>
  <c r="F6" i="6"/>
  <c r="H6" i="6"/>
  <c r="R21" i="2"/>
  <c r="B6" i="2" s="1"/>
  <c r="R45" i="2"/>
  <c r="B9" i="2" s="1"/>
  <c r="R61" i="2"/>
  <c r="B11" i="2" s="1"/>
  <c r="R77" i="2"/>
  <c r="B13" i="2" s="1"/>
  <c r="R94" i="2"/>
  <c r="C15" i="2" s="1"/>
  <c r="R5" i="2"/>
  <c r="B4" i="2" s="1"/>
  <c r="R53" i="1"/>
  <c r="B10" i="1" s="1"/>
  <c r="R93" i="1"/>
  <c r="B15" i="1" s="1"/>
  <c r="R30" i="1"/>
  <c r="C7" i="1" s="1"/>
  <c r="R46" i="1"/>
  <c r="C9" i="1" s="1"/>
  <c r="R61" i="1"/>
  <c r="B11" i="1" s="1"/>
  <c r="R85" i="1"/>
  <c r="B14" i="1" s="1"/>
  <c r="R13" i="1"/>
  <c r="B5" i="1" s="1"/>
  <c r="R5" i="1"/>
  <c r="B4" i="1" s="1"/>
  <c r="R6" i="1"/>
  <c r="C4" i="1" s="1"/>
  <c r="R38" i="1"/>
  <c r="C8" i="1" s="1"/>
  <c r="R13" i="2"/>
  <c r="B5" i="2" s="1"/>
  <c r="R37" i="2"/>
  <c r="B8" i="2" s="1"/>
  <c r="R53" i="2"/>
  <c r="B10" i="2" s="1"/>
  <c r="R69" i="2"/>
  <c r="B12" i="2" s="1"/>
  <c r="R85" i="2"/>
  <c r="B14" i="2" s="1"/>
  <c r="R102" i="2"/>
  <c r="C16" i="2" s="1"/>
  <c r="R29" i="2"/>
  <c r="B7" i="2" s="1"/>
  <c r="R22" i="3"/>
  <c r="C6" i="3" s="1"/>
  <c r="R38" i="3"/>
  <c r="C8" i="3" s="1"/>
  <c r="R54" i="3"/>
  <c r="R86" i="3"/>
  <c r="C14" i="3" s="1"/>
  <c r="R14" i="3"/>
  <c r="C5" i="3" s="1"/>
  <c r="R30" i="3"/>
  <c r="C7" i="3" s="1"/>
  <c r="R46" i="3"/>
  <c r="C9" i="3" s="1"/>
  <c r="R70" i="3"/>
  <c r="C12" i="3" s="1"/>
  <c r="R78" i="3"/>
  <c r="C13" i="3" s="1"/>
  <c r="R94" i="3"/>
  <c r="C15" i="3" s="1"/>
  <c r="R102" i="3"/>
  <c r="C16" i="3" s="1"/>
  <c r="R6" i="3"/>
  <c r="C4" i="3" s="1"/>
  <c r="R29" i="1"/>
  <c r="B7" i="1" s="1"/>
  <c r="R85" i="3"/>
  <c r="B14" i="3" s="1"/>
  <c r="R69" i="3"/>
  <c r="B12" i="3" s="1"/>
  <c r="R93" i="3"/>
  <c r="B15" i="3" s="1"/>
  <c r="R53" i="3"/>
  <c r="B10" i="3" s="1"/>
  <c r="R45" i="3"/>
  <c r="B9" i="3" s="1"/>
  <c r="R29" i="3"/>
  <c r="B7" i="3" s="1"/>
  <c r="R37" i="3"/>
  <c r="B8" i="3" s="1"/>
  <c r="R21" i="3"/>
  <c r="B6" i="3" s="1"/>
  <c r="R5" i="3"/>
  <c r="B4" i="3" s="1"/>
  <c r="R30" i="2"/>
  <c r="C7" i="2" s="1"/>
  <c r="R6" i="2"/>
  <c r="C4" i="2" s="1"/>
  <c r="R46" i="2"/>
  <c r="C9" i="2" s="1"/>
  <c r="R78" i="2"/>
  <c r="C13" i="2" s="1"/>
  <c r="R93" i="2"/>
  <c r="B15" i="2" s="1"/>
  <c r="R22" i="2"/>
  <c r="C6" i="2" s="1"/>
  <c r="R62" i="2"/>
  <c r="C11" i="2" s="1"/>
  <c r="R101" i="2"/>
  <c r="B16" i="2" s="1"/>
  <c r="R14" i="2"/>
  <c r="C5" i="2" s="1"/>
  <c r="R38" i="2"/>
  <c r="C8" i="2" s="1"/>
  <c r="R54" i="2"/>
  <c r="C10" i="2" s="1"/>
  <c r="R70" i="2"/>
  <c r="C12" i="2" s="1"/>
  <c r="R86" i="2"/>
  <c r="C14" i="2" s="1"/>
  <c r="R14" i="1"/>
  <c r="C5" i="1" s="1"/>
  <c r="R45" i="1"/>
  <c r="B9" i="1" s="1"/>
  <c r="Q103" i="1"/>
  <c r="R94" i="1"/>
  <c r="C15" i="1" s="1"/>
  <c r="R86" i="1"/>
  <c r="C14" i="1" s="1"/>
  <c r="R78" i="1"/>
  <c r="C13" i="1" s="1"/>
  <c r="R77" i="1"/>
  <c r="B13" i="1" s="1"/>
  <c r="R69" i="1"/>
  <c r="B12" i="1" s="1"/>
  <c r="R70" i="1"/>
  <c r="C12" i="1" s="1"/>
  <c r="R54" i="1"/>
  <c r="C10" i="1" s="1"/>
  <c r="R62" i="1"/>
  <c r="C11" i="1" s="1"/>
  <c r="R37" i="1"/>
  <c r="B8" i="1" s="1"/>
  <c r="H4" i="3" l="1"/>
  <c r="J4" i="3"/>
  <c r="H8" i="3"/>
  <c r="J8" i="3"/>
  <c r="H9" i="3"/>
  <c r="J9" i="3"/>
  <c r="H15" i="3"/>
  <c r="J15" i="3"/>
  <c r="H14" i="3"/>
  <c r="J14" i="3"/>
  <c r="I4" i="3"/>
  <c r="K4" i="3"/>
  <c r="I15" i="3"/>
  <c r="K15" i="3"/>
  <c r="I12" i="3"/>
  <c r="K12" i="3"/>
  <c r="I7" i="3"/>
  <c r="K7" i="3"/>
  <c r="I14" i="3"/>
  <c r="K14" i="3"/>
  <c r="I8" i="3"/>
  <c r="K8" i="3"/>
  <c r="H6" i="3"/>
  <c r="J6" i="3"/>
  <c r="H7" i="3"/>
  <c r="J7" i="3"/>
  <c r="H10" i="3"/>
  <c r="J10" i="3"/>
  <c r="H12" i="3"/>
  <c r="J12" i="3"/>
  <c r="I16" i="3"/>
  <c r="K16" i="3"/>
  <c r="I13" i="3"/>
  <c r="K13" i="3"/>
  <c r="I9" i="3"/>
  <c r="K9" i="3"/>
  <c r="I5" i="3"/>
  <c r="K5" i="3"/>
  <c r="I6" i="3"/>
  <c r="K6" i="3"/>
  <c r="I14" i="2"/>
  <c r="K14" i="2"/>
  <c r="M14" i="2" s="1"/>
  <c r="I5" i="2"/>
  <c r="K5" i="2"/>
  <c r="M5" i="2" s="1"/>
  <c r="I12" i="2"/>
  <c r="K12" i="2"/>
  <c r="M12" i="2" s="1"/>
  <c r="I8" i="2"/>
  <c r="K8" i="2"/>
  <c r="M8" i="2" s="1"/>
  <c r="H16" i="2"/>
  <c r="J16" i="2"/>
  <c r="L16" i="2" s="1"/>
  <c r="I6" i="2"/>
  <c r="K6" i="2"/>
  <c r="M6" i="2" s="1"/>
  <c r="I13" i="2"/>
  <c r="K13" i="2"/>
  <c r="M13" i="2" s="1"/>
  <c r="I4" i="2"/>
  <c r="K4" i="2"/>
  <c r="M4" i="2" s="1"/>
  <c r="H7" i="2"/>
  <c r="J7" i="2"/>
  <c r="L7" i="2" s="1"/>
  <c r="H14" i="2"/>
  <c r="J14" i="2"/>
  <c r="L14" i="2" s="1"/>
  <c r="H10" i="2"/>
  <c r="J10" i="2"/>
  <c r="L10" i="2" s="1"/>
  <c r="H5" i="2"/>
  <c r="J5" i="2"/>
  <c r="L5" i="2" s="1"/>
  <c r="I15" i="2"/>
  <c r="K15" i="2"/>
  <c r="M15" i="2" s="1"/>
  <c r="H11" i="2"/>
  <c r="J11" i="2"/>
  <c r="L11" i="2" s="1"/>
  <c r="H6" i="2"/>
  <c r="J6" i="2"/>
  <c r="L6" i="2" s="1"/>
  <c r="I10" i="2"/>
  <c r="K10" i="2"/>
  <c r="M10" i="2" s="1"/>
  <c r="I11" i="2"/>
  <c r="K11" i="2"/>
  <c r="M11" i="2" s="1"/>
  <c r="H15" i="2"/>
  <c r="J15" i="2"/>
  <c r="L15" i="2" s="1"/>
  <c r="I9" i="2"/>
  <c r="K9" i="2"/>
  <c r="M9" i="2" s="1"/>
  <c r="I7" i="2"/>
  <c r="K7" i="2"/>
  <c r="M7" i="2" s="1"/>
  <c r="I16" i="2"/>
  <c r="K16" i="2"/>
  <c r="M16" i="2" s="1"/>
  <c r="H12" i="2"/>
  <c r="J12" i="2"/>
  <c r="L12" i="2" s="1"/>
  <c r="H8" i="2"/>
  <c r="J8" i="2"/>
  <c r="L8" i="2" s="1"/>
  <c r="H4" i="2"/>
  <c r="J4" i="2"/>
  <c r="L4" i="2" s="1"/>
  <c r="H13" i="2"/>
  <c r="J13" i="2"/>
  <c r="L13" i="2" s="1"/>
  <c r="H9" i="2"/>
  <c r="J9" i="2"/>
  <c r="L9" i="2" s="1"/>
  <c r="I14" i="1"/>
  <c r="M14" i="1" s="1"/>
  <c r="K14" i="1"/>
  <c r="H11" i="1"/>
  <c r="J11" i="1"/>
  <c r="L11" i="1" s="1"/>
  <c r="H8" i="1"/>
  <c r="J8" i="1"/>
  <c r="H4" i="1"/>
  <c r="J4" i="1"/>
  <c r="L4" i="1" s="1"/>
  <c r="I9" i="1"/>
  <c r="K9" i="1"/>
  <c r="M9" i="1" s="1"/>
  <c r="M6" i="1"/>
  <c r="I5" i="1"/>
  <c r="K5" i="1"/>
  <c r="I4" i="1"/>
  <c r="K4" i="1"/>
  <c r="M4" i="1" s="1"/>
  <c r="H10" i="1"/>
  <c r="J10" i="1"/>
  <c r="I15" i="1"/>
  <c r="K15" i="1"/>
  <c r="M15" i="1" s="1"/>
  <c r="I11" i="1"/>
  <c r="K11" i="1"/>
  <c r="H13" i="1"/>
  <c r="J13" i="1"/>
  <c r="L13" i="1" s="1"/>
  <c r="H5" i="1"/>
  <c r="J5" i="1"/>
  <c r="I7" i="1"/>
  <c r="K7" i="1"/>
  <c r="M7" i="1" s="1"/>
  <c r="I12" i="1"/>
  <c r="M12" i="1" s="1"/>
  <c r="K12" i="1"/>
  <c r="H12" i="1"/>
  <c r="J12" i="1"/>
  <c r="L12" i="1" s="1"/>
  <c r="I10" i="1"/>
  <c r="M10" i="1" s="1"/>
  <c r="K10" i="1"/>
  <c r="I13" i="1"/>
  <c r="K13" i="1"/>
  <c r="M13" i="1" s="1"/>
  <c r="H9" i="1"/>
  <c r="J9" i="1"/>
  <c r="H7" i="1"/>
  <c r="J7" i="1"/>
  <c r="L7" i="1" s="1"/>
  <c r="I8" i="1"/>
  <c r="M8" i="1" s="1"/>
  <c r="K8" i="1"/>
  <c r="H14" i="1"/>
  <c r="J14" i="1"/>
  <c r="L14" i="1" s="1"/>
  <c r="H15" i="1"/>
  <c r="J15" i="1"/>
  <c r="J6" i="6"/>
  <c r="J8" i="6"/>
  <c r="J15" i="6"/>
  <c r="J12" i="6"/>
  <c r="J10" i="6"/>
  <c r="J9" i="6"/>
  <c r="C10" i="3"/>
  <c r="R102" i="1"/>
  <c r="C16" i="1" s="1"/>
  <c r="R101" i="1"/>
  <c r="B16" i="1" s="1"/>
  <c r="I10" i="3" l="1"/>
  <c r="K10" i="3"/>
  <c r="M10" i="3" s="1"/>
  <c r="M6" i="3"/>
  <c r="M5" i="3"/>
  <c r="M9" i="3"/>
  <c r="M13" i="3"/>
  <c r="M16" i="3"/>
  <c r="L12" i="3"/>
  <c r="L10" i="3"/>
  <c r="L7" i="3"/>
  <c r="L6" i="3"/>
  <c r="M8" i="3"/>
  <c r="M14" i="3"/>
  <c r="M7" i="3"/>
  <c r="M12" i="3"/>
  <c r="M15" i="3"/>
  <c r="M4" i="3"/>
  <c r="L14" i="3"/>
  <c r="L15" i="3"/>
  <c r="L9" i="3"/>
  <c r="L8" i="3"/>
  <c r="L4" i="3"/>
  <c r="H16" i="1"/>
  <c r="J16" i="1"/>
  <c r="L16" i="1" s="1"/>
  <c r="L8" i="1"/>
  <c r="I16" i="1"/>
  <c r="M16" i="1" s="1"/>
  <c r="K16" i="1"/>
  <c r="L15" i="1"/>
  <c r="L9" i="1"/>
  <c r="L5" i="1"/>
  <c r="M11" i="1"/>
  <c r="L10" i="1"/>
  <c r="M5" i="1"/>
</calcChain>
</file>

<file path=xl/sharedStrings.xml><?xml version="1.0" encoding="utf-8"?>
<sst xmlns="http://schemas.openxmlformats.org/spreadsheetml/2006/main" count="1350" uniqueCount="343">
  <si>
    <t>thymol</t>
  </si>
  <si>
    <t>kubicin</t>
  </si>
  <si>
    <t>Peak #</t>
  </si>
  <si>
    <t>Ret Time</t>
  </si>
  <si>
    <t>Area</t>
  </si>
  <si>
    <t>TIC: org258.D\data.ms</t>
  </si>
  <si>
    <t>TIC: org349.D\data.ms</t>
  </si>
  <si>
    <t>Kubicin voda 1h</t>
  </si>
  <si>
    <t>Kub VODA 5h</t>
  </si>
  <si>
    <t>Kub VODA 8h</t>
  </si>
  <si>
    <t>Kub  VODA 10.4h</t>
  </si>
  <si>
    <t>Kub VODA 24h</t>
  </si>
  <si>
    <t>TIC: org268.D\data.ms</t>
  </si>
  <si>
    <t>TIC: org278.D\data.ms</t>
  </si>
  <si>
    <t>TIC: org288.D\data.ms</t>
  </si>
  <si>
    <t>TIC: org298.D\data.ms</t>
  </si>
  <si>
    <t>TIC: org308.D\data.ms</t>
  </si>
  <si>
    <t>TIC: org318.D\data.ms</t>
  </si>
  <si>
    <t>TIC: org348.D\data.ms</t>
  </si>
  <si>
    <t>TIC: org358.D\data.ms</t>
  </si>
  <si>
    <t>Kub VODA  48h</t>
  </si>
  <si>
    <t>Kub VODA  16H</t>
  </si>
  <si>
    <t>Kub VODA 12h</t>
  </si>
  <si>
    <t>Kub VODA 6h</t>
  </si>
  <si>
    <t>Kub VODA  4h</t>
  </si>
  <si>
    <t>Kub VODA  3h</t>
  </si>
  <si>
    <t>Kub VODA 2h</t>
  </si>
  <si>
    <t>Time/h</t>
  </si>
  <si>
    <t>DMSO</t>
  </si>
  <si>
    <t>Kub DMSO 12h</t>
  </si>
  <si>
    <t>Kub DMSO 16H</t>
  </si>
  <si>
    <t>Kub DMSO 48 h</t>
  </si>
  <si>
    <t>Kub DMSO 24 h</t>
  </si>
  <si>
    <t>TIC: org269.D\data.ms</t>
  </si>
  <si>
    <t>TIC: org279.D\data.ms</t>
  </si>
  <si>
    <t>TIC: org299.D\data.ms</t>
  </si>
  <si>
    <t>TIC: org309.D\data.ms</t>
  </si>
  <si>
    <t>TIC: org339.D\data.ms</t>
  </si>
  <si>
    <t>Kub DMSO 6h</t>
  </si>
  <si>
    <t>Kub DMSO 5h</t>
  </si>
  <si>
    <t>Kub DMSO 4h</t>
  </si>
  <si>
    <t>Kub DMSO 2h</t>
  </si>
  <si>
    <t>Kub DMSO 1h</t>
  </si>
  <si>
    <t>Kub DMSO 3h</t>
  </si>
  <si>
    <t>DMSO sus</t>
  </si>
  <si>
    <t>Kub DMSO sus 0h</t>
  </si>
  <si>
    <t>Kub DMSO sus 1h</t>
  </si>
  <si>
    <t>Kub DMSO sus 10h</t>
  </si>
  <si>
    <t>Kub DMSO sus 12h</t>
  </si>
  <si>
    <t>Kub DMSO sus 16h</t>
  </si>
  <si>
    <t>Kub DMSO sus 24H</t>
  </si>
  <si>
    <t>Kub DMSO sus 48 h</t>
  </si>
  <si>
    <t>TIC: org248.D\data.ms</t>
  </si>
  <si>
    <t>Kubicin voda 0h</t>
  </si>
  <si>
    <t>TIC: org249.D\data.ms</t>
  </si>
  <si>
    <t>Kub DMSO 0h</t>
  </si>
  <si>
    <t>TIC: org250.D\data.ms</t>
  </si>
  <si>
    <t>TIC: org260.D\data.ms</t>
  </si>
  <si>
    <t>TIC: org270.D\data.ms</t>
  </si>
  <si>
    <t>TIC: org280.D\data.ms</t>
  </si>
  <si>
    <t>TIC: org290.D\data.ms</t>
  </si>
  <si>
    <t>TIC: org300.D\data.ms</t>
  </si>
  <si>
    <t>TIC: org310.D\data.ms</t>
  </si>
  <si>
    <t>TIC: org320.D\data.ms</t>
  </si>
  <si>
    <t>TIC: org330.D\data.ms</t>
  </si>
  <si>
    <t>TIC: org340.D\data.ms</t>
  </si>
  <si>
    <t>TIC: org360.D\data.ms</t>
  </si>
  <si>
    <t>metanol</t>
  </si>
  <si>
    <t>TIC: org251.D\data.ms</t>
  </si>
  <si>
    <t>Kub metanol 0h</t>
  </si>
  <si>
    <t>Kub metanol 1h</t>
  </si>
  <si>
    <t>TIC: org261.D\data.ms</t>
  </si>
  <si>
    <t>Kub metanol 2h</t>
  </si>
  <si>
    <t>Kub metanol 3h</t>
  </si>
  <si>
    <t>TIC: org281.D\data.ms</t>
  </si>
  <si>
    <t>Kub metanol  4h</t>
  </si>
  <si>
    <t>Kub metanol 6h</t>
  </si>
  <si>
    <t>Kub metanol 5h</t>
  </si>
  <si>
    <t>Kub metanol 8h</t>
  </si>
  <si>
    <t>Kub DMSO 8h</t>
  </si>
  <si>
    <t>Kub DMSO 10h</t>
  </si>
  <si>
    <t>Kub metanol 10h</t>
  </si>
  <si>
    <t>Kub metanol 12h</t>
  </si>
  <si>
    <t>Kub metanol 16H</t>
  </si>
  <si>
    <t>Kub metanol 24 h</t>
  </si>
  <si>
    <t>Kub metanol 48 h</t>
  </si>
  <si>
    <t>Kub metanol sus 0h</t>
  </si>
  <si>
    <t>Kub metanol sus 1h</t>
  </si>
  <si>
    <t>Kub metanol sus 2h</t>
  </si>
  <si>
    <t>Kub metanol sus 3h</t>
  </si>
  <si>
    <t>Kub metanol sus 5h</t>
  </si>
  <si>
    <t>Kub metanol sus 4h</t>
  </si>
  <si>
    <t>Kub metanol sus 6h</t>
  </si>
  <si>
    <t>Kub metanol sus 8h</t>
  </si>
  <si>
    <t>Kub metanol sus 10h</t>
  </si>
  <si>
    <t>Kub metanol sus 12h</t>
  </si>
  <si>
    <t>Kub metanol sus 16H</t>
  </si>
  <si>
    <t>Kub metanol sus 24 h</t>
  </si>
  <si>
    <t>Kub metanol sus 48 h</t>
  </si>
  <si>
    <t>TIC: org254.D\data.ms</t>
  </si>
  <si>
    <t>TIC: org266.D\data.ms</t>
  </si>
  <si>
    <t>TIC: org272.D\data.ms</t>
  </si>
  <si>
    <t>TIC: org284.D\data.ms</t>
  </si>
  <si>
    <t>TIC: org296.D\data.ms</t>
  </si>
  <si>
    <t>TIC: org302.D\data.ms</t>
  </si>
  <si>
    <t>TIC: org314.D\data.ms</t>
  </si>
  <si>
    <t>TIC: org255.D\data.ms</t>
  </si>
  <si>
    <t>TIC: org267.D\data.ms</t>
  </si>
  <si>
    <t>TIC: org273.D\data.ms</t>
  </si>
  <si>
    <t>TIC: org285.D\data.ms</t>
  </si>
  <si>
    <t>TIC: org291.D\data.ms</t>
  </si>
  <si>
    <t>TIC: org297.D\data.ms</t>
  </si>
  <si>
    <t>TIC: org303.D\data.ms</t>
  </si>
  <si>
    <t>TIC: org315.D\data.ms</t>
  </si>
  <si>
    <t>TIC: org321.D\data.ms</t>
  </si>
  <si>
    <t>Kub DMSO sus 2h</t>
  </si>
  <si>
    <t>Kub DMSO sus 3h</t>
  </si>
  <si>
    <t>Kub DMSO sus 4h</t>
  </si>
  <si>
    <t>Kub DMSO sus 5h</t>
  </si>
  <si>
    <t>Kub DMSO sus 6h</t>
  </si>
  <si>
    <t>TIC: org256.D\data.ms</t>
  </si>
  <si>
    <t>TIC: org262.D\data.ms</t>
  </si>
  <si>
    <t>TIC: org274.D\data.ms</t>
  </si>
  <si>
    <t>TIC: org286.D\data.ms</t>
  </si>
  <si>
    <t>TIC: org304.D\data.ms</t>
  </si>
  <si>
    <t>TIC: org316.D\data.ms</t>
  </si>
  <si>
    <t>TIC: org322.D\data.ms</t>
  </si>
  <si>
    <t>TIC: org257.D\data.ms</t>
  </si>
  <si>
    <t>TIC: org263.D\data.ms</t>
  </si>
  <si>
    <t>TIC: org275.D\data.ms</t>
  </si>
  <si>
    <t>TIC: org287.D\data.ms</t>
  </si>
  <si>
    <t>TIC: org293.D\data.ms</t>
  </si>
  <si>
    <t>TIC: org305.D\data.ms</t>
  </si>
  <si>
    <t>TIC: org311.D\data.ms</t>
  </si>
  <si>
    <t>TIC: org317.D\data.ms</t>
  </si>
  <si>
    <t>TIC: org323.D\data.ms</t>
  </si>
  <si>
    <t>TIC: org252.D\data.ms</t>
  </si>
  <si>
    <t>TIC: org264.D\data.ms</t>
  </si>
  <si>
    <t>TIC: org276.D\data.ms</t>
  </si>
  <si>
    <t>TIC: org282.D\data.ms</t>
  </si>
  <si>
    <t>TIC: org294.D\data.ms</t>
  </si>
  <si>
    <t>TIC: org306.D\data.ms</t>
  </si>
  <si>
    <t>TIC: org312.D\data.ms</t>
  </si>
  <si>
    <t>TIC: org324.D\data.ms</t>
  </si>
  <si>
    <t>acetone</t>
  </si>
  <si>
    <t>Kub aceton 0h</t>
  </si>
  <si>
    <t>TIC: org333.D\data.ms</t>
  </si>
  <si>
    <t>TIC: org336.D\data.ms</t>
  </si>
  <si>
    <t>Kub aceton 1h</t>
  </si>
  <si>
    <t>Kub aceton 2h</t>
  </si>
  <si>
    <t>Kub aceton 3h</t>
  </si>
  <si>
    <t>Kub aceton 4h</t>
  </si>
  <si>
    <t>TIC: org342.D\data.ms</t>
  </si>
  <si>
    <t>TIC: org345.D\data.ms</t>
  </si>
  <si>
    <t>Kub aceton 6h</t>
  </si>
  <si>
    <t>Kub aceton 5h</t>
  </si>
  <si>
    <t>Kub aceton 8h</t>
  </si>
  <si>
    <t>TIC: org351.D\data.ms</t>
  </si>
  <si>
    <t>TIC: org354.D\data.ms</t>
  </si>
  <si>
    <t>Kub aceton 10h</t>
  </si>
  <si>
    <t>TIC: org357.D\data.ms</t>
  </si>
  <si>
    <t>Kub aceton 12h</t>
  </si>
  <si>
    <t>Kub aceton 16h</t>
  </si>
  <si>
    <t>TIC: org363.D\data.ms</t>
  </si>
  <si>
    <t>Kub aceton 24h</t>
  </si>
  <si>
    <t>TIC: org366.D\data.ms</t>
  </si>
  <si>
    <t>Kub aceton 48h</t>
  </si>
  <si>
    <t>ACN</t>
  </si>
  <si>
    <t>Kub acn 0h</t>
  </si>
  <si>
    <t>Kub acn 1h</t>
  </si>
  <si>
    <t>Kub acn 2h</t>
  </si>
  <si>
    <t>Kub acn 3h</t>
  </si>
  <si>
    <t>Kub acn 4h</t>
  </si>
  <si>
    <t>Kub acn 5h</t>
  </si>
  <si>
    <t>Kub acn 6h</t>
  </si>
  <si>
    <t>Kub acn 8h</t>
  </si>
  <si>
    <t>Kub acn 10h</t>
  </si>
  <si>
    <t>Kub acn 12h</t>
  </si>
  <si>
    <t>Kub acn 16h</t>
  </si>
  <si>
    <t>Kub acn 24h</t>
  </si>
  <si>
    <t>Kub acn 48h</t>
  </si>
  <si>
    <t>TIC: org331.D\data.ms</t>
  </si>
  <si>
    <t>TIC: org334.D\data.ms</t>
  </si>
  <si>
    <t>TIC: org337.D\data.ms</t>
  </si>
  <si>
    <t>TIC: org343.D\data.ms</t>
  </si>
  <si>
    <t>TIC: org346.D\data.ms</t>
  </si>
  <si>
    <t>TIC: org352.D\data.ms</t>
  </si>
  <si>
    <t>TIC: org355.D\data.ms</t>
  </si>
  <si>
    <t>TIC: org361.D\data.ms</t>
  </si>
  <si>
    <t>TIC: org364.D\data.ms</t>
  </si>
  <si>
    <t>TIC: org367.D\data.ms</t>
  </si>
  <si>
    <t>water</t>
  </si>
  <si>
    <t>TIC: org017.D\data.ms</t>
  </si>
  <si>
    <t>TIC: org023.D\data.ms</t>
  </si>
  <si>
    <t>TIC: org029.D\data.ms</t>
  </si>
  <si>
    <t>TIC: org035.D\data.ms</t>
  </si>
  <si>
    <t>TIC: org041.D\data.ms</t>
  </si>
  <si>
    <t>TIC: org047.D\data.ms</t>
  </si>
  <si>
    <t>TIC: org053.D\data.ms</t>
  </si>
  <si>
    <t>TIC: org059.D\data.ms</t>
  </si>
  <si>
    <t>TIC: org065.D\data.ms</t>
  </si>
  <si>
    <t>TIC: org071.D\data.ms</t>
  </si>
  <si>
    <t>TIC: org077.D\data.ms</t>
  </si>
  <si>
    <t>TIC: org083.D\data.ms</t>
  </si>
  <si>
    <t>TIC: or089.D\data.ms</t>
  </si>
  <si>
    <t>TIC: org018.D\data.ms</t>
  </si>
  <si>
    <t>TIC: org024.D\data.ms</t>
  </si>
  <si>
    <t>TIC: org030.D\data.ms</t>
  </si>
  <si>
    <t>TIC: org036.D\data.ms</t>
  </si>
  <si>
    <t>TIC: org042.D\data.ms</t>
  </si>
  <si>
    <t>TIC: org048.D\data.ms</t>
  </si>
  <si>
    <t>TIC: org054.D\data.ms</t>
  </si>
  <si>
    <t>TIC: org060.D\data.ms</t>
  </si>
  <si>
    <t>TIC: org066.D\data.ms</t>
  </si>
  <si>
    <t>TIC: org072.D\data.ms</t>
  </si>
  <si>
    <t>TIC: org078.D\data.ms</t>
  </si>
  <si>
    <t>TIC: org084.D\data.ms</t>
  </si>
  <si>
    <t>TIC: org019.D\data.ms</t>
  </si>
  <si>
    <t>TIC: org025.D\data.ms</t>
  </si>
  <si>
    <t>TIC: org031.D\data.ms</t>
  </si>
  <si>
    <t>TIC: org037.D\data.ms</t>
  </si>
  <si>
    <t>TIC: org043.D\data.ms</t>
  </si>
  <si>
    <t>TIC: org049.D\data.ms</t>
  </si>
  <si>
    <t>TIC: org055.D\data.ms</t>
  </si>
  <si>
    <t>TIC: org061.D\data.ms</t>
  </si>
  <si>
    <t>TIC: org067.D\data.ms</t>
  </si>
  <si>
    <t>TIC: org073.D\data.ms</t>
  </si>
  <si>
    <t>TIC: org079.D\data.ms</t>
  </si>
  <si>
    <t>TIC: org085.D\data.ms</t>
  </si>
  <si>
    <t>TIC: org292.D\data.ms</t>
  </si>
  <si>
    <t>Kub DMSO sus 8h</t>
  </si>
  <si>
    <t>TIC: org091.D\data.ms</t>
  </si>
  <si>
    <t>TIC: org020.D\data.ms</t>
  </si>
  <si>
    <t>TIC: org026.D\data.ms</t>
  </si>
  <si>
    <t>TIC: org032.D\data.ms</t>
  </si>
  <si>
    <t>TIC: org038.D\data.ms</t>
  </si>
  <si>
    <t>TIC: org044.D\data.ms</t>
  </si>
  <si>
    <t>TIC: org050.D\data.ms</t>
  </si>
  <si>
    <t>TIC: org056.D\data.ms</t>
  </si>
  <si>
    <t>TIC: org062.D\data.ms</t>
  </si>
  <si>
    <t>TIC: org068.D\data.ms</t>
  </si>
  <si>
    <t>TIC: org074.D\data.ms</t>
  </si>
  <si>
    <t>TIC: org080.D\data.ms</t>
  </si>
  <si>
    <t>TIC: org086.D\data.ms</t>
  </si>
  <si>
    <t>TIC: org092.D\data.ms</t>
  </si>
  <si>
    <t>TIC: org027.D\data.ms</t>
  </si>
  <si>
    <t>TIC: org033.D\data.ms</t>
  </si>
  <si>
    <t>TIC: org039.D\data.ms</t>
  </si>
  <si>
    <t>TIC: org045.D\data.ms</t>
  </si>
  <si>
    <t>TIC: org051.D\data.ms</t>
  </si>
  <si>
    <t>TIC: org057.D\data.ms</t>
  </si>
  <si>
    <t>TIC: org063.D\data.ms</t>
  </si>
  <si>
    <t>TIC: org069.D\data.ms</t>
  </si>
  <si>
    <t>TIC: org075.D\data.ms</t>
  </si>
  <si>
    <t>TIC: org081.D\data.ms</t>
  </si>
  <si>
    <t>TIC: org087.D\data.ms</t>
  </si>
  <si>
    <t>TIC: org093.D\data.ms</t>
  </si>
  <si>
    <t>TIC: org100.D\data.ms</t>
  </si>
  <si>
    <t>TIC: org106.D\data.ms</t>
  </si>
  <si>
    <t>TIC: org112.D\data.ms</t>
  </si>
  <si>
    <t>TIC: org118.D\data.ms</t>
  </si>
  <si>
    <t>TIC: org124.D\data.ms</t>
  </si>
  <si>
    <t>TIC: org103.D\data.ms</t>
  </si>
  <si>
    <t>TIC: org109.D\data.ms</t>
  </si>
  <si>
    <t>TIC: org115.D\data.ms</t>
  </si>
  <si>
    <t>TIC: org121.D\data.ms</t>
  </si>
  <si>
    <t>TIC: org127.D\data.ms</t>
  </si>
  <si>
    <t>TIC: org130.D\data.ms</t>
  </si>
  <si>
    <t>TIC: org133.D\data.ms</t>
  </si>
  <si>
    <t>TIC: org136.D\data.ms</t>
  </si>
  <si>
    <t>TIC: org101.D\data.ms</t>
  </si>
  <si>
    <t>TIC: org104.D\data.ms</t>
  </si>
  <si>
    <t>TIC: org107.D\data.ms</t>
  </si>
  <si>
    <t>TIC: org110.D\data.ms</t>
  </si>
  <si>
    <t>TIC: org113.D\data.ms</t>
  </si>
  <si>
    <t>TIC: org116.D\data.ms</t>
  </si>
  <si>
    <t>TIC: org119.D\data.ms</t>
  </si>
  <si>
    <t>TIC: org122.D\data.ms</t>
  </si>
  <si>
    <t>TIC: org125.D\data.ms</t>
  </si>
  <si>
    <t>TIC: org128.D\data.ms</t>
  </si>
  <si>
    <t>TIC: org131.D\data.ms</t>
  </si>
  <si>
    <t>TIC: org134.D\data.ms</t>
  </si>
  <si>
    <t>TIC: org137.D\data.ms</t>
  </si>
  <si>
    <t>TIC: org140.D\data.ms</t>
  </si>
  <si>
    <t>TIC: org146.D\data.ms</t>
  </si>
  <si>
    <t>TIC: org152.D\data.ms</t>
  </si>
  <si>
    <t>TIC: org158.D\data.ms</t>
  </si>
  <si>
    <t>TIC: org164.D\data.ms</t>
  </si>
  <si>
    <t>TIC: org170.D\data.ms</t>
  </si>
  <si>
    <t>TIC: org176.D\data.ms</t>
  </si>
  <si>
    <t>TIC: org182.D\data.ms</t>
  </si>
  <si>
    <t>TIC: org188.D\data.ms</t>
  </si>
  <si>
    <t>TIC: org194.D\data.ms</t>
  </si>
  <si>
    <t>TIC: org200.D\data.ms</t>
  </si>
  <si>
    <t>TIC: org206.D\data.ms</t>
  </si>
  <si>
    <t>TIC: or212.D\data.ms</t>
  </si>
  <si>
    <t>TIC: org141.D\data.ms</t>
  </si>
  <si>
    <t>TIC: org147.D\data.ms</t>
  </si>
  <si>
    <t>TIC: org153.D\data.ms</t>
  </si>
  <si>
    <t>TIC: org160.D\data.ms</t>
  </si>
  <si>
    <t>TIC: org166.D\data.ms</t>
  </si>
  <si>
    <t>TIC: org172.D\data.ms</t>
  </si>
  <si>
    <t>TIC: org178.D\data.ms</t>
  </si>
  <si>
    <t>TIC: org184.D\data.ms</t>
  </si>
  <si>
    <t>TIC: org190.D\data.ms</t>
  </si>
  <si>
    <t>TIC: org196.D\data.ms</t>
  </si>
  <si>
    <t>TIC: org202.D\data.ms</t>
  </si>
  <si>
    <t>TIC: org208.D\data.ms</t>
  </si>
  <si>
    <t>TIC: org214.D\data.ms</t>
  </si>
  <si>
    <t>TIC: org090.D\data.ms</t>
  </si>
  <si>
    <t>TIC: org142.D\data.ms</t>
  </si>
  <si>
    <t>TIC: org212.D\data.ms</t>
  </si>
  <si>
    <t>TIC: org143.D\data.ms</t>
  </si>
  <si>
    <t>TIC: org149.D\data.ms</t>
  </si>
  <si>
    <t>TIC: org155.D\data.ms</t>
  </si>
  <si>
    <t>TIC: org161.D\data.ms</t>
  </si>
  <si>
    <t>TIC: org167.D\data.ms</t>
  </si>
  <si>
    <t>TIC: org173.D\data.ms</t>
  </si>
  <si>
    <t>TIC: org179.D\data.ms</t>
  </si>
  <si>
    <t>TIC: org185.D\data.ms</t>
  </si>
  <si>
    <t>TIC: org191.D\data.ms</t>
  </si>
  <si>
    <t>TIC: org197.D\data.ms</t>
  </si>
  <si>
    <t>TIC: org203.D\data.ms</t>
  </si>
  <si>
    <t>TIC: org209.D\data.ms</t>
  </si>
  <si>
    <t>TIC: org215.D\data.ms</t>
  </si>
  <si>
    <t>TIC: org021.D\data.ms</t>
  </si>
  <si>
    <t>TIC: org144.D\data.ms</t>
  </si>
  <si>
    <t>TIC: org150.D\data.ms</t>
  </si>
  <si>
    <t>TIC: org156.D\data.ms</t>
  </si>
  <si>
    <t>TIC: org162.D\data.ms</t>
  </si>
  <si>
    <t>TIC: org168.D\data.ms</t>
  </si>
  <si>
    <t>TIC: org174.D\data.ms</t>
  </si>
  <si>
    <t>TIC: org180.D\data.ms</t>
  </si>
  <si>
    <t>TIC: org186.D\data.ms</t>
  </si>
  <si>
    <t>TIC: org192.D\data.ms</t>
  </si>
  <si>
    <t>TIC: org198.D\data.ms</t>
  </si>
  <si>
    <t>TIC: org204.D\data.ms</t>
  </si>
  <si>
    <t>TIC: org210.D\data.ms</t>
  </si>
  <si>
    <t>TIC: org216.D\data.ms</t>
  </si>
  <si>
    <t>av</t>
  </si>
  <si>
    <t>STD</t>
  </si>
  <si>
    <t>RSD</t>
  </si>
  <si>
    <t>metanol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</si>
</sst>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2FFD-F571-40FA-BA03-67966EF011BC}">
  <dimension ref="A1:AI104"/>
  <sheetViews>
    <sheetView workbookViewId="0">
      <selection activeCell="M10" sqref="M10"/>
    </sheetView>
  </sheetViews>
  <sheetFormatPr defaultRowHeight="15" x14ac:dyDescent="0.25"/>
  <sheetData>
    <row r="1" spans="1:35" x14ac:dyDescent="0.25">
      <c r="A1" t="s">
        <v>191</v>
      </c>
      <c r="O1" t="s">
        <v>52</v>
      </c>
      <c r="U1" t="s">
        <v>192</v>
      </c>
      <c r="AA1" t="s">
        <v>283</v>
      </c>
    </row>
    <row r="2" spans="1:35" x14ac:dyDescent="0.25">
      <c r="B2" s="8">
        <v>1</v>
      </c>
      <c r="C2" s="8"/>
      <c r="D2" s="8">
        <v>2</v>
      </c>
      <c r="E2" s="8"/>
      <c r="F2" s="8">
        <v>3</v>
      </c>
      <c r="G2" s="8"/>
      <c r="H2" s="9" t="s">
        <v>339</v>
      </c>
      <c r="I2" s="9"/>
      <c r="J2" s="3" t="s">
        <v>340</v>
      </c>
      <c r="K2" s="3"/>
      <c r="L2" s="8" t="s">
        <v>341</v>
      </c>
      <c r="M2" s="8"/>
      <c r="O2" t="s">
        <v>53</v>
      </c>
      <c r="U2" t="s">
        <v>53</v>
      </c>
      <c r="AA2" t="s">
        <v>53</v>
      </c>
    </row>
    <row r="3" spans="1:35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s="10" t="s">
        <v>0</v>
      </c>
      <c r="I3" s="10" t="s">
        <v>1</v>
      </c>
      <c r="J3" t="s">
        <v>0</v>
      </c>
      <c r="K3" t="s">
        <v>1</v>
      </c>
      <c r="L3" t="s">
        <v>0</v>
      </c>
      <c r="M3" t="s">
        <v>1</v>
      </c>
    </row>
    <row r="4" spans="1:35" x14ac:dyDescent="0.25">
      <c r="A4">
        <v>0</v>
      </c>
      <c r="B4" s="1">
        <f>R5</f>
        <v>0.16755386189410004</v>
      </c>
      <c r="C4" s="1">
        <f>R6</f>
        <v>99.950221039765978</v>
      </c>
      <c r="D4" s="1">
        <f>X5</f>
        <v>0.15598376122133911</v>
      </c>
      <c r="E4" s="1">
        <f>X6</f>
        <v>99.844016238778664</v>
      </c>
      <c r="F4" s="1">
        <f>AD5</f>
        <v>0.17418883055206358</v>
      </c>
      <c r="G4" s="1">
        <f>AD6</f>
        <v>99.825811169447931</v>
      </c>
      <c r="H4" s="11">
        <f>AVERAGE(B4,D4,F4)</f>
        <v>0.16590881788916759</v>
      </c>
      <c r="I4" s="11">
        <f>AVERAGE(C4,E4,G4)</f>
        <v>99.873349482664196</v>
      </c>
      <c r="J4" s="1">
        <f>STDEV(D4,F4,B4)</f>
        <v>9.213347093632385E-3</v>
      </c>
      <c r="K4" s="1">
        <f>STDEV(E4,G4,C4)</f>
        <v>6.7192137603845917E-2</v>
      </c>
      <c r="L4" s="1">
        <f>J4/H4*100</f>
        <v>5.5532594414524707</v>
      </c>
      <c r="M4" s="1">
        <f>K4/I4*100</f>
        <v>6.7277344708969622E-2</v>
      </c>
      <c r="N4" s="1"/>
      <c r="O4" t="s">
        <v>2</v>
      </c>
      <c r="P4" t="s">
        <v>3</v>
      </c>
      <c r="Q4" t="s">
        <v>4</v>
      </c>
      <c r="U4" t="s">
        <v>2</v>
      </c>
      <c r="V4" t="s">
        <v>3</v>
      </c>
      <c r="W4" t="s">
        <v>4</v>
      </c>
      <c r="AA4" t="s">
        <v>2</v>
      </c>
      <c r="AB4" t="s">
        <v>3</v>
      </c>
      <c r="AC4" t="s">
        <v>4</v>
      </c>
    </row>
    <row r="5" spans="1:35" x14ac:dyDescent="0.25">
      <c r="A5">
        <v>1</v>
      </c>
      <c r="B5" s="1">
        <f>R13</f>
        <v>6.6858439228362574</v>
      </c>
      <c r="C5" s="1">
        <f>R14</f>
        <v>93.314156077163744</v>
      </c>
      <c r="D5" s="1">
        <f>X13</f>
        <v>6.0447553027910397</v>
      </c>
      <c r="E5" s="1">
        <f>X14</f>
        <v>93.955244697208968</v>
      </c>
      <c r="F5" s="1">
        <f>AD13</f>
        <v>6.8985872788011324</v>
      </c>
      <c r="G5" s="1">
        <f>AD14</f>
        <v>93.101412721198869</v>
      </c>
      <c r="H5" s="11">
        <f t="shared" ref="H5:H16" si="0">AVERAGE(B5,D5,F5)</f>
        <v>6.5430621681428107</v>
      </c>
      <c r="I5" s="11">
        <f t="shared" ref="I5:I16" si="1">AVERAGE(C5,E5,G5)</f>
        <v>93.456937831857203</v>
      </c>
      <c r="J5" s="1">
        <f t="shared" ref="J5:J16" si="2">STDEV(D5,F5,B5)</f>
        <v>0.4444628588749906</v>
      </c>
      <c r="K5" s="1">
        <f t="shared" ref="K5:K16" si="3">STDEV(E5,G5,C5)</f>
        <v>0.44446285887499404</v>
      </c>
      <c r="L5" s="1">
        <f t="shared" ref="L5:L16" si="4">J5/H5*100</f>
        <v>6.7928876029791319</v>
      </c>
      <c r="M5" s="1">
        <f t="shared" ref="M5:M16" si="5">K5/I5*100</f>
        <v>0.47558037871372177</v>
      </c>
      <c r="N5" s="1"/>
      <c r="O5">
        <v>1</v>
      </c>
      <c r="P5">
        <v>7.782</v>
      </c>
      <c r="Q5">
        <v>791</v>
      </c>
      <c r="R5">
        <f>Q5/$Q$15*100</f>
        <v>0.16755386189410004</v>
      </c>
      <c r="U5">
        <v>1</v>
      </c>
      <c r="V5">
        <v>7.6870000000000003</v>
      </c>
      <c r="W5">
        <v>682</v>
      </c>
      <c r="X5">
        <f>W5/$W$7*100</f>
        <v>0.15598376122133911</v>
      </c>
      <c r="AA5">
        <v>1</v>
      </c>
      <c r="AB5">
        <v>7.69</v>
      </c>
      <c r="AC5">
        <v>848</v>
      </c>
      <c r="AD5">
        <f>AC5/$AC$7*100</f>
        <v>0.17418883055206358</v>
      </c>
      <c r="AG5" s="4"/>
      <c r="AI5" s="4"/>
    </row>
    <row r="6" spans="1:35" x14ac:dyDescent="0.25">
      <c r="A6">
        <v>2</v>
      </c>
      <c r="B6" s="1">
        <f>R21</f>
        <v>15.868162901606929</v>
      </c>
      <c r="C6" s="1">
        <f>R22</f>
        <v>84.131837098393063</v>
      </c>
      <c r="D6" s="1">
        <f>X21</f>
        <v>14.690672400580096</v>
      </c>
      <c r="E6" s="1">
        <f>X22</f>
        <v>77.836265661488582</v>
      </c>
      <c r="F6" s="1">
        <f>AD21</f>
        <v>15.008075887191019</v>
      </c>
      <c r="G6" s="1">
        <f>AD22</f>
        <v>79.518825969156751</v>
      </c>
      <c r="H6" s="11">
        <f t="shared" si="0"/>
        <v>15.188970396459348</v>
      </c>
      <c r="I6" s="11">
        <f t="shared" si="1"/>
        <v>80.495642909679461</v>
      </c>
      <c r="J6" s="1">
        <f t="shared" si="2"/>
        <v>0.60923155500571191</v>
      </c>
      <c r="K6" s="1">
        <f t="shared" si="3"/>
        <v>3.2594759441911831</v>
      </c>
      <c r="L6" s="1">
        <f t="shared" si="4"/>
        <v>4.0110128540887002</v>
      </c>
      <c r="M6" s="1">
        <f t="shared" si="5"/>
        <v>4.049257607456461</v>
      </c>
      <c r="N6" s="1"/>
      <c r="O6">
        <v>2</v>
      </c>
      <c r="P6">
        <v>7.96</v>
      </c>
      <c r="Q6">
        <v>471852</v>
      </c>
      <c r="R6">
        <f>Q6/$Q$15*100</f>
        <v>99.950221039765978</v>
      </c>
      <c r="U6">
        <v>2</v>
      </c>
      <c r="V6">
        <v>7.8650000000000002</v>
      </c>
      <c r="W6">
        <v>436543</v>
      </c>
      <c r="X6">
        <f>W6/$W$7*100</f>
        <v>99.844016238778664</v>
      </c>
      <c r="AA6">
        <v>2</v>
      </c>
      <c r="AB6">
        <v>7.8680000000000003</v>
      </c>
      <c r="AC6">
        <v>485980</v>
      </c>
      <c r="AD6">
        <f>AC6/$AC$7*100</f>
        <v>99.825811169447931</v>
      </c>
      <c r="AG6" s="4"/>
      <c r="AI6" s="4"/>
    </row>
    <row r="7" spans="1:35" x14ac:dyDescent="0.25">
      <c r="A7">
        <v>3</v>
      </c>
      <c r="B7" s="1">
        <f>R29</f>
        <v>34.993864188313637</v>
      </c>
      <c r="C7" s="1">
        <f>R30</f>
        <v>65.006135811686363</v>
      </c>
      <c r="D7" s="1">
        <f>X29</f>
        <v>35.606504356375147</v>
      </c>
      <c r="E7" s="1">
        <f>X30</f>
        <v>64.39349564362486</v>
      </c>
      <c r="F7" s="1">
        <f>AD29</f>
        <v>34.263108242417843</v>
      </c>
      <c r="G7" s="1">
        <f>AD30</f>
        <v>65.736891757582157</v>
      </c>
      <c r="H7" s="11">
        <f t="shared" si="0"/>
        <v>34.954492262368881</v>
      </c>
      <c r="I7" s="11">
        <f t="shared" si="1"/>
        <v>65.045507737631127</v>
      </c>
      <c r="J7" s="1">
        <f t="shared" si="2"/>
        <v>0.6725629272888497</v>
      </c>
      <c r="K7" s="1">
        <f t="shared" si="3"/>
        <v>0.67256292728884615</v>
      </c>
      <c r="L7" s="1">
        <f t="shared" si="4"/>
        <v>1.9241101322273069</v>
      </c>
      <c r="M7" s="1">
        <f t="shared" si="5"/>
        <v>1.0339882809458718</v>
      </c>
      <c r="N7" s="1"/>
      <c r="Q7">
        <f>SUM(Q5:Q6)</f>
        <v>472643</v>
      </c>
      <c r="W7">
        <f>SUM(W5:W6)</f>
        <v>437225</v>
      </c>
      <c r="AC7">
        <f>SUM(AC5:AC6)</f>
        <v>486828</v>
      </c>
    </row>
    <row r="8" spans="1:35" x14ac:dyDescent="0.25">
      <c r="A8">
        <v>4</v>
      </c>
      <c r="B8" s="1">
        <f>R37</f>
        <v>40.662191936979475</v>
      </c>
      <c r="C8" s="1">
        <f>R38</f>
        <v>59.337808063020525</v>
      </c>
      <c r="D8" s="1">
        <f>X37</f>
        <v>39.989119619093671</v>
      </c>
      <c r="E8" s="1">
        <f>X38</f>
        <v>60.010880380906329</v>
      </c>
      <c r="F8" s="1">
        <f>AD37</f>
        <v>41.338049317628219</v>
      </c>
      <c r="G8" s="1">
        <f>AD38</f>
        <v>58.661950682371788</v>
      </c>
      <c r="H8" s="11">
        <f t="shared" si="0"/>
        <v>40.663120291233788</v>
      </c>
      <c r="I8" s="11">
        <f t="shared" si="1"/>
        <v>59.336879708766212</v>
      </c>
      <c r="J8" s="1">
        <f t="shared" si="2"/>
        <v>0.67446532844790652</v>
      </c>
      <c r="K8" s="1">
        <f t="shared" si="3"/>
        <v>0.67446532844790297</v>
      </c>
      <c r="L8" s="1">
        <f t="shared" si="4"/>
        <v>1.6586659450069521</v>
      </c>
      <c r="M8" s="1">
        <f t="shared" si="5"/>
        <v>1.1366713783371725</v>
      </c>
      <c r="N8" s="1"/>
    </row>
    <row r="9" spans="1:35" x14ac:dyDescent="0.25">
      <c r="A9">
        <v>5</v>
      </c>
      <c r="B9" s="1">
        <f>R45</f>
        <v>47.819099666543167</v>
      </c>
      <c r="C9" s="1">
        <f>R46</f>
        <v>52.180900333456833</v>
      </c>
      <c r="D9" s="1">
        <f>X45</f>
        <v>48.353053094714312</v>
      </c>
      <c r="E9" s="1">
        <f>X46</f>
        <v>51.646946905285688</v>
      </c>
      <c r="F9" s="1">
        <f>AD45</f>
        <v>47.319641942848378</v>
      </c>
      <c r="G9" s="1">
        <f>AD46</f>
        <v>52.680358057151622</v>
      </c>
      <c r="H9" s="11">
        <f t="shared" si="0"/>
        <v>47.830598234701959</v>
      </c>
      <c r="I9" s="11">
        <f t="shared" si="1"/>
        <v>52.169401765298041</v>
      </c>
      <c r="J9" s="1">
        <f t="shared" si="2"/>
        <v>0.51680152380047784</v>
      </c>
      <c r="K9" s="1">
        <f t="shared" si="3"/>
        <v>0.51680152380047784</v>
      </c>
      <c r="L9" s="1">
        <f t="shared" si="4"/>
        <v>1.0804830858785477</v>
      </c>
      <c r="M9" s="1">
        <f t="shared" si="5"/>
        <v>0.99062190922849147</v>
      </c>
      <c r="N9" s="1"/>
      <c r="O9" t="s">
        <v>99</v>
      </c>
      <c r="U9" t="s">
        <v>193</v>
      </c>
      <c r="AA9" t="s">
        <v>284</v>
      </c>
    </row>
    <row r="10" spans="1:35" x14ac:dyDescent="0.25">
      <c r="A10">
        <v>6</v>
      </c>
      <c r="B10" s="1">
        <f>R53</f>
        <v>62.825360758313131</v>
      </c>
      <c r="C10" s="1">
        <f>R54</f>
        <v>37.174639241686876</v>
      </c>
      <c r="D10" s="1">
        <f>X53</f>
        <v>63.673161437939228</v>
      </c>
      <c r="E10" s="1">
        <f>X54</f>
        <v>36.326838562060779</v>
      </c>
      <c r="F10" s="1">
        <f>AD53</f>
        <v>61.09673013332457</v>
      </c>
      <c r="G10" s="1">
        <f>AD54</f>
        <v>38.90326986667543</v>
      </c>
      <c r="H10" s="11">
        <f t="shared" si="0"/>
        <v>62.531750776525648</v>
      </c>
      <c r="I10" s="11">
        <f t="shared" si="1"/>
        <v>37.468249223474366</v>
      </c>
      <c r="J10" s="1">
        <f t="shared" si="2"/>
        <v>1.3130707075034209</v>
      </c>
      <c r="K10" s="1">
        <f t="shared" si="3"/>
        <v>1.3130707075034169</v>
      </c>
      <c r="L10" s="1">
        <f t="shared" si="4"/>
        <v>2.0998463839530723</v>
      </c>
      <c r="M10" s="1">
        <f t="shared" si="5"/>
        <v>3.504489093343492</v>
      </c>
      <c r="N10" s="1"/>
      <c r="O10" t="s">
        <v>7</v>
      </c>
      <c r="U10" t="s">
        <v>7</v>
      </c>
      <c r="AA10" t="s">
        <v>7</v>
      </c>
    </row>
    <row r="11" spans="1:35" x14ac:dyDescent="0.25">
      <c r="A11">
        <v>8</v>
      </c>
      <c r="B11" s="1">
        <f>R61</f>
        <v>66.108677993920466</v>
      </c>
      <c r="C11" s="1">
        <f>R62</f>
        <v>33.891322006079541</v>
      </c>
      <c r="D11" s="1">
        <f>X61</f>
        <v>65.339961075897364</v>
      </c>
      <c r="E11" s="1">
        <f>X62</f>
        <v>34.660038924102629</v>
      </c>
      <c r="F11" s="1">
        <f>AD61</f>
        <v>66.857348319279495</v>
      </c>
      <c r="G11" s="1">
        <f>AD62</f>
        <v>33.142651680720505</v>
      </c>
      <c r="H11" s="11">
        <f t="shared" si="0"/>
        <v>66.10199579636577</v>
      </c>
      <c r="I11" s="11">
        <f t="shared" si="1"/>
        <v>33.898004203634223</v>
      </c>
      <c r="J11" s="1">
        <f t="shared" si="2"/>
        <v>0.75871569142718143</v>
      </c>
      <c r="K11" s="1">
        <f t="shared" si="3"/>
        <v>0.75871569142717787</v>
      </c>
      <c r="L11" s="1">
        <f t="shared" si="4"/>
        <v>1.147795436864699</v>
      </c>
      <c r="M11" s="1">
        <f t="shared" si="5"/>
        <v>2.2382311562337809</v>
      </c>
      <c r="N11" s="1"/>
    </row>
    <row r="12" spans="1:35" x14ac:dyDescent="0.25">
      <c r="A12">
        <v>10.4</v>
      </c>
      <c r="B12" s="1">
        <f>R69</f>
        <v>80.099044613901299</v>
      </c>
      <c r="C12" s="1">
        <f>R70</f>
        <v>19.900955386098694</v>
      </c>
      <c r="D12" s="1">
        <f>X69</f>
        <v>79.732400969746081</v>
      </c>
      <c r="E12" s="1">
        <f>X70</f>
        <v>20.267599030253912</v>
      </c>
      <c r="F12" s="1">
        <f>AD69</f>
        <v>81.048742521708149</v>
      </c>
      <c r="G12" s="1">
        <f>AD70</f>
        <v>18.951257478291854</v>
      </c>
      <c r="H12" s="11">
        <f t="shared" si="0"/>
        <v>80.293396035118519</v>
      </c>
      <c r="I12" s="11">
        <f t="shared" si="1"/>
        <v>19.706603964881484</v>
      </c>
      <c r="J12" s="1">
        <f t="shared" si="2"/>
        <v>0.67935125417735054</v>
      </c>
      <c r="K12" s="1">
        <f t="shared" si="3"/>
        <v>0.67935125417734454</v>
      </c>
      <c r="L12" s="1">
        <f t="shared" si="4"/>
        <v>0.84608608892344972</v>
      </c>
      <c r="M12" s="1">
        <f t="shared" si="5"/>
        <v>3.4473278875852733</v>
      </c>
      <c r="N12" s="1"/>
      <c r="O12" t="s">
        <v>2</v>
      </c>
      <c r="P12" t="s">
        <v>3</v>
      </c>
      <c r="Q12" t="s">
        <v>4</v>
      </c>
      <c r="U12" t="s">
        <v>2</v>
      </c>
      <c r="V12" t="s">
        <v>3</v>
      </c>
      <c r="W12" t="s">
        <v>4</v>
      </c>
      <c r="AA12" t="s">
        <v>2</v>
      </c>
      <c r="AB12" t="s">
        <v>3</v>
      </c>
      <c r="AC12" t="s">
        <v>4</v>
      </c>
    </row>
    <row r="13" spans="1:35" x14ac:dyDescent="0.25">
      <c r="A13">
        <v>12</v>
      </c>
      <c r="B13" s="1">
        <f>R77</f>
        <v>87.801483621085794</v>
      </c>
      <c r="C13" s="1">
        <f>R78</f>
        <v>12.198516378914199</v>
      </c>
      <c r="D13" s="1">
        <f>X77</f>
        <v>88.142043958077764</v>
      </c>
      <c r="E13" s="1">
        <f>X78</f>
        <v>11.857956041922236</v>
      </c>
      <c r="F13" s="1">
        <f>AD77</f>
        <v>86.757478801225673</v>
      </c>
      <c r="G13" s="1">
        <f>AD78</f>
        <v>13.242521198774329</v>
      </c>
      <c r="H13" s="11">
        <f t="shared" si="0"/>
        <v>87.56700212679641</v>
      </c>
      <c r="I13" s="11">
        <f t="shared" si="1"/>
        <v>12.432997873203588</v>
      </c>
      <c r="J13" s="1">
        <f t="shared" si="2"/>
        <v>0.72145086233599465</v>
      </c>
      <c r="K13" s="1">
        <f t="shared" si="3"/>
        <v>0.72145086233599676</v>
      </c>
      <c r="L13" s="1">
        <f t="shared" si="4"/>
        <v>0.82388439116750711</v>
      </c>
      <c r="M13" s="1">
        <f t="shared" si="5"/>
        <v>5.8027104138006411</v>
      </c>
      <c r="N13" s="1"/>
      <c r="O13">
        <v>1</v>
      </c>
      <c r="P13">
        <v>7.7839999999999998</v>
      </c>
      <c r="Q13">
        <v>31563</v>
      </c>
      <c r="R13">
        <f>Q13/$Q$15*100</f>
        <v>6.6858439228362574</v>
      </c>
      <c r="U13">
        <v>1</v>
      </c>
      <c r="V13">
        <v>7.6890000000000001</v>
      </c>
      <c r="W13">
        <v>26221</v>
      </c>
      <c r="X13">
        <f>W13/$W$15*100</f>
        <v>6.0447553027910397</v>
      </c>
      <c r="AA13">
        <v>1</v>
      </c>
      <c r="AB13">
        <v>7.6920000000000002</v>
      </c>
      <c r="AC13">
        <v>30852</v>
      </c>
      <c r="AD13">
        <f>AC13/$AC$15*100</f>
        <v>6.8985872788011324</v>
      </c>
      <c r="AG13" s="4"/>
      <c r="AI13" s="4"/>
    </row>
    <row r="14" spans="1:35" x14ac:dyDescent="0.25">
      <c r="A14">
        <v>16</v>
      </c>
      <c r="B14" s="1">
        <f>R85</f>
        <v>93.461935841544246</v>
      </c>
      <c r="C14" s="1">
        <f>R86</f>
        <v>6.5380641584557617</v>
      </c>
      <c r="D14" s="1">
        <f>X85</f>
        <v>92.992274844549428</v>
      </c>
      <c r="E14" s="1">
        <f>X86</f>
        <v>7.0077251554505757</v>
      </c>
      <c r="F14" s="1">
        <f>AD85</f>
        <v>93.931192120741898</v>
      </c>
      <c r="G14" s="1">
        <f>AD86</f>
        <v>6.0688078792581086</v>
      </c>
      <c r="H14" s="11">
        <f t="shared" si="0"/>
        <v>93.461800935611862</v>
      </c>
      <c r="I14" s="11">
        <f t="shared" si="1"/>
        <v>6.5381990643881487</v>
      </c>
      <c r="J14" s="1">
        <f t="shared" si="2"/>
        <v>0.46945865263394559</v>
      </c>
      <c r="K14" s="1">
        <f t="shared" si="3"/>
        <v>0.46945865263394426</v>
      </c>
      <c r="L14" s="1">
        <f t="shared" si="4"/>
        <v>0.50230002839060117</v>
      </c>
      <c r="M14" s="1">
        <f t="shared" si="5"/>
        <v>7.1802441010241207</v>
      </c>
      <c r="N14" s="1"/>
      <c r="O14">
        <v>2</v>
      </c>
      <c r="P14">
        <v>7.9619999999999997</v>
      </c>
      <c r="Q14">
        <v>440524</v>
      </c>
      <c r="R14">
        <f>Q14/$Q$15*100</f>
        <v>93.314156077163744</v>
      </c>
      <c r="U14">
        <v>2</v>
      </c>
      <c r="V14">
        <v>7.867</v>
      </c>
      <c r="W14">
        <v>407560</v>
      </c>
      <c r="X14">
        <f>W14/$W$15*100</f>
        <v>93.955244697208968</v>
      </c>
      <c r="AA14">
        <v>2</v>
      </c>
      <c r="AB14">
        <v>7.87</v>
      </c>
      <c r="AC14">
        <v>416370</v>
      </c>
      <c r="AD14">
        <f>AC14/$AC$15*100</f>
        <v>93.101412721198869</v>
      </c>
      <c r="AG14" s="4"/>
      <c r="AI14" s="4"/>
    </row>
    <row r="15" spans="1:35" x14ac:dyDescent="0.25">
      <c r="A15">
        <v>24</v>
      </c>
      <c r="B15" s="1">
        <f>R93</f>
        <v>95.337601726119274</v>
      </c>
      <c r="C15" s="1">
        <f>R94</f>
        <v>4.6623982738807195</v>
      </c>
      <c r="D15" s="1">
        <f>X93</f>
        <v>95.826235744349304</v>
      </c>
      <c r="E15" s="1">
        <f>X94</f>
        <v>4.1737642556506991</v>
      </c>
      <c r="F15" s="1">
        <f>AD93</f>
        <v>95.577564155150682</v>
      </c>
      <c r="G15" s="1">
        <f>AD94</f>
        <v>4.4224358448493168</v>
      </c>
      <c r="H15" s="11">
        <f t="shared" si="0"/>
        <v>95.580467208539758</v>
      </c>
      <c r="I15" s="11">
        <f t="shared" si="1"/>
        <v>4.4195327914602451</v>
      </c>
      <c r="J15" s="1">
        <f t="shared" si="2"/>
        <v>0.2443299444033441</v>
      </c>
      <c r="K15" s="1">
        <f t="shared" si="3"/>
        <v>0.24432994440333922</v>
      </c>
      <c r="L15" s="1">
        <f t="shared" si="4"/>
        <v>0.25562748492352438</v>
      </c>
      <c r="M15" s="1">
        <f t="shared" si="5"/>
        <v>5.5284111677019787</v>
      </c>
      <c r="N15" s="1"/>
      <c r="Q15">
        <f>SUM(Q13:Q14)</f>
        <v>472087</v>
      </c>
      <c r="W15">
        <f>SUM(W13:W14)</f>
        <v>433781</v>
      </c>
      <c r="AC15">
        <f>SUM(AC13:AC14)</f>
        <v>447222</v>
      </c>
    </row>
    <row r="16" spans="1:35" x14ac:dyDescent="0.25">
      <c r="A16">
        <v>48</v>
      </c>
      <c r="B16" s="1">
        <f>R101</f>
        <v>99.548893265824333</v>
      </c>
      <c r="C16" s="1">
        <f>R102</f>
        <v>0.45110673417566216</v>
      </c>
      <c r="D16" s="1">
        <f>X101</f>
        <v>99.526783318925681</v>
      </c>
      <c r="E16" s="1">
        <f>X102</f>
        <v>0.47321668107431364</v>
      </c>
      <c r="F16" s="1">
        <f>AD101</f>
        <v>99.538526842987679</v>
      </c>
      <c r="G16" s="1">
        <f>AD102</f>
        <v>0.46147315701232883</v>
      </c>
      <c r="H16" s="11">
        <f t="shared" si="0"/>
        <v>99.538067809245888</v>
      </c>
      <c r="I16" s="11">
        <f t="shared" si="1"/>
        <v>0.46193219075410158</v>
      </c>
      <c r="J16" s="1">
        <f t="shared" si="2"/>
        <v>1.1062118782013537E-2</v>
      </c>
      <c r="K16" s="1">
        <f t="shared" si="3"/>
        <v>1.1062118782012848E-2</v>
      </c>
      <c r="L16" s="1">
        <f t="shared" si="4"/>
        <v>1.1113455410057697E-2</v>
      </c>
      <c r="M16" s="1">
        <f t="shared" si="5"/>
        <v>2.3947494899530608</v>
      </c>
      <c r="N16" s="1"/>
    </row>
    <row r="17" spans="15:35" x14ac:dyDescent="0.25">
      <c r="O17" t="s">
        <v>57</v>
      </c>
      <c r="U17" t="s">
        <v>194</v>
      </c>
      <c r="AA17" t="s">
        <v>285</v>
      </c>
    </row>
    <row r="18" spans="15:35" x14ac:dyDescent="0.25">
      <c r="O18" t="s">
        <v>26</v>
      </c>
      <c r="U18" t="s">
        <v>26</v>
      </c>
      <c r="AA18" t="s">
        <v>26</v>
      </c>
    </row>
    <row r="20" spans="15:35" x14ac:dyDescent="0.25">
      <c r="O20" t="s">
        <v>2</v>
      </c>
      <c r="P20" t="s">
        <v>3</v>
      </c>
      <c r="Q20" t="s">
        <v>4</v>
      </c>
      <c r="U20" t="s">
        <v>2</v>
      </c>
      <c r="V20" t="s">
        <v>3</v>
      </c>
      <c r="W20" t="s">
        <v>4</v>
      </c>
      <c r="AA20" t="s">
        <v>2</v>
      </c>
      <c r="AB20" t="s">
        <v>3</v>
      </c>
      <c r="AC20" t="s">
        <v>4</v>
      </c>
    </row>
    <row r="21" spans="15:35" x14ac:dyDescent="0.25">
      <c r="O21">
        <v>1</v>
      </c>
      <c r="P21">
        <v>7.7830000000000004</v>
      </c>
      <c r="Q21">
        <v>78890</v>
      </c>
      <c r="R21">
        <f>Q21/$Q$23*100</f>
        <v>15.868162901606929</v>
      </c>
      <c r="U21">
        <v>1</v>
      </c>
      <c r="V21">
        <v>7.6880000000000006</v>
      </c>
      <c r="W21">
        <v>73036</v>
      </c>
      <c r="X21">
        <f>W21/$W$23*100</f>
        <v>14.690672400580096</v>
      </c>
      <c r="AA21">
        <v>1</v>
      </c>
      <c r="AB21">
        <v>7.6910000000000007</v>
      </c>
      <c r="AC21">
        <v>74614</v>
      </c>
      <c r="AD21">
        <f>AC21/$AC$23*100</f>
        <v>15.008075887191019</v>
      </c>
      <c r="AG21" s="4"/>
      <c r="AI21" s="4"/>
    </row>
    <row r="22" spans="15:35" x14ac:dyDescent="0.25">
      <c r="O22">
        <v>2</v>
      </c>
      <c r="P22">
        <v>7.9619999999999997</v>
      </c>
      <c r="Q22">
        <v>418269</v>
      </c>
      <c r="R22">
        <f>Q22/$Q$23*100</f>
        <v>84.131837098393063</v>
      </c>
      <c r="U22">
        <v>2</v>
      </c>
      <c r="V22">
        <v>7.867</v>
      </c>
      <c r="W22">
        <v>386970</v>
      </c>
      <c r="X22">
        <f>W22/$W$23*100</f>
        <v>77.836265661488582</v>
      </c>
      <c r="AA22">
        <v>2</v>
      </c>
      <c r="AB22">
        <v>7.87</v>
      </c>
      <c r="AC22">
        <v>395335</v>
      </c>
      <c r="AD22">
        <f>AC22/$AC$23*100</f>
        <v>79.518825969156751</v>
      </c>
      <c r="AG22" s="4"/>
      <c r="AI22" s="4"/>
    </row>
    <row r="23" spans="15:35" x14ac:dyDescent="0.25">
      <c r="Q23">
        <v>497159</v>
      </c>
      <c r="W23">
        <v>497159</v>
      </c>
      <c r="AC23">
        <v>497159</v>
      </c>
    </row>
    <row r="25" spans="15:35" x14ac:dyDescent="0.25">
      <c r="O25" t="s">
        <v>100</v>
      </c>
      <c r="U25" t="s">
        <v>195</v>
      </c>
      <c r="AA25" t="s">
        <v>286</v>
      </c>
    </row>
    <row r="26" spans="15:35" x14ac:dyDescent="0.25">
      <c r="O26" t="s">
        <v>25</v>
      </c>
      <c r="U26" t="s">
        <v>25</v>
      </c>
      <c r="AA26" t="s">
        <v>25</v>
      </c>
    </row>
    <row r="28" spans="15:35" x14ac:dyDescent="0.25">
      <c r="O28" t="s">
        <v>2</v>
      </c>
      <c r="P28" t="s">
        <v>3</v>
      </c>
      <c r="Q28" t="s">
        <v>4</v>
      </c>
      <c r="U28" t="s">
        <v>2</v>
      </c>
      <c r="V28" t="s">
        <v>3</v>
      </c>
      <c r="W28" t="s">
        <v>4</v>
      </c>
      <c r="AA28" t="s">
        <v>2</v>
      </c>
      <c r="AB28" t="s">
        <v>3</v>
      </c>
      <c r="AC28" t="s">
        <v>4</v>
      </c>
    </row>
    <row r="29" spans="15:35" x14ac:dyDescent="0.25">
      <c r="O29">
        <v>1</v>
      </c>
      <c r="P29">
        <v>7.7830000000000004</v>
      </c>
      <c r="Q29">
        <v>163112</v>
      </c>
      <c r="R29">
        <f>Q29/$Q$31*100</f>
        <v>34.993864188313637</v>
      </c>
      <c r="U29">
        <v>1</v>
      </c>
      <c r="V29">
        <v>7.6880000000000006</v>
      </c>
      <c r="W29">
        <v>155009</v>
      </c>
      <c r="X29">
        <f>W29/$W$31*100</f>
        <v>35.606504356375147</v>
      </c>
      <c r="AA29">
        <v>1</v>
      </c>
      <c r="AB29">
        <v>7.6910000000000007</v>
      </c>
      <c r="AC29">
        <v>149271</v>
      </c>
      <c r="AD29">
        <f>AC29/$AC$31*100</f>
        <v>34.263108242417843</v>
      </c>
      <c r="AG29" s="4"/>
      <c r="AI29" s="4"/>
    </row>
    <row r="30" spans="15:35" x14ac:dyDescent="0.25">
      <c r="O30">
        <v>2</v>
      </c>
      <c r="P30">
        <v>7.9630000000000001</v>
      </c>
      <c r="Q30">
        <v>303004</v>
      </c>
      <c r="R30">
        <f>Q30/$Q$31*100</f>
        <v>65.006135811686363</v>
      </c>
      <c r="U30">
        <v>2</v>
      </c>
      <c r="V30">
        <v>7.8680000000000003</v>
      </c>
      <c r="W30">
        <v>280330</v>
      </c>
      <c r="X30">
        <f>W30/$W$31*100</f>
        <v>64.39349564362486</v>
      </c>
      <c r="AA30">
        <v>2</v>
      </c>
      <c r="AB30">
        <v>7.8710000000000004</v>
      </c>
      <c r="AC30">
        <v>286390</v>
      </c>
      <c r="AD30">
        <f>AC30/$AC$31*100</f>
        <v>65.736891757582157</v>
      </c>
      <c r="AG30" s="4"/>
      <c r="AI30" s="4"/>
    </row>
    <row r="31" spans="15:35" x14ac:dyDescent="0.25">
      <c r="Q31">
        <f>SUM(Q29:Q30)</f>
        <v>466116</v>
      </c>
      <c r="W31">
        <f>SUM(W29:W30)</f>
        <v>435339</v>
      </c>
      <c r="AC31">
        <f>SUM(AC29:AC30)</f>
        <v>435661</v>
      </c>
    </row>
    <row r="33" spans="15:35" x14ac:dyDescent="0.25">
      <c r="O33" t="s">
        <v>101</v>
      </c>
      <c r="U33" t="s">
        <v>196</v>
      </c>
      <c r="AA33" t="s">
        <v>287</v>
      </c>
    </row>
    <row r="34" spans="15:35" x14ac:dyDescent="0.25">
      <c r="O34" t="s">
        <v>24</v>
      </c>
      <c r="U34" t="s">
        <v>24</v>
      </c>
      <c r="AA34" t="s">
        <v>24</v>
      </c>
    </row>
    <row r="36" spans="15:35" x14ac:dyDescent="0.25">
      <c r="O36" t="s">
        <v>2</v>
      </c>
      <c r="P36" t="s">
        <v>3</v>
      </c>
      <c r="Q36" t="s">
        <v>4</v>
      </c>
      <c r="U36" t="s">
        <v>2</v>
      </c>
      <c r="V36" t="s">
        <v>3</v>
      </c>
      <c r="W36" t="s">
        <v>4</v>
      </c>
      <c r="AA36" t="s">
        <v>2</v>
      </c>
      <c r="AB36" t="s">
        <v>3</v>
      </c>
      <c r="AC36" t="s">
        <v>4</v>
      </c>
    </row>
    <row r="37" spans="15:35" x14ac:dyDescent="0.25">
      <c r="O37">
        <v>1</v>
      </c>
      <c r="P37">
        <v>7.7830000000000004</v>
      </c>
      <c r="Q37">
        <v>191192</v>
      </c>
      <c r="R37">
        <f>Q37/$Q$39*100</f>
        <v>40.662191936979475</v>
      </c>
      <c r="U37">
        <v>1</v>
      </c>
      <c r="V37">
        <v>7.6880000000000006</v>
      </c>
      <c r="W37">
        <v>172006</v>
      </c>
      <c r="X37">
        <f>W37/$W$39*100</f>
        <v>39.989119619093671</v>
      </c>
      <c r="AA37">
        <v>1</v>
      </c>
      <c r="AB37">
        <v>7.6910000000000007</v>
      </c>
      <c r="AC37">
        <v>185829</v>
      </c>
      <c r="AD37">
        <f>AC37/$AC$39*100</f>
        <v>41.338049317628219</v>
      </c>
      <c r="AG37" s="4"/>
      <c r="AI37" s="4"/>
    </row>
    <row r="38" spans="15:35" x14ac:dyDescent="0.25">
      <c r="O38">
        <v>2</v>
      </c>
      <c r="P38">
        <v>7.9630000000000001</v>
      </c>
      <c r="Q38">
        <v>279004</v>
      </c>
      <c r="R38">
        <f>Q38/$Q$39*100</f>
        <v>59.337808063020525</v>
      </c>
      <c r="U38">
        <v>2</v>
      </c>
      <c r="V38">
        <v>7.8680000000000003</v>
      </c>
      <c r="W38">
        <v>258126</v>
      </c>
      <c r="X38">
        <f>W38/$W$39*100</f>
        <v>60.010880380906329</v>
      </c>
      <c r="AA38">
        <v>2</v>
      </c>
      <c r="AB38">
        <v>7.8710000000000004</v>
      </c>
      <c r="AC38">
        <v>263706</v>
      </c>
      <c r="AD38">
        <f>AC38/$AC$39*100</f>
        <v>58.661950682371788</v>
      </c>
      <c r="AG38" s="4"/>
      <c r="AI38" s="4"/>
    </row>
    <row r="39" spans="15:35" x14ac:dyDescent="0.25">
      <c r="Q39">
        <f>SUM(Q37:Q38)</f>
        <v>470196</v>
      </c>
      <c r="W39">
        <f>SUM(W37:W38)</f>
        <v>430132</v>
      </c>
      <c r="AC39">
        <f>SUM(AC37:AC38)</f>
        <v>449535</v>
      </c>
    </row>
    <row r="41" spans="15:35" x14ac:dyDescent="0.25">
      <c r="O41" t="s">
        <v>13</v>
      </c>
      <c r="U41" t="s">
        <v>197</v>
      </c>
      <c r="AA41" t="s">
        <v>288</v>
      </c>
    </row>
    <row r="42" spans="15:35" x14ac:dyDescent="0.25">
      <c r="O42" t="s">
        <v>8</v>
      </c>
      <c r="U42" t="s">
        <v>8</v>
      </c>
      <c r="AA42" t="s">
        <v>8</v>
      </c>
    </row>
    <row r="44" spans="15:35" x14ac:dyDescent="0.25">
      <c r="O44" t="s">
        <v>2</v>
      </c>
      <c r="P44" t="s">
        <v>3</v>
      </c>
      <c r="Q44" t="s">
        <v>4</v>
      </c>
      <c r="U44" t="s">
        <v>2</v>
      </c>
      <c r="V44" t="s">
        <v>3</v>
      </c>
      <c r="W44" t="s">
        <v>4</v>
      </c>
      <c r="AA44" t="s">
        <v>2</v>
      </c>
      <c r="AB44" t="s">
        <v>3</v>
      </c>
      <c r="AC44" t="s">
        <v>4</v>
      </c>
    </row>
    <row r="45" spans="15:35" x14ac:dyDescent="0.25">
      <c r="O45">
        <v>1</v>
      </c>
      <c r="P45">
        <v>7.7839999999999998</v>
      </c>
      <c r="Q45">
        <v>206502</v>
      </c>
      <c r="R45">
        <f>Q45/$Q$47*100</f>
        <v>47.819099666543167</v>
      </c>
      <c r="U45">
        <v>1</v>
      </c>
      <c r="V45">
        <v>7.6890000000000001</v>
      </c>
      <c r="W45">
        <v>195180</v>
      </c>
      <c r="X45">
        <f>W45/$W$47*100</f>
        <v>48.353053094714312</v>
      </c>
      <c r="AA45">
        <v>1</v>
      </c>
      <c r="AB45">
        <v>7.6920000000000002</v>
      </c>
      <c r="AC45">
        <v>191310</v>
      </c>
      <c r="AD45">
        <f>AC45/$AC$47*100</f>
        <v>47.319641942848378</v>
      </c>
      <c r="AG45" s="4"/>
      <c r="AI45" s="4"/>
    </row>
    <row r="46" spans="15:35" x14ac:dyDescent="0.25">
      <c r="O46">
        <v>2</v>
      </c>
      <c r="P46">
        <v>7.9630000000000001</v>
      </c>
      <c r="Q46">
        <v>225338</v>
      </c>
      <c r="R46">
        <f>Q46/$Q$47*100</f>
        <v>52.180900333456833</v>
      </c>
      <c r="U46">
        <v>2</v>
      </c>
      <c r="V46">
        <v>7.8680000000000003</v>
      </c>
      <c r="W46">
        <v>208476</v>
      </c>
      <c r="X46">
        <f>W46/$W$47*100</f>
        <v>51.646946905285688</v>
      </c>
      <c r="AA46">
        <v>2</v>
      </c>
      <c r="AB46">
        <v>7.8710000000000004</v>
      </c>
      <c r="AC46">
        <v>212983</v>
      </c>
      <c r="AD46">
        <f>AC46/$AC$47*100</f>
        <v>52.680358057151622</v>
      </c>
      <c r="AG46" s="4"/>
      <c r="AI46" s="4"/>
    </row>
    <row r="47" spans="15:35" x14ac:dyDescent="0.25">
      <c r="Q47">
        <f>SUM(Q45:Q46)</f>
        <v>431840</v>
      </c>
      <c r="W47">
        <f>SUM(W45:W46)</f>
        <v>403656</v>
      </c>
      <c r="AC47">
        <f>SUM(AC45:AC46)</f>
        <v>404293</v>
      </c>
    </row>
    <row r="49" spans="15:35" x14ac:dyDescent="0.25">
      <c r="O49" t="s">
        <v>102</v>
      </c>
      <c r="U49" t="s">
        <v>198</v>
      </c>
      <c r="AA49" t="s">
        <v>289</v>
      </c>
    </row>
    <row r="50" spans="15:35" x14ac:dyDescent="0.25">
      <c r="O50" t="s">
        <v>23</v>
      </c>
      <c r="U50" t="s">
        <v>23</v>
      </c>
      <c r="AA50" t="s">
        <v>23</v>
      </c>
    </row>
    <row r="52" spans="15:35" x14ac:dyDescent="0.25">
      <c r="O52" t="s">
        <v>2</v>
      </c>
      <c r="P52" t="s">
        <v>3</v>
      </c>
      <c r="Q52" t="s">
        <v>4</v>
      </c>
      <c r="U52" t="s">
        <v>2</v>
      </c>
      <c r="V52" t="s">
        <v>3</v>
      </c>
      <c r="W52" t="s">
        <v>4</v>
      </c>
      <c r="AA52" t="s">
        <v>2</v>
      </c>
      <c r="AB52" t="s">
        <v>3</v>
      </c>
      <c r="AC52" t="s">
        <v>4</v>
      </c>
    </row>
    <row r="53" spans="15:35" x14ac:dyDescent="0.25">
      <c r="O53">
        <v>1</v>
      </c>
      <c r="P53">
        <v>7.7830000000000004</v>
      </c>
      <c r="Q53">
        <v>296400</v>
      </c>
      <c r="R53">
        <f>Q53/$Q$55*100</f>
        <v>62.825360758313131</v>
      </c>
      <c r="U53">
        <v>1</v>
      </c>
      <c r="V53">
        <v>7.6880000000000006</v>
      </c>
      <c r="W53">
        <v>284407</v>
      </c>
      <c r="X53">
        <f>W53/$W$55*100</f>
        <v>63.673161437939228</v>
      </c>
      <c r="AA53">
        <v>1</v>
      </c>
      <c r="AB53">
        <v>7.6910000000000007</v>
      </c>
      <c r="AC53">
        <v>260335</v>
      </c>
      <c r="AD53">
        <f>AC53/$AC$55*100</f>
        <v>61.09673013332457</v>
      </c>
      <c r="AG53" s="4"/>
      <c r="AI53" s="4"/>
    </row>
    <row r="54" spans="15:35" x14ac:dyDescent="0.25">
      <c r="O54">
        <v>2</v>
      </c>
      <c r="P54">
        <v>7.9619999999999997</v>
      </c>
      <c r="Q54">
        <v>175384</v>
      </c>
      <c r="R54">
        <f>Q54/$Q$55*100</f>
        <v>37.174639241686876</v>
      </c>
      <c r="U54">
        <v>2</v>
      </c>
      <c r="V54">
        <v>7.867</v>
      </c>
      <c r="W54">
        <v>162260</v>
      </c>
      <c r="X54">
        <f>W54/$W$55*100</f>
        <v>36.326838562060779</v>
      </c>
      <c r="AA54">
        <v>2</v>
      </c>
      <c r="AB54">
        <v>7.87</v>
      </c>
      <c r="AC54">
        <v>165768</v>
      </c>
      <c r="AD54">
        <f>AC54/$AC$55*100</f>
        <v>38.90326986667543</v>
      </c>
      <c r="AG54" s="4"/>
      <c r="AI54" s="4"/>
    </row>
    <row r="55" spans="15:35" x14ac:dyDescent="0.25">
      <c r="Q55">
        <f>SUM(Q53:Q54)</f>
        <v>471784</v>
      </c>
      <c r="W55">
        <f>SUM(W53:W54)</f>
        <v>446667</v>
      </c>
      <c r="AC55">
        <f>SUM(AC53:AC54)</f>
        <v>426103</v>
      </c>
    </row>
    <row r="57" spans="15:35" x14ac:dyDescent="0.25">
      <c r="O57" t="s">
        <v>60</v>
      </c>
      <c r="U57" t="s">
        <v>199</v>
      </c>
      <c r="AA57" t="s">
        <v>290</v>
      </c>
    </row>
    <row r="58" spans="15:35" x14ac:dyDescent="0.25">
      <c r="O58" t="s">
        <v>9</v>
      </c>
      <c r="U58" t="s">
        <v>9</v>
      </c>
      <c r="AA58" t="s">
        <v>9</v>
      </c>
    </row>
    <row r="60" spans="15:35" x14ac:dyDescent="0.25">
      <c r="O60" t="s">
        <v>2</v>
      </c>
      <c r="P60" t="s">
        <v>3</v>
      </c>
      <c r="Q60" t="s">
        <v>4</v>
      </c>
      <c r="U60" t="s">
        <v>2</v>
      </c>
      <c r="V60" t="s">
        <v>3</v>
      </c>
      <c r="W60" t="s">
        <v>4</v>
      </c>
      <c r="AA60" t="s">
        <v>2</v>
      </c>
      <c r="AB60" t="s">
        <v>3</v>
      </c>
      <c r="AC60" t="s">
        <v>4</v>
      </c>
    </row>
    <row r="61" spans="15:35" x14ac:dyDescent="0.25">
      <c r="O61">
        <v>1</v>
      </c>
      <c r="P61">
        <v>7.7830000000000004</v>
      </c>
      <c r="Q61">
        <v>315780</v>
      </c>
      <c r="R61">
        <f>Q61/$Q$63*100</f>
        <v>66.108677993920466</v>
      </c>
      <c r="U61">
        <v>1</v>
      </c>
      <c r="V61">
        <v>7.6880000000000006</v>
      </c>
      <c r="W61">
        <v>282349</v>
      </c>
      <c r="X61">
        <f>W61/$W$63*100</f>
        <v>65.339961075897364</v>
      </c>
      <c r="AA61">
        <v>1</v>
      </c>
      <c r="AB61">
        <v>7.6910000000000007</v>
      </c>
      <c r="AC61">
        <v>308665</v>
      </c>
      <c r="AD61">
        <f>AC61/$AC$63*100</f>
        <v>66.857348319279495</v>
      </c>
      <c r="AG61" s="4"/>
      <c r="AI61" s="4"/>
    </row>
    <row r="62" spans="15:35" x14ac:dyDescent="0.25">
      <c r="O62">
        <v>2</v>
      </c>
      <c r="P62">
        <v>7.9619999999999997</v>
      </c>
      <c r="Q62">
        <v>161888</v>
      </c>
      <c r="R62">
        <f>Q62/$Q$63*100</f>
        <v>33.891322006079541</v>
      </c>
      <c r="U62">
        <v>2</v>
      </c>
      <c r="V62">
        <v>7.867</v>
      </c>
      <c r="W62">
        <v>149774</v>
      </c>
      <c r="X62">
        <f>W62/$W$63*100</f>
        <v>34.660038924102629</v>
      </c>
      <c r="AA62">
        <v>2</v>
      </c>
      <c r="AB62">
        <v>7.87</v>
      </c>
      <c r="AC62">
        <v>153012</v>
      </c>
      <c r="AD62">
        <f>AC62/$AC$63*100</f>
        <v>33.142651680720505</v>
      </c>
      <c r="AG62" s="4"/>
      <c r="AI62" s="4"/>
    </row>
    <row r="63" spans="15:35" x14ac:dyDescent="0.25">
      <c r="Q63">
        <f>SUM(Q61:Q62)</f>
        <v>477668</v>
      </c>
      <c r="W63">
        <f>SUM(W61:W62)</f>
        <v>432123</v>
      </c>
      <c r="AC63">
        <f>SUM(AC61:AC62)</f>
        <v>461677</v>
      </c>
    </row>
    <row r="65" spans="15:35" x14ac:dyDescent="0.25">
      <c r="O65" t="s">
        <v>103</v>
      </c>
      <c r="U65" t="s">
        <v>200</v>
      </c>
      <c r="AA65" t="s">
        <v>291</v>
      </c>
    </row>
    <row r="66" spans="15:35" x14ac:dyDescent="0.25">
      <c r="O66" t="s">
        <v>10</v>
      </c>
      <c r="U66" t="s">
        <v>10</v>
      </c>
      <c r="AA66" t="s">
        <v>10</v>
      </c>
    </row>
    <row r="68" spans="15:35" x14ac:dyDescent="0.25">
      <c r="O68" t="s">
        <v>2</v>
      </c>
      <c r="P68" t="s">
        <v>3</v>
      </c>
      <c r="Q68" t="s">
        <v>4</v>
      </c>
      <c r="U68" t="s">
        <v>2</v>
      </c>
      <c r="V68" t="s">
        <v>3</v>
      </c>
      <c r="W68" t="s">
        <v>4</v>
      </c>
      <c r="AA68" t="s">
        <v>2</v>
      </c>
      <c r="AB68" t="s">
        <v>3</v>
      </c>
      <c r="AC68" t="s">
        <v>4</v>
      </c>
    </row>
    <row r="69" spans="15:35" x14ac:dyDescent="0.25">
      <c r="O69">
        <v>1</v>
      </c>
      <c r="P69">
        <v>7.7830000000000004</v>
      </c>
      <c r="Q69">
        <v>365540</v>
      </c>
      <c r="R69">
        <f>Q69/$Q$71*100</f>
        <v>80.099044613901299</v>
      </c>
      <c r="U69">
        <v>1</v>
      </c>
      <c r="V69">
        <v>7.6880000000000006</v>
      </c>
      <c r="W69">
        <v>338417</v>
      </c>
      <c r="X69">
        <f>W69/$W$71*100</f>
        <v>79.732400969746081</v>
      </c>
      <c r="AA69">
        <v>1</v>
      </c>
      <c r="AB69">
        <v>7.6910000000000007</v>
      </c>
      <c r="AC69">
        <v>345728</v>
      </c>
      <c r="AD69">
        <f>AC69/$AC$71*100</f>
        <v>81.048742521708149</v>
      </c>
      <c r="AG69" s="4"/>
      <c r="AI69" s="4"/>
    </row>
    <row r="70" spans="15:35" x14ac:dyDescent="0.25">
      <c r="O70">
        <v>2</v>
      </c>
      <c r="P70">
        <v>7.9619999999999997</v>
      </c>
      <c r="Q70">
        <v>90820</v>
      </c>
      <c r="R70">
        <f>Q70/$Q$71*100</f>
        <v>19.900955386098694</v>
      </c>
      <c r="U70">
        <v>2</v>
      </c>
      <c r="V70">
        <v>7.867</v>
      </c>
      <c r="W70">
        <v>86024</v>
      </c>
      <c r="X70">
        <f>W70/$W$71*100</f>
        <v>20.267599030253912</v>
      </c>
      <c r="AA70">
        <v>2</v>
      </c>
      <c r="AB70">
        <v>7.87</v>
      </c>
      <c r="AC70">
        <v>80840</v>
      </c>
      <c r="AD70">
        <f>AC70/$AC$71*100</f>
        <v>18.951257478291854</v>
      </c>
      <c r="AG70" s="4"/>
      <c r="AI70" s="4"/>
    </row>
    <row r="71" spans="15:35" x14ac:dyDescent="0.25">
      <c r="Q71">
        <f>SUM(Q69:Q70)</f>
        <v>456360</v>
      </c>
      <c r="W71">
        <f>SUM(W69:W70)</f>
        <v>424441</v>
      </c>
      <c r="AC71">
        <f>SUM(AC69:AC70)</f>
        <v>426568</v>
      </c>
    </row>
    <row r="73" spans="15:35" x14ac:dyDescent="0.25">
      <c r="O73" t="s">
        <v>104</v>
      </c>
      <c r="U73" t="s">
        <v>201</v>
      </c>
      <c r="AA73" t="s">
        <v>292</v>
      </c>
    </row>
    <row r="74" spans="15:35" x14ac:dyDescent="0.25">
      <c r="O74" t="s">
        <v>22</v>
      </c>
      <c r="U74" t="s">
        <v>22</v>
      </c>
      <c r="AA74" t="s">
        <v>22</v>
      </c>
    </row>
    <row r="76" spans="15:35" x14ac:dyDescent="0.25">
      <c r="O76" t="s">
        <v>2</v>
      </c>
      <c r="P76" t="s">
        <v>3</v>
      </c>
      <c r="Q76" t="s">
        <v>4</v>
      </c>
      <c r="U76" t="s">
        <v>2</v>
      </c>
      <c r="V76" t="s">
        <v>3</v>
      </c>
      <c r="W76" t="s">
        <v>4</v>
      </c>
      <c r="AA76" t="s">
        <v>2</v>
      </c>
      <c r="AB76" t="s">
        <v>3</v>
      </c>
      <c r="AC76" t="s">
        <v>4</v>
      </c>
    </row>
    <row r="77" spans="15:35" x14ac:dyDescent="0.25">
      <c r="O77">
        <v>1</v>
      </c>
      <c r="P77">
        <v>7.7839999999999998</v>
      </c>
      <c r="Q77">
        <v>401244</v>
      </c>
      <c r="R77">
        <f>Q77/$Q$79*100</f>
        <v>87.801483621085794</v>
      </c>
      <c r="U77">
        <v>1</v>
      </c>
      <c r="V77">
        <v>7.6890000000000001</v>
      </c>
      <c r="W77">
        <v>371472</v>
      </c>
      <c r="X77">
        <f>W77/$W$79*100</f>
        <v>88.142043958077764</v>
      </c>
      <c r="AA77">
        <v>1</v>
      </c>
      <c r="AB77">
        <v>7.6920000000000002</v>
      </c>
      <c r="AC77">
        <v>384497</v>
      </c>
      <c r="AD77">
        <f>AC77/$AC$79*100</f>
        <v>86.757478801225673</v>
      </c>
      <c r="AG77" s="4"/>
      <c r="AI77" s="4"/>
    </row>
    <row r="78" spans="15:35" x14ac:dyDescent="0.25">
      <c r="O78">
        <v>2</v>
      </c>
      <c r="P78">
        <v>7.9619999999999997</v>
      </c>
      <c r="Q78">
        <v>55746</v>
      </c>
      <c r="R78">
        <f>Q78/$Q$79*100</f>
        <v>12.198516378914199</v>
      </c>
      <c r="U78">
        <v>2</v>
      </c>
      <c r="V78">
        <v>7.867</v>
      </c>
      <c r="W78">
        <v>49975</v>
      </c>
      <c r="X78">
        <f>W78/$W$79*100</f>
        <v>11.857956041922236</v>
      </c>
      <c r="AA78">
        <v>2</v>
      </c>
      <c r="AB78">
        <v>7.87</v>
      </c>
      <c r="AC78">
        <v>58689</v>
      </c>
      <c r="AD78">
        <f>AC78/$AC$79*100</f>
        <v>13.242521198774329</v>
      </c>
      <c r="AG78" s="4"/>
      <c r="AI78" s="4"/>
    </row>
    <row r="79" spans="15:35" x14ac:dyDescent="0.25">
      <c r="Q79">
        <f>SUM(Q77:Q78)</f>
        <v>456990</v>
      </c>
      <c r="W79">
        <f>SUM(W77:W78)</f>
        <v>421447</v>
      </c>
      <c r="AC79">
        <f>SUM(AC77:AC78)</f>
        <v>443186</v>
      </c>
    </row>
    <row r="81" spans="15:35" x14ac:dyDescent="0.25">
      <c r="O81" t="s">
        <v>16</v>
      </c>
      <c r="U81" t="s">
        <v>202</v>
      </c>
      <c r="AA81" t="s">
        <v>293</v>
      </c>
    </row>
    <row r="82" spans="15:35" x14ac:dyDescent="0.25">
      <c r="O82" t="s">
        <v>21</v>
      </c>
      <c r="U82" t="s">
        <v>21</v>
      </c>
      <c r="AA82" t="s">
        <v>21</v>
      </c>
    </row>
    <row r="84" spans="15:35" x14ac:dyDescent="0.25">
      <c r="O84" t="s">
        <v>2</v>
      </c>
      <c r="P84" t="s">
        <v>3</v>
      </c>
      <c r="Q84" t="s">
        <v>4</v>
      </c>
      <c r="U84" t="s">
        <v>2</v>
      </c>
      <c r="V84" t="s">
        <v>3</v>
      </c>
      <c r="W84" t="s">
        <v>4</v>
      </c>
      <c r="AA84" t="s">
        <v>2</v>
      </c>
      <c r="AB84" t="s">
        <v>3</v>
      </c>
      <c r="AC84" t="s">
        <v>4</v>
      </c>
    </row>
    <row r="85" spans="15:35" x14ac:dyDescent="0.25">
      <c r="O85">
        <v>1</v>
      </c>
      <c r="P85">
        <v>7.7830000000000004</v>
      </c>
      <c r="Q85">
        <v>445062</v>
      </c>
      <c r="R85">
        <f>Q85/$Q$87*100</f>
        <v>93.461935841544246</v>
      </c>
      <c r="U85">
        <v>1</v>
      </c>
      <c r="V85">
        <v>7.6880000000000006</v>
      </c>
      <c r="W85">
        <v>422038</v>
      </c>
      <c r="X85">
        <f>W85/$W$87*100</f>
        <v>92.992274844549428</v>
      </c>
      <c r="AA85">
        <v>1</v>
      </c>
      <c r="AB85">
        <v>7.6910000000000007</v>
      </c>
      <c r="AC85">
        <v>470940</v>
      </c>
      <c r="AD85">
        <f>AC85/$AC$87*100</f>
        <v>93.931192120741898</v>
      </c>
      <c r="AG85" s="4"/>
      <c r="AI85" s="4"/>
    </row>
    <row r="86" spans="15:35" x14ac:dyDescent="0.25">
      <c r="O86">
        <v>2</v>
      </c>
      <c r="P86">
        <v>7.9610000000000003</v>
      </c>
      <c r="Q86">
        <v>31134</v>
      </c>
      <c r="R86">
        <f>Q86/$Q$87*100</f>
        <v>6.5380641584557617</v>
      </c>
      <c r="U86">
        <v>2</v>
      </c>
      <c r="V86">
        <v>7.8660000000000005</v>
      </c>
      <c r="W86">
        <v>31804</v>
      </c>
      <c r="X86">
        <f>W86/$W$87*100</f>
        <v>7.0077251554505757</v>
      </c>
      <c r="AA86">
        <v>2</v>
      </c>
      <c r="AB86">
        <v>7.8690000000000007</v>
      </c>
      <c r="AC86">
        <v>30427</v>
      </c>
      <c r="AD86">
        <f>AC86/$AC$87*100</f>
        <v>6.0688078792581086</v>
      </c>
      <c r="AG86" s="4"/>
      <c r="AI86" s="4"/>
    </row>
    <row r="87" spans="15:35" x14ac:dyDescent="0.25">
      <c r="Q87">
        <f>SUM(Q85:Q86)</f>
        <v>476196</v>
      </c>
      <c r="W87">
        <f>SUM(W85:W86)</f>
        <v>453842</v>
      </c>
      <c r="AC87">
        <f>SUM(AC85:AC86)</f>
        <v>501367</v>
      </c>
    </row>
    <row r="89" spans="15:35" x14ac:dyDescent="0.25">
      <c r="O89" t="s">
        <v>105</v>
      </c>
      <c r="U89" t="s">
        <v>203</v>
      </c>
      <c r="AA89" t="s">
        <v>294</v>
      </c>
    </row>
    <row r="90" spans="15:35" x14ac:dyDescent="0.25">
      <c r="O90" t="s">
        <v>11</v>
      </c>
      <c r="U90" t="s">
        <v>11</v>
      </c>
      <c r="AA90" t="s">
        <v>11</v>
      </c>
    </row>
    <row r="92" spans="15:35" x14ac:dyDescent="0.25">
      <c r="O92" t="s">
        <v>2</v>
      </c>
      <c r="P92" t="s">
        <v>3</v>
      </c>
      <c r="Q92" t="s">
        <v>4</v>
      </c>
      <c r="U92" t="s">
        <v>2</v>
      </c>
      <c r="V92" t="s">
        <v>3</v>
      </c>
      <c r="W92" t="s">
        <v>4</v>
      </c>
      <c r="AA92" t="s">
        <v>2</v>
      </c>
      <c r="AB92" t="s">
        <v>3</v>
      </c>
      <c r="AC92" t="s">
        <v>4</v>
      </c>
    </row>
    <row r="93" spans="15:35" x14ac:dyDescent="0.25">
      <c r="O93">
        <v>1</v>
      </c>
      <c r="P93">
        <v>7.7830000000000004</v>
      </c>
      <c r="Q93">
        <v>406510</v>
      </c>
      <c r="R93">
        <f>Q93/$Q$95*100</f>
        <v>95.337601726119274</v>
      </c>
      <c r="U93">
        <v>1</v>
      </c>
      <c r="V93">
        <v>7.6880000000000006</v>
      </c>
      <c r="W93">
        <v>376347</v>
      </c>
      <c r="X93">
        <f>W93/$W$95*100</f>
        <v>95.826235744349304</v>
      </c>
      <c r="AA93">
        <v>1</v>
      </c>
      <c r="AB93">
        <v>7.6910000000000007</v>
      </c>
      <c r="AC93">
        <v>384477</v>
      </c>
      <c r="AD93">
        <f>AC93/$AC$95*100</f>
        <v>95.577564155150682</v>
      </c>
      <c r="AG93" s="4"/>
      <c r="AI93" s="4"/>
    </row>
    <row r="94" spans="15:35" x14ac:dyDescent="0.25">
      <c r="O94">
        <v>2</v>
      </c>
      <c r="P94">
        <v>7.9610000000000003</v>
      </c>
      <c r="Q94">
        <v>19880</v>
      </c>
      <c r="R94">
        <f>Q94/$Q$95*100</f>
        <v>4.6623982738807195</v>
      </c>
      <c r="U94">
        <v>2</v>
      </c>
      <c r="V94">
        <v>7.8660000000000005</v>
      </c>
      <c r="W94">
        <v>16392</v>
      </c>
      <c r="X94">
        <f>W94/$W$95*100</f>
        <v>4.1737642556506991</v>
      </c>
      <c r="AA94">
        <v>2</v>
      </c>
      <c r="AB94">
        <v>7.8690000000000007</v>
      </c>
      <c r="AC94">
        <v>17790</v>
      </c>
      <c r="AD94">
        <f>AC94/$AC$95*100</f>
        <v>4.4224358448493168</v>
      </c>
      <c r="AG94" s="4"/>
      <c r="AI94" s="4"/>
    </row>
    <row r="95" spans="15:35" x14ac:dyDescent="0.25">
      <c r="Q95">
        <f>SUM(Q93:Q94)</f>
        <v>426390</v>
      </c>
      <c r="W95">
        <f>SUM(W93:W94)</f>
        <v>392739</v>
      </c>
      <c r="AC95">
        <f>SUM(AC93:AC94)</f>
        <v>402267</v>
      </c>
    </row>
    <row r="97" spans="15:35" x14ac:dyDescent="0.25">
      <c r="O97" t="s">
        <v>63</v>
      </c>
      <c r="U97" s="2" t="s">
        <v>204</v>
      </c>
      <c r="V97" s="2"/>
      <c r="W97" s="2"/>
      <c r="X97" s="2"/>
      <c r="AA97" s="2" t="s">
        <v>295</v>
      </c>
      <c r="AB97" s="2"/>
      <c r="AC97" s="2"/>
      <c r="AD97" s="2"/>
    </row>
    <row r="98" spans="15:35" x14ac:dyDescent="0.25">
      <c r="O98" t="s">
        <v>20</v>
      </c>
      <c r="U98" s="2" t="s">
        <v>20</v>
      </c>
      <c r="V98" s="2"/>
      <c r="W98" s="2"/>
      <c r="X98" s="2"/>
      <c r="AA98" s="2" t="s">
        <v>20</v>
      </c>
      <c r="AB98" s="2"/>
      <c r="AC98" s="2"/>
      <c r="AD98" s="2"/>
    </row>
    <row r="99" spans="15:35" x14ac:dyDescent="0.25">
      <c r="U99" s="2"/>
      <c r="V99" s="2"/>
      <c r="W99" s="2"/>
      <c r="X99" s="2"/>
      <c r="AA99" s="2"/>
      <c r="AB99" s="2"/>
      <c r="AC99" s="2"/>
      <c r="AD99" s="2"/>
    </row>
    <row r="100" spans="15:35" x14ac:dyDescent="0.25">
      <c r="O100" t="s">
        <v>2</v>
      </c>
      <c r="P100" t="s">
        <v>3</v>
      </c>
      <c r="Q100" t="s">
        <v>4</v>
      </c>
      <c r="U100" s="2" t="s">
        <v>2</v>
      </c>
      <c r="V100" s="2" t="s">
        <v>3</v>
      </c>
      <c r="W100" s="2" t="s">
        <v>4</v>
      </c>
      <c r="X100" s="2"/>
      <c r="AA100" s="2" t="s">
        <v>2</v>
      </c>
      <c r="AB100" s="2" t="s">
        <v>3</v>
      </c>
      <c r="AC100" s="2" t="s">
        <v>4</v>
      </c>
      <c r="AD100" s="2"/>
    </row>
    <row r="101" spans="15:35" x14ac:dyDescent="0.25">
      <c r="O101">
        <v>1</v>
      </c>
      <c r="P101">
        <v>7.7830000000000004</v>
      </c>
      <c r="Q101">
        <v>454374</v>
      </c>
      <c r="R101">
        <f>Q101/$Q$103*100</f>
        <v>99.548893265824333</v>
      </c>
      <c r="U101" s="2">
        <v>1</v>
      </c>
      <c r="V101" s="2">
        <v>7.6880000000000006</v>
      </c>
      <c r="W101" s="2">
        <v>400659</v>
      </c>
      <c r="X101" s="2">
        <f>W101/$W$103*100</f>
        <v>99.526783318925681</v>
      </c>
      <c r="AA101" s="2">
        <v>1</v>
      </c>
      <c r="AB101" s="2">
        <v>7.6910000000000007</v>
      </c>
      <c r="AC101" s="2">
        <v>419747</v>
      </c>
      <c r="AD101" s="2">
        <f>AC101/$AC$103*100</f>
        <v>99.538526842987679</v>
      </c>
      <c r="AG101" s="4"/>
      <c r="AI101" s="4"/>
    </row>
    <row r="102" spans="15:35" x14ac:dyDescent="0.25">
      <c r="O102">
        <v>2</v>
      </c>
      <c r="P102">
        <v>7.96</v>
      </c>
      <c r="Q102">
        <v>2059</v>
      </c>
      <c r="R102">
        <f>Q102/$Q$103*100</f>
        <v>0.45110673417566216</v>
      </c>
      <c r="U102" s="2">
        <v>2</v>
      </c>
      <c r="V102" s="2">
        <v>7.8650000000000002</v>
      </c>
      <c r="W102" s="2">
        <v>1905</v>
      </c>
      <c r="X102" s="2">
        <f>W102/$W$103*100</f>
        <v>0.47321668107431364</v>
      </c>
      <c r="AA102" s="2">
        <v>2</v>
      </c>
      <c r="AB102" s="2">
        <v>7.8680000000000003</v>
      </c>
      <c r="AC102" s="2">
        <v>1946</v>
      </c>
      <c r="AD102" s="2">
        <f>AC102/$AC$103*100</f>
        <v>0.46147315701232883</v>
      </c>
      <c r="AG102" s="4"/>
      <c r="AI102" s="4"/>
    </row>
    <row r="103" spans="15:35" x14ac:dyDescent="0.25">
      <c r="Q103">
        <f>SUM(Q101:Q102)</f>
        <v>456433</v>
      </c>
      <c r="U103" s="2"/>
      <c r="V103" s="2"/>
      <c r="W103" s="2">
        <f>SUM(W101:W102)</f>
        <v>402564</v>
      </c>
      <c r="X103" s="2"/>
      <c r="AA103" s="2"/>
      <c r="AB103" s="2"/>
      <c r="AC103" s="2">
        <f>SUM(AC101:AC102)</f>
        <v>421693</v>
      </c>
      <c r="AD103" s="2"/>
    </row>
    <row r="104" spans="15:35" x14ac:dyDescent="0.25">
      <c r="U104" s="2"/>
      <c r="V104" s="2"/>
      <c r="W104" s="2"/>
      <c r="X104" s="2"/>
      <c r="AA104" s="2"/>
      <c r="AB104" s="2"/>
      <c r="AC104" s="2"/>
      <c r="AD104" s="2"/>
    </row>
  </sheetData>
  <mergeCells count="5">
    <mergeCell ref="H2:I2"/>
    <mergeCell ref="L2:M2"/>
    <mergeCell ref="B2:C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00D8-8EF0-4DCB-BC05-39FF2703EF43}">
  <dimension ref="A1:AG103"/>
  <sheetViews>
    <sheetView workbookViewId="0">
      <selection activeCell="K9" sqref="K9"/>
    </sheetView>
  </sheetViews>
  <sheetFormatPr defaultRowHeight="15" x14ac:dyDescent="0.25"/>
  <cols>
    <col min="1" max="1" width="11.7109375" customWidth="1"/>
    <col min="17" max="17" width="11" bestFit="1" customWidth="1"/>
    <col min="22" max="22" width="11" bestFit="1" customWidth="1"/>
    <col min="27" max="27" width="11" bestFit="1" customWidth="1"/>
    <col min="31" max="31" width="10" bestFit="1" customWidth="1"/>
    <col min="33" max="33" width="10" bestFit="1" customWidth="1"/>
  </cols>
  <sheetData>
    <row r="1" spans="1:33" x14ac:dyDescent="0.25">
      <c r="A1" t="s">
        <v>28</v>
      </c>
      <c r="O1" t="s">
        <v>54</v>
      </c>
      <c r="T1" t="s">
        <v>205</v>
      </c>
      <c r="Y1" t="s">
        <v>296</v>
      </c>
    </row>
    <row r="2" spans="1:33" x14ac:dyDescent="0.25">
      <c r="B2" s="8">
        <v>1</v>
      </c>
      <c r="C2" s="8"/>
      <c r="D2" s="8">
        <v>2</v>
      </c>
      <c r="E2" s="8"/>
      <c r="F2" s="8">
        <v>3</v>
      </c>
      <c r="G2" s="8"/>
      <c r="H2" s="9" t="s">
        <v>339</v>
      </c>
      <c r="I2" s="9"/>
      <c r="J2" s="7" t="s">
        <v>340</v>
      </c>
      <c r="K2" s="7"/>
      <c r="L2" s="8" t="s">
        <v>341</v>
      </c>
      <c r="M2" s="8"/>
      <c r="O2" t="s">
        <v>55</v>
      </c>
      <c r="T2" t="s">
        <v>55</v>
      </c>
      <c r="Y2" t="s">
        <v>55</v>
      </c>
    </row>
    <row r="3" spans="1:33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s="10" t="s">
        <v>0</v>
      </c>
      <c r="I3" s="10" t="s">
        <v>1</v>
      </c>
      <c r="J3" t="s">
        <v>0</v>
      </c>
      <c r="K3" t="s">
        <v>1</v>
      </c>
      <c r="L3" t="s">
        <v>0</v>
      </c>
      <c r="M3" t="s">
        <v>1</v>
      </c>
    </row>
    <row r="4" spans="1:33" x14ac:dyDescent="0.25">
      <c r="A4">
        <v>0</v>
      </c>
      <c r="B4" s="1">
        <f>R5</f>
        <v>0.15198300060307601</v>
      </c>
      <c r="C4" s="1">
        <f>R6</f>
        <v>99.848016999396933</v>
      </c>
      <c r="D4" s="1">
        <f>W5</f>
        <v>0.14798209735334458</v>
      </c>
      <c r="E4" s="1">
        <f>W6</f>
        <v>99.852017902646651</v>
      </c>
      <c r="F4" s="1">
        <f>AB5</f>
        <v>0.15707790248835599</v>
      </c>
      <c r="G4" s="1">
        <f>AB6</f>
        <v>99.842922097511646</v>
      </c>
      <c r="H4" s="11">
        <f>AVERAGE(B4,D4,F4)</f>
        <v>0.15234766681492551</v>
      </c>
      <c r="I4" s="11">
        <f>AVERAGE(C4,E4,G4)</f>
        <v>99.847652333185067</v>
      </c>
      <c r="J4" s="1">
        <f>STDEV(D4,F4,B4)</f>
        <v>4.5588544447123401E-3</v>
      </c>
      <c r="K4" s="1">
        <f>STDEV(E4,G4,C4)</f>
        <v>4.5588544447091855E-3</v>
      </c>
      <c r="L4" s="1">
        <f>J4/H4*100</f>
        <v>2.9924018792165112</v>
      </c>
      <c r="M4" s="1">
        <f>K4/I4*100</f>
        <v>4.5658103502489843E-3</v>
      </c>
      <c r="N4" s="1"/>
      <c r="O4" t="s">
        <v>2</v>
      </c>
      <c r="P4" t="s">
        <v>3</v>
      </c>
      <c r="Q4" t="s">
        <v>4</v>
      </c>
      <c r="T4" t="s">
        <v>2</v>
      </c>
      <c r="U4" t="s">
        <v>3</v>
      </c>
      <c r="V4" t="s">
        <v>4</v>
      </c>
      <c r="Y4" t="s">
        <v>2</v>
      </c>
      <c r="Z4" t="s">
        <v>3</v>
      </c>
      <c r="AA4" t="s">
        <v>4</v>
      </c>
    </row>
    <row r="5" spans="1:33" x14ac:dyDescent="0.25">
      <c r="A5">
        <v>1</v>
      </c>
      <c r="B5" s="1">
        <f>R13</f>
        <v>29.370295017943675</v>
      </c>
      <c r="C5" s="1">
        <f>R14</f>
        <v>70.629704982056325</v>
      </c>
      <c r="D5" s="1">
        <f>W13</f>
        <v>28.420421250607074</v>
      </c>
      <c r="E5" s="1">
        <f>W14</f>
        <v>71.579578749392923</v>
      </c>
      <c r="F5" s="1">
        <f>AB13</f>
        <v>30.300048954244659</v>
      </c>
      <c r="G5" s="1">
        <f>AB14</f>
        <v>69.699951045755341</v>
      </c>
      <c r="H5" s="11">
        <f t="shared" ref="H5:H16" si="0">AVERAGE(B5,D5,F5)</f>
        <v>29.363588407598471</v>
      </c>
      <c r="I5" s="11">
        <f t="shared" ref="I5:I16" si="1">AVERAGE(C5,E5,G5)</f>
        <v>70.636411592401529</v>
      </c>
      <c r="J5" s="1">
        <f t="shared" ref="J5:J16" si="2">STDEV(D5,F5,B5)</f>
        <v>0.939831798800837</v>
      </c>
      <c r="K5" s="1">
        <f t="shared" ref="K5:K16" si="3">STDEV(E5,G5,C5)</f>
        <v>0.93983179880083523</v>
      </c>
      <c r="L5" s="1">
        <f t="shared" ref="L5:L16" si="4">J5/H5*100</f>
        <v>3.2006707959359457</v>
      </c>
      <c r="M5" s="1">
        <f t="shared" ref="M5:M16" si="5">K5/I5*100</f>
        <v>1.3305203047742793</v>
      </c>
      <c r="N5" s="1"/>
      <c r="O5">
        <v>1</v>
      </c>
      <c r="P5">
        <v>7.8090000000000002</v>
      </c>
      <c r="Q5">
        <v>321493</v>
      </c>
      <c r="R5">
        <f>Q5/$Q$7*100</f>
        <v>0.15198300060307601</v>
      </c>
      <c r="T5">
        <v>1</v>
      </c>
      <c r="U5">
        <v>7.7140000000000004</v>
      </c>
      <c r="V5">
        <v>289638</v>
      </c>
      <c r="W5">
        <f>V5/$V$7*100</f>
        <v>0.14798209735334458</v>
      </c>
      <c r="Y5">
        <v>1</v>
      </c>
      <c r="Z5">
        <v>7.7170000000000005</v>
      </c>
      <c r="AA5">
        <v>314068</v>
      </c>
      <c r="AB5">
        <f>AA5/$AA$7*100</f>
        <v>0.15707790248835599</v>
      </c>
      <c r="AE5" s="4"/>
      <c r="AG5" s="4"/>
    </row>
    <row r="6" spans="1:33" x14ac:dyDescent="0.25">
      <c r="A6">
        <v>2</v>
      </c>
      <c r="B6" s="1">
        <f>R21</f>
        <v>41.130774740125361</v>
      </c>
      <c r="C6" s="1">
        <f>R22</f>
        <v>58.869225259874639</v>
      </c>
      <c r="D6" s="1">
        <f>W21</f>
        <v>40.78088445534722</v>
      </c>
      <c r="E6" s="1">
        <f>W22</f>
        <v>59.21911554465278</v>
      </c>
      <c r="F6" s="1">
        <f>AB21</f>
        <v>41.497680281410062</v>
      </c>
      <c r="G6" s="1">
        <f>AB22</f>
        <v>58.502319718589945</v>
      </c>
      <c r="H6" s="11">
        <f t="shared" si="0"/>
        <v>41.136446492294219</v>
      </c>
      <c r="I6" s="11">
        <f t="shared" si="1"/>
        <v>58.863553507705795</v>
      </c>
      <c r="J6" s="1">
        <f t="shared" si="2"/>
        <v>0.35843157037958701</v>
      </c>
      <c r="K6" s="1">
        <f t="shared" si="3"/>
        <v>0.3584315703795834</v>
      </c>
      <c r="L6" s="1">
        <f t="shared" si="4"/>
        <v>0.87132360945841369</v>
      </c>
      <c r="M6" s="1">
        <f t="shared" si="5"/>
        <v>0.60891935505161321</v>
      </c>
      <c r="N6" s="1"/>
      <c r="O6">
        <v>2</v>
      </c>
      <c r="P6">
        <v>7.9710000000000001</v>
      </c>
      <c r="Q6">
        <v>211210717</v>
      </c>
      <c r="R6">
        <f>Q6/$Q$7*100</f>
        <v>99.848016999396933</v>
      </c>
      <c r="T6">
        <v>2</v>
      </c>
      <c r="U6">
        <v>7.8760000000000003</v>
      </c>
      <c r="V6">
        <v>195435389</v>
      </c>
      <c r="W6">
        <f>V6/$V$7*100</f>
        <v>99.852017902646651</v>
      </c>
      <c r="Y6">
        <v>2</v>
      </c>
      <c r="Z6">
        <v>7.8790000000000004</v>
      </c>
      <c r="AA6">
        <v>199630033</v>
      </c>
      <c r="AB6">
        <f>AA6/$AA$7*100</f>
        <v>99.842922097511646</v>
      </c>
      <c r="AE6" s="4"/>
      <c r="AG6" s="4"/>
    </row>
    <row r="7" spans="1:33" x14ac:dyDescent="0.25">
      <c r="A7">
        <v>3</v>
      </c>
      <c r="B7" s="1">
        <f>R29</f>
        <v>49.007174043343191</v>
      </c>
      <c r="C7" s="1">
        <f>R30</f>
        <v>50.992825956656809</v>
      </c>
      <c r="D7" s="1">
        <f>W29</f>
        <v>49.323060949012877</v>
      </c>
      <c r="E7" s="1">
        <f>W30</f>
        <v>50.676939050987123</v>
      </c>
      <c r="F7" s="1">
        <f>AB29</f>
        <v>48.420720033710666</v>
      </c>
      <c r="G7" s="1">
        <f>AB30</f>
        <v>51.579279966289334</v>
      </c>
      <c r="H7" s="11">
        <f t="shared" si="0"/>
        <v>48.916985008688904</v>
      </c>
      <c r="I7" s="11">
        <f t="shared" si="1"/>
        <v>51.083014991311096</v>
      </c>
      <c r="J7" s="1">
        <f t="shared" si="2"/>
        <v>0.45788134744277514</v>
      </c>
      <c r="K7" s="1">
        <f t="shared" si="3"/>
        <v>0.45788134744277514</v>
      </c>
      <c r="L7" s="1">
        <f t="shared" si="4"/>
        <v>0.93603754884207147</v>
      </c>
      <c r="M7" s="1">
        <f t="shared" si="5"/>
        <v>0.89634753845413762</v>
      </c>
      <c r="N7" s="1"/>
      <c r="Q7">
        <f>SUM(Q5:Q6)</f>
        <v>211532210</v>
      </c>
      <c r="V7">
        <f>SUM(V5:V6)</f>
        <v>195725027</v>
      </c>
      <c r="AA7">
        <f>SUM(AA5:AA6)</f>
        <v>199944101</v>
      </c>
    </row>
    <row r="8" spans="1:33" x14ac:dyDescent="0.25">
      <c r="A8">
        <v>4</v>
      </c>
      <c r="B8" s="1">
        <f>R37</f>
        <v>54.604633589847715</v>
      </c>
      <c r="C8" s="1">
        <f>R38</f>
        <v>45.395366410152278</v>
      </c>
      <c r="D8" s="1">
        <f>W37</f>
        <v>53.806285536586294</v>
      </c>
      <c r="E8" s="1">
        <f>W38</f>
        <v>46.193714463413698</v>
      </c>
      <c r="F8" s="1">
        <f>AB37</f>
        <v>55.576059008295495</v>
      </c>
      <c r="G8" s="1">
        <f>AB38</f>
        <v>44.423940991704505</v>
      </c>
      <c r="H8" s="11">
        <f t="shared" si="0"/>
        <v>54.662326044909832</v>
      </c>
      <c r="I8" s="11">
        <f t="shared" si="1"/>
        <v>45.33767395509016</v>
      </c>
      <c r="J8" s="1">
        <f t="shared" si="2"/>
        <v>0.88629614115132538</v>
      </c>
      <c r="K8" s="1">
        <f t="shared" si="3"/>
        <v>0.8862961411513216</v>
      </c>
      <c r="L8" s="1">
        <f t="shared" si="4"/>
        <v>1.621402170890343</v>
      </c>
      <c r="M8" s="1">
        <f t="shared" si="5"/>
        <v>1.9548778396290336</v>
      </c>
      <c r="N8" s="1"/>
    </row>
    <row r="9" spans="1:33" x14ac:dyDescent="0.25">
      <c r="A9">
        <v>5</v>
      </c>
      <c r="B9" s="1">
        <f>R45</f>
        <v>61.040947100395201</v>
      </c>
      <c r="C9" s="1">
        <f>R46</f>
        <v>38.959052899604799</v>
      </c>
      <c r="D9" s="1">
        <f>W45</f>
        <v>59.062285179715715</v>
      </c>
      <c r="E9" s="1">
        <f>W46</f>
        <v>40.937714820284285</v>
      </c>
      <c r="F9" s="1">
        <f>AB45</f>
        <v>62.312920080048841</v>
      </c>
      <c r="G9" s="1">
        <f>AB46</f>
        <v>37.687079919951159</v>
      </c>
      <c r="H9" s="11">
        <f t="shared" si="0"/>
        <v>60.805384120053247</v>
      </c>
      <c r="I9" s="11">
        <f t="shared" si="1"/>
        <v>39.194615879946745</v>
      </c>
      <c r="J9" s="1">
        <f t="shared" si="2"/>
        <v>1.638070283014933</v>
      </c>
      <c r="K9" s="1">
        <f t="shared" si="3"/>
        <v>1.6380702830149327</v>
      </c>
      <c r="L9" s="1">
        <f t="shared" si="4"/>
        <v>2.6939559822214942</v>
      </c>
      <c r="M9" s="1">
        <f t="shared" si="5"/>
        <v>4.1793247522372665</v>
      </c>
      <c r="N9" s="1"/>
      <c r="O9" t="s">
        <v>106</v>
      </c>
      <c r="T9" t="s">
        <v>206</v>
      </c>
      <c r="Y9" t="s">
        <v>297</v>
      </c>
    </row>
    <row r="10" spans="1:33" x14ac:dyDescent="0.25">
      <c r="A10">
        <v>6</v>
      </c>
      <c r="B10" s="1">
        <f>R53</f>
        <v>68.746106194348855</v>
      </c>
      <c r="C10" s="1">
        <f>R54</f>
        <v>31.253893805651145</v>
      </c>
      <c r="D10" s="1">
        <f>W53</f>
        <v>69.257029203231568</v>
      </c>
      <c r="E10" s="1">
        <f>W54</f>
        <v>30.742970796768425</v>
      </c>
      <c r="F10" s="1">
        <f>AB53</f>
        <v>68.250465227504421</v>
      </c>
      <c r="G10" s="1">
        <f>AB54</f>
        <v>31.749534772495579</v>
      </c>
      <c r="H10" s="11">
        <f t="shared" si="0"/>
        <v>68.751200208361624</v>
      </c>
      <c r="I10" s="11">
        <f t="shared" si="1"/>
        <v>31.24879979163838</v>
      </c>
      <c r="J10" s="1">
        <f t="shared" si="2"/>
        <v>0.50330132231296765</v>
      </c>
      <c r="K10" s="1">
        <f t="shared" si="3"/>
        <v>0.50330132231297131</v>
      </c>
      <c r="L10" s="1">
        <f t="shared" si="4"/>
        <v>0.73206187061117711</v>
      </c>
      <c r="M10" s="1">
        <f t="shared" si="5"/>
        <v>1.6106260901823364</v>
      </c>
      <c r="N10" s="1"/>
      <c r="O10" t="s">
        <v>42</v>
      </c>
      <c r="T10" t="s">
        <v>42</v>
      </c>
      <c r="Y10" t="s">
        <v>42</v>
      </c>
    </row>
    <row r="11" spans="1:33" x14ac:dyDescent="0.25">
      <c r="A11">
        <v>8</v>
      </c>
      <c r="B11" s="1">
        <f>R61</f>
        <v>75.100808015250777</v>
      </c>
      <c r="C11" s="1">
        <f>R62</f>
        <v>24.899191984749226</v>
      </c>
      <c r="D11" s="1">
        <f>W61</f>
        <v>76.229264544685051</v>
      </c>
      <c r="E11" s="1">
        <f>W62</f>
        <v>23.770735455314952</v>
      </c>
      <c r="F11" s="1">
        <f>AB61</f>
        <v>74.764542657721705</v>
      </c>
      <c r="G11" s="1">
        <f>AB62</f>
        <v>25.235457342278295</v>
      </c>
      <c r="H11" s="11">
        <f t="shared" si="0"/>
        <v>75.364871739219183</v>
      </c>
      <c r="I11" s="11">
        <f t="shared" si="1"/>
        <v>24.635128260780828</v>
      </c>
      <c r="J11" s="1">
        <f t="shared" si="2"/>
        <v>0.76723515904474249</v>
      </c>
      <c r="K11" s="1">
        <f t="shared" si="3"/>
        <v>0.76723515904474104</v>
      </c>
      <c r="L11" s="1">
        <f t="shared" si="4"/>
        <v>1.0180275522786837</v>
      </c>
      <c r="M11" s="1">
        <f t="shared" si="5"/>
        <v>3.1143948223974984</v>
      </c>
      <c r="N11" s="1"/>
    </row>
    <row r="12" spans="1:33" x14ac:dyDescent="0.25">
      <c r="A12">
        <v>10</v>
      </c>
      <c r="B12" s="1">
        <f>R69</f>
        <v>83.379018947260192</v>
      </c>
      <c r="C12" s="1">
        <f>R70</f>
        <v>16.620981052739808</v>
      </c>
      <c r="D12" s="1">
        <f>W69</f>
        <v>83.643053954497177</v>
      </c>
      <c r="E12" s="1">
        <f>W70</f>
        <v>16.356946045502831</v>
      </c>
      <c r="F12" s="1">
        <f>AB69</f>
        <v>82.999584455378582</v>
      </c>
      <c r="G12" s="1">
        <f>AB70</f>
        <v>17.000415544621418</v>
      </c>
      <c r="H12" s="11">
        <f t="shared" si="0"/>
        <v>83.340552452378645</v>
      </c>
      <c r="I12" s="11">
        <f t="shared" si="1"/>
        <v>16.659447547621351</v>
      </c>
      <c r="J12" s="1">
        <f t="shared" si="2"/>
        <v>0.32345479204262478</v>
      </c>
      <c r="K12" s="1">
        <f t="shared" si="3"/>
        <v>0.32345479204262151</v>
      </c>
      <c r="L12" s="1">
        <f t="shared" si="4"/>
        <v>0.3881121285192452</v>
      </c>
      <c r="M12" s="1">
        <f t="shared" si="5"/>
        <v>1.9415697376399774</v>
      </c>
      <c r="N12" s="1"/>
      <c r="O12" t="s">
        <v>2</v>
      </c>
      <c r="P12" t="s">
        <v>3</v>
      </c>
      <c r="Q12" t="s">
        <v>4</v>
      </c>
      <c r="T12" t="s">
        <v>2</v>
      </c>
      <c r="U12" t="s">
        <v>3</v>
      </c>
      <c r="V12" t="s">
        <v>4</v>
      </c>
      <c r="Y12" t="s">
        <v>2</v>
      </c>
      <c r="Z12" t="s">
        <v>3</v>
      </c>
      <c r="AA12" t="s">
        <v>4</v>
      </c>
    </row>
    <row r="13" spans="1:33" x14ac:dyDescent="0.25">
      <c r="A13">
        <v>12</v>
      </c>
      <c r="B13" s="1">
        <f>R77</f>
        <v>93.158980222902642</v>
      </c>
      <c r="C13" s="1">
        <f>R78</f>
        <v>6.8410197770973564</v>
      </c>
      <c r="D13" s="1">
        <f>W77</f>
        <v>93.232467723254814</v>
      </c>
      <c r="E13" s="1">
        <f>W78</f>
        <v>6.7675322767451949</v>
      </c>
      <c r="F13" s="1">
        <f>AB77</f>
        <v>93.057617063405317</v>
      </c>
      <c r="G13" s="1">
        <f>AB78</f>
        <v>6.9423829365946839</v>
      </c>
      <c r="H13" s="11">
        <f t="shared" si="0"/>
        <v>93.149688336520924</v>
      </c>
      <c r="I13" s="11">
        <f t="shared" si="1"/>
        <v>6.8503116634790784</v>
      </c>
      <c r="J13" s="1">
        <f t="shared" si="2"/>
        <v>8.779488981056463E-2</v>
      </c>
      <c r="K13" s="1">
        <f t="shared" si="3"/>
        <v>8.7794889810561008E-2</v>
      </c>
      <c r="L13" s="1">
        <f t="shared" si="4"/>
        <v>9.42514047855844E-2</v>
      </c>
      <c r="M13" s="1">
        <f t="shared" si="5"/>
        <v>1.2816189120068806</v>
      </c>
      <c r="N13" s="1"/>
      <c r="O13">
        <v>1</v>
      </c>
      <c r="P13">
        <v>7.8090000000000002</v>
      </c>
      <c r="Q13">
        <v>47283952</v>
      </c>
      <c r="R13">
        <f>Q13/$Q$15*100</f>
        <v>29.370295017943675</v>
      </c>
      <c r="T13">
        <v>1</v>
      </c>
      <c r="U13">
        <v>7.7140000000000004</v>
      </c>
      <c r="V13">
        <v>41775483</v>
      </c>
      <c r="W13">
        <f>V13/$V$15*100</f>
        <v>28.420421250607074</v>
      </c>
      <c r="Y13">
        <v>1</v>
      </c>
      <c r="Z13">
        <v>7.7170000000000005</v>
      </c>
      <c r="AA13">
        <v>46721162</v>
      </c>
      <c r="AB13">
        <f>AA13/$AA$15*100</f>
        <v>30.300048954244659</v>
      </c>
      <c r="AE13" s="4"/>
      <c r="AG13" s="4"/>
    </row>
    <row r="14" spans="1:33" x14ac:dyDescent="0.25">
      <c r="A14">
        <v>16</v>
      </c>
      <c r="B14" s="1">
        <f>R85</f>
        <v>96.946239897563629</v>
      </c>
      <c r="C14" s="1">
        <f>R86</f>
        <v>3.0537601024363767</v>
      </c>
      <c r="D14" s="1">
        <f>W85</f>
        <v>97.155928815891073</v>
      </c>
      <c r="E14" s="1">
        <f>W86</f>
        <v>2.8440711841089188</v>
      </c>
      <c r="F14" s="1">
        <f>AB85</f>
        <v>97.042617254761822</v>
      </c>
      <c r="G14" s="1">
        <f>AB86</f>
        <v>2.9573827452381742</v>
      </c>
      <c r="H14" s="11">
        <f t="shared" si="0"/>
        <v>97.048261989405503</v>
      </c>
      <c r="I14" s="11">
        <f t="shared" si="1"/>
        <v>2.9517380105944899</v>
      </c>
      <c r="J14" s="1">
        <f t="shared" si="2"/>
        <v>0.10495836264553488</v>
      </c>
      <c r="K14" s="1">
        <f t="shared" si="3"/>
        <v>0.10495836264554168</v>
      </c>
      <c r="L14" s="1">
        <f t="shared" si="4"/>
        <v>0.10815068760014773</v>
      </c>
      <c r="M14" s="1">
        <f t="shared" si="5"/>
        <v>3.5558156675430252</v>
      </c>
      <c r="N14" s="1"/>
      <c r="O14">
        <v>2</v>
      </c>
      <c r="P14">
        <v>7.9710000000000001</v>
      </c>
      <c r="Q14">
        <v>113708479.2</v>
      </c>
      <c r="R14">
        <f>Q14/$Q$15*100</f>
        <v>70.629704982056325</v>
      </c>
      <c r="T14">
        <v>2</v>
      </c>
      <c r="U14">
        <v>7.8760000000000003</v>
      </c>
      <c r="V14">
        <v>105215593</v>
      </c>
      <c r="W14">
        <f>V14/$V$15*100</f>
        <v>71.579578749392923</v>
      </c>
      <c r="Y14">
        <v>2</v>
      </c>
      <c r="Z14">
        <v>7.8790000000000004</v>
      </c>
      <c r="AA14">
        <v>107473843</v>
      </c>
      <c r="AB14">
        <f>AA14/$AA$15*100</f>
        <v>69.699951045755341</v>
      </c>
      <c r="AE14" s="4"/>
      <c r="AG14" s="4"/>
    </row>
    <row r="15" spans="1:33" x14ac:dyDescent="0.25">
      <c r="A15">
        <v>24</v>
      </c>
      <c r="B15" s="1">
        <f>R93</f>
        <v>99.029204826646634</v>
      </c>
      <c r="C15" s="1">
        <f>R94</f>
        <v>0.97079517335337207</v>
      </c>
      <c r="D15" s="1">
        <f>W93</f>
        <v>99.075333342435485</v>
      </c>
      <c r="E15" s="1">
        <f>W94</f>
        <v>0.9246666575645266</v>
      </c>
      <c r="F15" s="1">
        <f>AB93</f>
        <v>98.990692962234462</v>
      </c>
      <c r="G15" s="1">
        <f>AB94</f>
        <v>1.0093070377655347</v>
      </c>
      <c r="H15" s="11">
        <f t="shared" si="0"/>
        <v>99.031743710438846</v>
      </c>
      <c r="I15" s="11">
        <f t="shared" si="1"/>
        <v>0.96825628956114451</v>
      </c>
      <c r="J15" s="1">
        <f t="shared" si="2"/>
        <v>4.2377269123036368E-2</v>
      </c>
      <c r="K15" s="1">
        <f t="shared" si="3"/>
        <v>4.2377269123028992E-2</v>
      </c>
      <c r="L15" s="1">
        <f t="shared" si="4"/>
        <v>4.2791601495924599E-2</v>
      </c>
      <c r="M15" s="1">
        <f t="shared" si="5"/>
        <v>4.3766582856111578</v>
      </c>
      <c r="N15" s="1"/>
      <c r="Q15">
        <f>SUM(Q13:Q14)</f>
        <v>160992431.19999999</v>
      </c>
      <c r="V15">
        <f>SUM(V13:V14)</f>
        <v>146991076</v>
      </c>
      <c r="AA15">
        <f>SUM(AA13:AA14)</f>
        <v>154195005</v>
      </c>
    </row>
    <row r="16" spans="1:33" x14ac:dyDescent="0.25">
      <c r="A16">
        <v>48</v>
      </c>
      <c r="B16" s="1">
        <f>R101</f>
        <v>99.977573928037756</v>
      </c>
      <c r="C16" s="1">
        <f>R102</f>
        <v>2.2426071962250303E-2</v>
      </c>
      <c r="D16" s="1">
        <f>W101</f>
        <v>99.981452423064596</v>
      </c>
      <c r="E16" s="1">
        <f>W102</f>
        <v>1.8547576935399955E-2</v>
      </c>
      <c r="F16" s="1">
        <f>AB101</f>
        <v>99.977219237241002</v>
      </c>
      <c r="G16" s="1">
        <f>AB102</f>
        <v>2.2780762758997188E-2</v>
      </c>
      <c r="H16" s="11">
        <f t="shared" si="0"/>
        <v>99.978748529447785</v>
      </c>
      <c r="I16" s="11">
        <f t="shared" si="1"/>
        <v>2.1251470552215813E-2</v>
      </c>
      <c r="J16" s="1">
        <f t="shared" si="2"/>
        <v>2.3483466329738316E-3</v>
      </c>
      <c r="K16" s="1">
        <f t="shared" si="3"/>
        <v>2.3483466329776359E-3</v>
      </c>
      <c r="L16" s="1">
        <f t="shared" si="4"/>
        <v>2.3488457972467504E-3</v>
      </c>
      <c r="M16" s="1">
        <f t="shared" si="5"/>
        <v>11.050278272308937</v>
      </c>
      <c r="N16" s="1"/>
    </row>
    <row r="17" spans="15:33" x14ac:dyDescent="0.25">
      <c r="O17" t="s">
        <v>71</v>
      </c>
      <c r="T17" t="s">
        <v>207</v>
      </c>
      <c r="Y17" t="s">
        <v>298</v>
      </c>
    </row>
    <row r="18" spans="15:33" x14ac:dyDescent="0.25">
      <c r="O18" t="s">
        <v>41</v>
      </c>
      <c r="T18" t="s">
        <v>41</v>
      </c>
      <c r="Y18" t="s">
        <v>41</v>
      </c>
    </row>
    <row r="20" spans="15:33" x14ac:dyDescent="0.25">
      <c r="O20" t="s">
        <v>2</v>
      </c>
      <c r="P20" t="s">
        <v>3</v>
      </c>
      <c r="Q20" t="s">
        <v>4</v>
      </c>
      <c r="T20" t="s">
        <v>2</v>
      </c>
      <c r="U20" t="s">
        <v>3</v>
      </c>
      <c r="V20" t="s">
        <v>4</v>
      </c>
      <c r="Y20" t="s">
        <v>2</v>
      </c>
      <c r="Z20" t="s">
        <v>3</v>
      </c>
      <c r="AA20" t="s">
        <v>4</v>
      </c>
    </row>
    <row r="21" spans="15:33" x14ac:dyDescent="0.25">
      <c r="O21">
        <v>1</v>
      </c>
      <c r="P21">
        <v>7.8319999999999999</v>
      </c>
      <c r="Q21">
        <v>72558388</v>
      </c>
      <c r="R21">
        <f>Q21/$Q$23*100</f>
        <v>41.130774740125361</v>
      </c>
      <c r="T21">
        <v>1</v>
      </c>
      <c r="U21">
        <v>7.7370000000000001</v>
      </c>
      <c r="V21">
        <v>66174556</v>
      </c>
      <c r="W21">
        <f>V21/$V$23*100</f>
        <v>40.78088445534722</v>
      </c>
      <c r="Y21">
        <v>1</v>
      </c>
      <c r="Z21">
        <v>7.74</v>
      </c>
      <c r="AA21">
        <v>69625723</v>
      </c>
      <c r="AB21">
        <f>AA21/$AA$23*100</f>
        <v>41.497680281410062</v>
      </c>
      <c r="AE21" s="4"/>
      <c r="AG21" s="4"/>
    </row>
    <row r="22" spans="15:33" x14ac:dyDescent="0.25">
      <c r="O22">
        <v>2</v>
      </c>
      <c r="P22">
        <v>7.976</v>
      </c>
      <c r="Q22">
        <v>103850611</v>
      </c>
      <c r="R22">
        <f>Q22/$Q$23*100</f>
        <v>58.869225259874639</v>
      </c>
      <c r="T22">
        <v>2</v>
      </c>
      <c r="U22">
        <v>7.8810000000000002</v>
      </c>
      <c r="V22">
        <v>96094009</v>
      </c>
      <c r="W22">
        <f>V22/$V$23*100</f>
        <v>59.21911554465278</v>
      </c>
      <c r="Y22">
        <v>2</v>
      </c>
      <c r="Z22">
        <v>7.8840000000000003</v>
      </c>
      <c r="AA22">
        <v>98156482</v>
      </c>
      <c r="AB22">
        <f>AA22/$AA$23*100</f>
        <v>58.502319718589945</v>
      </c>
      <c r="AE22" s="4"/>
      <c r="AG22" s="4"/>
    </row>
    <row r="23" spans="15:33" x14ac:dyDescent="0.25">
      <c r="Q23">
        <f>SUM(Q21:Q22)</f>
        <v>176408999</v>
      </c>
      <c r="V23">
        <f>SUM(V21:V22)</f>
        <v>162268565</v>
      </c>
      <c r="AA23">
        <f>SUM(AA21:AA22)</f>
        <v>167782205</v>
      </c>
    </row>
    <row r="25" spans="15:33" x14ac:dyDescent="0.25">
      <c r="O25" t="s">
        <v>107</v>
      </c>
      <c r="T25" t="s">
        <v>208</v>
      </c>
      <c r="Y25" t="s">
        <v>299</v>
      </c>
    </row>
    <row r="26" spans="15:33" x14ac:dyDescent="0.25">
      <c r="O26" t="s">
        <v>43</v>
      </c>
      <c r="T26" t="s">
        <v>43</v>
      </c>
      <c r="Y26" t="s">
        <v>43</v>
      </c>
    </row>
    <row r="28" spans="15:33" x14ac:dyDescent="0.25">
      <c r="O28" t="s">
        <v>2</v>
      </c>
      <c r="P28" t="s">
        <v>3</v>
      </c>
      <c r="Q28" t="s">
        <v>4</v>
      </c>
      <c r="T28" t="s">
        <v>2</v>
      </c>
      <c r="U28" t="s">
        <v>3</v>
      </c>
      <c r="V28" t="s">
        <v>4</v>
      </c>
      <c r="Y28" t="s">
        <v>2</v>
      </c>
      <c r="Z28" t="s">
        <v>3</v>
      </c>
      <c r="AA28" t="s">
        <v>4</v>
      </c>
    </row>
    <row r="29" spans="15:33" x14ac:dyDescent="0.25">
      <c r="O29">
        <v>1</v>
      </c>
      <c r="P29">
        <v>7.8319999999999999</v>
      </c>
      <c r="Q29">
        <v>88658388</v>
      </c>
      <c r="R29">
        <f>Q29/$Q$31*100</f>
        <v>49.007174043343191</v>
      </c>
      <c r="T29">
        <v>1</v>
      </c>
      <c r="U29">
        <v>7.7370000000000001</v>
      </c>
      <c r="V29">
        <v>83079936</v>
      </c>
      <c r="W29">
        <f>V29/$V$31*100</f>
        <v>49.323060949012877</v>
      </c>
      <c r="Y29">
        <v>1</v>
      </c>
      <c r="Z29">
        <v>7.74</v>
      </c>
      <c r="AA29">
        <v>81853103</v>
      </c>
      <c r="AB29">
        <f>AA29/$AA$31*100</f>
        <v>48.420720033710666</v>
      </c>
      <c r="AE29" s="4"/>
      <c r="AG29" s="4"/>
    </row>
    <row r="30" spans="15:33" x14ac:dyDescent="0.25">
      <c r="O30">
        <v>2</v>
      </c>
      <c r="P30">
        <v>7.976</v>
      </c>
      <c r="Q30">
        <v>92250611</v>
      </c>
      <c r="R30">
        <f>Q30/$Q$31*100</f>
        <v>50.992825956656809</v>
      </c>
      <c r="T30">
        <v>2</v>
      </c>
      <c r="U30">
        <v>7.8810000000000002</v>
      </c>
      <c r="V30">
        <v>85360413</v>
      </c>
      <c r="W30">
        <f>V30/$V$31*100</f>
        <v>50.676939050987123</v>
      </c>
      <c r="Y30">
        <v>2</v>
      </c>
      <c r="Z30">
        <v>7.8840000000000003</v>
      </c>
      <c r="AA30">
        <v>87192510</v>
      </c>
      <c r="AB30">
        <f>AA30/$AA$31*100</f>
        <v>51.579279966289334</v>
      </c>
      <c r="AE30" s="4"/>
      <c r="AG30" s="4"/>
    </row>
    <row r="31" spans="15:33" x14ac:dyDescent="0.25">
      <c r="Q31">
        <f>SUM(Q29:Q30)</f>
        <v>180908999</v>
      </c>
      <c r="V31">
        <f>SUM(V29:V30)</f>
        <v>168440349</v>
      </c>
      <c r="AA31">
        <f>SUM(AA29:AA30)</f>
        <v>169045613</v>
      </c>
    </row>
    <row r="33" spans="15:33" x14ac:dyDescent="0.25">
      <c r="O33" t="s">
        <v>108</v>
      </c>
      <c r="T33" t="s">
        <v>209</v>
      </c>
      <c r="Y33" t="s">
        <v>300</v>
      </c>
    </row>
    <row r="34" spans="15:33" x14ac:dyDescent="0.25">
      <c r="O34" t="s">
        <v>40</v>
      </c>
      <c r="T34" t="s">
        <v>40</v>
      </c>
      <c r="Y34" t="s">
        <v>40</v>
      </c>
    </row>
    <row r="36" spans="15:33" x14ac:dyDescent="0.25">
      <c r="O36" t="s">
        <v>2</v>
      </c>
      <c r="P36" t="s">
        <v>3</v>
      </c>
      <c r="Q36" t="s">
        <v>4</v>
      </c>
      <c r="T36" t="s">
        <v>2</v>
      </c>
      <c r="U36" t="s">
        <v>3</v>
      </c>
      <c r="V36" t="s">
        <v>4</v>
      </c>
      <c r="Y36" t="s">
        <v>2</v>
      </c>
      <c r="Z36" t="s">
        <v>3</v>
      </c>
      <c r="AA36" t="s">
        <v>4</v>
      </c>
    </row>
    <row r="37" spans="15:33" x14ac:dyDescent="0.25">
      <c r="O37">
        <v>1</v>
      </c>
      <c r="P37">
        <v>7.8449999999999998</v>
      </c>
      <c r="Q37">
        <v>134334198</v>
      </c>
      <c r="R37">
        <f>Q37/$Q$39*100</f>
        <v>54.604633589847715</v>
      </c>
      <c r="T37">
        <v>1</v>
      </c>
      <c r="U37">
        <v>7.75</v>
      </c>
      <c r="V37">
        <v>120366601</v>
      </c>
      <c r="W37">
        <f>V37/$V$39*100</f>
        <v>53.806285536586294</v>
      </c>
      <c r="Y37">
        <v>1</v>
      </c>
      <c r="Z37">
        <v>7.7530000000000001</v>
      </c>
      <c r="AA37">
        <v>132053284</v>
      </c>
      <c r="AB37">
        <f>AA37/$AA$39*100</f>
        <v>55.576059008295495</v>
      </c>
      <c r="AE37" s="4"/>
      <c r="AG37" s="4"/>
    </row>
    <row r="38" spans="15:33" x14ac:dyDescent="0.25">
      <c r="O38">
        <v>2</v>
      </c>
      <c r="P38">
        <v>7.9790000000000001</v>
      </c>
      <c r="Q38">
        <v>111678254</v>
      </c>
      <c r="R38">
        <f>Q38/$Q$39*100</f>
        <v>45.395366410152278</v>
      </c>
      <c r="T38">
        <v>2</v>
      </c>
      <c r="U38">
        <v>7.8840000000000003</v>
      </c>
      <c r="V38">
        <v>103337005</v>
      </c>
      <c r="W38">
        <f>V38/$V$39*100</f>
        <v>46.193714463413698</v>
      </c>
      <c r="Y38">
        <v>2</v>
      </c>
      <c r="Z38">
        <v>7.8870000000000005</v>
      </c>
      <c r="AA38">
        <v>105554935</v>
      </c>
      <c r="AB38">
        <f>AA38/$AA$39*100</f>
        <v>44.423940991704505</v>
      </c>
      <c r="AE38" s="4"/>
      <c r="AG38" s="4"/>
    </row>
    <row r="39" spans="15:33" x14ac:dyDescent="0.25">
      <c r="Q39">
        <f>SUM(Q37:Q38)</f>
        <v>246012452</v>
      </c>
      <c r="V39">
        <f>SUM(V37:V38)</f>
        <v>223703606</v>
      </c>
      <c r="AA39">
        <f>SUM(AA37:AA38)</f>
        <v>237608219</v>
      </c>
    </row>
    <row r="41" spans="15:33" x14ac:dyDescent="0.25">
      <c r="O41" t="s">
        <v>34</v>
      </c>
      <c r="T41" t="s">
        <v>210</v>
      </c>
      <c r="Y41" t="s">
        <v>301</v>
      </c>
    </row>
    <row r="42" spans="15:33" x14ac:dyDescent="0.25">
      <c r="O42" t="s">
        <v>39</v>
      </c>
      <c r="T42" t="s">
        <v>39</v>
      </c>
      <c r="Y42" t="s">
        <v>39</v>
      </c>
    </row>
    <row r="44" spans="15:33" x14ac:dyDescent="0.25">
      <c r="O44" t="s">
        <v>2</v>
      </c>
      <c r="P44" t="s">
        <v>3</v>
      </c>
      <c r="Q44" t="s">
        <v>4</v>
      </c>
      <c r="T44" t="s">
        <v>2</v>
      </c>
      <c r="U44" t="s">
        <v>3</v>
      </c>
      <c r="V44" t="s">
        <v>4</v>
      </c>
      <c r="Y44" t="s">
        <v>2</v>
      </c>
      <c r="Z44" t="s">
        <v>3</v>
      </c>
      <c r="AA44" t="s">
        <v>4</v>
      </c>
    </row>
    <row r="45" spans="15:33" x14ac:dyDescent="0.25">
      <c r="O45">
        <v>1</v>
      </c>
      <c r="P45">
        <v>7.8570000000000002</v>
      </c>
      <c r="Q45">
        <v>135578622</v>
      </c>
      <c r="R45">
        <f>Q45/$Q$47*100</f>
        <v>61.040947100395201</v>
      </c>
      <c r="T45">
        <v>1</v>
      </c>
      <c r="U45">
        <v>7.7620000000000005</v>
      </c>
      <c r="V45">
        <v>115518688</v>
      </c>
      <c r="W45">
        <f>V45/$V$47*100</f>
        <v>59.062285179715715</v>
      </c>
      <c r="Y45">
        <v>1</v>
      </c>
      <c r="Z45">
        <v>7.7650000000000006</v>
      </c>
      <c r="AA45">
        <v>135230261</v>
      </c>
      <c r="AB45">
        <f>AA45/$AA$47*100</f>
        <v>62.312920080048841</v>
      </c>
      <c r="AE45" s="4"/>
      <c r="AG45" s="4"/>
    </row>
    <row r="46" spans="15:33" x14ac:dyDescent="0.25">
      <c r="O46">
        <v>2</v>
      </c>
      <c r="P46">
        <v>7.98</v>
      </c>
      <c r="Q46">
        <v>86532319</v>
      </c>
      <c r="R46">
        <f>Q46/$Q$47*100</f>
        <v>38.959052899604799</v>
      </c>
      <c r="T46">
        <v>2</v>
      </c>
      <c r="U46">
        <v>7.8850000000000007</v>
      </c>
      <c r="V46">
        <v>80069220</v>
      </c>
      <c r="W46">
        <f>V46/$V$47*100</f>
        <v>40.937714820284285</v>
      </c>
      <c r="Y46">
        <v>2</v>
      </c>
      <c r="Z46">
        <v>7.8880000000000008</v>
      </c>
      <c r="AA46">
        <v>81787752</v>
      </c>
      <c r="AB46">
        <f>AA46/$AA$47*100</f>
        <v>37.687079919951159</v>
      </c>
      <c r="AE46" s="4"/>
      <c r="AG46" s="4"/>
    </row>
    <row r="47" spans="15:33" x14ac:dyDescent="0.25">
      <c r="Q47">
        <f>SUM(Q45:Q46)</f>
        <v>222110941</v>
      </c>
      <c r="V47">
        <f>SUM(V45:V46)</f>
        <v>195587908</v>
      </c>
      <c r="AA47">
        <f>SUM(AA45:AA46)</f>
        <v>217018013</v>
      </c>
    </row>
    <row r="49" spans="15:33" x14ac:dyDescent="0.25">
      <c r="O49" t="s">
        <v>109</v>
      </c>
      <c r="T49" t="s">
        <v>211</v>
      </c>
      <c r="Y49" t="s">
        <v>302</v>
      </c>
    </row>
    <row r="50" spans="15:33" x14ac:dyDescent="0.25">
      <c r="O50" t="s">
        <v>38</v>
      </c>
      <c r="T50" t="s">
        <v>38</v>
      </c>
      <c r="Y50" t="s">
        <v>38</v>
      </c>
    </row>
    <row r="52" spans="15:33" x14ac:dyDescent="0.25">
      <c r="O52" t="s">
        <v>2</v>
      </c>
      <c r="P52" t="s">
        <v>3</v>
      </c>
      <c r="Q52" t="s">
        <v>4</v>
      </c>
      <c r="T52" t="s">
        <v>2</v>
      </c>
      <c r="U52" t="s">
        <v>3</v>
      </c>
      <c r="V52" t="s">
        <v>4</v>
      </c>
      <c r="Y52" t="s">
        <v>2</v>
      </c>
      <c r="Z52" t="s">
        <v>3</v>
      </c>
      <c r="AA52" t="s">
        <v>4</v>
      </c>
    </row>
    <row r="53" spans="15:33" x14ac:dyDescent="0.25">
      <c r="O53">
        <v>1</v>
      </c>
      <c r="P53">
        <v>7.8620000000000001</v>
      </c>
      <c r="Q53">
        <v>160731175</v>
      </c>
      <c r="R53">
        <f>Q53/$Q$55*100</f>
        <v>68.746106194348855</v>
      </c>
      <c r="T53">
        <v>1</v>
      </c>
      <c r="U53">
        <v>7.7670000000000003</v>
      </c>
      <c r="V53">
        <v>138804922</v>
      </c>
      <c r="W53">
        <f>V53/$V$55*100</f>
        <v>69.257029203231568</v>
      </c>
      <c r="Y53">
        <v>1</v>
      </c>
      <c r="Z53">
        <v>7.7700000000000005</v>
      </c>
      <c r="AA53">
        <v>142019545</v>
      </c>
      <c r="AB53">
        <f>AA53/$AA$55*100</f>
        <v>68.250465227504421</v>
      </c>
      <c r="AE53" s="4"/>
      <c r="AG53" s="4"/>
    </row>
    <row r="54" spans="15:33" x14ac:dyDescent="0.25">
      <c r="O54">
        <v>2</v>
      </c>
      <c r="P54">
        <v>7.9779999999999998</v>
      </c>
      <c r="Q54">
        <v>73072867</v>
      </c>
      <c r="R54">
        <f>Q54/$Q$55*100</f>
        <v>31.253893805651145</v>
      </c>
      <c r="T54">
        <v>2</v>
      </c>
      <c r="U54">
        <v>7.883</v>
      </c>
      <c r="V54">
        <v>61615055</v>
      </c>
      <c r="W54">
        <f>V54/$V$55*100</f>
        <v>30.742970796768425</v>
      </c>
      <c r="Y54">
        <v>2</v>
      </c>
      <c r="Z54">
        <v>7.8860000000000001</v>
      </c>
      <c r="AA54">
        <v>66066282</v>
      </c>
      <c r="AB54">
        <f>AA54/$AA$55*100</f>
        <v>31.749534772495579</v>
      </c>
      <c r="AE54" s="4"/>
      <c r="AG54" s="4"/>
    </row>
    <row r="55" spans="15:33" x14ac:dyDescent="0.25">
      <c r="Q55">
        <f>SUM(Q53:Q54)</f>
        <v>233804042</v>
      </c>
      <c r="V55">
        <f>SUM(V53:V54)</f>
        <v>200419977</v>
      </c>
      <c r="AA55">
        <f>SUM(AA53:AA54)</f>
        <v>208085827</v>
      </c>
    </row>
    <row r="57" spans="15:33" x14ac:dyDescent="0.25">
      <c r="O57" t="s">
        <v>110</v>
      </c>
      <c r="T57" t="s">
        <v>212</v>
      </c>
      <c r="Y57" t="s">
        <v>303</v>
      </c>
    </row>
    <row r="58" spans="15:33" x14ac:dyDescent="0.25">
      <c r="O58" t="s">
        <v>79</v>
      </c>
      <c r="T58" t="s">
        <v>79</v>
      </c>
      <c r="Y58" t="s">
        <v>79</v>
      </c>
    </row>
    <row r="60" spans="15:33" x14ac:dyDescent="0.25">
      <c r="O60" t="s">
        <v>2</v>
      </c>
      <c r="P60" t="s">
        <v>3</v>
      </c>
      <c r="Q60" t="s">
        <v>4</v>
      </c>
      <c r="T60" t="s">
        <v>2</v>
      </c>
      <c r="U60" t="s">
        <v>3</v>
      </c>
      <c r="V60" t="s">
        <v>4</v>
      </c>
      <c r="Y60" t="s">
        <v>2</v>
      </c>
      <c r="Z60" t="s">
        <v>3</v>
      </c>
      <c r="AA60" t="s">
        <v>4</v>
      </c>
    </row>
    <row r="61" spans="15:33" x14ac:dyDescent="0.25">
      <c r="O61">
        <v>1</v>
      </c>
      <c r="P61">
        <v>7.8479999999999999</v>
      </c>
      <c r="Q61">
        <v>172412493</v>
      </c>
      <c r="R61">
        <f>Q61/$Q$63*100</f>
        <v>75.100808015250777</v>
      </c>
      <c r="T61">
        <v>1</v>
      </c>
      <c r="U61">
        <v>7.7530000000000001</v>
      </c>
      <c r="V61">
        <v>169619486</v>
      </c>
      <c r="W61">
        <f>V61/$V$63*100</f>
        <v>76.229264544685051</v>
      </c>
      <c r="Y61">
        <v>1</v>
      </c>
      <c r="Z61">
        <v>7.7560000000000002</v>
      </c>
      <c r="AA61">
        <v>160067736</v>
      </c>
      <c r="AB61">
        <f>AA61/$AA$63*100</f>
        <v>74.764542657721705</v>
      </c>
      <c r="AE61" s="4"/>
      <c r="AG61" s="4"/>
    </row>
    <row r="62" spans="15:33" x14ac:dyDescent="0.25">
      <c r="O62">
        <v>2</v>
      </c>
      <c r="P62">
        <v>7.9710000000000001</v>
      </c>
      <c r="Q62">
        <v>57162258</v>
      </c>
      <c r="R62">
        <f>Q62/$Q$63*100</f>
        <v>24.899191984749226</v>
      </c>
      <c r="T62">
        <v>2</v>
      </c>
      <c r="U62">
        <v>7.8760000000000003</v>
      </c>
      <c r="V62">
        <v>52892809</v>
      </c>
      <c r="W62">
        <f>V62/$V$63*100</f>
        <v>23.770735455314952</v>
      </c>
      <c r="Y62">
        <v>2</v>
      </c>
      <c r="Z62">
        <v>7.8790000000000004</v>
      </c>
      <c r="AA62">
        <v>54028051</v>
      </c>
      <c r="AB62">
        <f>AA62/$AA$63*100</f>
        <v>25.235457342278295</v>
      </c>
      <c r="AE62" s="4"/>
      <c r="AG62" s="4"/>
    </row>
    <row r="63" spans="15:33" x14ac:dyDescent="0.25">
      <c r="Q63">
        <f>SUM(Q61:Q62)</f>
        <v>229574751</v>
      </c>
      <c r="V63">
        <f>SUM(V61:V62)</f>
        <v>222512295</v>
      </c>
      <c r="AA63">
        <f>SUM(AA61:AA62)</f>
        <v>214095787</v>
      </c>
    </row>
    <row r="65" spans="15:33" x14ac:dyDescent="0.25">
      <c r="O65" t="s">
        <v>111</v>
      </c>
      <c r="T65" t="s">
        <v>213</v>
      </c>
      <c r="Y65" t="s">
        <v>304</v>
      </c>
    </row>
    <row r="66" spans="15:33" x14ac:dyDescent="0.25">
      <c r="O66" t="s">
        <v>80</v>
      </c>
      <c r="T66" t="s">
        <v>80</v>
      </c>
      <c r="Y66" t="s">
        <v>80</v>
      </c>
    </row>
    <row r="68" spans="15:33" x14ac:dyDescent="0.25">
      <c r="O68" t="s">
        <v>2</v>
      </c>
      <c r="P68" t="s">
        <v>3</v>
      </c>
      <c r="Q68" t="s">
        <v>4</v>
      </c>
      <c r="T68" t="s">
        <v>2</v>
      </c>
      <c r="U68" t="s">
        <v>3</v>
      </c>
      <c r="V68" t="s">
        <v>4</v>
      </c>
      <c r="Y68" t="s">
        <v>2</v>
      </c>
      <c r="Z68" t="s">
        <v>3</v>
      </c>
      <c r="AA68" t="s">
        <v>4</v>
      </c>
    </row>
    <row r="69" spans="15:33" x14ac:dyDescent="0.25">
      <c r="O69">
        <v>1</v>
      </c>
      <c r="P69">
        <v>7.8620000000000001</v>
      </c>
      <c r="Q69">
        <v>172177444</v>
      </c>
      <c r="R69">
        <f>Q69/$Q$71*100</f>
        <v>83.379018947260192</v>
      </c>
      <c r="T69">
        <v>1</v>
      </c>
      <c r="U69">
        <v>7.7670000000000003</v>
      </c>
      <c r="V69">
        <v>162401878</v>
      </c>
      <c r="W69">
        <f>V69/$V$71*100</f>
        <v>83.643053954497177</v>
      </c>
      <c r="Y69">
        <v>1</v>
      </c>
      <c r="Z69">
        <v>7.7700000000000005</v>
      </c>
      <c r="AA69">
        <v>159845427</v>
      </c>
      <c r="AB69">
        <f>AA69/$AA$71*100</f>
        <v>82.999584455378582</v>
      </c>
      <c r="AE69" s="4"/>
      <c r="AG69" s="4"/>
    </row>
    <row r="70" spans="15:33" x14ac:dyDescent="0.25">
      <c r="O70">
        <v>2</v>
      </c>
      <c r="P70">
        <v>7.9710000000000001</v>
      </c>
      <c r="Q70">
        <v>34322280</v>
      </c>
      <c r="R70">
        <f>Q70/$Q$71*100</f>
        <v>16.620981052739808</v>
      </c>
      <c r="T70">
        <v>2</v>
      </c>
      <c r="U70">
        <v>7.8760000000000003</v>
      </c>
      <c r="V70">
        <v>31758749</v>
      </c>
      <c r="W70">
        <f>V70/$V$71*100</f>
        <v>16.356946045502831</v>
      </c>
      <c r="Y70">
        <v>2</v>
      </c>
      <c r="Z70">
        <v>7.8790000000000004</v>
      </c>
      <c r="AA70">
        <v>32740389</v>
      </c>
      <c r="AB70">
        <f>AA70/$AA$71*100</f>
        <v>17.000415544621418</v>
      </c>
      <c r="AE70" s="4"/>
      <c r="AG70" s="4"/>
    </row>
    <row r="71" spans="15:33" x14ac:dyDescent="0.25">
      <c r="Q71">
        <f>SUM(Q69:Q70)</f>
        <v>206499724</v>
      </c>
      <c r="V71">
        <f>SUM(V69:V70)</f>
        <v>194160627</v>
      </c>
      <c r="AA71">
        <f>SUM(AA69:AA70)</f>
        <v>192585816</v>
      </c>
    </row>
    <row r="73" spans="15:33" x14ac:dyDescent="0.25">
      <c r="O73" t="s">
        <v>112</v>
      </c>
      <c r="T73" t="s">
        <v>214</v>
      </c>
      <c r="Y73" t="s">
        <v>305</v>
      </c>
    </row>
    <row r="74" spans="15:33" x14ac:dyDescent="0.25">
      <c r="O74" t="s">
        <v>29</v>
      </c>
      <c r="T74" t="s">
        <v>29</v>
      </c>
      <c r="Y74" t="s">
        <v>29</v>
      </c>
    </row>
    <row r="76" spans="15:33" x14ac:dyDescent="0.25">
      <c r="O76" t="s">
        <v>2</v>
      </c>
      <c r="P76" t="s">
        <v>3</v>
      </c>
      <c r="Q76" t="s">
        <v>4</v>
      </c>
      <c r="T76" t="s">
        <v>2</v>
      </c>
      <c r="U76" t="s">
        <v>3</v>
      </c>
      <c r="V76" t="s">
        <v>4</v>
      </c>
      <c r="Y76" t="s">
        <v>2</v>
      </c>
      <c r="Z76" t="s">
        <v>3</v>
      </c>
      <c r="AA76" t="s">
        <v>4</v>
      </c>
    </row>
    <row r="77" spans="15:33" x14ac:dyDescent="0.25">
      <c r="O77">
        <v>1</v>
      </c>
      <c r="P77">
        <v>7.8540000000000001</v>
      </c>
      <c r="Q77">
        <v>194257115</v>
      </c>
      <c r="R77">
        <f>Q77/$Q$79*100</f>
        <v>93.158980222902642</v>
      </c>
      <c r="T77">
        <v>1</v>
      </c>
      <c r="U77">
        <v>7.7590000000000003</v>
      </c>
      <c r="V77">
        <v>181843237</v>
      </c>
      <c r="W77">
        <f>V77/$V$79*100</f>
        <v>93.232467723254814</v>
      </c>
      <c r="Y77">
        <v>1</v>
      </c>
      <c r="Z77">
        <v>7.7620000000000005</v>
      </c>
      <c r="AA77">
        <v>180728379</v>
      </c>
      <c r="AB77">
        <f>AA77/$AA$79*100</f>
        <v>93.057617063405317</v>
      </c>
      <c r="AE77" s="4"/>
      <c r="AG77" s="4"/>
    </row>
    <row r="78" spans="15:33" x14ac:dyDescent="0.25">
      <c r="O78">
        <v>2</v>
      </c>
      <c r="P78">
        <v>7.9660000000000002</v>
      </c>
      <c r="Q78">
        <v>14265042</v>
      </c>
      <c r="R78">
        <f>Q78/$Q$79*100</f>
        <v>6.8410197770973564</v>
      </c>
      <c r="T78">
        <v>2</v>
      </c>
      <c r="U78">
        <v>7.8710000000000004</v>
      </c>
      <c r="V78">
        <v>13199586</v>
      </c>
      <c r="W78">
        <f>V78/$V$79*100</f>
        <v>6.7675322767451949</v>
      </c>
      <c r="Y78">
        <v>2</v>
      </c>
      <c r="Z78">
        <v>7.8740000000000006</v>
      </c>
      <c r="AA78">
        <v>13482890</v>
      </c>
      <c r="AB78">
        <f>AA78/$AA$79*100</f>
        <v>6.9423829365946839</v>
      </c>
      <c r="AE78" s="4"/>
      <c r="AG78" s="4"/>
    </row>
    <row r="79" spans="15:33" x14ac:dyDescent="0.25">
      <c r="Q79">
        <f>SUM(Q77:Q78)</f>
        <v>208522157</v>
      </c>
      <c r="V79">
        <f>SUM(V77:V78)</f>
        <v>195042823</v>
      </c>
      <c r="AA79">
        <f>SUM(AA77:AA78)</f>
        <v>194211269</v>
      </c>
    </row>
    <row r="81" spans="15:33" x14ac:dyDescent="0.25">
      <c r="O81" t="s">
        <v>36</v>
      </c>
      <c r="T81" t="s">
        <v>215</v>
      </c>
      <c r="Y81" t="s">
        <v>306</v>
      </c>
    </row>
    <row r="82" spans="15:33" x14ac:dyDescent="0.25">
      <c r="O82" t="s">
        <v>30</v>
      </c>
      <c r="T82" t="s">
        <v>30</v>
      </c>
      <c r="Y82" t="s">
        <v>30</v>
      </c>
    </row>
    <row r="84" spans="15:33" x14ac:dyDescent="0.25">
      <c r="O84" t="s">
        <v>2</v>
      </c>
      <c r="P84" t="s">
        <v>3</v>
      </c>
      <c r="Q84" t="s">
        <v>4</v>
      </c>
      <c r="T84" t="s">
        <v>2</v>
      </c>
      <c r="U84" t="s">
        <v>3</v>
      </c>
      <c r="V84" t="s">
        <v>4</v>
      </c>
      <c r="Y84" t="s">
        <v>2</v>
      </c>
      <c r="Z84" t="s">
        <v>3</v>
      </c>
      <c r="AA84" t="s">
        <v>4</v>
      </c>
    </row>
    <row r="85" spans="15:33" x14ac:dyDescent="0.25">
      <c r="O85">
        <v>1</v>
      </c>
      <c r="P85">
        <v>7.8620000000000001</v>
      </c>
      <c r="Q85">
        <v>183629714</v>
      </c>
      <c r="R85">
        <f>Q85/$Q$87*100</f>
        <v>96.946239897563629</v>
      </c>
      <c r="T85">
        <v>1</v>
      </c>
      <c r="U85">
        <v>7.7670000000000003</v>
      </c>
      <c r="V85">
        <v>176004389</v>
      </c>
      <c r="W85">
        <f>V85/$V$87*100</f>
        <v>97.155928815891073</v>
      </c>
      <c r="Y85">
        <v>1</v>
      </c>
      <c r="Z85">
        <v>7.7700000000000005</v>
      </c>
      <c r="AA85">
        <v>182676984</v>
      </c>
      <c r="AB85">
        <f>AA85/$AA$87*100</f>
        <v>97.042617254761822</v>
      </c>
      <c r="AE85" s="4"/>
      <c r="AG85" s="4"/>
    </row>
    <row r="86" spans="15:33" x14ac:dyDescent="0.25">
      <c r="O86">
        <v>2</v>
      </c>
      <c r="P86">
        <v>7.9710000000000001</v>
      </c>
      <c r="Q86">
        <v>5784248</v>
      </c>
      <c r="R86">
        <f>Q86/$Q$87*100</f>
        <v>3.0537601024363767</v>
      </c>
      <c r="T86">
        <v>2</v>
      </c>
      <c r="U86">
        <v>7.8760000000000003</v>
      </c>
      <c r="V86">
        <v>5152223</v>
      </c>
      <c r="W86">
        <f>V86/$V$87*100</f>
        <v>2.8440711841089188</v>
      </c>
      <c r="Y86">
        <v>2</v>
      </c>
      <c r="Z86">
        <v>7.8790000000000004</v>
      </c>
      <c r="AA86">
        <v>5567098</v>
      </c>
      <c r="AB86">
        <f>AA86/$AA$87*100</f>
        <v>2.9573827452381742</v>
      </c>
      <c r="AE86" s="4"/>
      <c r="AG86" s="4"/>
    </row>
    <row r="87" spans="15:33" x14ac:dyDescent="0.25">
      <c r="Q87">
        <f>SUM(Q85:Q86)</f>
        <v>189413962</v>
      </c>
      <c r="V87">
        <f>SUM(V85:V86)</f>
        <v>181156612</v>
      </c>
      <c r="AA87">
        <f>SUM(AA85:AA86)</f>
        <v>188244082</v>
      </c>
    </row>
    <row r="89" spans="15:33" x14ac:dyDescent="0.25">
      <c r="O89" t="s">
        <v>113</v>
      </c>
      <c r="T89" t="s">
        <v>216</v>
      </c>
      <c r="Y89" t="s">
        <v>307</v>
      </c>
    </row>
    <row r="90" spans="15:33" x14ac:dyDescent="0.25">
      <c r="O90" t="s">
        <v>32</v>
      </c>
      <c r="T90" t="s">
        <v>32</v>
      </c>
      <c r="Y90" t="s">
        <v>32</v>
      </c>
    </row>
    <row r="92" spans="15:33" x14ac:dyDescent="0.25">
      <c r="O92" t="s">
        <v>2</v>
      </c>
      <c r="P92" t="s">
        <v>3</v>
      </c>
      <c r="Q92" t="s">
        <v>4</v>
      </c>
      <c r="T92" t="s">
        <v>2</v>
      </c>
      <c r="U92" t="s">
        <v>3</v>
      </c>
      <c r="V92" t="s">
        <v>4</v>
      </c>
      <c r="Y92" t="s">
        <v>2</v>
      </c>
      <c r="Z92" t="s">
        <v>3</v>
      </c>
      <c r="AA92" t="s">
        <v>4</v>
      </c>
    </row>
    <row r="93" spans="15:33" x14ac:dyDescent="0.25">
      <c r="O93">
        <v>1</v>
      </c>
      <c r="P93">
        <v>7.782</v>
      </c>
      <c r="Q93">
        <v>188943419</v>
      </c>
      <c r="R93">
        <f>Q93/$Q$95*100</f>
        <v>99.029204826646634</v>
      </c>
      <c r="T93">
        <v>1</v>
      </c>
      <c r="U93">
        <v>7.6870000000000003</v>
      </c>
      <c r="V93">
        <v>172923817</v>
      </c>
      <c r="W93">
        <f>V93/$V$95*100</f>
        <v>99.075333342435485</v>
      </c>
      <c r="Y93">
        <v>1</v>
      </c>
      <c r="Z93">
        <v>7.69</v>
      </c>
      <c r="AA93">
        <v>171702686</v>
      </c>
      <c r="AB93">
        <f>AA93/$AA$95*100</f>
        <v>98.990692962234462</v>
      </c>
      <c r="AE93" s="4"/>
      <c r="AG93" s="4"/>
    </row>
    <row r="94" spans="15:33" x14ac:dyDescent="0.25">
      <c r="O94">
        <v>2</v>
      </c>
      <c r="P94">
        <v>7.9619999999999997</v>
      </c>
      <c r="Q94">
        <v>1852235</v>
      </c>
      <c r="R94">
        <f>Q94/$Q$95*100</f>
        <v>0.97079517335337207</v>
      </c>
      <c r="T94">
        <v>2</v>
      </c>
      <c r="U94">
        <v>7.867</v>
      </c>
      <c r="V94">
        <v>1613892</v>
      </c>
      <c r="W94">
        <f>V94/$V$95*100</f>
        <v>0.9246666575645266</v>
      </c>
      <c r="Y94">
        <v>2</v>
      </c>
      <c r="Z94">
        <v>7.87</v>
      </c>
      <c r="AA94">
        <v>1750677</v>
      </c>
      <c r="AB94">
        <f>AA94/$AA$95*100</f>
        <v>1.0093070377655347</v>
      </c>
      <c r="AE94" s="4"/>
      <c r="AG94" s="4"/>
    </row>
    <row r="95" spans="15:33" x14ac:dyDescent="0.25">
      <c r="Q95">
        <f>SUM(Q93:Q94)</f>
        <v>190795654</v>
      </c>
      <c r="V95">
        <f>SUM(V93:V94)</f>
        <v>174537709</v>
      </c>
      <c r="AA95">
        <f>SUM(AA93:AA94)</f>
        <v>173453363</v>
      </c>
    </row>
    <row r="97" spans="15:33" x14ac:dyDescent="0.25">
      <c r="O97" t="s">
        <v>114</v>
      </c>
      <c r="T97" t="s">
        <v>309</v>
      </c>
      <c r="Y97" t="s">
        <v>308</v>
      </c>
    </row>
    <row r="98" spans="15:33" x14ac:dyDescent="0.25">
      <c r="O98" t="s">
        <v>31</v>
      </c>
      <c r="T98" t="s">
        <v>31</v>
      </c>
      <c r="Y98" t="s">
        <v>31</v>
      </c>
    </row>
    <row r="100" spans="15:33" x14ac:dyDescent="0.25">
      <c r="O100" t="s">
        <v>2</v>
      </c>
      <c r="P100" t="s">
        <v>3</v>
      </c>
      <c r="Q100" t="s">
        <v>4</v>
      </c>
      <c r="T100" t="s">
        <v>2</v>
      </c>
      <c r="U100" t="s">
        <v>3</v>
      </c>
      <c r="V100" t="s">
        <v>4</v>
      </c>
      <c r="Y100" t="s">
        <v>2</v>
      </c>
      <c r="Z100" t="s">
        <v>3</v>
      </c>
      <c r="AA100" t="s">
        <v>4</v>
      </c>
    </row>
    <row r="101" spans="15:33" x14ac:dyDescent="0.25">
      <c r="O101">
        <v>1</v>
      </c>
      <c r="P101">
        <v>7.7830000000000004</v>
      </c>
      <c r="Q101">
        <v>195469662</v>
      </c>
      <c r="R101">
        <f>Q101/$Q$103*100</f>
        <v>99.977573928037756</v>
      </c>
      <c r="T101">
        <v>1</v>
      </c>
      <c r="U101">
        <v>7.6880000000000006</v>
      </c>
      <c r="V101">
        <v>180965813</v>
      </c>
      <c r="W101">
        <f>V101/$V$103*100</f>
        <v>99.981452423064596</v>
      </c>
      <c r="Y101">
        <v>1</v>
      </c>
      <c r="Z101">
        <v>7.6910000000000007</v>
      </c>
      <c r="AA101">
        <v>181875206</v>
      </c>
      <c r="AB101">
        <f>AA101/$AA$103*100</f>
        <v>99.977219237241002</v>
      </c>
      <c r="AE101" s="4"/>
      <c r="AG101" s="4"/>
    </row>
    <row r="102" spans="15:33" x14ac:dyDescent="0.25">
      <c r="O102">
        <v>2</v>
      </c>
      <c r="P102">
        <v>7.9619999999999997</v>
      </c>
      <c r="Q102">
        <v>43846</v>
      </c>
      <c r="R102">
        <f>Q102/$Q$103*100</f>
        <v>2.2426071962250303E-2</v>
      </c>
      <c r="T102">
        <v>2</v>
      </c>
      <c r="U102">
        <v>7.867</v>
      </c>
      <c r="V102">
        <v>33571</v>
      </c>
      <c r="W102">
        <f>V102/$V$103*100</f>
        <v>1.8547576935399955E-2</v>
      </c>
      <c r="Y102">
        <v>2</v>
      </c>
      <c r="Z102">
        <v>7.87</v>
      </c>
      <c r="AA102">
        <v>41442</v>
      </c>
      <c r="AB102">
        <f>AA102/$AA$103*100</f>
        <v>2.2780762758997188E-2</v>
      </c>
      <c r="AE102" s="4"/>
      <c r="AG102" s="4"/>
    </row>
    <row r="103" spans="15:33" x14ac:dyDescent="0.25">
      <c r="Q103">
        <f>SUM(Q101:Q102)</f>
        <v>195513508</v>
      </c>
      <c r="V103">
        <f>SUM(V101:V102)</f>
        <v>180999384</v>
      </c>
      <c r="AA103">
        <f>SUM(AA101:AA102)</f>
        <v>181916648</v>
      </c>
    </row>
  </sheetData>
  <mergeCells count="5">
    <mergeCell ref="H2:I2"/>
    <mergeCell ref="L2:M2"/>
    <mergeCell ref="B2:C2"/>
    <mergeCell ref="D2:E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4CAC-A76F-4AE8-8695-1B80C58363E3}">
  <dimension ref="A1:AG103"/>
  <sheetViews>
    <sheetView tabSelected="1" topLeftCell="D1" workbookViewId="0">
      <selection activeCell="AB102" sqref="AB102"/>
    </sheetView>
  </sheetViews>
  <sheetFormatPr defaultRowHeight="15" x14ac:dyDescent="0.25"/>
  <cols>
    <col min="1" max="1" width="11.7109375" customWidth="1"/>
    <col min="17" max="17" width="11" bestFit="1" customWidth="1"/>
    <col min="22" max="22" width="11" bestFit="1" customWidth="1"/>
    <col min="27" max="27" width="11" bestFit="1" customWidth="1"/>
    <col min="31" max="31" width="10" bestFit="1" customWidth="1"/>
    <col min="33" max="33" width="10" bestFit="1" customWidth="1"/>
  </cols>
  <sheetData>
    <row r="1" spans="1:33" x14ac:dyDescent="0.25">
      <c r="A1" t="s">
        <v>44</v>
      </c>
      <c r="O1" t="s">
        <v>56</v>
      </c>
      <c r="T1" t="s">
        <v>217</v>
      </c>
      <c r="Y1" t="s">
        <v>310</v>
      </c>
    </row>
    <row r="2" spans="1:33" x14ac:dyDescent="0.25">
      <c r="B2" s="8">
        <v>1</v>
      </c>
      <c r="C2" s="8"/>
      <c r="D2" s="8">
        <v>2</v>
      </c>
      <c r="E2" s="8"/>
      <c r="F2" s="8">
        <v>3</v>
      </c>
      <c r="G2" s="8"/>
      <c r="H2" s="8" t="s">
        <v>339</v>
      </c>
      <c r="I2" s="8"/>
      <c r="J2" s="7" t="s">
        <v>340</v>
      </c>
      <c r="K2" s="7"/>
      <c r="L2" s="8" t="s">
        <v>341</v>
      </c>
      <c r="M2" s="8"/>
      <c r="O2" t="s">
        <v>45</v>
      </c>
      <c r="T2" t="s">
        <v>45</v>
      </c>
      <c r="Y2" t="s">
        <v>45</v>
      </c>
    </row>
    <row r="3" spans="1:33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t="s">
        <v>0</v>
      </c>
      <c r="I3" t="s">
        <v>1</v>
      </c>
      <c r="J3" t="s">
        <v>0</v>
      </c>
      <c r="K3" t="s">
        <v>1</v>
      </c>
      <c r="L3" t="s">
        <v>0</v>
      </c>
      <c r="M3" t="s">
        <v>1</v>
      </c>
    </row>
    <row r="4" spans="1:33" x14ac:dyDescent="0.25">
      <c r="A4">
        <v>0</v>
      </c>
      <c r="B4" s="1">
        <f>R5</f>
        <v>5.2921913582033311E-2</v>
      </c>
      <c r="C4" s="1">
        <f>R6</f>
        <v>99.94707808641796</v>
      </c>
      <c r="D4" s="1">
        <f>W5</f>
        <v>5.0472030840687694E-2</v>
      </c>
      <c r="E4" s="1">
        <f>W6</f>
        <v>99.94952796915932</v>
      </c>
      <c r="F4" s="1">
        <f>AB5</f>
        <v>4.7886447028037675E-2</v>
      </c>
      <c r="G4" s="1">
        <f>AB6</f>
        <v>99.952113552971966</v>
      </c>
      <c r="H4" s="1">
        <f>AVERAGE(B4,D4,F4)</f>
        <v>5.0426797150252896E-2</v>
      </c>
      <c r="I4" s="1">
        <f>AVERAGE(C4,E4,G4)</f>
        <v>99.949573202849749</v>
      </c>
      <c r="J4" s="1">
        <f>STDEV(D4,F4,B4)</f>
        <v>2.5180380098729516E-3</v>
      </c>
      <c r="K4" s="1">
        <f>STDEV(E4,G4,C4)</f>
        <v>2.5180380098778292E-3</v>
      </c>
      <c r="L4" s="1">
        <f>J4/H4*100</f>
        <v>4.9934521963989607</v>
      </c>
      <c r="M4" s="1">
        <f>K4/I4*100</f>
        <v>2.5193084164225679E-3</v>
      </c>
      <c r="N4" s="1"/>
      <c r="O4" t="s">
        <v>2</v>
      </c>
      <c r="P4" t="s">
        <v>3</v>
      </c>
      <c r="Q4" t="s">
        <v>4</v>
      </c>
      <c r="T4" t="s">
        <v>2</v>
      </c>
      <c r="U4" t="s">
        <v>3</v>
      </c>
      <c r="V4" t="s">
        <v>4</v>
      </c>
      <c r="Y4" t="s">
        <v>2</v>
      </c>
      <c r="Z4" t="s">
        <v>3</v>
      </c>
      <c r="AA4" t="s">
        <v>4</v>
      </c>
    </row>
    <row r="5" spans="1:33" x14ac:dyDescent="0.25">
      <c r="A5">
        <v>1</v>
      </c>
      <c r="B5" s="1">
        <f>R13</f>
        <v>0.24000922304762373</v>
      </c>
      <c r="C5" s="1">
        <f>R14</f>
        <v>99.759990776952378</v>
      </c>
      <c r="D5" s="1">
        <f>W13</f>
        <v>0.22894338343349341</v>
      </c>
      <c r="E5" s="1">
        <f>W14</f>
        <v>99.771056616566511</v>
      </c>
      <c r="F5" s="1">
        <f>AB13</f>
        <v>0.25025892347558326</v>
      </c>
      <c r="G5" s="1">
        <f>AB14</f>
        <v>99.749741076524415</v>
      </c>
      <c r="H5" s="1">
        <f t="shared" ref="H5:H16" si="0">AVERAGE(B5,D5,F5)</f>
        <v>0.23973717665223346</v>
      </c>
      <c r="I5" s="1">
        <f t="shared" ref="I5:I16" si="1">AVERAGE(C5,E5,G5)</f>
        <v>99.760262823347773</v>
      </c>
      <c r="J5" s="1">
        <f t="shared" ref="J5:J16" si="2">STDEV(D5,F5,B5)</f>
        <v>1.0660373762322671E-2</v>
      </c>
      <c r="K5" s="1">
        <f t="shared" ref="K5:K16" si="3">STDEV(E5,G5,C5)</f>
        <v>1.0660373762325693E-2</v>
      </c>
      <c r="L5" s="1">
        <f t="shared" ref="L5:L16" si="4">J5/H5*100</f>
        <v>4.4466919612500391</v>
      </c>
      <c r="M5" s="1">
        <f t="shared" ref="M5:M16" si="5">K5/I5*100</f>
        <v>1.0685992057982782E-2</v>
      </c>
      <c r="N5" s="1"/>
      <c r="O5">
        <v>1</v>
      </c>
      <c r="P5">
        <v>7.8250000000000002</v>
      </c>
      <c r="Q5">
        <v>116488</v>
      </c>
      <c r="R5">
        <f>Q5/$Q$7*100</f>
        <v>5.2921913582033311E-2</v>
      </c>
      <c r="T5">
        <v>1</v>
      </c>
      <c r="U5">
        <v>7.73</v>
      </c>
      <c r="V5">
        <v>107845</v>
      </c>
      <c r="W5">
        <f>V5/$V$7*100</f>
        <v>5.0472030840687694E-2</v>
      </c>
      <c r="Y5">
        <v>1</v>
      </c>
      <c r="Z5">
        <v>7.7330000000000005</v>
      </c>
      <c r="AA5">
        <v>94350</v>
      </c>
      <c r="AB5">
        <f>AA5/$AA$7*100</f>
        <v>4.7886447028037675E-2</v>
      </c>
      <c r="AE5" s="4"/>
      <c r="AG5" s="4"/>
    </row>
    <row r="6" spans="1:33" x14ac:dyDescent="0.25">
      <c r="A6">
        <v>2</v>
      </c>
      <c r="B6" s="1">
        <f>R21</f>
        <v>0.45583304517836576</v>
      </c>
      <c r="C6" s="1">
        <f>R22</f>
        <v>99.544166954821634</v>
      </c>
      <c r="D6" s="1">
        <f>W21</f>
        <v>0.47754174715689884</v>
      </c>
      <c r="E6" s="1">
        <f>W22</f>
        <v>99.522458252843109</v>
      </c>
      <c r="F6" s="1">
        <f>AB21</f>
        <v>0.45820826094583478</v>
      </c>
      <c r="G6" s="1">
        <f>AB22</f>
        <v>99.541791739054162</v>
      </c>
      <c r="H6" s="1">
        <f t="shared" si="0"/>
        <v>0.46386101776036642</v>
      </c>
      <c r="I6" s="1">
        <f t="shared" si="1"/>
        <v>99.536138982239621</v>
      </c>
      <c r="J6" s="1">
        <f t="shared" si="2"/>
        <v>1.1907232260326804E-2</v>
      </c>
      <c r="K6" s="1">
        <f t="shared" si="3"/>
        <v>1.1907232260321633E-2</v>
      </c>
      <c r="L6" s="1">
        <f t="shared" si="4"/>
        <v>2.5669827393165763</v>
      </c>
      <c r="M6" s="1">
        <f t="shared" si="5"/>
        <v>1.1962722667438665E-2</v>
      </c>
      <c r="N6" s="1"/>
      <c r="O6">
        <v>2</v>
      </c>
      <c r="P6">
        <v>7.9930000000000003</v>
      </c>
      <c r="Q6">
        <v>219996490</v>
      </c>
      <c r="R6">
        <f>Q6/$Q$7*100</f>
        <v>99.94707808641796</v>
      </c>
      <c r="T6">
        <v>2</v>
      </c>
      <c r="U6">
        <v>7.8980000000000006</v>
      </c>
      <c r="V6">
        <v>213564952</v>
      </c>
      <c r="W6">
        <f>V6/$V$7*100</f>
        <v>99.94952796915932</v>
      </c>
      <c r="Y6">
        <v>2</v>
      </c>
      <c r="Z6">
        <v>7.9010000000000007</v>
      </c>
      <c r="AA6">
        <v>196934258</v>
      </c>
      <c r="AB6">
        <f>AA6/$AA$7*100</f>
        <v>99.952113552971966</v>
      </c>
      <c r="AE6" s="4"/>
      <c r="AG6" s="4"/>
    </row>
    <row r="7" spans="1:33" x14ac:dyDescent="0.25">
      <c r="A7">
        <v>3</v>
      </c>
      <c r="B7" s="1">
        <f>R29</f>
        <v>0.99380670967585472</v>
      </c>
      <c r="C7" s="1">
        <f>R30</f>
        <v>99.006193290324134</v>
      </c>
      <c r="D7" s="1">
        <f>W29</f>
        <v>1.0766294835148804</v>
      </c>
      <c r="E7" s="1">
        <f>W30</f>
        <v>98.923370516485122</v>
      </c>
      <c r="F7" s="1">
        <f>AB29</f>
        <v>0.95996711448967709</v>
      </c>
      <c r="G7" s="1">
        <f>AB30</f>
        <v>99.040032885510314</v>
      </c>
      <c r="H7" s="1">
        <f t="shared" si="0"/>
        <v>1.0101344358934707</v>
      </c>
      <c r="I7" s="1">
        <f t="shared" si="1"/>
        <v>98.989865564106523</v>
      </c>
      <c r="J7" s="1">
        <f t="shared" si="2"/>
        <v>6.0020605371999117E-2</v>
      </c>
      <c r="K7" s="1">
        <f t="shared" si="3"/>
        <v>6.0020605371992788E-2</v>
      </c>
      <c r="L7" s="1">
        <f t="shared" si="4"/>
        <v>5.9418433071149073</v>
      </c>
      <c r="M7" s="1">
        <f t="shared" si="5"/>
        <v>6.0633081002744699E-2</v>
      </c>
      <c r="N7" s="1"/>
      <c r="Q7">
        <f>SUM(Q5:Q6)</f>
        <v>220112978</v>
      </c>
      <c r="V7">
        <f>SUM(V5:V6)</f>
        <v>213672797</v>
      </c>
      <c r="AA7">
        <f>SUM(AA5:AA6)</f>
        <v>197028608</v>
      </c>
    </row>
    <row r="8" spans="1:33" x14ac:dyDescent="0.25">
      <c r="A8">
        <v>4</v>
      </c>
      <c r="B8" s="1">
        <f>R37</f>
        <v>1.1244904924877608</v>
      </c>
      <c r="C8" s="1">
        <f>R38</f>
        <v>98.875509507512234</v>
      </c>
      <c r="D8" s="1">
        <f>W37</f>
        <v>1.1349121713434878</v>
      </c>
      <c r="E8" s="1">
        <f>W38</f>
        <v>98.865087828656513</v>
      </c>
      <c r="F8" s="1">
        <f>AB37</f>
        <v>1.1151069709380674</v>
      </c>
      <c r="G8" s="1">
        <f>AB38</f>
        <v>98.884893029061942</v>
      </c>
      <c r="H8" s="1">
        <f t="shared" si="0"/>
        <v>1.1248365449231053</v>
      </c>
      <c r="I8" s="1">
        <f t="shared" si="1"/>
        <v>98.875163455076901</v>
      </c>
      <c r="J8" s="1">
        <f t="shared" si="2"/>
        <v>9.907134045258564E-3</v>
      </c>
      <c r="K8" s="1">
        <f t="shared" si="3"/>
        <v>9.9071340452627117E-3</v>
      </c>
      <c r="L8" s="1">
        <f t="shared" si="4"/>
        <v>0.88076210627881257</v>
      </c>
      <c r="M8" s="1">
        <f t="shared" si="5"/>
        <v>1.0019840877192517E-2</v>
      </c>
      <c r="N8" s="1"/>
    </row>
    <row r="9" spans="1:33" x14ac:dyDescent="0.25">
      <c r="A9">
        <v>5</v>
      </c>
      <c r="B9" s="1">
        <f>R45</f>
        <v>1.3962583981192429</v>
      </c>
      <c r="C9" s="1">
        <f>R46</f>
        <v>98.603741601880756</v>
      </c>
      <c r="D9" s="1">
        <f>W45</f>
        <v>1.4212006661581915</v>
      </c>
      <c r="E9" s="1">
        <f>W46</f>
        <v>98.5787993338418</v>
      </c>
      <c r="F9" s="1">
        <f>AB45</f>
        <v>1.3832460611239339</v>
      </c>
      <c r="G9" s="1">
        <f>AB46</f>
        <v>98.616753938876073</v>
      </c>
      <c r="H9" s="1">
        <f t="shared" si="0"/>
        <v>1.4002350418004561</v>
      </c>
      <c r="I9" s="1">
        <f t="shared" si="1"/>
        <v>98.599764958199543</v>
      </c>
      <c r="J9" s="1">
        <f t="shared" si="2"/>
        <v>1.9287256986210435E-2</v>
      </c>
      <c r="K9" s="1">
        <f t="shared" si="3"/>
        <v>1.9287256986217721E-2</v>
      </c>
      <c r="L9" s="1">
        <f t="shared" si="4"/>
        <v>1.3774299607164819</v>
      </c>
      <c r="M9" s="1">
        <f t="shared" si="5"/>
        <v>1.9561159191803727E-2</v>
      </c>
      <c r="N9" s="1"/>
      <c r="O9" t="s">
        <v>120</v>
      </c>
      <c r="T9" t="s">
        <v>218</v>
      </c>
      <c r="Y9" t="s">
        <v>284</v>
      </c>
    </row>
    <row r="10" spans="1:33" x14ac:dyDescent="0.25">
      <c r="A10">
        <v>6</v>
      </c>
      <c r="B10" s="1">
        <f>R53</f>
        <v>1.6163822562293886</v>
      </c>
      <c r="C10" s="1">
        <f>R54</f>
        <v>98.383617743770614</v>
      </c>
      <c r="D10" s="1">
        <f>W53</f>
        <v>1.629410868309207</v>
      </c>
      <c r="E10" s="1">
        <f>W54</f>
        <v>98.370589131690792</v>
      </c>
      <c r="F10" s="1">
        <f>AB53</f>
        <v>1.5900912933333122</v>
      </c>
      <c r="G10" s="1">
        <f>AB54</f>
        <v>98.409908706666698</v>
      </c>
      <c r="H10" s="1">
        <f t="shared" si="0"/>
        <v>1.6119614726239693</v>
      </c>
      <c r="I10" s="1">
        <f t="shared" si="1"/>
        <v>98.388038527376054</v>
      </c>
      <c r="J10" s="1">
        <f t="shared" si="2"/>
        <v>2.002909732952813E-2</v>
      </c>
      <c r="K10" s="1">
        <f t="shared" si="3"/>
        <v>2.002909732953382E-2</v>
      </c>
      <c r="L10" s="1">
        <f t="shared" si="4"/>
        <v>1.2425295312377742</v>
      </c>
      <c r="M10" s="1">
        <f t="shared" si="5"/>
        <v>2.0357248329491606E-2</v>
      </c>
      <c r="N10" s="1"/>
      <c r="O10" t="s">
        <v>46</v>
      </c>
      <c r="T10" t="s">
        <v>46</v>
      </c>
      <c r="Y10" t="s">
        <v>46</v>
      </c>
    </row>
    <row r="11" spans="1:33" x14ac:dyDescent="0.25">
      <c r="A11">
        <v>8</v>
      </c>
      <c r="B11" s="1">
        <f>R61</f>
        <v>2.0495694092080643</v>
      </c>
      <c r="C11" s="1">
        <f>R62</f>
        <v>97.950430590791939</v>
      </c>
      <c r="D11" s="1">
        <f>W61</f>
        <v>2.0965215987776418</v>
      </c>
      <c r="E11" s="1">
        <f>W62</f>
        <v>97.903478401222358</v>
      </c>
      <c r="F11" s="1">
        <f>AB61</f>
        <v>1.96929778526215</v>
      </c>
      <c r="G11" s="1">
        <f>AB62</f>
        <v>98.030702214737858</v>
      </c>
      <c r="H11" s="1">
        <f t="shared" si="0"/>
        <v>2.0384629310826186</v>
      </c>
      <c r="I11" s="1">
        <f t="shared" si="1"/>
        <v>97.96153706891738</v>
      </c>
      <c r="J11" s="1">
        <f t="shared" si="2"/>
        <v>6.4334983279856414E-2</v>
      </c>
      <c r="K11" s="1">
        <f t="shared" si="3"/>
        <v>6.4334983279860203E-2</v>
      </c>
      <c r="L11" s="1">
        <f t="shared" si="4"/>
        <v>3.1560536274107465</v>
      </c>
      <c r="M11" s="1">
        <f t="shared" si="5"/>
        <v>6.5673717670027568E-2</v>
      </c>
      <c r="N11" s="1"/>
    </row>
    <row r="12" spans="1:33" x14ac:dyDescent="0.25">
      <c r="A12">
        <v>10</v>
      </c>
      <c r="B12" s="1">
        <f>R69</f>
        <v>2.8036088352238715</v>
      </c>
      <c r="C12" s="1">
        <f>R70</f>
        <v>97.196391164776131</v>
      </c>
      <c r="D12" s="1">
        <f>W69</f>
        <v>2.8446420022212724</v>
      </c>
      <c r="E12" s="1">
        <f>W70</f>
        <v>97.155357997778722</v>
      </c>
      <c r="F12" s="1">
        <f>AB69</f>
        <v>2.7485849766884765</v>
      </c>
      <c r="G12" s="1">
        <f>AB70</f>
        <v>97.251415023311523</v>
      </c>
      <c r="H12" s="1">
        <f t="shared" si="0"/>
        <v>2.7989452713778733</v>
      </c>
      <c r="I12" s="1">
        <f t="shared" si="1"/>
        <v>97.201054728622125</v>
      </c>
      <c r="J12" s="1">
        <f t="shared" si="2"/>
        <v>4.819802547160338E-2</v>
      </c>
      <c r="K12" s="1">
        <f t="shared" si="3"/>
        <v>4.8198025471605566E-2</v>
      </c>
      <c r="L12" s="1">
        <f t="shared" si="4"/>
        <v>1.7220067131886545</v>
      </c>
      <c r="M12" s="1">
        <f t="shared" si="5"/>
        <v>4.9585907895928441E-2</v>
      </c>
      <c r="N12" s="1"/>
      <c r="O12" t="s">
        <v>2</v>
      </c>
      <c r="P12" t="s">
        <v>3</v>
      </c>
      <c r="Q12" t="s">
        <v>4</v>
      </c>
      <c r="T12" t="s">
        <v>2</v>
      </c>
      <c r="U12" t="s">
        <v>3</v>
      </c>
      <c r="V12" t="s">
        <v>4</v>
      </c>
      <c r="Y12" t="s">
        <v>2</v>
      </c>
      <c r="Z12" t="s">
        <v>3</v>
      </c>
      <c r="AA12" t="s">
        <v>4</v>
      </c>
    </row>
    <row r="13" spans="1:33" x14ac:dyDescent="0.25">
      <c r="A13">
        <v>12</v>
      </c>
      <c r="B13" s="1">
        <f>R77</f>
        <v>3.030305940200396</v>
      </c>
      <c r="C13" s="1">
        <f>R78</f>
        <v>96.969694059799608</v>
      </c>
      <c r="D13" s="1">
        <f>W77</f>
        <v>3.1281829738959344</v>
      </c>
      <c r="E13" s="1">
        <f>W78</f>
        <v>96.871817026104068</v>
      </c>
      <c r="F13" s="1">
        <f>AB77</f>
        <v>2.9599558066028089</v>
      </c>
      <c r="G13" s="1">
        <f>AB78</f>
        <v>97.040044193397193</v>
      </c>
      <c r="H13" s="1">
        <f t="shared" si="0"/>
        <v>3.03948157356638</v>
      </c>
      <c r="I13" s="1">
        <f t="shared" si="1"/>
        <v>96.960518426433623</v>
      </c>
      <c r="J13" s="1">
        <f t="shared" si="2"/>
        <v>8.4488100580007844E-2</v>
      </c>
      <c r="K13" s="1">
        <f t="shared" si="3"/>
        <v>8.4488100580007691E-2</v>
      </c>
      <c r="L13" s="1">
        <f t="shared" si="4"/>
        <v>2.779687868970155</v>
      </c>
      <c r="M13" s="1">
        <f t="shared" si="5"/>
        <v>8.7136601527260743E-2</v>
      </c>
      <c r="N13" s="1"/>
      <c r="O13">
        <v>1</v>
      </c>
      <c r="P13">
        <v>7.8289999999999997</v>
      </c>
      <c r="Q13">
        <v>530573</v>
      </c>
      <c r="R13">
        <f>Q13/$Q$15*100</f>
        <v>0.24000922304762373</v>
      </c>
      <c r="T13">
        <v>1</v>
      </c>
      <c r="U13">
        <v>7.734</v>
      </c>
      <c r="V13">
        <v>491204</v>
      </c>
      <c r="W13">
        <f>V13/$V$15*100</f>
        <v>0.22894338343349341</v>
      </c>
      <c r="Y13">
        <v>1</v>
      </c>
      <c r="Z13">
        <v>7.7370000000000001</v>
      </c>
      <c r="AA13">
        <v>495287</v>
      </c>
      <c r="AB13">
        <f>AA13/$AA$15*100</f>
        <v>0.25025892347558326</v>
      </c>
      <c r="AE13" s="4"/>
      <c r="AG13" s="4"/>
    </row>
    <row r="14" spans="1:33" x14ac:dyDescent="0.25">
      <c r="A14">
        <v>16</v>
      </c>
      <c r="B14" s="1">
        <f>R85</f>
        <v>3.934810879453865</v>
      </c>
      <c r="C14" s="1">
        <f>R86</f>
        <v>96.065189120546137</v>
      </c>
      <c r="D14" s="1">
        <f>W85</f>
        <v>4.1057156947430844</v>
      </c>
      <c r="E14" s="1">
        <f>W86</f>
        <v>95.894284305256917</v>
      </c>
      <c r="F14" s="1">
        <f>AB85</f>
        <v>3.8529174453758133</v>
      </c>
      <c r="G14" s="1">
        <f>AB86</f>
        <v>96.147082554624191</v>
      </c>
      <c r="H14" s="1">
        <f t="shared" si="0"/>
        <v>3.9644813398575871</v>
      </c>
      <c r="I14" s="1">
        <f t="shared" si="1"/>
        <v>96.035518660142415</v>
      </c>
      <c r="J14" s="1">
        <f t="shared" si="2"/>
        <v>0.12898445986325602</v>
      </c>
      <c r="K14" s="1">
        <f t="shared" si="3"/>
        <v>0.12898445986325718</v>
      </c>
      <c r="L14" s="1">
        <f t="shared" si="4"/>
        <v>3.2535015000950773</v>
      </c>
      <c r="M14" s="1">
        <f t="shared" si="5"/>
        <v>0.13430911985774444</v>
      </c>
      <c r="N14" s="1"/>
      <c r="O14">
        <v>2</v>
      </c>
      <c r="P14">
        <v>7.9939999999999998</v>
      </c>
      <c r="Q14">
        <v>220533015</v>
      </c>
      <c r="R14">
        <f>Q14/$Q$15*100</f>
        <v>99.759990776952378</v>
      </c>
      <c r="T14">
        <v>2</v>
      </c>
      <c r="U14">
        <v>7.899</v>
      </c>
      <c r="V14">
        <v>214061404</v>
      </c>
      <c r="W14">
        <f>V14/$V$15*100</f>
        <v>99.771056616566511</v>
      </c>
      <c r="Y14">
        <v>2</v>
      </c>
      <c r="Z14">
        <v>7.9020000000000001</v>
      </c>
      <c r="AA14">
        <v>197414539</v>
      </c>
      <c r="AB14">
        <f>AA14/$AA$15*100</f>
        <v>99.749741076524415</v>
      </c>
      <c r="AE14" s="4"/>
      <c r="AG14" s="4"/>
    </row>
    <row r="15" spans="1:33" x14ac:dyDescent="0.25">
      <c r="A15">
        <v>24</v>
      </c>
      <c r="B15" s="1">
        <f>R93</f>
        <v>5.728707788026715</v>
      </c>
      <c r="C15" s="1">
        <f>R94</f>
        <v>94.271292211973289</v>
      </c>
      <c r="D15" s="1">
        <f>W93</f>
        <v>5.9225892724877625</v>
      </c>
      <c r="E15" s="1">
        <f>W94</f>
        <v>94.07741072751223</v>
      </c>
      <c r="F15" s="1">
        <f>AB93</f>
        <v>5.5342417989862387</v>
      </c>
      <c r="G15" s="1">
        <f>AB94</f>
        <v>94.465758201013756</v>
      </c>
      <c r="H15" s="1">
        <f t="shared" si="0"/>
        <v>5.7285129531669057</v>
      </c>
      <c r="I15" s="1">
        <f t="shared" si="1"/>
        <v>94.271487046833087</v>
      </c>
      <c r="J15" s="1">
        <f t="shared" si="2"/>
        <v>0.19417381006258574</v>
      </c>
      <c r="K15" s="1">
        <f t="shared" si="3"/>
        <v>0.1941738100625866</v>
      </c>
      <c r="L15" s="1">
        <f t="shared" si="4"/>
        <v>3.389602356668151</v>
      </c>
      <c r="M15" s="1">
        <f t="shared" si="5"/>
        <v>0.20597300005050634</v>
      </c>
      <c r="N15" s="1"/>
      <c r="Q15">
        <f>SUM(Q13:Q14)</f>
        <v>221063588</v>
      </c>
      <c r="V15">
        <f>SUM(V13:V14)</f>
        <v>214552608</v>
      </c>
      <c r="AA15">
        <f>SUM(AA13:AA14)</f>
        <v>197909826</v>
      </c>
    </row>
    <row r="16" spans="1:33" x14ac:dyDescent="0.25">
      <c r="A16">
        <v>48</v>
      </c>
      <c r="B16" s="1">
        <f>R101</f>
        <v>8.4902495702518141</v>
      </c>
      <c r="C16" s="1">
        <f>R102</f>
        <v>91.509750429748181</v>
      </c>
      <c r="D16" s="1">
        <f>W101</f>
        <v>8.6455870353354882</v>
      </c>
      <c r="E16" s="1">
        <f>W102</f>
        <v>91.354412964664505</v>
      </c>
      <c r="F16" s="1">
        <f>AB101</f>
        <v>8.1265605156814296</v>
      </c>
      <c r="G16" s="1">
        <f>AB102</f>
        <v>91.873439484318581</v>
      </c>
      <c r="H16" s="1">
        <f t="shared" si="0"/>
        <v>8.4207990404229101</v>
      </c>
      <c r="I16" s="1">
        <f t="shared" si="1"/>
        <v>91.579200959577079</v>
      </c>
      <c r="J16" s="1">
        <f t="shared" si="2"/>
        <v>0.26639193699545</v>
      </c>
      <c r="K16" s="1">
        <f t="shared" si="3"/>
        <v>0.2663919369954596</v>
      </c>
      <c r="L16" s="1">
        <f t="shared" si="4"/>
        <v>3.1634995172865596</v>
      </c>
      <c r="M16" s="1">
        <f t="shared" si="5"/>
        <v>0.29088694179920244</v>
      </c>
      <c r="N16" s="1"/>
    </row>
    <row r="17" spans="15:33" x14ac:dyDescent="0.25">
      <c r="O17" t="s">
        <v>121</v>
      </c>
      <c r="T17" t="s">
        <v>219</v>
      </c>
      <c r="Y17" t="s">
        <v>285</v>
      </c>
    </row>
    <row r="18" spans="15:33" x14ac:dyDescent="0.25">
      <c r="O18" t="s">
        <v>115</v>
      </c>
      <c r="T18" t="s">
        <v>115</v>
      </c>
      <c r="Y18" t="s">
        <v>115</v>
      </c>
    </row>
    <row r="20" spans="15:33" x14ac:dyDescent="0.25">
      <c r="O20" t="s">
        <v>2</v>
      </c>
      <c r="P20" t="s">
        <v>3</v>
      </c>
      <c r="Q20" t="s">
        <v>4</v>
      </c>
      <c r="T20" t="s">
        <v>2</v>
      </c>
      <c r="U20" t="s">
        <v>3</v>
      </c>
      <c r="V20" t="s">
        <v>4</v>
      </c>
      <c r="Y20" t="s">
        <v>2</v>
      </c>
      <c r="Z20" t="s">
        <v>3</v>
      </c>
      <c r="AA20" t="s">
        <v>4</v>
      </c>
    </row>
    <row r="21" spans="15:33" x14ac:dyDescent="0.25">
      <c r="O21">
        <v>1</v>
      </c>
      <c r="P21">
        <v>7.806</v>
      </c>
      <c r="Q21">
        <v>1095797</v>
      </c>
      <c r="R21">
        <f>Q21/$Q$23*100</f>
        <v>0.45583304517836576</v>
      </c>
      <c r="T21">
        <v>1</v>
      </c>
      <c r="U21">
        <v>7.7110000000000003</v>
      </c>
      <c r="V21">
        <v>1014489</v>
      </c>
      <c r="W21">
        <f>V21/$V$23*100</f>
        <v>0.47754174715689884</v>
      </c>
      <c r="Y21">
        <v>1</v>
      </c>
      <c r="Z21">
        <v>7.7140000000000004</v>
      </c>
      <c r="AA21">
        <v>921615</v>
      </c>
      <c r="AB21">
        <f>AA21/$AA$23*100</f>
        <v>0.45820826094583478</v>
      </c>
      <c r="AE21" s="4"/>
      <c r="AG21" s="4"/>
    </row>
    <row r="22" spans="15:33" x14ac:dyDescent="0.25">
      <c r="O22">
        <v>2</v>
      </c>
      <c r="P22">
        <v>7.9889999999999999</v>
      </c>
      <c r="Q22">
        <v>239298578</v>
      </c>
      <c r="R22">
        <f>Q22/$Q$23*100</f>
        <v>99.544166954821634</v>
      </c>
      <c r="T22">
        <v>2</v>
      </c>
      <c r="U22">
        <v>7.8940000000000001</v>
      </c>
      <c r="V22">
        <v>211425367</v>
      </c>
      <c r="W22">
        <f>V22/$V$23*100</f>
        <v>99.522458252843109</v>
      </c>
      <c r="Y22">
        <v>2</v>
      </c>
      <c r="Z22">
        <v>7.8970000000000002</v>
      </c>
      <c r="AA22">
        <v>200212908</v>
      </c>
      <c r="AB22">
        <f>AA22/$AA$23*100</f>
        <v>99.541791739054162</v>
      </c>
      <c r="AE22" s="4"/>
      <c r="AG22" s="4"/>
    </row>
    <row r="23" spans="15:33" x14ac:dyDescent="0.25">
      <c r="Q23">
        <f>SUM(Q21:Q22)</f>
        <v>240394375</v>
      </c>
      <c r="V23">
        <f>SUM(V21:V22)</f>
        <v>212439856</v>
      </c>
      <c r="AA23">
        <f>SUM(AA21:AA22)</f>
        <v>201134523</v>
      </c>
    </row>
    <row r="25" spans="15:33" x14ac:dyDescent="0.25">
      <c r="O25" t="s">
        <v>12</v>
      </c>
      <c r="T25" t="s">
        <v>220</v>
      </c>
      <c r="Y25" t="s">
        <v>286</v>
      </c>
    </row>
    <row r="26" spans="15:33" x14ac:dyDescent="0.25">
      <c r="O26" t="s">
        <v>116</v>
      </c>
      <c r="T26" t="s">
        <v>116</v>
      </c>
      <c r="Y26" t="s">
        <v>116</v>
      </c>
    </row>
    <row r="28" spans="15:33" x14ac:dyDescent="0.25">
      <c r="O28" t="s">
        <v>2</v>
      </c>
      <c r="P28" t="s">
        <v>3</v>
      </c>
      <c r="Q28" t="s">
        <v>4</v>
      </c>
      <c r="T28" t="s">
        <v>2</v>
      </c>
      <c r="U28" t="s">
        <v>3</v>
      </c>
      <c r="V28" t="s">
        <v>4</v>
      </c>
      <c r="Y28" t="s">
        <v>2</v>
      </c>
      <c r="Z28" t="s">
        <v>3</v>
      </c>
      <c r="AA28" t="s">
        <v>4</v>
      </c>
    </row>
    <row r="29" spans="15:33" x14ac:dyDescent="0.25">
      <c r="O29">
        <v>1</v>
      </c>
      <c r="P29">
        <v>7.8470000000000004</v>
      </c>
      <c r="Q29">
        <v>2160370</v>
      </c>
      <c r="R29">
        <f>Q29/$Q$31*100</f>
        <v>0.99380670967585472</v>
      </c>
      <c r="T29">
        <v>1</v>
      </c>
      <c r="U29">
        <v>7.7520000000000007</v>
      </c>
      <c r="V29">
        <v>2200071</v>
      </c>
      <c r="W29">
        <f>V29/$V$31*100</f>
        <v>1.0766294835148804</v>
      </c>
      <c r="Y29">
        <v>1</v>
      </c>
      <c r="Z29">
        <v>7.7550000000000008</v>
      </c>
      <c r="AA29">
        <v>1935259</v>
      </c>
      <c r="AB29">
        <f>AA29/$AA$31*100</f>
        <v>0.95996711448967709</v>
      </c>
      <c r="AE29" s="4"/>
      <c r="AG29" s="4"/>
    </row>
    <row r="30" spans="15:33" x14ac:dyDescent="0.25">
      <c r="O30">
        <v>2</v>
      </c>
      <c r="P30">
        <v>8.0030000000000001</v>
      </c>
      <c r="Q30">
        <v>215222948</v>
      </c>
      <c r="R30">
        <f>Q30/$Q$31*100</f>
        <v>99.006193290324134</v>
      </c>
      <c r="T30">
        <v>2</v>
      </c>
      <c r="U30">
        <v>7.9080000000000004</v>
      </c>
      <c r="V30">
        <v>202147946</v>
      </c>
      <c r="W30">
        <f>V30/$V$31*100</f>
        <v>98.923370516485122</v>
      </c>
      <c r="Y30">
        <v>2</v>
      </c>
      <c r="Z30">
        <v>7.9110000000000005</v>
      </c>
      <c r="AA30">
        <v>199661126</v>
      </c>
      <c r="AB30">
        <f>AA30/$AA$31*100</f>
        <v>99.040032885510314</v>
      </c>
      <c r="AE30" s="4"/>
      <c r="AG30" s="4"/>
    </row>
    <row r="31" spans="15:33" x14ac:dyDescent="0.25">
      <c r="Q31">
        <f>SUM(Q29:Q30)</f>
        <v>217383318</v>
      </c>
      <c r="V31">
        <f>SUM(V29:V30)</f>
        <v>204348017</v>
      </c>
      <c r="AA31">
        <f>SUM(AA29:AA30)</f>
        <v>201596385</v>
      </c>
    </row>
    <row r="33" spans="15:33" x14ac:dyDescent="0.25">
      <c r="O33" t="s">
        <v>122</v>
      </c>
      <c r="T33" t="s">
        <v>221</v>
      </c>
      <c r="Y33" t="s">
        <v>287</v>
      </c>
    </row>
    <row r="34" spans="15:33" x14ac:dyDescent="0.25">
      <c r="O34" t="s">
        <v>117</v>
      </c>
      <c r="T34" t="s">
        <v>117</v>
      </c>
      <c r="Y34" t="s">
        <v>117</v>
      </c>
    </row>
    <row r="36" spans="15:33" x14ac:dyDescent="0.25">
      <c r="O36" t="s">
        <v>2</v>
      </c>
      <c r="P36" t="s">
        <v>3</v>
      </c>
      <c r="Q36" t="s">
        <v>4</v>
      </c>
      <c r="T36" t="s">
        <v>2</v>
      </c>
      <c r="U36" t="s">
        <v>3</v>
      </c>
      <c r="V36" t="s">
        <v>4</v>
      </c>
      <c r="Y36" t="s">
        <v>2</v>
      </c>
      <c r="Z36" t="s">
        <v>3</v>
      </c>
      <c r="AA36" t="s">
        <v>4</v>
      </c>
    </row>
    <row r="37" spans="15:33" x14ac:dyDescent="0.25">
      <c r="O37">
        <v>1</v>
      </c>
      <c r="P37">
        <v>7.819</v>
      </c>
      <c r="Q37">
        <v>2443761</v>
      </c>
      <c r="R37">
        <f>Q37/$Q$39*100</f>
        <v>1.1244904924877608</v>
      </c>
      <c r="T37">
        <v>1</v>
      </c>
      <c r="U37">
        <v>7.7240000000000002</v>
      </c>
      <c r="V37">
        <v>2282434</v>
      </c>
      <c r="W37">
        <f>V37/$V$39*100</f>
        <v>1.1349121713434878</v>
      </c>
      <c r="Y37">
        <v>1</v>
      </c>
      <c r="Z37">
        <v>7.7270000000000003</v>
      </c>
      <c r="AA37">
        <v>2169121</v>
      </c>
      <c r="AB37">
        <f>AA37/$AA$39*100</f>
        <v>1.1151069709380674</v>
      </c>
      <c r="AE37" s="4"/>
      <c r="AG37" s="4"/>
    </row>
    <row r="38" spans="15:33" x14ac:dyDescent="0.25">
      <c r="O38">
        <v>2</v>
      </c>
      <c r="P38">
        <v>7.9969999999999999</v>
      </c>
      <c r="Q38">
        <v>214877863</v>
      </c>
      <c r="R38">
        <f>Q38/$Q$39*100</f>
        <v>98.875509507512234</v>
      </c>
      <c r="T38">
        <v>2</v>
      </c>
      <c r="U38">
        <v>7.9020000000000001</v>
      </c>
      <c r="V38">
        <v>198828635</v>
      </c>
      <c r="W38">
        <f>V38/$V$39*100</f>
        <v>98.865087828656513</v>
      </c>
      <c r="Y38">
        <v>2</v>
      </c>
      <c r="Z38">
        <v>7.9050000000000002</v>
      </c>
      <c r="AA38">
        <v>192352217</v>
      </c>
      <c r="AB38">
        <f>AA38/$AA$39*100</f>
        <v>98.884893029061942</v>
      </c>
      <c r="AE38" s="4"/>
      <c r="AG38" s="4"/>
    </row>
    <row r="39" spans="15:33" x14ac:dyDescent="0.25">
      <c r="Q39">
        <f>SUM(Q37:Q38)</f>
        <v>217321624</v>
      </c>
      <c r="V39">
        <f>SUM(V37:V38)</f>
        <v>201111069</v>
      </c>
      <c r="AA39">
        <f>SUM(AA37:AA38)</f>
        <v>194521338</v>
      </c>
    </row>
    <row r="41" spans="15:33" x14ac:dyDescent="0.25">
      <c r="O41" t="s">
        <v>59</v>
      </c>
      <c r="T41" t="s">
        <v>222</v>
      </c>
      <c r="Y41" t="s">
        <v>288</v>
      </c>
    </row>
    <row r="42" spans="15:33" x14ac:dyDescent="0.25">
      <c r="O42" t="s">
        <v>118</v>
      </c>
      <c r="T42" t="s">
        <v>118</v>
      </c>
      <c r="Y42" t="s">
        <v>118</v>
      </c>
    </row>
    <row r="44" spans="15:33" x14ac:dyDescent="0.25">
      <c r="O44" t="s">
        <v>2</v>
      </c>
      <c r="P44" t="s">
        <v>3</v>
      </c>
      <c r="Q44" t="s">
        <v>4</v>
      </c>
      <c r="T44" t="s">
        <v>2</v>
      </c>
      <c r="U44" t="s">
        <v>3</v>
      </c>
      <c r="V44" t="s">
        <v>4</v>
      </c>
      <c r="Y44" t="s">
        <v>2</v>
      </c>
      <c r="Z44" t="s">
        <v>3</v>
      </c>
      <c r="AA44" t="s">
        <v>4</v>
      </c>
    </row>
    <row r="45" spans="15:33" x14ac:dyDescent="0.25">
      <c r="O45">
        <v>1</v>
      </c>
      <c r="P45">
        <v>7.8170000000000002</v>
      </c>
      <c r="Q45">
        <v>3071702</v>
      </c>
      <c r="R45">
        <f>Q45/$Q$47*100</f>
        <v>1.3962583981192429</v>
      </c>
      <c r="T45">
        <v>1</v>
      </c>
      <c r="U45">
        <v>7.7220000000000004</v>
      </c>
      <c r="V45">
        <v>2893782</v>
      </c>
      <c r="W45">
        <f>V45/$V$47*100</f>
        <v>1.4212006661581915</v>
      </c>
      <c r="Y45">
        <v>1</v>
      </c>
      <c r="Z45">
        <v>7.7250000000000005</v>
      </c>
      <c r="AA45">
        <v>2681631</v>
      </c>
      <c r="AB45">
        <f>AA45/$AA$47*100</f>
        <v>1.3832460611239339</v>
      </c>
      <c r="AE45" s="4"/>
      <c r="AG45" s="4"/>
    </row>
    <row r="46" spans="15:33" x14ac:dyDescent="0.25">
      <c r="O46">
        <v>2</v>
      </c>
      <c r="P46">
        <v>7.9930000000000003</v>
      </c>
      <c r="Q46">
        <v>216923537</v>
      </c>
      <c r="R46">
        <f>Q46/$Q$47*100</f>
        <v>98.603741601880756</v>
      </c>
      <c r="T46">
        <v>2</v>
      </c>
      <c r="U46">
        <v>7.8980000000000006</v>
      </c>
      <c r="V46">
        <v>200721518</v>
      </c>
      <c r="W46">
        <f>V46/$V$47*100</f>
        <v>98.5787993338418</v>
      </c>
      <c r="Y46">
        <v>2</v>
      </c>
      <c r="Z46">
        <v>7.9010000000000007</v>
      </c>
      <c r="AA46">
        <v>191183443</v>
      </c>
      <c r="AB46">
        <f>AA46/$AA$47*100</f>
        <v>98.616753938876073</v>
      </c>
      <c r="AE46" s="4"/>
      <c r="AG46" s="4"/>
    </row>
    <row r="47" spans="15:33" x14ac:dyDescent="0.25">
      <c r="Q47">
        <f>SUM(Q45:Q46)</f>
        <v>219995239</v>
      </c>
      <c r="V47">
        <f>SUM(V45:V46)</f>
        <v>203615300</v>
      </c>
      <c r="AA47">
        <f>SUM(AA45:AA46)</f>
        <v>193865074</v>
      </c>
    </row>
    <row r="49" spans="15:33" x14ac:dyDescent="0.25">
      <c r="O49" t="s">
        <v>123</v>
      </c>
      <c r="T49" t="s">
        <v>223</v>
      </c>
      <c r="Y49" t="s">
        <v>289</v>
      </c>
    </row>
    <row r="50" spans="15:33" x14ac:dyDescent="0.25">
      <c r="O50" t="s">
        <v>119</v>
      </c>
      <c r="T50" t="s">
        <v>119</v>
      </c>
      <c r="Y50" t="s">
        <v>119</v>
      </c>
    </row>
    <row r="52" spans="15:33" x14ac:dyDescent="0.25">
      <c r="O52" t="s">
        <v>2</v>
      </c>
      <c r="P52" t="s">
        <v>3</v>
      </c>
      <c r="Q52" t="s">
        <v>4</v>
      </c>
      <c r="T52" t="s">
        <v>2</v>
      </c>
      <c r="U52" t="s">
        <v>3</v>
      </c>
      <c r="V52" t="s">
        <v>4</v>
      </c>
      <c r="Y52" t="s">
        <v>2</v>
      </c>
      <c r="Z52" t="s">
        <v>3</v>
      </c>
      <c r="AA52" t="s">
        <v>4</v>
      </c>
    </row>
    <row r="53" spans="15:33" x14ac:dyDescent="0.25">
      <c r="O53">
        <v>1</v>
      </c>
      <c r="P53">
        <v>7.8150000000000004</v>
      </c>
      <c r="Q53">
        <v>3391482</v>
      </c>
      <c r="R53">
        <f>Q53/$Q$55*100</f>
        <v>1.6163822562293886</v>
      </c>
      <c r="T53">
        <v>1</v>
      </c>
      <c r="U53">
        <v>7.7200000000000006</v>
      </c>
      <c r="V53">
        <v>3279834</v>
      </c>
      <c r="W53">
        <f>V53/$V$55*100</f>
        <v>1.629410868309207</v>
      </c>
      <c r="Y53">
        <v>1</v>
      </c>
      <c r="Z53">
        <v>7.7230000000000008</v>
      </c>
      <c r="AA53">
        <v>3018090</v>
      </c>
      <c r="AB53">
        <f>AA53/$AA$55*100</f>
        <v>1.5900912933333122</v>
      </c>
      <c r="AE53" s="4"/>
      <c r="AG53" s="4"/>
    </row>
    <row r="54" spans="15:33" x14ac:dyDescent="0.25">
      <c r="O54">
        <v>2</v>
      </c>
      <c r="P54">
        <v>7.9909999999999997</v>
      </c>
      <c r="Q54">
        <v>206427822</v>
      </c>
      <c r="R54">
        <f>Q54/$Q$55*100</f>
        <v>98.383617743770614</v>
      </c>
      <c r="T54">
        <v>2</v>
      </c>
      <c r="U54">
        <v>7.8959999999999999</v>
      </c>
      <c r="V54">
        <v>198009728</v>
      </c>
      <c r="W54">
        <f>V54/$V$55*100</f>
        <v>98.370589131690792</v>
      </c>
      <c r="Y54">
        <v>2</v>
      </c>
      <c r="Z54">
        <v>7.899</v>
      </c>
      <c r="AA54">
        <v>186787993</v>
      </c>
      <c r="AB54">
        <f>AA54/$AA$55*100</f>
        <v>98.409908706666698</v>
      </c>
      <c r="AE54" s="4"/>
      <c r="AG54" s="4"/>
    </row>
    <row r="55" spans="15:33" x14ac:dyDescent="0.25">
      <c r="Q55">
        <f>SUM(Q53:Q54)</f>
        <v>209819304</v>
      </c>
      <c r="V55">
        <f>SUM(V53:V54)</f>
        <v>201289562</v>
      </c>
      <c r="AA55">
        <f>SUM(AA53:AA54)</f>
        <v>189806083</v>
      </c>
    </row>
    <row r="57" spans="15:33" x14ac:dyDescent="0.25">
      <c r="O57" t="s">
        <v>229</v>
      </c>
      <c r="T57" t="s">
        <v>224</v>
      </c>
      <c r="Y57" t="s">
        <v>290</v>
      </c>
    </row>
    <row r="58" spans="15:33" x14ac:dyDescent="0.25">
      <c r="O58" t="s">
        <v>230</v>
      </c>
      <c r="T58" t="s">
        <v>119</v>
      </c>
      <c r="Y58" t="s">
        <v>119</v>
      </c>
    </row>
    <row r="60" spans="15:33" x14ac:dyDescent="0.25">
      <c r="O60" t="s">
        <v>2</v>
      </c>
      <c r="P60" t="s">
        <v>3</v>
      </c>
      <c r="Q60" t="s">
        <v>4</v>
      </c>
      <c r="T60" t="s">
        <v>2</v>
      </c>
      <c r="U60" t="s">
        <v>3</v>
      </c>
      <c r="V60" t="s">
        <v>4</v>
      </c>
      <c r="Y60" t="s">
        <v>2</v>
      </c>
      <c r="Z60" t="s">
        <v>3</v>
      </c>
      <c r="AA60" t="s">
        <v>4</v>
      </c>
    </row>
    <row r="61" spans="15:33" x14ac:dyDescent="0.25">
      <c r="O61">
        <v>1</v>
      </c>
      <c r="P61">
        <v>7.819</v>
      </c>
      <c r="Q61">
        <v>4391482</v>
      </c>
      <c r="R61">
        <f>Q61/$Q$63*100</f>
        <v>2.0495694092080643</v>
      </c>
      <c r="T61">
        <v>1</v>
      </c>
      <c r="U61">
        <v>7.7240000000000002</v>
      </c>
      <c r="V61">
        <v>4265634</v>
      </c>
      <c r="W61">
        <f>V61/$V$63*100</f>
        <v>2.0965215987776418</v>
      </c>
      <c r="Y61">
        <v>1</v>
      </c>
      <c r="Z61">
        <v>7.7270000000000003</v>
      </c>
      <c r="AA61">
        <v>3733890</v>
      </c>
      <c r="AB61">
        <f>AA61/$AA$63*100</f>
        <v>1.96929778526215</v>
      </c>
      <c r="AE61" s="4"/>
      <c r="AG61" s="4"/>
    </row>
    <row r="62" spans="15:33" x14ac:dyDescent="0.25">
      <c r="O62">
        <v>2</v>
      </c>
      <c r="P62">
        <v>8.0030000000000001</v>
      </c>
      <c r="Q62">
        <v>209872157</v>
      </c>
      <c r="R62">
        <f>Q62/$Q$63*100</f>
        <v>97.950430590791939</v>
      </c>
      <c r="T62">
        <v>2</v>
      </c>
      <c r="U62">
        <v>7.9080000000000004</v>
      </c>
      <c r="V62">
        <v>199196806</v>
      </c>
      <c r="W62">
        <f>V62/$V$63*100</f>
        <v>97.903478401222358</v>
      </c>
      <c r="Y62">
        <v>2</v>
      </c>
      <c r="Z62">
        <v>7.9110000000000005</v>
      </c>
      <c r="AA62">
        <v>185871259</v>
      </c>
      <c r="AB62">
        <f>AA62/$AA$63*100</f>
        <v>98.030702214737858</v>
      </c>
      <c r="AE62" s="4"/>
      <c r="AG62" s="4"/>
    </row>
    <row r="63" spans="15:33" x14ac:dyDescent="0.25">
      <c r="Q63">
        <f>SUM(Q61:Q62)</f>
        <v>214263639</v>
      </c>
      <c r="V63">
        <f>SUM(V61:V62)</f>
        <v>203462440</v>
      </c>
      <c r="AA63">
        <f>SUM(AA61:AA62)</f>
        <v>189605149</v>
      </c>
    </row>
    <row r="65" spans="15:33" x14ac:dyDescent="0.25">
      <c r="O65" t="s">
        <v>15</v>
      </c>
      <c r="T65" t="s">
        <v>225</v>
      </c>
      <c r="Y65" t="s">
        <v>291</v>
      </c>
    </row>
    <row r="66" spans="15:33" x14ac:dyDescent="0.25">
      <c r="O66" t="s">
        <v>47</v>
      </c>
      <c r="T66" t="s">
        <v>47</v>
      </c>
      <c r="Y66" t="s">
        <v>47</v>
      </c>
    </row>
    <row r="68" spans="15:33" x14ac:dyDescent="0.25">
      <c r="O68" t="s">
        <v>2</v>
      </c>
      <c r="P68" t="s">
        <v>3</v>
      </c>
      <c r="Q68" t="s">
        <v>4</v>
      </c>
      <c r="T68" t="s">
        <v>2</v>
      </c>
      <c r="U68" t="s">
        <v>3</v>
      </c>
      <c r="V68" t="s">
        <v>4</v>
      </c>
      <c r="Y68" t="s">
        <v>2</v>
      </c>
      <c r="Z68" t="s">
        <v>3</v>
      </c>
      <c r="AA68" t="s">
        <v>4</v>
      </c>
    </row>
    <row r="69" spans="15:33" x14ac:dyDescent="0.25">
      <c r="O69">
        <v>1</v>
      </c>
      <c r="P69">
        <v>7.8659999999999997</v>
      </c>
      <c r="Q69">
        <v>6162640</v>
      </c>
      <c r="R69">
        <f>Q69/$Q$71*100</f>
        <v>2.8036088352238715</v>
      </c>
      <c r="T69">
        <v>1</v>
      </c>
      <c r="U69">
        <v>7.7709999999999999</v>
      </c>
      <c r="V69">
        <v>5905372</v>
      </c>
      <c r="W69">
        <f>V69/$V$71*100</f>
        <v>2.8446420022212724</v>
      </c>
      <c r="Y69">
        <v>1</v>
      </c>
      <c r="Z69">
        <v>7.774</v>
      </c>
      <c r="AA69">
        <v>5320493</v>
      </c>
      <c r="AB69">
        <f>AA69/$AA$71*100</f>
        <v>2.7485849766884765</v>
      </c>
      <c r="AE69" s="4"/>
      <c r="AG69" s="4"/>
    </row>
    <row r="70" spans="15:33" x14ac:dyDescent="0.25">
      <c r="O70">
        <v>2</v>
      </c>
      <c r="P70">
        <v>8.0120000000000005</v>
      </c>
      <c r="Q70">
        <v>213648338</v>
      </c>
      <c r="R70">
        <f>Q70/$Q$71*100</f>
        <v>97.196391164776131</v>
      </c>
      <c r="T70">
        <v>2</v>
      </c>
      <c r="U70">
        <v>7.9170000000000007</v>
      </c>
      <c r="V70">
        <v>201690944</v>
      </c>
      <c r="W70">
        <f>V70/$V$71*100</f>
        <v>97.155357997778722</v>
      </c>
      <c r="Y70">
        <v>2</v>
      </c>
      <c r="Z70">
        <v>7.9200000000000008</v>
      </c>
      <c r="AA70">
        <v>188251583</v>
      </c>
      <c r="AB70">
        <f>AA70/$AA$71*100</f>
        <v>97.251415023311523</v>
      </c>
      <c r="AE70" s="4"/>
      <c r="AG70" s="4"/>
    </row>
    <row r="71" spans="15:33" x14ac:dyDescent="0.25">
      <c r="Q71">
        <f>SUM(Q69:Q70)</f>
        <v>219810978</v>
      </c>
      <c r="V71">
        <f>SUM(V69:V70)</f>
        <v>207596316</v>
      </c>
      <c r="AA71">
        <f>SUM(AA69:AA70)</f>
        <v>193572076</v>
      </c>
    </row>
    <row r="73" spans="15:33" x14ac:dyDescent="0.25">
      <c r="O73" t="s">
        <v>124</v>
      </c>
      <c r="T73" t="s">
        <v>226</v>
      </c>
      <c r="Y73" t="s">
        <v>292</v>
      </c>
    </row>
    <row r="74" spans="15:33" x14ac:dyDescent="0.25">
      <c r="O74" t="s">
        <v>48</v>
      </c>
      <c r="T74" t="s">
        <v>48</v>
      </c>
      <c r="Y74" t="s">
        <v>48</v>
      </c>
    </row>
    <row r="76" spans="15:33" x14ac:dyDescent="0.25">
      <c r="O76" t="s">
        <v>2</v>
      </c>
      <c r="P76" t="s">
        <v>3</v>
      </c>
      <c r="Q76" t="s">
        <v>4</v>
      </c>
      <c r="T76" t="s">
        <v>2</v>
      </c>
      <c r="U76" t="s">
        <v>3</v>
      </c>
      <c r="V76" t="s">
        <v>4</v>
      </c>
      <c r="Y76" t="s">
        <v>2</v>
      </c>
      <c r="Z76" t="s">
        <v>3</v>
      </c>
      <c r="AA76" t="s">
        <v>4</v>
      </c>
    </row>
    <row r="77" spans="15:33" x14ac:dyDescent="0.25">
      <c r="O77">
        <v>1</v>
      </c>
      <c r="P77">
        <v>7.8220000000000001</v>
      </c>
      <c r="Q77">
        <v>6690071</v>
      </c>
      <c r="R77">
        <f>Q77/$Q$79*100</f>
        <v>3.030305940200396</v>
      </c>
      <c r="T77">
        <v>1</v>
      </c>
      <c r="U77">
        <v>7.7270000000000003</v>
      </c>
      <c r="V77">
        <v>6493668</v>
      </c>
      <c r="W77">
        <f>V77/$V$79*100</f>
        <v>3.1281829738959344</v>
      </c>
      <c r="Y77">
        <v>1</v>
      </c>
      <c r="Z77">
        <v>7.73</v>
      </c>
      <c r="AA77">
        <v>5692966</v>
      </c>
      <c r="AB77">
        <f>AA77/$AA$79*100</f>
        <v>2.9599558066028089</v>
      </c>
      <c r="AE77" s="4"/>
      <c r="AG77" s="4"/>
    </row>
    <row r="78" spans="15:33" x14ac:dyDescent="0.25">
      <c r="O78">
        <v>2</v>
      </c>
      <c r="P78">
        <v>7.9930000000000003</v>
      </c>
      <c r="Q78">
        <v>214082060</v>
      </c>
      <c r="R78">
        <f>Q78/$Q$79*100</f>
        <v>96.969694059799608</v>
      </c>
      <c r="T78">
        <v>2</v>
      </c>
      <c r="U78">
        <v>7.8980000000000006</v>
      </c>
      <c r="V78">
        <v>201092271</v>
      </c>
      <c r="W78">
        <f>V78/$V$79*100</f>
        <v>96.871817026104068</v>
      </c>
      <c r="Y78">
        <v>2</v>
      </c>
      <c r="Z78">
        <v>7.9010000000000007</v>
      </c>
      <c r="AA78">
        <v>186639838</v>
      </c>
      <c r="AB78">
        <f>AA78/$AA$79*100</f>
        <v>97.040044193397193</v>
      </c>
      <c r="AE78" s="4"/>
      <c r="AG78" s="4"/>
    </row>
    <row r="79" spans="15:33" x14ac:dyDescent="0.25">
      <c r="Q79">
        <f>SUM(Q77:Q78)</f>
        <v>220772131</v>
      </c>
      <c r="V79">
        <f>SUM(V77:V78)</f>
        <v>207585939</v>
      </c>
      <c r="AA79">
        <f>SUM(AA77:AA78)</f>
        <v>192332804</v>
      </c>
    </row>
    <row r="81" spans="15:33" x14ac:dyDescent="0.25">
      <c r="O81" t="s">
        <v>62</v>
      </c>
      <c r="T81" t="s">
        <v>227</v>
      </c>
      <c r="Y81" t="s">
        <v>293</v>
      </c>
    </row>
    <row r="82" spans="15:33" x14ac:dyDescent="0.25">
      <c r="O82" t="s">
        <v>49</v>
      </c>
      <c r="T82" t="s">
        <v>49</v>
      </c>
      <c r="Y82" t="s">
        <v>49</v>
      </c>
    </row>
    <row r="84" spans="15:33" x14ac:dyDescent="0.25">
      <c r="O84" t="s">
        <v>2</v>
      </c>
      <c r="P84" t="s">
        <v>3</v>
      </c>
      <c r="Q84" t="s">
        <v>4</v>
      </c>
      <c r="T84" t="s">
        <v>2</v>
      </c>
      <c r="U84" t="s">
        <v>3</v>
      </c>
      <c r="V84" t="s">
        <v>4</v>
      </c>
      <c r="Y84" t="s">
        <v>2</v>
      </c>
      <c r="Z84" t="s">
        <v>3</v>
      </c>
      <c r="AA84" t="s">
        <v>4</v>
      </c>
    </row>
    <row r="85" spans="15:33" x14ac:dyDescent="0.25">
      <c r="O85">
        <v>1</v>
      </c>
      <c r="P85">
        <v>7.8390000000000004</v>
      </c>
      <c r="Q85">
        <v>8011680</v>
      </c>
      <c r="R85">
        <f>Q85/$Q$87*100</f>
        <v>3.934810879453865</v>
      </c>
      <c r="T85">
        <v>1</v>
      </c>
      <c r="U85">
        <v>7.7440000000000007</v>
      </c>
      <c r="V85">
        <v>8177213</v>
      </c>
      <c r="W85">
        <f>V85/$V$87*100</f>
        <v>4.1057156947430844</v>
      </c>
      <c r="Y85">
        <v>1</v>
      </c>
      <c r="Z85">
        <v>7.7470000000000008</v>
      </c>
      <c r="AA85">
        <v>7176863</v>
      </c>
      <c r="AB85">
        <f>AA85/$AA$87*100</f>
        <v>3.8529174453758133</v>
      </c>
      <c r="AE85" s="4"/>
      <c r="AG85" s="4"/>
    </row>
    <row r="86" spans="15:33" x14ac:dyDescent="0.25">
      <c r="O86">
        <v>2</v>
      </c>
      <c r="P86">
        <v>7.9989999999999997</v>
      </c>
      <c r="Q86">
        <v>195598614</v>
      </c>
      <c r="R86">
        <f>Q86/$Q$87*100</f>
        <v>96.065189120546137</v>
      </c>
      <c r="T86">
        <v>2</v>
      </c>
      <c r="U86">
        <v>7.9039999999999999</v>
      </c>
      <c r="V86">
        <v>190989354</v>
      </c>
      <c r="W86">
        <f>V86/$V$87*100</f>
        <v>95.894284305256917</v>
      </c>
      <c r="Y86">
        <v>2</v>
      </c>
      <c r="Z86">
        <v>7.907</v>
      </c>
      <c r="AA86">
        <v>179094011</v>
      </c>
      <c r="AB86">
        <f>AA86/$AA$87*100</f>
        <v>96.147082554624191</v>
      </c>
      <c r="AE86" s="4"/>
      <c r="AG86" s="4"/>
    </row>
    <row r="87" spans="15:33" x14ac:dyDescent="0.25">
      <c r="Q87">
        <f>SUM(Q85:Q86)</f>
        <v>203610294</v>
      </c>
      <c r="V87">
        <f>SUM(V85:V86)</f>
        <v>199166567</v>
      </c>
      <c r="AA87">
        <f>SUM(AA85:AA86)</f>
        <v>186270874</v>
      </c>
    </row>
    <row r="89" spans="15:33" x14ac:dyDescent="0.25">
      <c r="O89" t="s">
        <v>125</v>
      </c>
      <c r="T89" t="s">
        <v>228</v>
      </c>
      <c r="Y89" t="s">
        <v>294</v>
      </c>
    </row>
    <row r="90" spans="15:33" x14ac:dyDescent="0.25">
      <c r="O90" t="s">
        <v>50</v>
      </c>
      <c r="T90" t="s">
        <v>50</v>
      </c>
      <c r="Y90" t="s">
        <v>50</v>
      </c>
    </row>
    <row r="92" spans="15:33" x14ac:dyDescent="0.25">
      <c r="O92" t="s">
        <v>2</v>
      </c>
      <c r="P92" t="s">
        <v>3</v>
      </c>
      <c r="Q92" t="s">
        <v>4</v>
      </c>
      <c r="T92" t="s">
        <v>2</v>
      </c>
      <c r="U92" t="s">
        <v>3</v>
      </c>
      <c r="V92" t="s">
        <v>4</v>
      </c>
      <c r="Y92" t="s">
        <v>2</v>
      </c>
      <c r="Z92" t="s">
        <v>3</v>
      </c>
      <c r="AA92" t="s">
        <v>4</v>
      </c>
    </row>
    <row r="93" spans="15:33" x14ac:dyDescent="0.25">
      <c r="O93">
        <v>1</v>
      </c>
      <c r="P93">
        <v>7.8449999999999998</v>
      </c>
      <c r="Q93">
        <v>12196035</v>
      </c>
      <c r="R93">
        <f>Q93/$Q$95*100</f>
        <v>5.728707788026715</v>
      </c>
      <c r="T93">
        <v>1</v>
      </c>
      <c r="U93">
        <v>7.75</v>
      </c>
      <c r="V93">
        <v>11691089</v>
      </c>
      <c r="W93">
        <f>V93/$V$95*100</f>
        <v>5.9225892724877625</v>
      </c>
      <c r="Y93">
        <v>1</v>
      </c>
      <c r="Z93">
        <v>7.7530000000000001</v>
      </c>
      <c r="AA93">
        <v>10525208</v>
      </c>
      <c r="AB93">
        <f>AA93/$AA$95*100</f>
        <v>5.5342417989862387</v>
      </c>
      <c r="AE93" s="4"/>
      <c r="AG93" s="4"/>
    </row>
    <row r="94" spans="15:33" x14ac:dyDescent="0.25">
      <c r="O94">
        <v>2</v>
      </c>
      <c r="P94">
        <v>8.0039999999999996</v>
      </c>
      <c r="Q94">
        <v>200697264</v>
      </c>
      <c r="R94">
        <f>Q94/$Q$95*100</f>
        <v>94.271292211973289</v>
      </c>
      <c r="T94">
        <v>2</v>
      </c>
      <c r="U94">
        <v>7.9089999999999998</v>
      </c>
      <c r="V94">
        <v>185707185</v>
      </c>
      <c r="W94">
        <f>V94/$V$95*100</f>
        <v>94.07741072751223</v>
      </c>
      <c r="Y94">
        <v>2</v>
      </c>
      <c r="Z94">
        <v>7.9119999999999999</v>
      </c>
      <c r="AA94">
        <v>179658170</v>
      </c>
      <c r="AB94">
        <f>AA94/$AA$95*100</f>
        <v>94.465758201013756</v>
      </c>
      <c r="AE94" s="4"/>
      <c r="AG94" s="4"/>
    </row>
    <row r="95" spans="15:33" x14ac:dyDescent="0.25">
      <c r="Q95">
        <f>SUM(Q93:Q94)</f>
        <v>212893299</v>
      </c>
      <c r="V95">
        <f>SUM(V93:V94)</f>
        <v>197398274</v>
      </c>
      <c r="AA95">
        <f>SUM(AA93:AA94)</f>
        <v>190183378</v>
      </c>
    </row>
    <row r="97" spans="15:33" x14ac:dyDescent="0.25">
      <c r="O97" t="s">
        <v>126</v>
      </c>
      <c r="T97" t="s">
        <v>231</v>
      </c>
      <c r="Y97" t="s">
        <v>311</v>
      </c>
    </row>
    <row r="98" spans="15:33" x14ac:dyDescent="0.25">
      <c r="O98" t="s">
        <v>51</v>
      </c>
      <c r="T98" t="s">
        <v>51</v>
      </c>
      <c r="Y98" t="s">
        <v>51</v>
      </c>
    </row>
    <row r="100" spans="15:33" x14ac:dyDescent="0.25">
      <c r="O100" t="s">
        <v>2</v>
      </c>
      <c r="P100" t="s">
        <v>3</v>
      </c>
      <c r="Q100" t="s">
        <v>4</v>
      </c>
      <c r="T100" t="s">
        <v>2</v>
      </c>
      <c r="U100" t="s">
        <v>3</v>
      </c>
      <c r="V100" t="s">
        <v>4</v>
      </c>
      <c r="Y100" t="s">
        <v>2</v>
      </c>
      <c r="Z100" t="s">
        <v>3</v>
      </c>
      <c r="AA100" t="s">
        <v>4</v>
      </c>
    </row>
    <row r="101" spans="15:33" x14ac:dyDescent="0.25">
      <c r="O101">
        <v>1</v>
      </c>
      <c r="P101">
        <v>7.8170000000000002</v>
      </c>
      <c r="Q101">
        <v>17519820</v>
      </c>
      <c r="R101">
        <f>Q101/$Q$103*100</f>
        <v>8.4902495702518141</v>
      </c>
      <c r="T101">
        <v>1</v>
      </c>
      <c r="U101">
        <v>7.7220000000000004</v>
      </c>
      <c r="V101">
        <v>16819849</v>
      </c>
      <c r="W101">
        <f>V101/$V$103*100</f>
        <v>8.6455870353354882</v>
      </c>
      <c r="Y101">
        <v>1</v>
      </c>
      <c r="Z101">
        <v>7.7250000000000005</v>
      </c>
      <c r="AA101">
        <v>15394255</v>
      </c>
      <c r="AB101">
        <f>AA101/$AA$103*100</f>
        <v>8.1265605156814296</v>
      </c>
      <c r="AE101" s="4"/>
      <c r="AG101" s="4"/>
    </row>
    <row r="102" spans="15:33" x14ac:dyDescent="0.25">
      <c r="O102">
        <v>2</v>
      </c>
      <c r="P102">
        <v>7.9889999999999999</v>
      </c>
      <c r="Q102">
        <v>188832418</v>
      </c>
      <c r="R102">
        <f>Q102/$Q$103*100</f>
        <v>91.509750429748181</v>
      </c>
      <c r="T102">
        <v>2</v>
      </c>
      <c r="U102">
        <v>7.8940000000000001</v>
      </c>
      <c r="V102">
        <v>177728525</v>
      </c>
      <c r="W102">
        <f>V102/$V$103*100</f>
        <v>91.354412964664505</v>
      </c>
      <c r="Y102">
        <v>2</v>
      </c>
      <c r="Z102">
        <v>7.8970000000000002</v>
      </c>
      <c r="AA102">
        <v>174037116</v>
      </c>
      <c r="AB102">
        <f>AA102/$AA$103*100</f>
        <v>91.873439484318581</v>
      </c>
      <c r="AE102" s="4"/>
      <c r="AG102" s="4"/>
    </row>
    <row r="103" spans="15:33" x14ac:dyDescent="0.25">
      <c r="Q103">
        <f>SUM(Q101:Q102)</f>
        <v>206352238</v>
      </c>
      <c r="V103">
        <f>SUM(V101:V102)</f>
        <v>194548374</v>
      </c>
      <c r="AA103">
        <f>SUM(AA101:AA102)</f>
        <v>189431371</v>
      </c>
    </row>
  </sheetData>
  <mergeCells count="5">
    <mergeCell ref="H2:I2"/>
    <mergeCell ref="L2:M2"/>
    <mergeCell ref="B2:C2"/>
    <mergeCell ref="D2:E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E107-5A71-4F3A-B6D9-7C98D6D49074}">
  <dimension ref="A1:AG103"/>
  <sheetViews>
    <sheetView workbookViewId="0">
      <selection activeCell="K12" sqref="K12"/>
    </sheetView>
  </sheetViews>
  <sheetFormatPr defaultRowHeight="15" x14ac:dyDescent="0.25"/>
  <cols>
    <col min="1" max="1" width="11.7109375" customWidth="1"/>
    <col min="17" max="17" width="11" bestFit="1" customWidth="1"/>
    <col min="22" max="22" width="11" bestFit="1" customWidth="1"/>
    <col min="27" max="27" width="11" bestFit="1" customWidth="1"/>
    <col min="31" max="31" width="10.28515625" customWidth="1"/>
    <col min="33" max="33" width="10.140625" customWidth="1"/>
  </cols>
  <sheetData>
    <row r="1" spans="1:33" x14ac:dyDescent="0.25">
      <c r="A1" t="s">
        <v>67</v>
      </c>
      <c r="O1" t="s">
        <v>68</v>
      </c>
      <c r="T1" t="s">
        <v>232</v>
      </c>
      <c r="Y1" t="s">
        <v>312</v>
      </c>
    </row>
    <row r="2" spans="1:33" x14ac:dyDescent="0.25">
      <c r="B2" s="8">
        <v>1</v>
      </c>
      <c r="C2" s="8"/>
      <c r="D2" s="8">
        <v>2</v>
      </c>
      <c r="E2" s="8"/>
      <c r="F2" s="8">
        <v>3</v>
      </c>
      <c r="G2" s="8"/>
      <c r="H2" s="9" t="s">
        <v>339</v>
      </c>
      <c r="I2" s="9"/>
      <c r="J2" s="7" t="s">
        <v>340</v>
      </c>
      <c r="K2" s="7"/>
      <c r="L2" s="8" t="s">
        <v>341</v>
      </c>
      <c r="M2" s="8"/>
      <c r="O2" t="s">
        <v>69</v>
      </c>
      <c r="T2" t="s">
        <v>69</v>
      </c>
      <c r="Y2" t="s">
        <v>69</v>
      </c>
    </row>
    <row r="3" spans="1:33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s="10" t="s">
        <v>0</v>
      </c>
      <c r="I3" s="10" t="s">
        <v>1</v>
      </c>
      <c r="J3" t="s">
        <v>0</v>
      </c>
      <c r="K3" t="s">
        <v>1</v>
      </c>
      <c r="L3" t="s">
        <v>0</v>
      </c>
      <c r="M3" t="s">
        <v>1</v>
      </c>
    </row>
    <row r="4" spans="1:33" x14ac:dyDescent="0.25">
      <c r="A4">
        <v>0</v>
      </c>
      <c r="B4" s="1">
        <f>R5</f>
        <v>0.20852638299266751</v>
      </c>
      <c r="C4" s="1">
        <f>R6</f>
        <v>99.791473617007327</v>
      </c>
      <c r="D4" s="1">
        <f>W5</f>
        <v>0.15132703386695007</v>
      </c>
      <c r="E4" s="1">
        <f>W6</f>
        <v>99.848672966133051</v>
      </c>
      <c r="F4" s="1">
        <f>AB5</f>
        <v>0.21963731162101463</v>
      </c>
      <c r="G4" s="1">
        <f>AB6</f>
        <v>99.780362688378986</v>
      </c>
      <c r="H4" s="11">
        <f>AVERAGE(B4,D4,F4)</f>
        <v>0.19316357616021074</v>
      </c>
      <c r="I4" s="11">
        <f>AVERAGE(C4,E4,G4)</f>
        <v>99.806836423839798</v>
      </c>
      <c r="J4" s="1">
        <f>STDEV(D4,F4,B4)</f>
        <v>3.6654950375602791E-2</v>
      </c>
      <c r="K4" s="1">
        <f>STDEV(E4,G4,C4)</f>
        <v>3.6654950375604504E-2</v>
      </c>
      <c r="L4" s="1">
        <f>J4/H4*100</f>
        <v>18.976119154680077</v>
      </c>
      <c r="M4" s="1">
        <f>K4/I4*100</f>
        <v>3.6725891420849727E-2</v>
      </c>
      <c r="N4" s="1"/>
      <c r="O4" t="s">
        <v>2</v>
      </c>
      <c r="P4" t="s">
        <v>3</v>
      </c>
      <c r="Q4" t="s">
        <v>4</v>
      </c>
      <c r="T4" t="s">
        <v>2</v>
      </c>
      <c r="U4" t="s">
        <v>3</v>
      </c>
      <c r="V4" t="s">
        <v>4</v>
      </c>
      <c r="Y4" t="s">
        <v>2</v>
      </c>
      <c r="Z4" t="s">
        <v>3</v>
      </c>
      <c r="AA4" t="s">
        <v>4</v>
      </c>
    </row>
    <row r="5" spans="1:33" x14ac:dyDescent="0.25">
      <c r="A5">
        <v>1</v>
      </c>
      <c r="B5" s="1">
        <f>R13</f>
        <v>6.8972294399718246</v>
      </c>
      <c r="C5" s="1">
        <f>R14</f>
        <v>93.102770560028176</v>
      </c>
      <c r="D5" s="1">
        <f>W13</f>
        <v>7.1999818283900909</v>
      </c>
      <c r="E5" s="1">
        <f>W14</f>
        <v>92.800018171609906</v>
      </c>
      <c r="F5" s="1">
        <f>AB13</f>
        <v>6.6726482747574938</v>
      </c>
      <c r="G5" s="1">
        <f>AB14</f>
        <v>93.327351725242508</v>
      </c>
      <c r="H5" s="11">
        <f t="shared" ref="H5:H16" si="0">AVERAGE(B5,D5,F5)</f>
        <v>6.9232865143731361</v>
      </c>
      <c r="I5" s="11">
        <f t="shared" ref="I5:I16" si="1">AVERAGE(C5,E5,G5)</f>
        <v>93.076713485626854</v>
      </c>
      <c r="J5" s="1">
        <f t="shared" ref="J5:J16" si="2">STDEV(D5,F5,B5)</f>
        <v>0.26463068140611062</v>
      </c>
      <c r="K5" s="1">
        <f t="shared" ref="K5:K16" si="3">STDEV(E5,G5,C5)</f>
        <v>0.2646306814061129</v>
      </c>
      <c r="L5" s="1">
        <f t="shared" ref="L5:L16" si="4">J5/H5*100</f>
        <v>3.8223274575842314</v>
      </c>
      <c r="M5" s="1">
        <f t="shared" ref="M5:M16" si="5">K5/I5*100</f>
        <v>0.28431459545139381</v>
      </c>
      <c r="N5" s="1"/>
      <c r="O5">
        <v>1</v>
      </c>
      <c r="P5">
        <v>7.7889999999999997</v>
      </c>
      <c r="Q5">
        <v>471161</v>
      </c>
      <c r="R5">
        <f>Q5/$Q$7*100</f>
        <v>0.20852638299266751</v>
      </c>
      <c r="T5">
        <v>1</v>
      </c>
      <c r="U5">
        <v>7.694</v>
      </c>
      <c r="V5">
        <v>316201</v>
      </c>
      <c r="W5">
        <f>V5/$V$7*100</f>
        <v>0.15132703386695007</v>
      </c>
      <c r="Y5">
        <v>1</v>
      </c>
      <c r="Z5">
        <v>7.6970000000000001</v>
      </c>
      <c r="AA5">
        <v>518740</v>
      </c>
      <c r="AB5">
        <f>AA5/$AA$7*100</f>
        <v>0.21963731162101463</v>
      </c>
      <c r="AE5" s="4"/>
      <c r="AG5" s="4"/>
    </row>
    <row r="6" spans="1:33" x14ac:dyDescent="0.25">
      <c r="A6">
        <v>2</v>
      </c>
      <c r="B6" s="1">
        <f>R21</f>
        <v>11.917430602969159</v>
      </c>
      <c r="C6" s="1">
        <f>R22</f>
        <v>88.082569397030838</v>
      </c>
      <c r="D6" s="1">
        <f>W21</f>
        <v>12.093869594942012</v>
      </c>
      <c r="E6" s="1">
        <f>W22</f>
        <v>87.906130405057993</v>
      </c>
      <c r="F6" s="1">
        <f>AB21</f>
        <v>11.809929222920184</v>
      </c>
      <c r="G6" s="1">
        <f>AB22</f>
        <v>88.190070777079811</v>
      </c>
      <c r="H6" s="11">
        <f t="shared" si="0"/>
        <v>11.940409806943784</v>
      </c>
      <c r="I6" s="11">
        <f t="shared" si="1"/>
        <v>88.059590193056223</v>
      </c>
      <c r="J6" s="1">
        <f t="shared" si="2"/>
        <v>0.14335817583051938</v>
      </c>
      <c r="K6" s="1">
        <f t="shared" si="3"/>
        <v>0.1433581758305138</v>
      </c>
      <c r="L6" s="1">
        <f t="shared" si="4"/>
        <v>1.2006135312638211</v>
      </c>
      <c r="M6" s="1">
        <f t="shared" si="5"/>
        <v>0.16279677831366748</v>
      </c>
      <c r="N6" s="1"/>
      <c r="O6">
        <v>2</v>
      </c>
      <c r="P6">
        <v>7.9960000000000004</v>
      </c>
      <c r="Q6">
        <v>225476747</v>
      </c>
      <c r="R6">
        <f>Q6/$Q$7*100</f>
        <v>99.791473617007327</v>
      </c>
      <c r="T6">
        <v>2</v>
      </c>
      <c r="U6">
        <v>7.9010000000000007</v>
      </c>
      <c r="V6">
        <v>208635889</v>
      </c>
      <c r="W6">
        <f>V6/$V$7*100</f>
        <v>99.848672966133051</v>
      </c>
      <c r="Y6">
        <v>2</v>
      </c>
      <c r="Z6">
        <v>7.9040000000000008</v>
      </c>
      <c r="AA6">
        <v>235661532</v>
      </c>
      <c r="AB6">
        <f>AA6/$AA$7*100</f>
        <v>99.780362688378986</v>
      </c>
      <c r="AE6" s="4"/>
      <c r="AG6" s="4"/>
    </row>
    <row r="7" spans="1:33" x14ac:dyDescent="0.25">
      <c r="A7">
        <v>3</v>
      </c>
      <c r="B7" s="1">
        <f>R29</f>
        <v>16.595306359491961</v>
      </c>
      <c r="C7" s="1">
        <f>R30</f>
        <v>83.404693640508043</v>
      </c>
      <c r="D7" s="1">
        <f>W29</f>
        <v>16.730771978665967</v>
      </c>
      <c r="E7" s="1">
        <f>W30</f>
        <v>83.26922802133403</v>
      </c>
      <c r="F7" s="1">
        <f>AB29</f>
        <v>16.311237685334472</v>
      </c>
      <c r="G7" s="1">
        <f>AB30</f>
        <v>83.688762314665524</v>
      </c>
      <c r="H7" s="11">
        <f t="shared" si="0"/>
        <v>16.545772007830802</v>
      </c>
      <c r="I7" s="11">
        <f t="shared" si="1"/>
        <v>83.454227992169209</v>
      </c>
      <c r="J7" s="1">
        <f t="shared" si="2"/>
        <v>0.21410860518941741</v>
      </c>
      <c r="K7" s="1">
        <f t="shared" si="3"/>
        <v>0.21410860518941657</v>
      </c>
      <c r="L7" s="1">
        <f t="shared" si="4"/>
        <v>1.2940381693165108</v>
      </c>
      <c r="M7" s="1">
        <f t="shared" si="5"/>
        <v>0.25655812813882489</v>
      </c>
      <c r="N7" s="1"/>
      <c r="Q7">
        <f>SUM(Q5:Q6)</f>
        <v>225947908</v>
      </c>
      <c r="V7">
        <f>SUM(V5:V6)</f>
        <v>208952090</v>
      </c>
      <c r="AA7">
        <f>SUM(AA5:AA6)</f>
        <v>236180272</v>
      </c>
    </row>
    <row r="8" spans="1:33" x14ac:dyDescent="0.25">
      <c r="A8">
        <v>4</v>
      </c>
      <c r="B8" s="1">
        <f>R37</f>
        <v>19.537005289598113</v>
      </c>
      <c r="C8" s="1">
        <f>R38</f>
        <v>80.462994710401887</v>
      </c>
      <c r="D8" s="1">
        <f>W37</f>
        <v>19.667504819822717</v>
      </c>
      <c r="E8" s="1">
        <f>W38</f>
        <v>80.332495180177276</v>
      </c>
      <c r="F8" s="1">
        <f>AB37</f>
        <v>19.380036359680595</v>
      </c>
      <c r="G8" s="1">
        <f>AB38</f>
        <v>80.619963640319398</v>
      </c>
      <c r="H8" s="11">
        <f t="shared" si="0"/>
        <v>19.528182156367141</v>
      </c>
      <c r="I8" s="11">
        <f t="shared" si="1"/>
        <v>80.471817843632849</v>
      </c>
      <c r="J8" s="1">
        <f t="shared" si="2"/>
        <v>0.14393718996190433</v>
      </c>
      <c r="K8" s="1">
        <f t="shared" si="3"/>
        <v>0.14393718996190411</v>
      </c>
      <c r="L8" s="1">
        <f t="shared" si="4"/>
        <v>0.73707418749662668</v>
      </c>
      <c r="M8" s="1">
        <f t="shared" si="5"/>
        <v>0.17886658189031182</v>
      </c>
      <c r="N8" s="1"/>
    </row>
    <row r="9" spans="1:33" x14ac:dyDescent="0.25">
      <c r="A9">
        <v>5</v>
      </c>
      <c r="B9" s="1">
        <f>R45</f>
        <v>22.543374957424195</v>
      </c>
      <c r="C9" s="1">
        <f>R46</f>
        <v>77.456625042575808</v>
      </c>
      <c r="D9" s="1">
        <f>W45</f>
        <v>22.707848387530721</v>
      </c>
      <c r="E9" s="1">
        <f>W46</f>
        <v>77.292151612469269</v>
      </c>
      <c r="F9" s="1">
        <f>AB45</f>
        <v>22.415955617900124</v>
      </c>
      <c r="G9" s="1">
        <f>AB46</f>
        <v>77.584044382099876</v>
      </c>
      <c r="H9" s="11">
        <f t="shared" si="0"/>
        <v>22.555726320951681</v>
      </c>
      <c r="I9" s="11">
        <f t="shared" si="1"/>
        <v>77.444273679048322</v>
      </c>
      <c r="J9" s="1">
        <f t="shared" si="2"/>
        <v>0.146337843281894</v>
      </c>
      <c r="K9" s="1">
        <f t="shared" si="3"/>
        <v>0.14633784328189969</v>
      </c>
      <c r="L9" s="1">
        <f t="shared" si="4"/>
        <v>0.64878355589003101</v>
      </c>
      <c r="M9" s="1">
        <f t="shared" si="5"/>
        <v>0.18895889435075142</v>
      </c>
      <c r="N9" s="1"/>
      <c r="O9" t="s">
        <v>127</v>
      </c>
      <c r="T9" t="s">
        <v>233</v>
      </c>
      <c r="Y9" t="s">
        <v>313</v>
      </c>
    </row>
    <row r="10" spans="1:33" x14ac:dyDescent="0.25">
      <c r="A10">
        <v>6</v>
      </c>
      <c r="B10" s="1">
        <f>R53</f>
        <v>24.640962245644801</v>
      </c>
      <c r="C10" s="1">
        <f>R54</f>
        <v>75.359037754355199</v>
      </c>
      <c r="D10" s="1">
        <f>W53</f>
        <v>24.773017559605321</v>
      </c>
      <c r="E10" s="1">
        <f>W54</f>
        <v>75.226982440394679</v>
      </c>
      <c r="F10" s="1">
        <f>AB53</f>
        <v>24.273188276529964</v>
      </c>
      <c r="G10" s="1">
        <f>AB54</f>
        <v>75.726811723470036</v>
      </c>
      <c r="H10" s="11">
        <f t="shared" si="0"/>
        <v>24.562389360593361</v>
      </c>
      <c r="I10" s="11">
        <f t="shared" si="1"/>
        <v>75.437610639406643</v>
      </c>
      <c r="J10" s="1">
        <f t="shared" si="2"/>
        <v>0.25901274438507127</v>
      </c>
      <c r="K10" s="1">
        <f t="shared" si="3"/>
        <v>0.25901274438507127</v>
      </c>
      <c r="L10" s="1">
        <f t="shared" si="4"/>
        <v>1.0545095616822118</v>
      </c>
      <c r="M10" s="1">
        <f t="shared" si="5"/>
        <v>0.34334696206532522</v>
      </c>
      <c r="N10" s="1"/>
      <c r="O10" t="s">
        <v>70</v>
      </c>
      <c r="T10" t="s">
        <v>70</v>
      </c>
      <c r="Y10" t="s">
        <v>70</v>
      </c>
    </row>
    <row r="11" spans="1:33" x14ac:dyDescent="0.25">
      <c r="A11">
        <v>8</v>
      </c>
      <c r="B11" s="1">
        <f>R61</f>
        <v>28.97180901586075</v>
      </c>
      <c r="C11" s="1">
        <f>R62</f>
        <v>71.028190984139243</v>
      </c>
      <c r="D11" s="1">
        <f>W61</f>
        <v>29.164232421822927</v>
      </c>
      <c r="E11" s="1">
        <f>W62</f>
        <v>70.835767578177069</v>
      </c>
      <c r="F11" s="1">
        <f>AB61</f>
        <v>28.594966394372346</v>
      </c>
      <c r="G11" s="1">
        <f>AB62</f>
        <v>71.405033605627651</v>
      </c>
      <c r="H11" s="11">
        <f t="shared" si="0"/>
        <v>28.910335944018673</v>
      </c>
      <c r="I11" s="11">
        <f t="shared" si="1"/>
        <v>71.089664055981316</v>
      </c>
      <c r="J11" s="1">
        <f t="shared" si="2"/>
        <v>0.28956891480892283</v>
      </c>
      <c r="K11" s="1">
        <f t="shared" si="3"/>
        <v>0.28956891480892316</v>
      </c>
      <c r="L11" s="1">
        <f t="shared" si="4"/>
        <v>1.0016103422998528</v>
      </c>
      <c r="M11" s="1">
        <f t="shared" si="5"/>
        <v>0.40732913659698117</v>
      </c>
      <c r="N11" s="1"/>
    </row>
    <row r="12" spans="1:33" x14ac:dyDescent="0.25">
      <c r="A12">
        <v>10</v>
      </c>
      <c r="B12" s="1">
        <f>R69</f>
        <v>33.645238734434116</v>
      </c>
      <c r="C12" s="1">
        <f>R70</f>
        <v>66.354761265565884</v>
      </c>
      <c r="D12" s="1">
        <f>W69</f>
        <v>33.834697925792383</v>
      </c>
      <c r="E12" s="1">
        <f>W70</f>
        <v>66.165302074207617</v>
      </c>
      <c r="F12" s="1">
        <f>AB69</f>
        <v>32.968405266146497</v>
      </c>
      <c r="G12" s="1">
        <f>AB70</f>
        <v>67.03159473385351</v>
      </c>
      <c r="H12" s="11">
        <f t="shared" si="0"/>
        <v>33.482780642124332</v>
      </c>
      <c r="I12" s="11">
        <f t="shared" si="1"/>
        <v>66.517219357875675</v>
      </c>
      <c r="J12" s="1">
        <f t="shared" si="2"/>
        <v>0.45542311849178929</v>
      </c>
      <c r="K12" s="1">
        <f t="shared" si="3"/>
        <v>0.45542311849179334</v>
      </c>
      <c r="L12" s="1">
        <f t="shared" si="4"/>
        <v>1.3601711379933192</v>
      </c>
      <c r="M12" s="1">
        <f t="shared" si="5"/>
        <v>0.68466950796834691</v>
      </c>
      <c r="N12" s="1"/>
      <c r="O12" t="s">
        <v>2</v>
      </c>
      <c r="P12" t="s">
        <v>3</v>
      </c>
      <c r="Q12" t="s">
        <v>4</v>
      </c>
      <c r="T12" t="s">
        <v>2</v>
      </c>
      <c r="U12" t="s">
        <v>3</v>
      </c>
      <c r="V12" t="s">
        <v>4</v>
      </c>
      <c r="Y12" t="s">
        <v>2</v>
      </c>
      <c r="Z12" t="s">
        <v>3</v>
      </c>
      <c r="AA12" t="s">
        <v>4</v>
      </c>
    </row>
    <row r="13" spans="1:33" x14ac:dyDescent="0.25">
      <c r="A13">
        <v>12</v>
      </c>
      <c r="B13" s="1">
        <f>R77</f>
        <v>39.202242684018287</v>
      </c>
      <c r="C13" s="1">
        <f>R78</f>
        <v>60.797757315981713</v>
      </c>
      <c r="D13" s="1">
        <f>W77</f>
        <v>40.022160391303004</v>
      </c>
      <c r="E13" s="1">
        <f>W78</f>
        <v>59.977839608697003</v>
      </c>
      <c r="F13" s="1">
        <f>AB77</f>
        <v>38.714626137830216</v>
      </c>
      <c r="G13" s="1">
        <f>AB78</f>
        <v>61.285373862169791</v>
      </c>
      <c r="H13" s="11">
        <f t="shared" si="0"/>
        <v>39.313009737717174</v>
      </c>
      <c r="I13" s="11">
        <f t="shared" si="1"/>
        <v>60.686990262282841</v>
      </c>
      <c r="J13" s="1">
        <f t="shared" si="2"/>
        <v>0.66076732753671208</v>
      </c>
      <c r="K13" s="1">
        <f t="shared" si="3"/>
        <v>0.66076732753671141</v>
      </c>
      <c r="L13" s="1">
        <f t="shared" si="4"/>
        <v>1.6807853988924366</v>
      </c>
      <c r="M13" s="1">
        <f t="shared" si="5"/>
        <v>1.088812156742234</v>
      </c>
      <c r="N13" s="1"/>
      <c r="O13">
        <v>1</v>
      </c>
      <c r="P13">
        <v>7.7930000000000001</v>
      </c>
      <c r="Q13">
        <v>16174682</v>
      </c>
      <c r="R13">
        <f>Q13/$Q$15*100</f>
        <v>6.8972294399718246</v>
      </c>
      <c r="T13">
        <v>1</v>
      </c>
      <c r="U13">
        <v>7.6980000000000004</v>
      </c>
      <c r="V13">
        <v>15674521</v>
      </c>
      <c r="W13">
        <f>V13/$V$15*100</f>
        <v>7.1999818283900909</v>
      </c>
      <c r="Y13">
        <v>1</v>
      </c>
      <c r="Z13">
        <v>7.7010000000000005</v>
      </c>
      <c r="AA13">
        <v>16315482</v>
      </c>
      <c r="AB13">
        <f>AA13/$AA$15*100</f>
        <v>6.6726482747574938</v>
      </c>
      <c r="AE13" s="4"/>
      <c r="AG13" s="4"/>
    </row>
    <row r="14" spans="1:33" x14ac:dyDescent="0.25">
      <c r="A14">
        <v>16</v>
      </c>
      <c r="B14" s="1">
        <f>R85</f>
        <v>46.110693130678307</v>
      </c>
      <c r="C14" s="1">
        <f>R86</f>
        <v>53.889306869321686</v>
      </c>
      <c r="D14" s="1">
        <f>W85</f>
        <v>46.429062966539277</v>
      </c>
      <c r="E14" s="1">
        <f>W86</f>
        <v>53.570937033460723</v>
      </c>
      <c r="F14" s="1">
        <f>AB85</f>
        <v>45.712709955005757</v>
      </c>
      <c r="G14" s="1">
        <f>AB86</f>
        <v>54.287290044994243</v>
      </c>
      <c r="H14" s="11">
        <f t="shared" si="0"/>
        <v>46.084155350741106</v>
      </c>
      <c r="I14" s="11">
        <f t="shared" si="1"/>
        <v>53.915844649258879</v>
      </c>
      <c r="J14" s="1">
        <f t="shared" si="2"/>
        <v>0.35891308085145385</v>
      </c>
      <c r="K14" s="1">
        <f t="shared" si="3"/>
        <v>0.35891308085145407</v>
      </c>
      <c r="L14" s="1">
        <f t="shared" si="4"/>
        <v>0.77882100283667655</v>
      </c>
      <c r="M14" s="1">
        <f t="shared" si="5"/>
        <v>0.66569128831479341</v>
      </c>
      <c r="N14" s="1"/>
      <c r="O14">
        <v>2</v>
      </c>
      <c r="P14">
        <v>7.9960000000000004</v>
      </c>
      <c r="Q14">
        <v>218335162</v>
      </c>
      <c r="R14">
        <f>Q14/$Q$15*100</f>
        <v>93.102770560028176</v>
      </c>
      <c r="T14">
        <v>2</v>
      </c>
      <c r="U14">
        <v>7.9010000000000007</v>
      </c>
      <c r="V14">
        <v>202027709</v>
      </c>
      <c r="W14">
        <f>V14/$V$15*100</f>
        <v>92.800018171609906</v>
      </c>
      <c r="Y14">
        <v>2</v>
      </c>
      <c r="Z14">
        <v>7.9040000000000008</v>
      </c>
      <c r="AA14">
        <v>228197361</v>
      </c>
      <c r="AB14">
        <f>AA14/$AA$15*100</f>
        <v>93.327351725242508</v>
      </c>
      <c r="AE14" s="4"/>
      <c r="AG14" s="4"/>
    </row>
    <row r="15" spans="1:33" x14ac:dyDescent="0.25">
      <c r="A15">
        <v>24</v>
      </c>
      <c r="B15" s="1">
        <f>R93</f>
        <v>60.322626297244028</v>
      </c>
      <c r="C15" s="1">
        <f>R94</f>
        <v>39.677373702755972</v>
      </c>
      <c r="D15" s="1">
        <f>W93</f>
        <v>60.574183078012453</v>
      </c>
      <c r="E15" s="1">
        <f>W94</f>
        <v>39.425816921987547</v>
      </c>
      <c r="F15" s="1">
        <f>AB93</f>
        <v>60.098443438085525</v>
      </c>
      <c r="G15" s="1">
        <f>AB94</f>
        <v>39.901556561914482</v>
      </c>
      <c r="H15" s="11">
        <f t="shared" si="0"/>
        <v>60.331750937780669</v>
      </c>
      <c r="I15" s="11">
        <f t="shared" si="1"/>
        <v>39.668249062219331</v>
      </c>
      <c r="J15" s="1">
        <f t="shared" si="2"/>
        <v>0.23800104106525041</v>
      </c>
      <c r="K15" s="1">
        <f t="shared" si="3"/>
        <v>0.23800104106525391</v>
      </c>
      <c r="L15" s="1">
        <f t="shared" si="4"/>
        <v>0.39448721007732346</v>
      </c>
      <c r="M15" s="1">
        <f t="shared" si="5"/>
        <v>0.59997868998944515</v>
      </c>
      <c r="N15" s="1"/>
      <c r="Q15">
        <f>SUM(Q13:Q14)</f>
        <v>234509844</v>
      </c>
      <c r="V15">
        <f>SUM(V13:V14)</f>
        <v>217702230</v>
      </c>
      <c r="AA15">
        <f>SUM(AA13:AA14)</f>
        <v>244512843</v>
      </c>
    </row>
    <row r="16" spans="1:33" x14ac:dyDescent="0.25">
      <c r="A16">
        <v>48</v>
      </c>
      <c r="B16" s="1">
        <f>R101</f>
        <v>83.076788377753346</v>
      </c>
      <c r="C16" s="1">
        <f>R102</f>
        <v>16.923211622246651</v>
      </c>
      <c r="D16" s="1">
        <f>W101</f>
        <v>83.202847113586458</v>
      </c>
      <c r="E16" s="1">
        <f>W102</f>
        <v>16.797152886413546</v>
      </c>
      <c r="F16" s="1">
        <f>AB101</f>
        <v>82.907165147712362</v>
      </c>
      <c r="G16" s="1">
        <f>AB102</f>
        <v>17.092834852287631</v>
      </c>
      <c r="H16" s="11">
        <f t="shared" si="0"/>
        <v>83.06226687968406</v>
      </c>
      <c r="I16" s="11">
        <f t="shared" si="1"/>
        <v>16.937733120315944</v>
      </c>
      <c r="J16" s="1">
        <f t="shared" si="2"/>
        <v>0.14837490241083476</v>
      </c>
      <c r="K16" s="1">
        <f t="shared" si="3"/>
        <v>0.14837490241082954</v>
      </c>
      <c r="L16" s="1">
        <f t="shared" si="4"/>
        <v>0.17863093313568754</v>
      </c>
      <c r="M16" s="1">
        <f t="shared" si="5"/>
        <v>0.87600212706658753</v>
      </c>
      <c r="N16" s="1"/>
    </row>
    <row r="17" spans="15:33" x14ac:dyDescent="0.25">
      <c r="O17" t="s">
        <v>128</v>
      </c>
      <c r="T17" t="s">
        <v>234</v>
      </c>
      <c r="Y17" t="s">
        <v>314</v>
      </c>
    </row>
    <row r="18" spans="15:33" x14ac:dyDescent="0.25">
      <c r="O18" t="s">
        <v>72</v>
      </c>
      <c r="T18" t="s">
        <v>72</v>
      </c>
      <c r="Y18" t="s">
        <v>72</v>
      </c>
    </row>
    <row r="20" spans="15:33" x14ac:dyDescent="0.25">
      <c r="O20" t="s">
        <v>2</v>
      </c>
      <c r="P20" t="s">
        <v>3</v>
      </c>
      <c r="Q20" t="s">
        <v>4</v>
      </c>
      <c r="T20" t="s">
        <v>2</v>
      </c>
      <c r="U20" t="s">
        <v>3</v>
      </c>
      <c r="V20" t="s">
        <v>4</v>
      </c>
      <c r="Y20" t="s">
        <v>2</v>
      </c>
      <c r="Z20" t="s">
        <v>3</v>
      </c>
      <c r="AA20" t="s">
        <v>4</v>
      </c>
    </row>
    <row r="21" spans="15:33" x14ac:dyDescent="0.25">
      <c r="O21">
        <v>1</v>
      </c>
      <c r="P21">
        <v>7.7960000000000003</v>
      </c>
      <c r="Q21">
        <v>26500541</v>
      </c>
      <c r="R21">
        <f>Q21/$Q$23*100</f>
        <v>11.917430602969159</v>
      </c>
      <c r="T21">
        <v>1</v>
      </c>
      <c r="U21">
        <v>7.7010000000000005</v>
      </c>
      <c r="V21">
        <v>24934201</v>
      </c>
      <c r="W21">
        <f>V21/$V$23*100</f>
        <v>12.093869594942012</v>
      </c>
      <c r="Y21">
        <v>1</v>
      </c>
      <c r="Z21">
        <v>7.7040000000000006</v>
      </c>
      <c r="AA21">
        <v>27414266</v>
      </c>
      <c r="AB21">
        <f>AA21/$AA$23*100</f>
        <v>11.809929222920184</v>
      </c>
      <c r="AE21" s="4"/>
      <c r="AG21" s="4"/>
    </row>
    <row r="22" spans="15:33" x14ac:dyDescent="0.25">
      <c r="O22">
        <v>2</v>
      </c>
      <c r="P22">
        <v>7.9939999999999998</v>
      </c>
      <c r="Q22">
        <v>195867366</v>
      </c>
      <c r="R22">
        <f>Q22/$Q$23*100</f>
        <v>88.082569397030838</v>
      </c>
      <c r="T22">
        <v>2</v>
      </c>
      <c r="U22">
        <v>7.899</v>
      </c>
      <c r="V22">
        <v>181238032</v>
      </c>
      <c r="W22">
        <f>V22/$V$23*100</f>
        <v>87.906130405057993</v>
      </c>
      <c r="Y22">
        <v>2</v>
      </c>
      <c r="Z22">
        <v>7.9020000000000001</v>
      </c>
      <c r="AA22">
        <v>204714695</v>
      </c>
      <c r="AB22">
        <f>AA22/$AA$23*100</f>
        <v>88.190070777079811</v>
      </c>
      <c r="AE22" s="4"/>
      <c r="AG22" s="4"/>
    </row>
    <row r="23" spans="15:33" x14ac:dyDescent="0.25">
      <c r="Q23">
        <f>SUM(Q21:Q22)</f>
        <v>222367907</v>
      </c>
      <c r="V23">
        <f>SUM(V21:V22)</f>
        <v>206172233</v>
      </c>
      <c r="AA23">
        <f>SUM(AA21:AA22)</f>
        <v>232128961</v>
      </c>
    </row>
    <row r="25" spans="15:33" x14ac:dyDescent="0.25">
      <c r="O25" t="s">
        <v>33</v>
      </c>
      <c r="T25" t="s">
        <v>235</v>
      </c>
      <c r="Y25" t="s">
        <v>315</v>
      </c>
    </row>
    <row r="26" spans="15:33" x14ac:dyDescent="0.25">
      <c r="O26" t="s">
        <v>73</v>
      </c>
      <c r="T26" t="s">
        <v>73</v>
      </c>
      <c r="Y26" t="s">
        <v>73</v>
      </c>
    </row>
    <row r="28" spans="15:33" x14ac:dyDescent="0.25">
      <c r="O28" t="s">
        <v>2</v>
      </c>
      <c r="P28" t="s">
        <v>3</v>
      </c>
      <c r="Q28" t="s">
        <v>4</v>
      </c>
      <c r="T28" t="s">
        <v>2</v>
      </c>
      <c r="U28" t="s">
        <v>3</v>
      </c>
      <c r="V28" t="s">
        <v>4</v>
      </c>
      <c r="Y28" t="s">
        <v>2</v>
      </c>
      <c r="Z28" t="s">
        <v>3</v>
      </c>
      <c r="AA28" t="s">
        <v>4</v>
      </c>
    </row>
    <row r="29" spans="15:33" x14ac:dyDescent="0.25">
      <c r="O29">
        <v>1</v>
      </c>
      <c r="P29">
        <v>7.798</v>
      </c>
      <c r="Q29">
        <v>34961698</v>
      </c>
      <c r="R29">
        <f>Q29/$Q$31*100</f>
        <v>16.595306359491961</v>
      </c>
      <c r="T29">
        <v>1</v>
      </c>
      <c r="U29">
        <v>7.7030000000000003</v>
      </c>
      <c r="V29">
        <v>32667540</v>
      </c>
      <c r="W29">
        <f>V29/$V$31*100</f>
        <v>16.730771978665967</v>
      </c>
      <c r="Y29">
        <v>1</v>
      </c>
      <c r="Z29">
        <v>7.7060000000000004</v>
      </c>
      <c r="AA29">
        <v>36962944</v>
      </c>
      <c r="AB29">
        <f>AA29/$AA31*100</f>
        <v>16.311237685334472</v>
      </c>
      <c r="AE29" s="4"/>
      <c r="AG29" s="4"/>
    </row>
    <row r="30" spans="15:33" x14ac:dyDescent="0.25">
      <c r="O30">
        <v>2</v>
      </c>
      <c r="P30">
        <v>7.992</v>
      </c>
      <c r="Q30">
        <v>175710508</v>
      </c>
      <c r="R30">
        <f>Q30/$Q$31*100</f>
        <v>83.404693640508043</v>
      </c>
      <c r="T30">
        <v>2</v>
      </c>
      <c r="U30">
        <v>7.8970000000000002</v>
      </c>
      <c r="V30">
        <v>162586690</v>
      </c>
      <c r="W30">
        <f>V30/$V$31*100</f>
        <v>83.26922802133403</v>
      </c>
      <c r="Y30">
        <v>2</v>
      </c>
      <c r="Z30">
        <v>7.9</v>
      </c>
      <c r="AA30">
        <v>189647352</v>
      </c>
      <c r="AB30">
        <f>AA30/$AA$31*100</f>
        <v>83.688762314665524</v>
      </c>
      <c r="AE30" s="4"/>
      <c r="AG30" s="4"/>
    </row>
    <row r="31" spans="15:33" x14ac:dyDescent="0.25">
      <c r="Q31">
        <f>SUM(Q29:Q30)</f>
        <v>210672206</v>
      </c>
      <c r="V31">
        <f>SUM(V29:V30)</f>
        <v>195254230</v>
      </c>
      <c r="AA31">
        <f>SUM(AA29:AA30)</f>
        <v>226610296</v>
      </c>
    </row>
    <row r="33" spans="15:33" x14ac:dyDescent="0.25">
      <c r="O33" t="s">
        <v>129</v>
      </c>
      <c r="T33" t="s">
        <v>236</v>
      </c>
      <c r="Y33" t="s">
        <v>316</v>
      </c>
    </row>
    <row r="34" spans="15:33" x14ac:dyDescent="0.25">
      <c r="O34" t="s">
        <v>75</v>
      </c>
      <c r="T34" t="s">
        <v>75</v>
      </c>
      <c r="Y34" t="s">
        <v>75</v>
      </c>
    </row>
    <row r="36" spans="15:33" x14ac:dyDescent="0.25">
      <c r="O36" t="s">
        <v>2</v>
      </c>
      <c r="P36" t="s">
        <v>3</v>
      </c>
      <c r="Q36" t="s">
        <v>4</v>
      </c>
      <c r="T36" t="s">
        <v>2</v>
      </c>
      <c r="U36" t="s">
        <v>3</v>
      </c>
      <c r="V36" t="s">
        <v>4</v>
      </c>
      <c r="Y36" t="s">
        <v>2</v>
      </c>
      <c r="Z36" t="s">
        <v>3</v>
      </c>
      <c r="AA36" t="s">
        <v>4</v>
      </c>
    </row>
    <row r="37" spans="15:33" x14ac:dyDescent="0.25">
      <c r="O37">
        <v>1</v>
      </c>
      <c r="P37">
        <v>7.8010000000000002</v>
      </c>
      <c r="Q37">
        <v>41644130</v>
      </c>
      <c r="R37">
        <f>Q37/$Q$39*100</f>
        <v>19.537005289598113</v>
      </c>
      <c r="T37">
        <v>1</v>
      </c>
      <c r="U37">
        <v>7.7060000000000004</v>
      </c>
      <c r="V37">
        <v>38854136</v>
      </c>
      <c r="W37">
        <f>V37/$V$39*100</f>
        <v>19.667504819822717</v>
      </c>
      <c r="Y37">
        <v>1</v>
      </c>
      <c r="Z37">
        <v>7.7090000000000005</v>
      </c>
      <c r="AA37">
        <v>43091431</v>
      </c>
      <c r="AB37">
        <f>AA37/$AA$39*100</f>
        <v>19.380036359680595</v>
      </c>
      <c r="AE37" s="4"/>
      <c r="AG37" s="4"/>
    </row>
    <row r="38" spans="15:33" x14ac:dyDescent="0.25">
      <c r="O38">
        <v>2</v>
      </c>
      <c r="P38">
        <v>7.992</v>
      </c>
      <c r="Q38">
        <v>171511005</v>
      </c>
      <c r="R38">
        <f>Q38/$Q$39*100</f>
        <v>80.462994710401887</v>
      </c>
      <c r="T38">
        <v>2</v>
      </c>
      <c r="U38">
        <v>7.8970000000000002</v>
      </c>
      <c r="V38">
        <v>158700848</v>
      </c>
      <c r="W38">
        <f>V38/$V$39*100</f>
        <v>80.332495180177276</v>
      </c>
      <c r="Y38">
        <v>2</v>
      </c>
      <c r="Z38">
        <v>7.9</v>
      </c>
      <c r="AA38">
        <v>179258157</v>
      </c>
      <c r="AB38">
        <f>AA38/$AA$39*100</f>
        <v>80.619963640319398</v>
      </c>
      <c r="AE38" s="4"/>
      <c r="AG38" s="4"/>
    </row>
    <row r="39" spans="15:33" x14ac:dyDescent="0.25">
      <c r="Q39">
        <f>SUM(Q37:Q38)</f>
        <v>213155135</v>
      </c>
      <c r="V39">
        <f>SUM(V37:V38)</f>
        <v>197554984</v>
      </c>
      <c r="AA39">
        <f>SUM(AA37:AA38)</f>
        <v>222349588</v>
      </c>
    </row>
    <row r="41" spans="15:33" x14ac:dyDescent="0.25">
      <c r="O41" t="s">
        <v>74</v>
      </c>
      <c r="T41" t="s">
        <v>237</v>
      </c>
      <c r="Y41" t="s">
        <v>317</v>
      </c>
    </row>
    <row r="42" spans="15:33" x14ac:dyDescent="0.25">
      <c r="O42" t="s">
        <v>77</v>
      </c>
      <c r="T42" t="s">
        <v>77</v>
      </c>
      <c r="Y42" t="s">
        <v>77</v>
      </c>
    </row>
    <row r="44" spans="15:33" x14ac:dyDescent="0.25">
      <c r="O44" t="s">
        <v>2</v>
      </c>
      <c r="P44" t="s">
        <v>3</v>
      </c>
      <c r="Q44" t="s">
        <v>4</v>
      </c>
      <c r="T44" t="s">
        <v>2</v>
      </c>
      <c r="U44" t="s">
        <v>3</v>
      </c>
      <c r="V44" t="s">
        <v>4</v>
      </c>
      <c r="Y44" t="s">
        <v>2</v>
      </c>
      <c r="Z44" t="s">
        <v>3</v>
      </c>
      <c r="AA44" t="s">
        <v>4</v>
      </c>
    </row>
    <row r="45" spans="15:33" x14ac:dyDescent="0.25">
      <c r="O45">
        <v>1</v>
      </c>
      <c r="P45">
        <v>7.7960000000000003</v>
      </c>
      <c r="Q45">
        <v>48518302</v>
      </c>
      <c r="R45">
        <f>Q45/$Q$47*100</f>
        <v>22.543374957424195</v>
      </c>
      <c r="T45">
        <v>1</v>
      </c>
      <c r="U45">
        <v>7.7010000000000005</v>
      </c>
      <c r="V45">
        <v>45318244</v>
      </c>
      <c r="W45">
        <f>V45/$V$47*100</f>
        <v>22.707848387530721</v>
      </c>
      <c r="Y45">
        <v>1</v>
      </c>
      <c r="Z45">
        <v>7.7040000000000006</v>
      </c>
      <c r="AA45">
        <v>50340440</v>
      </c>
      <c r="AB45">
        <f>AA45/$AA$47*100</f>
        <v>22.415955617900124</v>
      </c>
      <c r="AE45" s="4"/>
      <c r="AG45" s="4"/>
    </row>
    <row r="46" spans="15:33" x14ac:dyDescent="0.25">
      <c r="O46">
        <v>2</v>
      </c>
      <c r="P46">
        <v>7.9939999999999998</v>
      </c>
      <c r="Q46">
        <v>166703696</v>
      </c>
      <c r="R46">
        <f>Q46/$Q$47*100</f>
        <v>77.456625042575808</v>
      </c>
      <c r="T46">
        <v>2</v>
      </c>
      <c r="U46">
        <v>7.899</v>
      </c>
      <c r="V46">
        <v>154252597</v>
      </c>
      <c r="W46">
        <f>V46/$V$47*100</f>
        <v>77.292151612469269</v>
      </c>
      <c r="Y46">
        <v>2</v>
      </c>
      <c r="Z46">
        <v>7.9020000000000001</v>
      </c>
      <c r="AA46">
        <v>174233702</v>
      </c>
      <c r="AB46">
        <f>AA46/$AA$47*100</f>
        <v>77.584044382099876</v>
      </c>
      <c r="AE46" s="4"/>
      <c r="AG46" s="4"/>
    </row>
    <row r="47" spans="15:33" x14ac:dyDescent="0.25">
      <c r="Q47">
        <f>SUM(Q45:Q46)</f>
        <v>215221998</v>
      </c>
      <c r="V47">
        <f>SUM(V45:V46)</f>
        <v>199570841</v>
      </c>
      <c r="AA47">
        <f>SUM(AA45:AA46)</f>
        <v>224574142</v>
      </c>
    </row>
    <row r="49" spans="15:33" x14ac:dyDescent="0.25">
      <c r="O49" t="s">
        <v>130</v>
      </c>
      <c r="T49" t="s">
        <v>238</v>
      </c>
      <c r="Y49" t="s">
        <v>318</v>
      </c>
    </row>
    <row r="50" spans="15:33" x14ac:dyDescent="0.25">
      <c r="O50" t="s">
        <v>76</v>
      </c>
      <c r="T50" t="s">
        <v>76</v>
      </c>
      <c r="Y50" t="s">
        <v>76</v>
      </c>
    </row>
    <row r="52" spans="15:33" x14ac:dyDescent="0.25">
      <c r="O52" t="s">
        <v>2</v>
      </c>
      <c r="P52" t="s">
        <v>3</v>
      </c>
      <c r="Q52" t="s">
        <v>4</v>
      </c>
      <c r="T52" t="s">
        <v>2</v>
      </c>
      <c r="U52" t="s">
        <v>3</v>
      </c>
      <c r="V52" t="s">
        <v>4</v>
      </c>
      <c r="Y52" t="s">
        <v>2</v>
      </c>
      <c r="Z52" t="s">
        <v>3</v>
      </c>
      <c r="AA52" t="s">
        <v>4</v>
      </c>
    </row>
    <row r="53" spans="15:33" x14ac:dyDescent="0.25">
      <c r="O53">
        <v>1</v>
      </c>
      <c r="P53">
        <v>7.8019999999999996</v>
      </c>
      <c r="Q53">
        <v>49164823</v>
      </c>
      <c r="R53">
        <f>Q53/$Q$55*100</f>
        <v>24.640962245644801</v>
      </c>
      <c r="T53">
        <v>1</v>
      </c>
      <c r="U53">
        <v>7.7069999999999999</v>
      </c>
      <c r="V53">
        <v>45816793</v>
      </c>
      <c r="W53">
        <f>V53/$V$55*100</f>
        <v>24.773017559605321</v>
      </c>
      <c r="Y53">
        <v>1</v>
      </c>
      <c r="Z53">
        <v>7.71</v>
      </c>
      <c r="AA53">
        <v>52616572</v>
      </c>
      <c r="AB53">
        <f>AA53/$AA$55*100</f>
        <v>24.273188276529964</v>
      </c>
      <c r="AE53" s="4"/>
      <c r="AG53" s="4"/>
    </row>
    <row r="54" spans="15:33" x14ac:dyDescent="0.25">
      <c r="O54">
        <v>2</v>
      </c>
      <c r="P54">
        <v>7.99</v>
      </c>
      <c r="Q54">
        <v>150359946</v>
      </c>
      <c r="R54">
        <f>Q54/$Q$55*100</f>
        <v>75.359037754355199</v>
      </c>
      <c r="T54">
        <v>2</v>
      </c>
      <c r="U54">
        <v>7.8950000000000005</v>
      </c>
      <c r="V54">
        <v>139129562</v>
      </c>
      <c r="W54">
        <f>V54/$V$55*100</f>
        <v>75.226982440394679</v>
      </c>
      <c r="Y54">
        <v>2</v>
      </c>
      <c r="Z54">
        <v>7.8980000000000006</v>
      </c>
      <c r="AA54">
        <v>164151705</v>
      </c>
      <c r="AB54">
        <f>AA54/$AA$55*100</f>
        <v>75.726811723470036</v>
      </c>
      <c r="AE54" s="4"/>
      <c r="AG54" s="4"/>
    </row>
    <row r="55" spans="15:33" x14ac:dyDescent="0.25">
      <c r="Q55">
        <f>SUM(Q53:Q54)</f>
        <v>199524769</v>
      </c>
      <c r="V55">
        <f>SUM(V53:V54)</f>
        <v>184946355</v>
      </c>
      <c r="AA55">
        <f>SUM(AA53:AA54)</f>
        <v>216768277</v>
      </c>
    </row>
    <row r="57" spans="15:33" x14ac:dyDescent="0.25">
      <c r="O57" t="s">
        <v>131</v>
      </c>
      <c r="T57" t="s">
        <v>239</v>
      </c>
      <c r="Y57" t="s">
        <v>319</v>
      </c>
    </row>
    <row r="58" spans="15:33" x14ac:dyDescent="0.25">
      <c r="O58" t="s">
        <v>78</v>
      </c>
      <c r="T58" t="s">
        <v>78</v>
      </c>
      <c r="Y58" t="s">
        <v>78</v>
      </c>
    </row>
    <row r="60" spans="15:33" x14ac:dyDescent="0.25">
      <c r="O60" t="s">
        <v>2</v>
      </c>
      <c r="P60" t="s">
        <v>3</v>
      </c>
      <c r="Q60" t="s">
        <v>4</v>
      </c>
      <c r="T60" t="s">
        <v>2</v>
      </c>
      <c r="U60" t="s">
        <v>3</v>
      </c>
      <c r="V60" t="s">
        <v>4</v>
      </c>
      <c r="Y60" t="s">
        <v>2</v>
      </c>
      <c r="Z60" t="s">
        <v>3</v>
      </c>
      <c r="AA60" t="s">
        <v>4</v>
      </c>
    </row>
    <row r="61" spans="15:33" x14ac:dyDescent="0.25">
      <c r="O61">
        <v>1</v>
      </c>
      <c r="P61">
        <v>7.8040000000000003</v>
      </c>
      <c r="Q61">
        <v>61080297</v>
      </c>
      <c r="R61">
        <f>Q61/$Q$63*100</f>
        <v>28.97180901586075</v>
      </c>
      <c r="T61">
        <v>1</v>
      </c>
      <c r="U61">
        <v>7.7090000000000005</v>
      </c>
      <c r="V61">
        <v>57048139</v>
      </c>
      <c r="W61">
        <f>V61/$V$63*100</f>
        <v>29.164232421822927</v>
      </c>
      <c r="Y61">
        <v>1</v>
      </c>
      <c r="Z61">
        <v>7.7120000000000006</v>
      </c>
      <c r="AA61">
        <v>63877775</v>
      </c>
      <c r="AB61">
        <f>AA61/$AA$63*100</f>
        <v>28.594966394372346</v>
      </c>
      <c r="AE61" s="4"/>
      <c r="AG61" s="4"/>
    </row>
    <row r="62" spans="15:33" x14ac:dyDescent="0.25">
      <c r="O62">
        <v>2</v>
      </c>
      <c r="P62">
        <v>7.9909999999999997</v>
      </c>
      <c r="Q62">
        <v>149746362</v>
      </c>
      <c r="R62">
        <f>Q62/$Q$63*100</f>
        <v>71.028190984139243</v>
      </c>
      <c r="T62">
        <v>2</v>
      </c>
      <c r="U62">
        <v>7.8959999999999999</v>
      </c>
      <c r="V62">
        <v>138561806</v>
      </c>
      <c r="W62">
        <f>V62/$V$63*100</f>
        <v>70.835767578177069</v>
      </c>
      <c r="Y62">
        <v>2</v>
      </c>
      <c r="Z62">
        <v>7.899</v>
      </c>
      <c r="AA62">
        <v>159510405</v>
      </c>
      <c r="AB62">
        <f>AA62/$AA$63*100</f>
        <v>71.405033605627651</v>
      </c>
      <c r="AE62" s="4"/>
      <c r="AG62" s="4"/>
    </row>
    <row r="63" spans="15:33" x14ac:dyDescent="0.25">
      <c r="Q63">
        <f>SUM(Q61:Q62)</f>
        <v>210826659</v>
      </c>
      <c r="V63">
        <f>SUM(V61:V62)</f>
        <v>195609945</v>
      </c>
      <c r="AA63">
        <f>SUM(AA61:AA62)</f>
        <v>223388180</v>
      </c>
    </row>
    <row r="65" spans="15:33" x14ac:dyDescent="0.25">
      <c r="O65" t="s">
        <v>35</v>
      </c>
      <c r="T65" t="s">
        <v>240</v>
      </c>
      <c r="Y65" t="s">
        <v>320</v>
      </c>
    </row>
    <row r="66" spans="15:33" x14ac:dyDescent="0.25">
      <c r="O66" t="s">
        <v>81</v>
      </c>
      <c r="T66" t="s">
        <v>81</v>
      </c>
      <c r="Y66" t="s">
        <v>81</v>
      </c>
    </row>
    <row r="68" spans="15:33" x14ac:dyDescent="0.25">
      <c r="O68" t="s">
        <v>2</v>
      </c>
      <c r="P68" t="s">
        <v>3</v>
      </c>
      <c r="Q68" t="s">
        <v>4</v>
      </c>
      <c r="T68" t="s">
        <v>2</v>
      </c>
      <c r="U68" t="s">
        <v>3</v>
      </c>
      <c r="V68" t="s">
        <v>4</v>
      </c>
      <c r="Y68" t="s">
        <v>2</v>
      </c>
      <c r="Z68" t="s">
        <v>3</v>
      </c>
      <c r="AA68" t="s">
        <v>4</v>
      </c>
    </row>
    <row r="69" spans="15:33" x14ac:dyDescent="0.25">
      <c r="O69">
        <v>1</v>
      </c>
      <c r="P69">
        <v>7.8049999999999997</v>
      </c>
      <c r="Q69">
        <v>61548722</v>
      </c>
      <c r="R69">
        <f>Q69/$Q$71*100</f>
        <v>33.645238734434116</v>
      </c>
      <c r="T69">
        <v>1</v>
      </c>
      <c r="U69">
        <v>7.71</v>
      </c>
      <c r="V69">
        <v>59481807</v>
      </c>
      <c r="W69">
        <f>V69/$V$71*100</f>
        <v>33.834697925792383</v>
      </c>
      <c r="Y69">
        <v>1</v>
      </c>
      <c r="Z69">
        <v>7.7130000000000001</v>
      </c>
      <c r="AA69">
        <v>70267653</v>
      </c>
      <c r="AB69">
        <f>AA69/$AA$71*100</f>
        <v>32.968405266146497</v>
      </c>
      <c r="AE69" s="4"/>
      <c r="AG69" s="4"/>
    </row>
    <row r="70" spans="15:33" x14ac:dyDescent="0.25">
      <c r="O70">
        <v>2</v>
      </c>
      <c r="P70">
        <v>7.9880000000000004</v>
      </c>
      <c r="Q70">
        <v>121385697</v>
      </c>
      <c r="R70">
        <f>Q70/$Q$71*100</f>
        <v>66.354761265565884</v>
      </c>
      <c r="T70">
        <v>2</v>
      </c>
      <c r="U70">
        <v>7.8930000000000007</v>
      </c>
      <c r="V70">
        <v>116319399</v>
      </c>
      <c r="W70">
        <f>V70/$V$71*100</f>
        <v>66.165302074207617</v>
      </c>
      <c r="Y70">
        <v>2</v>
      </c>
      <c r="Z70">
        <v>7.8960000000000008</v>
      </c>
      <c r="AA70">
        <v>142868689</v>
      </c>
      <c r="AB70">
        <f>AA70/$AA$71*100</f>
        <v>67.03159473385351</v>
      </c>
      <c r="AE70" s="4"/>
      <c r="AG70" s="4"/>
    </row>
    <row r="71" spans="15:33" x14ac:dyDescent="0.25">
      <c r="Q71">
        <f>SUM(Q69:Q70)</f>
        <v>182934419</v>
      </c>
      <c r="V71">
        <f>SUM(V69:V70)</f>
        <v>175801206</v>
      </c>
      <c r="AA71">
        <f>SUM(AA69:AA70)</f>
        <v>213136342</v>
      </c>
    </row>
    <row r="73" spans="15:33" x14ac:dyDescent="0.25">
      <c r="O73" t="s">
        <v>132</v>
      </c>
      <c r="T73" t="s">
        <v>241</v>
      </c>
      <c r="Y73" t="s">
        <v>321</v>
      </c>
    </row>
    <row r="74" spans="15:33" x14ac:dyDescent="0.25">
      <c r="O74" t="s">
        <v>82</v>
      </c>
      <c r="T74" t="s">
        <v>82</v>
      </c>
      <c r="Y74" t="s">
        <v>82</v>
      </c>
    </row>
    <row r="76" spans="15:33" x14ac:dyDescent="0.25">
      <c r="O76" t="s">
        <v>2</v>
      </c>
      <c r="P76" t="s">
        <v>3</v>
      </c>
      <c r="Q76" t="s">
        <v>4</v>
      </c>
      <c r="T76" t="s">
        <v>2</v>
      </c>
      <c r="U76" t="s">
        <v>3</v>
      </c>
      <c r="V76" t="s">
        <v>4</v>
      </c>
      <c r="Y76" t="s">
        <v>2</v>
      </c>
      <c r="Z76" t="s">
        <v>3</v>
      </c>
      <c r="AA76" t="s">
        <v>4</v>
      </c>
    </row>
    <row r="77" spans="15:33" x14ac:dyDescent="0.25">
      <c r="O77">
        <v>1</v>
      </c>
      <c r="P77">
        <v>7.81</v>
      </c>
      <c r="Q77">
        <v>69232909</v>
      </c>
      <c r="R77">
        <f>Q77/$Q$79*100</f>
        <v>39.202242684018287</v>
      </c>
      <c r="T77">
        <v>1</v>
      </c>
      <c r="U77">
        <v>7.7149999999999999</v>
      </c>
      <c r="V77">
        <v>66295827</v>
      </c>
      <c r="W77">
        <f>V77/$V$79*100</f>
        <v>40.022160391303004</v>
      </c>
      <c r="Y77">
        <v>1</v>
      </c>
      <c r="Z77">
        <v>7.718</v>
      </c>
      <c r="AA77">
        <v>79103776</v>
      </c>
      <c r="AB77">
        <f>AA77/$AA$79*100</f>
        <v>38.714626137830216</v>
      </c>
      <c r="AE77" s="4"/>
      <c r="AG77" s="4"/>
    </row>
    <row r="78" spans="15:33" x14ac:dyDescent="0.25">
      <c r="O78">
        <v>2</v>
      </c>
      <c r="P78">
        <v>7.9880000000000004</v>
      </c>
      <c r="Q78">
        <v>107371551</v>
      </c>
      <c r="R78">
        <f>Q78/$Q$79*100</f>
        <v>60.797757315981713</v>
      </c>
      <c r="T78">
        <v>2</v>
      </c>
      <c r="U78">
        <v>7.8930000000000007</v>
      </c>
      <c r="V78">
        <v>99351970</v>
      </c>
      <c r="W78">
        <f>V78/$V$79*100</f>
        <v>59.977839608697003</v>
      </c>
      <c r="Y78">
        <v>2</v>
      </c>
      <c r="Z78">
        <v>7.8960000000000008</v>
      </c>
      <c r="AA78">
        <v>125221524</v>
      </c>
      <c r="AB78">
        <f>AA78/$AA$79*100</f>
        <v>61.285373862169791</v>
      </c>
      <c r="AE78" s="4"/>
      <c r="AG78" s="4"/>
    </row>
    <row r="79" spans="15:33" x14ac:dyDescent="0.25">
      <c r="Q79">
        <f>SUM(Q77:Q78)</f>
        <v>176604460</v>
      </c>
      <c r="V79">
        <f>SUM(V77:V78)</f>
        <v>165647797</v>
      </c>
      <c r="AA79">
        <f>SUM(AA77:AA78)</f>
        <v>204325300</v>
      </c>
    </row>
    <row r="81" spans="15:33" x14ac:dyDescent="0.25">
      <c r="O81" t="s">
        <v>133</v>
      </c>
      <c r="T81" t="s">
        <v>242</v>
      </c>
      <c r="Y81" t="s">
        <v>322</v>
      </c>
    </row>
    <row r="82" spans="15:33" x14ac:dyDescent="0.25">
      <c r="O82" t="s">
        <v>83</v>
      </c>
      <c r="T82" t="s">
        <v>83</v>
      </c>
      <c r="Y82" t="s">
        <v>83</v>
      </c>
    </row>
    <row r="84" spans="15:33" x14ac:dyDescent="0.25">
      <c r="O84" t="s">
        <v>2</v>
      </c>
      <c r="P84" t="s">
        <v>3</v>
      </c>
      <c r="Q84" t="s">
        <v>4</v>
      </c>
      <c r="T84" t="s">
        <v>2</v>
      </c>
      <c r="U84" t="s">
        <v>3</v>
      </c>
      <c r="V84" t="s">
        <v>4</v>
      </c>
      <c r="Y84" t="s">
        <v>2</v>
      </c>
      <c r="Z84" t="s">
        <v>3</v>
      </c>
      <c r="AA84" t="s">
        <v>4</v>
      </c>
    </row>
    <row r="85" spans="15:33" x14ac:dyDescent="0.25">
      <c r="O85">
        <v>1</v>
      </c>
      <c r="P85">
        <v>7.8120000000000003</v>
      </c>
      <c r="Q85">
        <v>78700125</v>
      </c>
      <c r="R85">
        <f>Q85/$Q$87*100</f>
        <v>46.110693130678307</v>
      </c>
      <c r="T85">
        <v>1</v>
      </c>
      <c r="U85">
        <v>7.7170000000000005</v>
      </c>
      <c r="V85">
        <v>73760576</v>
      </c>
      <c r="W85">
        <f>V85/$V$87*100</f>
        <v>46.429062966539277</v>
      </c>
      <c r="Y85">
        <v>1</v>
      </c>
      <c r="Z85">
        <v>7.7200000000000006</v>
      </c>
      <c r="AA85">
        <v>89704591</v>
      </c>
      <c r="AB85">
        <f>AA85/$AA$87*100</f>
        <v>45.712709955005757</v>
      </c>
      <c r="AE85" s="4"/>
      <c r="AG85" s="4"/>
    </row>
    <row r="86" spans="15:33" x14ac:dyDescent="0.25">
      <c r="O86">
        <v>2</v>
      </c>
      <c r="P86">
        <v>7.984</v>
      </c>
      <c r="Q86">
        <v>91976392</v>
      </c>
      <c r="R86">
        <f>Q86/$Q$87*100</f>
        <v>53.889306869321686</v>
      </c>
      <c r="T86">
        <v>2</v>
      </c>
      <c r="U86">
        <v>7.8890000000000002</v>
      </c>
      <c r="V86">
        <v>85106675</v>
      </c>
      <c r="W86">
        <f>V86/$V$87*100</f>
        <v>53.570937033460723</v>
      </c>
      <c r="Y86">
        <v>2</v>
      </c>
      <c r="Z86">
        <v>7.8920000000000003</v>
      </c>
      <c r="AA86">
        <v>106530966</v>
      </c>
      <c r="AB86">
        <f>AA86/$AA$87*100</f>
        <v>54.287290044994243</v>
      </c>
      <c r="AE86" s="4"/>
      <c r="AG86" s="4"/>
    </row>
    <row r="87" spans="15:33" x14ac:dyDescent="0.25">
      <c r="Q87">
        <f>SUM(Q85:Q86)</f>
        <v>170676517</v>
      </c>
      <c r="V87">
        <f>SUM(V85:V86)</f>
        <v>158867251</v>
      </c>
      <c r="AA87">
        <f>SUM(AA85:AA86)</f>
        <v>196235557</v>
      </c>
    </row>
    <row r="89" spans="15:33" x14ac:dyDescent="0.25">
      <c r="O89" t="s">
        <v>134</v>
      </c>
      <c r="T89" t="s">
        <v>243</v>
      </c>
      <c r="Y89" t="s">
        <v>323</v>
      </c>
    </row>
    <row r="90" spans="15:33" x14ac:dyDescent="0.25">
      <c r="O90" t="s">
        <v>84</v>
      </c>
      <c r="T90" t="s">
        <v>84</v>
      </c>
      <c r="Y90" t="s">
        <v>84</v>
      </c>
    </row>
    <row r="92" spans="15:33" x14ac:dyDescent="0.25">
      <c r="O92" t="s">
        <v>2</v>
      </c>
      <c r="P92" t="s">
        <v>3</v>
      </c>
      <c r="Q92" t="s">
        <v>4</v>
      </c>
      <c r="T92" t="s">
        <v>2</v>
      </c>
      <c r="U92" t="s">
        <v>3</v>
      </c>
      <c r="V92" t="s">
        <v>4</v>
      </c>
      <c r="Y92" t="s">
        <v>2</v>
      </c>
      <c r="Z92" t="s">
        <v>3</v>
      </c>
      <c r="AA92" t="s">
        <v>4</v>
      </c>
    </row>
    <row r="93" spans="15:33" x14ac:dyDescent="0.25">
      <c r="O93">
        <v>1</v>
      </c>
      <c r="P93">
        <v>7.8179999999999996</v>
      </c>
      <c r="Q93">
        <v>107558330</v>
      </c>
      <c r="R93">
        <f>Q93/$Q$95*100</f>
        <v>60.322626297244028</v>
      </c>
      <c r="T93">
        <v>1</v>
      </c>
      <c r="U93">
        <v>7.7229999999999999</v>
      </c>
      <c r="V93">
        <v>100577502</v>
      </c>
      <c r="W93">
        <f>V93/$V$95*100</f>
        <v>60.574183078012453</v>
      </c>
      <c r="Y93">
        <v>1</v>
      </c>
      <c r="Z93">
        <v>7.726</v>
      </c>
      <c r="AA93">
        <v>114984502</v>
      </c>
      <c r="AB93">
        <f>AA93/$AA$95*100</f>
        <v>60.098443438085525</v>
      </c>
      <c r="AE93" s="4"/>
      <c r="AG93" s="4"/>
    </row>
    <row r="94" spans="15:33" x14ac:dyDescent="0.25">
      <c r="O94">
        <v>2</v>
      </c>
      <c r="P94">
        <v>7.9790000000000001</v>
      </c>
      <c r="Q94">
        <v>70746788</v>
      </c>
      <c r="R94">
        <f>Q94/$Q$95*100</f>
        <v>39.677373702755972</v>
      </c>
      <c r="T94">
        <v>2</v>
      </c>
      <c r="U94">
        <v>7.8840000000000003</v>
      </c>
      <c r="V94">
        <v>65462710</v>
      </c>
      <c r="W94">
        <f>V94/$V$95*100</f>
        <v>39.425816921987547</v>
      </c>
      <c r="Y94">
        <v>2</v>
      </c>
      <c r="Z94">
        <v>7.8870000000000005</v>
      </c>
      <c r="AA94">
        <v>76342420</v>
      </c>
      <c r="AB94">
        <f>AA94/$AA$95*100</f>
        <v>39.901556561914482</v>
      </c>
      <c r="AE94" s="4"/>
      <c r="AG94" s="4"/>
    </row>
    <row r="95" spans="15:33" x14ac:dyDescent="0.25">
      <c r="Q95">
        <f>SUM(Q93:Q94)</f>
        <v>178305118</v>
      </c>
      <c r="V95">
        <f>SUM(V93:V94)</f>
        <v>166040212</v>
      </c>
      <c r="AA95">
        <f>SUM(AA93:AA94)</f>
        <v>191326922</v>
      </c>
    </row>
    <row r="97" spans="15:33" x14ac:dyDescent="0.25">
      <c r="O97" t="s">
        <v>135</v>
      </c>
      <c r="T97" t="s">
        <v>244</v>
      </c>
      <c r="Y97" t="s">
        <v>324</v>
      </c>
    </row>
    <row r="98" spans="15:33" x14ac:dyDescent="0.25">
      <c r="O98" t="s">
        <v>85</v>
      </c>
      <c r="T98" t="s">
        <v>85</v>
      </c>
      <c r="Y98" t="s">
        <v>85</v>
      </c>
    </row>
    <row r="100" spans="15:33" x14ac:dyDescent="0.25">
      <c r="O100" t="s">
        <v>2</v>
      </c>
      <c r="P100" t="s">
        <v>3</v>
      </c>
      <c r="Q100" t="s">
        <v>4</v>
      </c>
      <c r="T100" t="s">
        <v>2</v>
      </c>
      <c r="U100" t="s">
        <v>3</v>
      </c>
      <c r="V100" t="s">
        <v>4</v>
      </c>
      <c r="Y100" t="s">
        <v>2</v>
      </c>
      <c r="Z100" t="s">
        <v>3</v>
      </c>
      <c r="AA100" t="s">
        <v>4</v>
      </c>
    </row>
    <row r="101" spans="15:33" x14ac:dyDescent="0.25">
      <c r="O101">
        <v>1</v>
      </c>
      <c r="P101">
        <v>7.8220000000000001</v>
      </c>
      <c r="Q101">
        <v>152500528</v>
      </c>
      <c r="R101">
        <f>Q101/$Q$103*100</f>
        <v>83.076788377753346</v>
      </c>
      <c r="T101">
        <v>1</v>
      </c>
      <c r="U101">
        <v>7.7270000000000003</v>
      </c>
      <c r="V101">
        <v>142384989</v>
      </c>
      <c r="W101">
        <f>V101/$V$103*100</f>
        <v>83.202847113586458</v>
      </c>
      <c r="Y101">
        <v>1</v>
      </c>
      <c r="Z101">
        <v>7.73</v>
      </c>
      <c r="AA101">
        <v>157485052</v>
      </c>
      <c r="AB101">
        <f>AA101/$AA$103*100</f>
        <v>82.907165147712362</v>
      </c>
      <c r="AE101" s="4"/>
      <c r="AG101" s="4"/>
    </row>
    <row r="102" spans="15:33" x14ac:dyDescent="0.25">
      <c r="O102">
        <v>2</v>
      </c>
      <c r="P102">
        <v>7.9740000000000002</v>
      </c>
      <c r="Q102">
        <v>31065220</v>
      </c>
      <c r="R102">
        <f>Q102/$Q$103*100</f>
        <v>16.923211622246651</v>
      </c>
      <c r="T102">
        <v>2</v>
      </c>
      <c r="U102">
        <v>7.8790000000000004</v>
      </c>
      <c r="V102">
        <v>28744959</v>
      </c>
      <c r="W102">
        <f>V102/$V$103*100</f>
        <v>16.797152886413546</v>
      </c>
      <c r="Y102">
        <v>2</v>
      </c>
      <c r="Z102">
        <v>7.8820000000000006</v>
      </c>
      <c r="AA102">
        <v>32468436</v>
      </c>
      <c r="AB102">
        <f>AA102/$AA$103*100</f>
        <v>17.092834852287631</v>
      </c>
      <c r="AE102" s="4"/>
      <c r="AG102" s="4"/>
    </row>
    <row r="103" spans="15:33" x14ac:dyDescent="0.25">
      <c r="Q103">
        <f>SUM(Q101:Q102)</f>
        <v>183565748</v>
      </c>
      <c r="V103">
        <f>SUM(V101:V102)</f>
        <v>171129948</v>
      </c>
      <c r="AA103">
        <f>SUM(AA101:AA102)</f>
        <v>189953488</v>
      </c>
    </row>
  </sheetData>
  <mergeCells count="5">
    <mergeCell ref="H2:I2"/>
    <mergeCell ref="L2:M2"/>
    <mergeCell ref="B2:C2"/>
    <mergeCell ref="D2:E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2946-3F13-4F81-9AB0-EA262C359649}">
  <dimension ref="A1:AJ103"/>
  <sheetViews>
    <sheetView workbookViewId="0">
      <selection activeCell="M17" sqref="M17"/>
    </sheetView>
  </sheetViews>
  <sheetFormatPr defaultRowHeight="15" x14ac:dyDescent="0.25"/>
  <cols>
    <col min="1" max="1" width="11.7109375" customWidth="1"/>
    <col min="19" max="19" width="11" bestFit="1" customWidth="1"/>
    <col min="24" max="24" width="11" bestFit="1" customWidth="1"/>
    <col min="26" max="26" width="12" bestFit="1" customWidth="1"/>
    <col min="29" max="29" width="11" bestFit="1" customWidth="1"/>
    <col min="33" max="33" width="10" bestFit="1" customWidth="1"/>
    <col min="35" max="35" width="10.42578125" customWidth="1"/>
  </cols>
  <sheetData>
    <row r="1" spans="1:36" x14ac:dyDescent="0.25">
      <c r="A1" t="s">
        <v>342</v>
      </c>
      <c r="Q1" t="s">
        <v>136</v>
      </c>
      <c r="V1" t="s">
        <v>325</v>
      </c>
      <c r="AA1" t="s">
        <v>326</v>
      </c>
    </row>
    <row r="2" spans="1:36" x14ac:dyDescent="0.25">
      <c r="B2" s="8">
        <v>1</v>
      </c>
      <c r="C2" s="8"/>
      <c r="D2" s="8">
        <v>2</v>
      </c>
      <c r="E2" s="8"/>
      <c r="F2" s="8">
        <v>3</v>
      </c>
      <c r="G2" s="8"/>
      <c r="H2" s="9" t="s">
        <v>339</v>
      </c>
      <c r="I2" s="9"/>
      <c r="J2" s="3" t="s">
        <v>340</v>
      </c>
      <c r="K2" s="3"/>
      <c r="L2" s="8" t="s">
        <v>341</v>
      </c>
      <c r="M2" s="8"/>
      <c r="Q2" t="s">
        <v>86</v>
      </c>
      <c r="V2" t="s">
        <v>86</v>
      </c>
      <c r="AA2" t="s">
        <v>86</v>
      </c>
    </row>
    <row r="3" spans="1:36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s="10" t="s">
        <v>0</v>
      </c>
      <c r="I3" s="10" t="s">
        <v>1</v>
      </c>
      <c r="J3" t="s">
        <v>0</v>
      </c>
      <c r="K3" t="s">
        <v>1</v>
      </c>
      <c r="L3" t="s">
        <v>0</v>
      </c>
      <c r="M3" t="s">
        <v>1</v>
      </c>
    </row>
    <row r="4" spans="1:36" x14ac:dyDescent="0.25">
      <c r="A4">
        <v>0</v>
      </c>
      <c r="B4" s="1">
        <f>T5</f>
        <v>0.15462987451330465</v>
      </c>
      <c r="C4" s="1">
        <f>T6</f>
        <v>99.845370125486696</v>
      </c>
      <c r="D4" s="1">
        <f>Y5</f>
        <v>0.15497470005395297</v>
      </c>
      <c r="E4" s="1">
        <f>Y6</f>
        <v>99.845025299946045</v>
      </c>
      <c r="F4" s="1">
        <f>AD5</f>
        <v>0.15831756614680842</v>
      </c>
      <c r="G4" s="1">
        <f>AD6</f>
        <v>99.841682433853194</v>
      </c>
      <c r="H4" s="11">
        <f>AVERAGE(B4,D4,F4)</f>
        <v>0.15597404690468869</v>
      </c>
      <c r="I4" s="11">
        <f>AVERAGE(C4,E4,G4)</f>
        <v>99.844025953095311</v>
      </c>
      <c r="J4" s="1">
        <f>STDEV(D4,F4,B4)</f>
        <v>2.0368573813622686E-3</v>
      </c>
      <c r="K4" s="1">
        <f>STDEV(E4,G4,C4)</f>
        <v>2.0368573813604606E-3</v>
      </c>
      <c r="L4" s="1">
        <f>J4/H4*100</f>
        <v>1.3058950650981918</v>
      </c>
      <c r="M4" s="1">
        <f>K4/I4*100</f>
        <v>2.0400393132357607E-3</v>
      </c>
      <c r="N4" s="1"/>
      <c r="O4" s="1"/>
      <c r="Q4" t="s">
        <v>2</v>
      </c>
      <c r="R4" t="s">
        <v>3</v>
      </c>
      <c r="S4" t="s">
        <v>4</v>
      </c>
      <c r="V4" t="s">
        <v>2</v>
      </c>
      <c r="W4" t="s">
        <v>3</v>
      </c>
      <c r="X4" t="s">
        <v>4</v>
      </c>
      <c r="AA4" t="s">
        <v>2</v>
      </c>
      <c r="AB4" t="s">
        <v>3</v>
      </c>
      <c r="AC4" t="s">
        <v>4</v>
      </c>
    </row>
    <row r="5" spans="1:36" x14ac:dyDescent="0.25">
      <c r="A5">
        <v>1</v>
      </c>
      <c r="B5" s="1">
        <f>T13</f>
        <v>15.391970364074112</v>
      </c>
      <c r="C5" s="1">
        <f>T14</f>
        <v>84.608029635925888</v>
      </c>
      <c r="D5" s="1">
        <f>Y13</f>
        <v>15.383107549508225</v>
      </c>
      <c r="E5" s="1">
        <f>Y14</f>
        <v>84.616892450491775</v>
      </c>
      <c r="F5" s="1">
        <f>AD13</f>
        <v>15.400649745728195</v>
      </c>
      <c r="G5" s="1">
        <f>AD14</f>
        <v>84.599350254271798</v>
      </c>
      <c r="H5" s="11">
        <f t="shared" ref="H5:H16" si="0">AVERAGE(B5,D5,F5)</f>
        <v>15.391909219770177</v>
      </c>
      <c r="I5" s="11">
        <f t="shared" ref="I5:I16" si="1">AVERAGE(C5,E5,G5)</f>
        <v>84.60809078022983</v>
      </c>
      <c r="J5" s="1">
        <f t="shared" ref="J5:K16" si="2">STDEV(D5,F5,B5)</f>
        <v>8.7712579499417305E-3</v>
      </c>
      <c r="K5" s="1">
        <f t="shared" si="2"/>
        <v>8.7712579499452693E-3</v>
      </c>
      <c r="L5" s="1">
        <f t="shared" ref="L5:L16" si="3">J5/H5*100</f>
        <v>5.6986159577107336E-2</v>
      </c>
      <c r="M5" s="1">
        <f t="shared" ref="M5:M16" si="4">K5/I5*100</f>
        <v>1.0366925750314683E-2</v>
      </c>
      <c r="N5" s="1"/>
      <c r="O5" s="1"/>
      <c r="Q5">
        <v>1</v>
      </c>
      <c r="R5">
        <v>7.7930000000000001</v>
      </c>
      <c r="S5">
        <v>258330</v>
      </c>
      <c r="T5">
        <f>S5/$S$7*100</f>
        <v>0.15462987451330465</v>
      </c>
      <c r="V5">
        <v>1</v>
      </c>
      <c r="W5">
        <v>7.6980000000000004</v>
      </c>
      <c r="X5">
        <v>239162</v>
      </c>
      <c r="Y5">
        <f>X5/$X$7*100</f>
        <v>0.15497470005395297</v>
      </c>
      <c r="AA5">
        <v>1</v>
      </c>
      <c r="AB5">
        <v>7.7010000000000005</v>
      </c>
      <c r="AC5">
        <v>244329</v>
      </c>
      <c r="AD5">
        <f>AC5/$AC$7*100</f>
        <v>0.15831756614680842</v>
      </c>
      <c r="AG5" s="4"/>
      <c r="AI5" s="4"/>
      <c r="AJ5" s="4"/>
    </row>
    <row r="6" spans="1:36" x14ac:dyDescent="0.25">
      <c r="A6">
        <v>2</v>
      </c>
      <c r="B6" s="1">
        <f>T21</f>
        <v>46.026626507271153</v>
      </c>
      <c r="C6" s="1">
        <f>T22</f>
        <v>53.97337349272884</v>
      </c>
      <c r="D6" s="1">
        <f>Y21</f>
        <v>45.44793592010793</v>
      </c>
      <c r="E6" s="1">
        <f>Y22</f>
        <v>54.55206407989207</v>
      </c>
      <c r="F6" s="1">
        <f>AD21</f>
        <v>46.313778828680597</v>
      </c>
      <c r="G6" s="1">
        <f>AD22</f>
        <v>53.686221171319403</v>
      </c>
      <c r="H6" s="11">
        <f t="shared" si="0"/>
        <v>45.929447085353225</v>
      </c>
      <c r="I6" s="11">
        <f t="shared" si="1"/>
        <v>54.070552914646775</v>
      </c>
      <c r="J6" s="1">
        <f t="shared" si="2"/>
        <v>0.44102592397116586</v>
      </c>
      <c r="K6" s="1">
        <f t="shared" si="2"/>
        <v>0.44102592397116663</v>
      </c>
      <c r="L6" s="1">
        <f t="shared" si="3"/>
        <v>0.96022476201723717</v>
      </c>
      <c r="M6" s="1">
        <f t="shared" si="4"/>
        <v>0.81564899968259874</v>
      </c>
      <c r="N6" s="1"/>
      <c r="O6" s="1"/>
      <c r="Q6">
        <v>2</v>
      </c>
      <c r="R6">
        <v>7.9909999999999997</v>
      </c>
      <c r="S6">
        <v>166805118</v>
      </c>
      <c r="T6">
        <f>S6/$S$7*100</f>
        <v>99.845370125486696</v>
      </c>
      <c r="V6">
        <v>2</v>
      </c>
      <c r="W6">
        <v>7.8959999999999999</v>
      </c>
      <c r="X6">
        <v>154084092</v>
      </c>
      <c r="Y6">
        <f>X6/$X$7*100</f>
        <v>99.845025299946045</v>
      </c>
      <c r="AA6">
        <v>2</v>
      </c>
      <c r="AB6">
        <v>7.899</v>
      </c>
      <c r="AC6">
        <v>154084092</v>
      </c>
      <c r="AD6">
        <f>AC6/$AC$7*100</f>
        <v>99.841682433853194</v>
      </c>
      <c r="AG6" s="4"/>
      <c r="AI6" s="4"/>
      <c r="AJ6" s="4"/>
    </row>
    <row r="7" spans="1:36" x14ac:dyDescent="0.25">
      <c r="A7">
        <v>3</v>
      </c>
      <c r="B7" s="1">
        <f>T29</f>
        <v>66.777836613958158</v>
      </c>
      <c r="C7" s="1">
        <f>T30</f>
        <v>33.222163386041828</v>
      </c>
      <c r="D7" s="1">
        <f>Y29</f>
        <v>65.335932374163335</v>
      </c>
      <c r="E7" s="1">
        <f>Y30</f>
        <v>34.664067625836651</v>
      </c>
      <c r="F7" s="1">
        <f>AD29</f>
        <v>67.694775452904722</v>
      </c>
      <c r="G7" s="1">
        <f>AD30</f>
        <v>32.305224547095278</v>
      </c>
      <c r="H7" s="11">
        <f t="shared" si="0"/>
        <v>66.602848147008729</v>
      </c>
      <c r="I7" s="11">
        <f t="shared" si="1"/>
        <v>33.39715185299125</v>
      </c>
      <c r="J7" s="1">
        <f t="shared" si="2"/>
        <v>1.1891176940090991</v>
      </c>
      <c r="K7" s="1">
        <f t="shared" si="2"/>
        <v>1.1891176940090926</v>
      </c>
      <c r="L7" s="1">
        <f t="shared" si="3"/>
        <v>1.7853856510526793</v>
      </c>
      <c r="M7" s="1">
        <f t="shared" si="4"/>
        <v>3.5605362374713643</v>
      </c>
      <c r="N7" s="1"/>
      <c r="O7" s="1"/>
      <c r="S7">
        <f>SUM(S5:S6)</f>
        <v>167063448</v>
      </c>
      <c r="X7">
        <f>SUM(X5:X6)</f>
        <v>154323254</v>
      </c>
      <c r="AC7">
        <f>SUM(AC5:AC6)</f>
        <v>154328421</v>
      </c>
    </row>
    <row r="8" spans="1:36" x14ac:dyDescent="0.25">
      <c r="A8">
        <v>4</v>
      </c>
      <c r="B8" s="1">
        <f>T37</f>
        <v>79.026415005585221</v>
      </c>
      <c r="C8" s="1">
        <f>T38</f>
        <v>20.973584994414775</v>
      </c>
      <c r="D8" s="1">
        <f>Y37</f>
        <v>77.807183127624242</v>
      </c>
      <c r="E8" s="1">
        <f>Y38</f>
        <v>22.192816872375751</v>
      </c>
      <c r="F8" s="1">
        <f>AD37</f>
        <v>80.097417665459218</v>
      </c>
      <c r="G8" s="1">
        <f>AD38</f>
        <v>19.902582334540785</v>
      </c>
      <c r="H8" s="11">
        <f t="shared" si="0"/>
        <v>78.977005266222889</v>
      </c>
      <c r="I8" s="11">
        <f t="shared" si="1"/>
        <v>21.0229947337771</v>
      </c>
      <c r="J8" s="1">
        <f t="shared" si="2"/>
        <v>1.1459164678679405</v>
      </c>
      <c r="K8" s="1">
        <f t="shared" si="2"/>
        <v>1.1459164678679352</v>
      </c>
      <c r="L8" s="1">
        <f t="shared" si="3"/>
        <v>1.4509495061317923</v>
      </c>
      <c r="M8" s="1">
        <f t="shared" si="4"/>
        <v>5.4507765538599546</v>
      </c>
      <c r="N8" s="1"/>
      <c r="O8" s="1"/>
    </row>
    <row r="9" spans="1:36" x14ac:dyDescent="0.25">
      <c r="A9">
        <v>5</v>
      </c>
      <c r="B9" s="1">
        <f>T45</f>
        <v>88.910176939131517</v>
      </c>
      <c r="C9" s="1">
        <f>T46</f>
        <v>11.089823060868484</v>
      </c>
      <c r="D9" s="1">
        <f>Y45</f>
        <v>87.947201955683056</v>
      </c>
      <c r="E9" s="1">
        <f>Y46</f>
        <v>12.052798044316948</v>
      </c>
      <c r="F9" s="1">
        <f>AD45</f>
        <v>89.715065191875041</v>
      </c>
      <c r="G9" s="1">
        <f>AD46</f>
        <v>10.284934808124959</v>
      </c>
      <c r="H9" s="11">
        <f t="shared" si="0"/>
        <v>88.857481362229876</v>
      </c>
      <c r="I9" s="11">
        <f t="shared" si="1"/>
        <v>11.142518637770131</v>
      </c>
      <c r="J9" s="1">
        <f t="shared" si="2"/>
        <v>0.88510887654488457</v>
      </c>
      <c r="K9" s="1">
        <f t="shared" si="2"/>
        <v>0.88510887654488624</v>
      </c>
      <c r="L9" s="1">
        <f t="shared" si="3"/>
        <v>0.99609944258572303</v>
      </c>
      <c r="M9" s="1">
        <f t="shared" si="4"/>
        <v>7.9435261031972253</v>
      </c>
      <c r="N9" s="1"/>
      <c r="O9" s="1"/>
      <c r="Q9" t="s">
        <v>5</v>
      </c>
      <c r="V9" t="s">
        <v>245</v>
      </c>
      <c r="AA9" t="s">
        <v>327</v>
      </c>
    </row>
    <row r="10" spans="1:36" x14ac:dyDescent="0.25">
      <c r="A10">
        <v>6</v>
      </c>
      <c r="B10" s="1">
        <f>T53</f>
        <v>93.023053024085939</v>
      </c>
      <c r="C10" s="1">
        <f>T54</f>
        <v>6.9769469759140597</v>
      </c>
      <c r="D10" s="1">
        <f>Y53</f>
        <v>92.525451343760722</v>
      </c>
      <c r="E10" s="1">
        <f>Y54</f>
        <v>7.4745486562392829</v>
      </c>
      <c r="F10" s="1">
        <f>AD53</f>
        <v>93.450158406604956</v>
      </c>
      <c r="G10" s="1">
        <f>AD54</f>
        <v>6.5498415933950422</v>
      </c>
      <c r="H10" s="11">
        <f t="shared" si="0"/>
        <v>92.999554258150525</v>
      </c>
      <c r="I10" s="11">
        <f t="shared" si="1"/>
        <v>7.000445741849461</v>
      </c>
      <c r="J10" s="1">
        <f t="shared" si="2"/>
        <v>0.46280117979416147</v>
      </c>
      <c r="K10" s="1">
        <f t="shared" si="2"/>
        <v>0.46280117979416469</v>
      </c>
      <c r="L10" s="1">
        <f t="shared" si="3"/>
        <v>0.49763806233899377</v>
      </c>
      <c r="M10" s="1">
        <f t="shared" si="4"/>
        <v>6.6110244527357249</v>
      </c>
      <c r="N10" s="1"/>
      <c r="O10" s="1"/>
      <c r="Q10" t="s">
        <v>87</v>
      </c>
      <c r="V10" t="s">
        <v>87</v>
      </c>
      <c r="AA10" t="s">
        <v>87</v>
      </c>
    </row>
    <row r="11" spans="1:36" x14ac:dyDescent="0.25">
      <c r="A11">
        <v>8</v>
      </c>
      <c r="B11" s="1">
        <f>T61</f>
        <v>98.407490138158209</v>
      </c>
      <c r="C11" s="1">
        <f>T62</f>
        <v>1.5925098618417801</v>
      </c>
      <c r="D11" s="1">
        <f>Y61</f>
        <v>98.283864236161833</v>
      </c>
      <c r="E11" s="1">
        <f>Y62</f>
        <v>1.7161357638381725</v>
      </c>
      <c r="F11" s="1">
        <f>AD61</f>
        <v>98.512452811343536</v>
      </c>
      <c r="G11" s="1">
        <f>AD62</f>
        <v>1.4875471886564704</v>
      </c>
      <c r="H11" s="11">
        <f t="shared" si="0"/>
        <v>98.401269061887845</v>
      </c>
      <c r="I11" s="11">
        <f t="shared" si="1"/>
        <v>1.5987309381121408</v>
      </c>
      <c r="J11" s="1">
        <f t="shared" si="2"/>
        <v>0.11442119785411901</v>
      </c>
      <c r="K11" s="1">
        <f t="shared" si="2"/>
        <v>0.11442119785411879</v>
      </c>
      <c r="L11" s="1">
        <f t="shared" si="3"/>
        <v>0.11628020547393113</v>
      </c>
      <c r="M11" s="1">
        <f t="shared" si="4"/>
        <v>7.1570015395606781</v>
      </c>
      <c r="N11" s="1"/>
      <c r="O11" s="1"/>
    </row>
    <row r="12" spans="1:36" x14ac:dyDescent="0.25">
      <c r="A12">
        <v>10</v>
      </c>
      <c r="B12" s="1">
        <f>T69</f>
        <v>99.474355489030458</v>
      </c>
      <c r="C12" s="1">
        <f>T70</f>
        <v>0.52564451096953524</v>
      </c>
      <c r="D12" s="1">
        <f>Y69</f>
        <v>99.437622056137357</v>
      </c>
      <c r="E12" s="1">
        <f>Y70</f>
        <v>0.56237794386265039</v>
      </c>
      <c r="F12" s="1">
        <f>AD69</f>
        <v>99.505963536893887</v>
      </c>
      <c r="G12" s="1">
        <f>AD70</f>
        <v>0.49403646310610549</v>
      </c>
      <c r="H12" s="11">
        <f t="shared" si="0"/>
        <v>99.472647027353901</v>
      </c>
      <c r="I12" s="11">
        <f t="shared" si="1"/>
        <v>0.52735297264609704</v>
      </c>
      <c r="J12" s="1">
        <f t="shared" si="2"/>
        <v>3.4202757622361177E-2</v>
      </c>
      <c r="K12" s="1">
        <f t="shared" si="2"/>
        <v>3.420275762236883E-2</v>
      </c>
      <c r="L12" s="1">
        <f t="shared" si="3"/>
        <v>3.4384083106741688E-2</v>
      </c>
      <c r="M12" s="1">
        <f t="shared" si="4"/>
        <v>6.4857428319309127</v>
      </c>
      <c r="N12" s="1"/>
      <c r="O12" s="1"/>
      <c r="Q12" t="s">
        <v>2</v>
      </c>
      <c r="R12" t="s">
        <v>3</v>
      </c>
      <c r="S12" t="s">
        <v>4</v>
      </c>
      <c r="V12" t="s">
        <v>2</v>
      </c>
      <c r="W12" t="s">
        <v>3</v>
      </c>
      <c r="X12" t="s">
        <v>4</v>
      </c>
      <c r="AA12" t="s">
        <v>2</v>
      </c>
      <c r="AB12" t="s">
        <v>3</v>
      </c>
      <c r="AC12" t="s">
        <v>4</v>
      </c>
    </row>
    <row r="13" spans="1:36" x14ac:dyDescent="0.25">
      <c r="A13">
        <v>12</v>
      </c>
      <c r="B13" s="1">
        <f>T77</f>
        <v>99.882918465059831</v>
      </c>
      <c r="C13" s="1">
        <f>T78</f>
        <v>0.11708153494016676</v>
      </c>
      <c r="D13" s="1">
        <f>Y77</f>
        <v>99.870393967256135</v>
      </c>
      <c r="E13" s="1">
        <f>Y78</f>
        <v>0.12960603274386734</v>
      </c>
      <c r="F13" s="1">
        <f>AD77</f>
        <v>99.893042731917078</v>
      </c>
      <c r="G13" s="1">
        <f>AD78</f>
        <v>0.10695726808291717</v>
      </c>
      <c r="H13" s="11">
        <f t="shared" si="0"/>
        <v>99.882118388077686</v>
      </c>
      <c r="I13" s="11">
        <f t="shared" si="1"/>
        <v>0.11788161192231709</v>
      </c>
      <c r="J13" s="1">
        <f t="shared" si="2"/>
        <v>1.1345559816497252E-2</v>
      </c>
      <c r="K13" s="1">
        <f t="shared" si="2"/>
        <v>1.1345559816500966E-2</v>
      </c>
      <c r="L13" s="1">
        <f t="shared" si="3"/>
        <v>1.1358949929771916E-2</v>
      </c>
      <c r="M13" s="1">
        <f t="shared" si="4"/>
        <v>9.6245373909355649</v>
      </c>
      <c r="N13" s="1"/>
      <c r="O13" s="1"/>
      <c r="Q13">
        <v>1</v>
      </c>
      <c r="R13">
        <v>7.8090000000000002</v>
      </c>
      <c r="S13">
        <v>27790460</v>
      </c>
      <c r="T13">
        <f>S13/$S$15*100</f>
        <v>15.391970364074112</v>
      </c>
      <c r="V13">
        <v>1</v>
      </c>
      <c r="W13">
        <v>7.7140000000000004</v>
      </c>
      <c r="X13">
        <v>25710900</v>
      </c>
      <c r="Y13">
        <f>X13/$X$15*100</f>
        <v>15.383107549508225</v>
      </c>
      <c r="AA13">
        <v>1</v>
      </c>
      <c r="AB13">
        <v>7.7170000000000005</v>
      </c>
      <c r="AC13">
        <v>26284217</v>
      </c>
      <c r="AD13">
        <f>AC13/$AC$15*100</f>
        <v>15.400649745728195</v>
      </c>
      <c r="AG13" s="4"/>
      <c r="AI13" s="4"/>
    </row>
    <row r="14" spans="1:36" x14ac:dyDescent="0.25">
      <c r="A14">
        <v>16</v>
      </c>
      <c r="B14" s="1">
        <f>T85</f>
        <v>99.939791540181844</v>
      </c>
      <c r="C14" s="1">
        <f>T86</f>
        <v>6.0208459818151691E-2</v>
      </c>
      <c r="D14" s="1">
        <f>Y85</f>
        <v>99.933385833965914</v>
      </c>
      <c r="E14" s="1">
        <f>Y86</f>
        <v>6.6614166034082101E-2</v>
      </c>
      <c r="F14" s="1">
        <f>AD85</f>
        <v>99.947395261868934</v>
      </c>
      <c r="G14" s="1">
        <f>AD86</f>
        <v>5.26047381310705E-2</v>
      </c>
      <c r="H14" s="11">
        <f t="shared" si="0"/>
        <v>99.940190878672226</v>
      </c>
      <c r="I14" s="11">
        <f t="shared" si="1"/>
        <v>5.9809121327768104E-2</v>
      </c>
      <c r="J14" s="1">
        <f t="shared" si="2"/>
        <v>7.0132461075384372E-3</v>
      </c>
      <c r="K14" s="1">
        <f t="shared" si="2"/>
        <v>7.0132461075343988E-3</v>
      </c>
      <c r="L14" s="1">
        <f t="shared" si="3"/>
        <v>7.0174431786432599E-3</v>
      </c>
      <c r="M14" s="1">
        <f t="shared" si="4"/>
        <v>11.726047719544573</v>
      </c>
      <c r="N14" s="1"/>
      <c r="O14" s="1"/>
      <c r="Q14">
        <v>2</v>
      </c>
      <c r="R14">
        <v>8.0150000000000006</v>
      </c>
      <c r="S14">
        <v>152761213</v>
      </c>
      <c r="T14">
        <f>S14/$S$15*100</f>
        <v>84.608029635925888</v>
      </c>
      <c r="V14">
        <v>2</v>
      </c>
      <c r="W14">
        <v>7.9200000000000008</v>
      </c>
      <c r="X14">
        <v>141426331</v>
      </c>
      <c r="Y14">
        <f>X14/$X$15*100</f>
        <v>84.616892450491775</v>
      </c>
      <c r="AA14">
        <v>2</v>
      </c>
      <c r="AB14">
        <v>7.9230000000000009</v>
      </c>
      <c r="AC14">
        <v>144385316</v>
      </c>
      <c r="AD14">
        <f>AC14/$AC$15*100</f>
        <v>84.599350254271798</v>
      </c>
      <c r="AG14" s="4"/>
      <c r="AI14" s="4"/>
    </row>
    <row r="15" spans="1:36" x14ac:dyDescent="0.25">
      <c r="A15">
        <v>24</v>
      </c>
      <c r="B15" s="1">
        <f>T93</f>
        <v>99.966981577775329</v>
      </c>
      <c r="C15" s="1">
        <f>T94</f>
        <v>3.3018422224678413E-2</v>
      </c>
      <c r="D15" s="1">
        <f>Y93</f>
        <v>99.96447140658546</v>
      </c>
      <c r="E15" s="1">
        <f>Y94</f>
        <v>3.5528593414539719E-2</v>
      </c>
      <c r="F15" s="1">
        <f>AD93</f>
        <v>99.969118604831394</v>
      </c>
      <c r="G15" s="1">
        <f>AD94</f>
        <v>3.0881395168604796E-2</v>
      </c>
      <c r="H15" s="11">
        <f t="shared" si="0"/>
        <v>99.966857196397385</v>
      </c>
      <c r="I15" s="11">
        <f t="shared" si="1"/>
        <v>3.314280360260765E-2</v>
      </c>
      <c r="J15" s="1">
        <f t="shared" si="2"/>
        <v>2.3260945659269857E-3</v>
      </c>
      <c r="K15" s="1">
        <f t="shared" si="2"/>
        <v>2.3260945659273695E-3</v>
      </c>
      <c r="L15" s="1">
        <f t="shared" si="3"/>
        <v>2.3268657544740878E-3</v>
      </c>
      <c r="M15" s="1">
        <f t="shared" si="4"/>
        <v>7.018400114299185</v>
      </c>
      <c r="N15" s="1"/>
      <c r="O15" s="1"/>
      <c r="S15">
        <f>SUM(S13:S14)</f>
        <v>180551673</v>
      </c>
      <c r="X15">
        <f>SUM(X13:X14)</f>
        <v>167137231</v>
      </c>
      <c r="AC15">
        <f>SUM(AC13:AC14)</f>
        <v>170669533</v>
      </c>
    </row>
    <row r="16" spans="1:36" x14ac:dyDescent="0.25">
      <c r="A16">
        <v>48</v>
      </c>
      <c r="B16" s="1">
        <f>T101</f>
        <v>99.99165244932658</v>
      </c>
      <c r="C16" s="1">
        <f>T102</f>
        <v>8.3475506734246186E-3</v>
      </c>
      <c r="D16" s="1">
        <f>Y101</f>
        <v>99.991646913792096</v>
      </c>
      <c r="E16" s="1">
        <f>Y102</f>
        <v>8.353086207904821E-3</v>
      </c>
      <c r="F16" s="1">
        <f>AD101</f>
        <v>99.991972419125688</v>
      </c>
      <c r="G16" s="1">
        <f>AD102</f>
        <v>8.0275808743143079E-3</v>
      </c>
      <c r="H16" s="11">
        <f t="shared" si="0"/>
        <v>99.991757260748116</v>
      </c>
      <c r="I16" s="11">
        <f t="shared" si="1"/>
        <v>8.2427392518812492E-3</v>
      </c>
      <c r="J16" s="1">
        <f t="shared" si="2"/>
        <v>1.8635317575327535E-4</v>
      </c>
      <c r="K16" s="1">
        <f t="shared" si="2"/>
        <v>1.8635317575352512E-4</v>
      </c>
      <c r="L16" s="1">
        <f t="shared" si="3"/>
        <v>1.8636853762587938E-4</v>
      </c>
      <c r="M16" s="1">
        <f t="shared" si="4"/>
        <v>2.2608160959476367</v>
      </c>
      <c r="N16" s="1"/>
      <c r="O16" s="1"/>
    </row>
    <row r="17" spans="17:35" x14ac:dyDescent="0.25">
      <c r="Q17" t="s">
        <v>137</v>
      </c>
      <c r="V17" t="s">
        <v>246</v>
      </c>
      <c r="AA17" t="s">
        <v>328</v>
      </c>
    </row>
    <row r="18" spans="17:35" x14ac:dyDescent="0.25">
      <c r="Q18" t="s">
        <v>88</v>
      </c>
      <c r="V18" t="s">
        <v>88</v>
      </c>
      <c r="AA18" t="s">
        <v>88</v>
      </c>
    </row>
    <row r="20" spans="17:35" x14ac:dyDescent="0.25">
      <c r="Q20" t="s">
        <v>2</v>
      </c>
      <c r="R20" t="s">
        <v>3</v>
      </c>
      <c r="S20" t="s">
        <v>4</v>
      </c>
      <c r="V20" t="s">
        <v>2</v>
      </c>
      <c r="W20" t="s">
        <v>3</v>
      </c>
      <c r="X20" t="s">
        <v>4</v>
      </c>
      <c r="AA20" t="s">
        <v>2</v>
      </c>
      <c r="AB20" t="s">
        <v>3</v>
      </c>
      <c r="AC20" t="s">
        <v>4</v>
      </c>
    </row>
    <row r="21" spans="17:35" x14ac:dyDescent="0.25">
      <c r="Q21">
        <v>1</v>
      </c>
      <c r="R21">
        <v>7.8170000000000002</v>
      </c>
      <c r="S21">
        <v>96583409</v>
      </c>
      <c r="T21">
        <f>S21/$S$23*100</f>
        <v>46.026626507271153</v>
      </c>
      <c r="V21">
        <v>1</v>
      </c>
      <c r="W21">
        <v>7.7220000000000004</v>
      </c>
      <c r="X21">
        <v>87356073</v>
      </c>
      <c r="Y21">
        <f>X21/$X$23*100</f>
        <v>45.44793592010793</v>
      </c>
      <c r="AA21">
        <v>1</v>
      </c>
      <c r="AB21">
        <v>7.7250000000000005</v>
      </c>
      <c r="AC21">
        <v>92348588</v>
      </c>
      <c r="AD21">
        <f>AC21/$AC$23*100</f>
        <v>46.313778828680597</v>
      </c>
      <c r="AG21" s="4"/>
      <c r="AI21" s="4"/>
    </row>
    <row r="22" spans="17:35" x14ac:dyDescent="0.25">
      <c r="Q22">
        <v>2</v>
      </c>
      <c r="R22">
        <v>7.9889999999999999</v>
      </c>
      <c r="S22">
        <v>113259059</v>
      </c>
      <c r="T22">
        <f>S22/$S$23*100</f>
        <v>53.97337349272884</v>
      </c>
      <c r="V22">
        <v>2</v>
      </c>
      <c r="W22">
        <v>7.8940000000000001</v>
      </c>
      <c r="X22">
        <v>104855237</v>
      </c>
      <c r="Y22">
        <f>X22/$X$23*100</f>
        <v>54.55206407989207</v>
      </c>
      <c r="AA22">
        <v>2</v>
      </c>
      <c r="AB22">
        <v>7.8970000000000002</v>
      </c>
      <c r="AC22">
        <v>107049065</v>
      </c>
      <c r="AD22">
        <f>AC22/$AC$23*100</f>
        <v>53.686221171319403</v>
      </c>
      <c r="AG22" s="4"/>
      <c r="AI22" s="4"/>
    </row>
    <row r="23" spans="17:35" x14ac:dyDescent="0.25">
      <c r="S23">
        <f>SUM(S21:S22)</f>
        <v>209842468</v>
      </c>
      <c r="X23">
        <f>SUM(X21:X22)</f>
        <v>192211310</v>
      </c>
      <c r="AC23">
        <f>SUM(AC21:AC22)</f>
        <v>199397653</v>
      </c>
    </row>
    <row r="25" spans="17:35" x14ac:dyDescent="0.25">
      <c r="Q25" t="s">
        <v>58</v>
      </c>
      <c r="V25" t="s">
        <v>247</v>
      </c>
      <c r="AA25" t="s">
        <v>329</v>
      </c>
    </row>
    <row r="26" spans="17:35" x14ac:dyDescent="0.25">
      <c r="Q26" t="s">
        <v>89</v>
      </c>
      <c r="V26" t="s">
        <v>89</v>
      </c>
      <c r="AA26" t="s">
        <v>89</v>
      </c>
    </row>
    <row r="28" spans="17:35" x14ac:dyDescent="0.25">
      <c r="Q28" t="s">
        <v>2</v>
      </c>
      <c r="R28" t="s">
        <v>3</v>
      </c>
      <c r="S28" t="s">
        <v>4</v>
      </c>
      <c r="V28" t="s">
        <v>2</v>
      </c>
      <c r="W28" t="s">
        <v>3</v>
      </c>
      <c r="X28" t="s">
        <v>4</v>
      </c>
      <c r="AA28" t="s">
        <v>2</v>
      </c>
      <c r="AB28" t="s">
        <v>3</v>
      </c>
      <c r="AC28" t="s">
        <v>4</v>
      </c>
    </row>
    <row r="29" spans="17:35" x14ac:dyDescent="0.25">
      <c r="Q29">
        <v>1</v>
      </c>
      <c r="R29">
        <v>7.8179999999999996</v>
      </c>
      <c r="S29">
        <v>101153123</v>
      </c>
      <c r="T29">
        <f>S29/$S$31*100</f>
        <v>66.777836613958158</v>
      </c>
      <c r="V29">
        <v>1</v>
      </c>
      <c r="W29">
        <v>7.7229999999999999</v>
      </c>
      <c r="X29">
        <v>91583835</v>
      </c>
      <c r="Y29">
        <f>X29/$X$31*100</f>
        <v>65.335932374163335</v>
      </c>
      <c r="AA29">
        <v>1</v>
      </c>
      <c r="AB29">
        <v>7.726</v>
      </c>
      <c r="AC29">
        <v>99670624</v>
      </c>
      <c r="AD29">
        <f>AC29/$AC$31*100</f>
        <v>67.694775452904722</v>
      </c>
      <c r="AG29" s="4"/>
      <c r="AI29" s="4"/>
    </row>
    <row r="30" spans="17:35" x14ac:dyDescent="0.25">
      <c r="Q30">
        <v>2</v>
      </c>
      <c r="R30">
        <v>7.9790000000000001</v>
      </c>
      <c r="S30">
        <v>50323966</v>
      </c>
      <c r="T30">
        <f>S30/$S$31*100</f>
        <v>33.222163386041828</v>
      </c>
      <c r="V30">
        <v>2</v>
      </c>
      <c r="W30">
        <v>7.8840000000000003</v>
      </c>
      <c r="X30">
        <v>48589928</v>
      </c>
      <c r="Y30">
        <f>X30/$X$31*100</f>
        <v>34.664067625836651</v>
      </c>
      <c r="AA30">
        <v>2</v>
      </c>
      <c r="AB30">
        <v>7.8870000000000005</v>
      </c>
      <c r="AC30">
        <v>47564703</v>
      </c>
      <c r="AD30">
        <f>AC30/$AC$31*100</f>
        <v>32.305224547095278</v>
      </c>
      <c r="AG30" s="4"/>
      <c r="AI30" s="4"/>
    </row>
    <row r="31" spans="17:35" x14ac:dyDescent="0.25">
      <c r="S31">
        <f>SUM(S29:S30)</f>
        <v>151477089</v>
      </c>
      <c r="X31">
        <f>SUM(X29:X30)</f>
        <v>140173763</v>
      </c>
      <c r="AC31">
        <f>SUM(AC29:AC30)</f>
        <v>147235327</v>
      </c>
    </row>
    <row r="33" spans="17:35" x14ac:dyDescent="0.25">
      <c r="Q33" t="s">
        <v>138</v>
      </c>
      <c r="V33" t="s">
        <v>248</v>
      </c>
      <c r="AA33" t="s">
        <v>330</v>
      </c>
    </row>
    <row r="34" spans="17:35" x14ac:dyDescent="0.25">
      <c r="Q34" t="s">
        <v>91</v>
      </c>
      <c r="V34" t="s">
        <v>91</v>
      </c>
      <c r="AA34" t="s">
        <v>91</v>
      </c>
    </row>
    <row r="36" spans="17:35" x14ac:dyDescent="0.25">
      <c r="Q36" t="s">
        <v>2</v>
      </c>
      <c r="R36" t="s">
        <v>3</v>
      </c>
      <c r="S36" t="s">
        <v>4</v>
      </c>
      <c r="V36" t="s">
        <v>2</v>
      </c>
      <c r="W36" t="s">
        <v>3</v>
      </c>
      <c r="X36" t="s">
        <v>4</v>
      </c>
      <c r="AA36" t="s">
        <v>2</v>
      </c>
      <c r="AB36" t="s">
        <v>3</v>
      </c>
      <c r="AC36" t="s">
        <v>4</v>
      </c>
    </row>
    <row r="37" spans="17:35" x14ac:dyDescent="0.25">
      <c r="Q37">
        <v>1</v>
      </c>
      <c r="R37">
        <v>7.819</v>
      </c>
      <c r="S37">
        <v>156911005</v>
      </c>
      <c r="T37">
        <f>S37/$S$39*100</f>
        <v>79.026415005585221</v>
      </c>
      <c r="V37">
        <v>1</v>
      </c>
      <c r="W37">
        <v>7.7240000000000002</v>
      </c>
      <c r="X37">
        <v>135169354</v>
      </c>
      <c r="Y37">
        <f>X37/$X$39*100</f>
        <v>77.807183127624242</v>
      </c>
      <c r="AA37">
        <v>1</v>
      </c>
      <c r="AB37">
        <v>7.7270000000000003</v>
      </c>
      <c r="AC37">
        <v>158406429</v>
      </c>
      <c r="AD37">
        <f>AC37/$AC$39*100</f>
        <v>80.097417665459218</v>
      </c>
      <c r="AG37" s="4"/>
      <c r="AI37" s="4"/>
    </row>
    <row r="38" spans="17:35" x14ac:dyDescent="0.25">
      <c r="Q38">
        <v>2</v>
      </c>
      <c r="R38">
        <v>7.9809999999999999</v>
      </c>
      <c r="S38">
        <v>41644130</v>
      </c>
      <c r="T38">
        <f>S38/$S$39*100</f>
        <v>20.973584994414775</v>
      </c>
      <c r="V38">
        <v>2</v>
      </c>
      <c r="W38">
        <v>7.8860000000000001</v>
      </c>
      <c r="X38">
        <v>38554136</v>
      </c>
      <c r="Y38">
        <f>X38/$X$39*100</f>
        <v>22.192816872375751</v>
      </c>
      <c r="AA38">
        <v>2</v>
      </c>
      <c r="AB38">
        <v>7.8890000000000002</v>
      </c>
      <c r="AC38">
        <v>39360782</v>
      </c>
      <c r="AD38">
        <f>AC38/$AC$39*100</f>
        <v>19.902582334540785</v>
      </c>
      <c r="AG38" s="4"/>
      <c r="AI38" s="4"/>
    </row>
    <row r="39" spans="17:35" x14ac:dyDescent="0.25">
      <c r="S39">
        <f>SUM(S37:S38)</f>
        <v>198555135</v>
      </c>
      <c r="X39">
        <f>SUM(X37:X38)</f>
        <v>173723490</v>
      </c>
      <c r="AC39">
        <f>SUM(AC37:AC38)</f>
        <v>197767211</v>
      </c>
    </row>
    <row r="41" spans="17:35" x14ac:dyDescent="0.25">
      <c r="Q41" t="s">
        <v>139</v>
      </c>
      <c r="V41" t="s">
        <v>249</v>
      </c>
      <c r="AA41" t="s">
        <v>331</v>
      </c>
    </row>
    <row r="42" spans="17:35" x14ac:dyDescent="0.25">
      <c r="Q42" t="s">
        <v>90</v>
      </c>
      <c r="V42" t="s">
        <v>90</v>
      </c>
      <c r="AA42" t="s">
        <v>90</v>
      </c>
    </row>
    <row r="44" spans="17:35" x14ac:dyDescent="0.25">
      <c r="Q44" t="s">
        <v>2</v>
      </c>
      <c r="R44" t="s">
        <v>3</v>
      </c>
      <c r="S44" t="s">
        <v>4</v>
      </c>
      <c r="V44" t="s">
        <v>2</v>
      </c>
      <c r="W44" t="s">
        <v>3</v>
      </c>
      <c r="X44" t="s">
        <v>4</v>
      </c>
      <c r="AA44" t="s">
        <v>2</v>
      </c>
      <c r="AB44" t="s">
        <v>3</v>
      </c>
      <c r="AC44" t="s">
        <v>4</v>
      </c>
    </row>
    <row r="45" spans="17:35" x14ac:dyDescent="0.25">
      <c r="Q45">
        <v>1</v>
      </c>
      <c r="R45">
        <v>7.8220000000000001</v>
      </c>
      <c r="S45">
        <v>121117973</v>
      </c>
      <c r="T45">
        <f>S45/$S$47*100</f>
        <v>88.910176939131517</v>
      </c>
      <c r="V45">
        <v>1</v>
      </c>
      <c r="W45">
        <v>7.7270000000000003</v>
      </c>
      <c r="X45">
        <v>102054715</v>
      </c>
      <c r="Y45">
        <f>X45/$X$47*100</f>
        <v>87.947201955683056</v>
      </c>
      <c r="AA45">
        <v>1</v>
      </c>
      <c r="AB45">
        <v>7.73</v>
      </c>
      <c r="AC45">
        <v>124553379</v>
      </c>
      <c r="AD45">
        <f>AC45/$AC$47*100</f>
        <v>89.715065191875041</v>
      </c>
      <c r="AG45" s="4"/>
      <c r="AI45" s="4"/>
    </row>
    <row r="46" spans="17:35" x14ac:dyDescent="0.25">
      <c r="Q46">
        <v>2</v>
      </c>
      <c r="R46">
        <v>7.9720000000000004</v>
      </c>
      <c r="S46">
        <v>15107122</v>
      </c>
      <c r="T46">
        <f>S46/$S$47*100</f>
        <v>11.089823060868484</v>
      </c>
      <c r="V46">
        <v>2</v>
      </c>
      <c r="W46">
        <v>7.8770000000000007</v>
      </c>
      <c r="X46">
        <v>13986174</v>
      </c>
      <c r="Y46">
        <f>X46/$X$47*100</f>
        <v>12.052798044316948</v>
      </c>
      <c r="AA46">
        <v>2</v>
      </c>
      <c r="AB46">
        <v>7.8800000000000008</v>
      </c>
      <c r="AC46">
        <v>14278799</v>
      </c>
      <c r="AD46">
        <f>AC46/$AC$47*100</f>
        <v>10.284934808124959</v>
      </c>
      <c r="AG46" s="4"/>
      <c r="AI46" s="4"/>
    </row>
    <row r="47" spans="17:35" x14ac:dyDescent="0.25">
      <c r="S47">
        <f>SUM(S45:S46)</f>
        <v>136225095</v>
      </c>
      <c r="X47">
        <f>SUM(X45:X46)</f>
        <v>116040889</v>
      </c>
      <c r="AC47">
        <f>SUM(AC45:AC46)</f>
        <v>138832178</v>
      </c>
    </row>
    <row r="49" spans="17:35" x14ac:dyDescent="0.25">
      <c r="Q49" t="s">
        <v>14</v>
      </c>
      <c r="V49" t="s">
        <v>250</v>
      </c>
      <c r="AA49" t="s">
        <v>332</v>
      </c>
    </row>
    <row r="50" spans="17:35" x14ac:dyDescent="0.25">
      <c r="Q50" t="s">
        <v>92</v>
      </c>
      <c r="V50" t="s">
        <v>92</v>
      </c>
      <c r="AA50" t="s">
        <v>92</v>
      </c>
    </row>
    <row r="52" spans="17:35" x14ac:dyDescent="0.25">
      <c r="Q52" t="s">
        <v>2</v>
      </c>
      <c r="R52" t="s">
        <v>3</v>
      </c>
      <c r="S52" t="s">
        <v>4</v>
      </c>
      <c r="V52" t="s">
        <v>2</v>
      </c>
      <c r="W52" t="s">
        <v>3</v>
      </c>
      <c r="X52" t="s">
        <v>4</v>
      </c>
      <c r="AA52" t="s">
        <v>2</v>
      </c>
      <c r="AB52" t="s">
        <v>3</v>
      </c>
      <c r="AC52" t="s">
        <v>4</v>
      </c>
    </row>
    <row r="53" spans="17:35" x14ac:dyDescent="0.25">
      <c r="Q53">
        <v>1</v>
      </c>
      <c r="R53">
        <v>7.819</v>
      </c>
      <c r="S53">
        <v>152379212</v>
      </c>
      <c r="T53">
        <f>S53/$S$55*100</f>
        <v>93.023053024085939</v>
      </c>
      <c r="V53">
        <v>1</v>
      </c>
      <c r="W53">
        <v>7.7240000000000002</v>
      </c>
      <c r="X53">
        <v>130976676</v>
      </c>
      <c r="Y53">
        <f>X53/$X$55*100</f>
        <v>92.525451343760722</v>
      </c>
      <c r="AA53">
        <v>1</v>
      </c>
      <c r="AB53">
        <v>7.7270000000000003</v>
      </c>
      <c r="AC53">
        <v>154120259</v>
      </c>
      <c r="AD53">
        <f>AC53/$AC$55*100</f>
        <v>93.450158406604956</v>
      </c>
      <c r="AG53" s="4"/>
      <c r="AI53" s="4"/>
    </row>
    <row r="54" spans="17:35" x14ac:dyDescent="0.25">
      <c r="Q54">
        <v>2</v>
      </c>
      <c r="R54">
        <v>7.9809999999999999</v>
      </c>
      <c r="S54">
        <v>11428798</v>
      </c>
      <c r="T54">
        <f>S54/$S$55*100</f>
        <v>6.9769469759140597</v>
      </c>
      <c r="V54">
        <v>2</v>
      </c>
      <c r="W54">
        <v>7.8860000000000001</v>
      </c>
      <c r="X54">
        <v>10580781</v>
      </c>
      <c r="Y54">
        <f>X54/$X$55*100</f>
        <v>7.4745486562392829</v>
      </c>
      <c r="AA54">
        <v>2</v>
      </c>
      <c r="AB54">
        <v>7.8890000000000002</v>
      </c>
      <c r="AC54">
        <v>10802157</v>
      </c>
      <c r="AD54">
        <f>AC54/$AC$55*100</f>
        <v>6.5498415933950422</v>
      </c>
      <c r="AG54" s="4"/>
      <c r="AI54" s="4"/>
    </row>
    <row r="55" spans="17:35" x14ac:dyDescent="0.25">
      <c r="S55">
        <f>SUM(S53:S54)</f>
        <v>163808010</v>
      </c>
      <c r="X55">
        <f>SUM(X53:X54)</f>
        <v>141557457</v>
      </c>
      <c r="AC55">
        <f>SUM(AC53:AC54)</f>
        <v>164922416</v>
      </c>
    </row>
    <row r="57" spans="17:35" x14ac:dyDescent="0.25">
      <c r="Q57" t="s">
        <v>140</v>
      </c>
      <c r="V57" t="s">
        <v>251</v>
      </c>
      <c r="AA57" t="s">
        <v>333</v>
      </c>
    </row>
    <row r="58" spans="17:35" x14ac:dyDescent="0.25">
      <c r="Q58" t="s">
        <v>93</v>
      </c>
      <c r="V58" t="s">
        <v>93</v>
      </c>
      <c r="AA58" t="s">
        <v>93</v>
      </c>
    </row>
    <row r="60" spans="17:35" x14ac:dyDescent="0.25">
      <c r="Q60" t="s">
        <v>2</v>
      </c>
      <c r="R60" t="s">
        <v>3</v>
      </c>
      <c r="S60" t="s">
        <v>4</v>
      </c>
      <c r="V60" t="s">
        <v>2</v>
      </c>
      <c r="W60" t="s">
        <v>3</v>
      </c>
      <c r="X60" t="s">
        <v>4</v>
      </c>
      <c r="AA60" t="s">
        <v>2</v>
      </c>
      <c r="AB60" t="s">
        <v>3</v>
      </c>
      <c r="AC60" t="s">
        <v>4</v>
      </c>
    </row>
    <row r="61" spans="17:35" x14ac:dyDescent="0.25">
      <c r="Q61">
        <v>1</v>
      </c>
      <c r="R61">
        <v>7.8209999999999997</v>
      </c>
      <c r="S61">
        <v>148939262</v>
      </c>
      <c r="T61">
        <f>S61/$S$63*100</f>
        <v>98.407490138158209</v>
      </c>
      <c r="V61">
        <v>1</v>
      </c>
      <c r="W61">
        <v>7.726</v>
      </c>
      <c r="X61">
        <v>127794137</v>
      </c>
      <c r="Y61">
        <f>X61/$X$63*100</f>
        <v>98.283864236161833</v>
      </c>
      <c r="AA61">
        <v>1</v>
      </c>
      <c r="AB61">
        <v>7.7290000000000001</v>
      </c>
      <c r="AC61">
        <v>150866754</v>
      </c>
      <c r="AD61">
        <f>AC61/$AC$63*100</f>
        <v>98.512452811343536</v>
      </c>
      <c r="AG61" s="4"/>
      <c r="AI61" s="4"/>
    </row>
    <row r="62" spans="17:35" x14ac:dyDescent="0.25">
      <c r="Q62">
        <v>2</v>
      </c>
      <c r="R62">
        <v>7.97</v>
      </c>
      <c r="S62">
        <v>2410256</v>
      </c>
      <c r="T62">
        <f>S62/$S$63*100</f>
        <v>1.5925098618417801</v>
      </c>
      <c r="V62">
        <v>2</v>
      </c>
      <c r="W62">
        <v>7.875</v>
      </c>
      <c r="X62">
        <v>2231415</v>
      </c>
      <c r="Y62">
        <f>X62/$X$63*100</f>
        <v>1.7161357638381725</v>
      </c>
      <c r="AA62">
        <v>2</v>
      </c>
      <c r="AB62">
        <v>7.8780000000000001</v>
      </c>
      <c r="AC62">
        <v>2278102</v>
      </c>
      <c r="AD62">
        <f>AC62/$AC$63*100</f>
        <v>1.4875471886564704</v>
      </c>
      <c r="AG62" s="4"/>
      <c r="AI62" s="4"/>
    </row>
    <row r="63" spans="17:35" x14ac:dyDescent="0.25">
      <c r="S63">
        <f>SUM(S61:S62)</f>
        <v>151349518</v>
      </c>
      <c r="X63">
        <f>SUM(X61:X62)</f>
        <v>130025552</v>
      </c>
      <c r="AC63">
        <f>SUM(AC61:AC62)</f>
        <v>153144856</v>
      </c>
    </row>
    <row r="65" spans="17:35" x14ac:dyDescent="0.25">
      <c r="Q65" t="s">
        <v>61</v>
      </c>
      <c r="V65" t="s">
        <v>252</v>
      </c>
      <c r="AA65" t="s">
        <v>334</v>
      </c>
    </row>
    <row r="66" spans="17:35" x14ac:dyDescent="0.25">
      <c r="Q66" t="s">
        <v>94</v>
      </c>
      <c r="V66" t="s">
        <v>94</v>
      </c>
      <c r="AA66" t="s">
        <v>94</v>
      </c>
    </row>
    <row r="68" spans="17:35" x14ac:dyDescent="0.25">
      <c r="Q68" t="s">
        <v>2</v>
      </c>
      <c r="R68" t="s">
        <v>3</v>
      </c>
      <c r="S68" t="s">
        <v>4</v>
      </c>
      <c r="V68" t="s">
        <v>2</v>
      </c>
      <c r="W68" t="s">
        <v>3</v>
      </c>
      <c r="X68" t="s">
        <v>4</v>
      </c>
      <c r="AA68" t="s">
        <v>2</v>
      </c>
      <c r="AB68" t="s">
        <v>3</v>
      </c>
      <c r="AC68" t="s">
        <v>4</v>
      </c>
    </row>
    <row r="69" spans="17:35" x14ac:dyDescent="0.25">
      <c r="Q69">
        <v>1</v>
      </c>
      <c r="R69">
        <v>7.8220000000000001</v>
      </c>
      <c r="S69">
        <v>166222106.39999998</v>
      </c>
      <c r="T69">
        <f>S69/$S$71*100</f>
        <v>99.474355489030458</v>
      </c>
      <c r="V69">
        <v>1</v>
      </c>
      <c r="W69">
        <v>7.7270000000000003</v>
      </c>
      <c r="X69">
        <v>143783706</v>
      </c>
      <c r="Y69">
        <f>X69/$X$71*100</f>
        <v>99.437622056137357</v>
      </c>
      <c r="AA69">
        <v>1</v>
      </c>
      <c r="AB69">
        <v>7.73</v>
      </c>
      <c r="AC69">
        <v>167212868</v>
      </c>
      <c r="AD69">
        <f>AC69/$AC$71*100</f>
        <v>99.505963536893887</v>
      </c>
      <c r="AG69" s="4"/>
      <c r="AI69" s="4"/>
    </row>
    <row r="70" spans="17:35" x14ac:dyDescent="0.25">
      <c r="Q70">
        <v>2</v>
      </c>
      <c r="R70">
        <v>7.968</v>
      </c>
      <c r="S70">
        <v>878354.39999999991</v>
      </c>
      <c r="T70">
        <f>S70/$S$71*100</f>
        <v>0.52564451096953524</v>
      </c>
      <c r="V70">
        <v>2</v>
      </c>
      <c r="W70">
        <v>7.8730000000000002</v>
      </c>
      <c r="X70">
        <v>813181</v>
      </c>
      <c r="Y70">
        <f>X70/$X$71*100</f>
        <v>0.56237794386265039</v>
      </c>
      <c r="AA70">
        <v>2</v>
      </c>
      <c r="AB70">
        <v>7.8760000000000003</v>
      </c>
      <c r="AC70">
        <v>830194</v>
      </c>
      <c r="AD70">
        <f>AC70/$AC$71*100</f>
        <v>0.49403646310610549</v>
      </c>
      <c r="AG70" s="4"/>
      <c r="AI70" s="4"/>
    </row>
    <row r="71" spans="17:35" x14ac:dyDescent="0.25">
      <c r="S71">
        <f>SUM(S69:S70)</f>
        <v>167100460.79999998</v>
      </c>
      <c r="X71">
        <f>SUM(X69:X70)</f>
        <v>144596887</v>
      </c>
      <c r="AC71">
        <f>SUM(AC69:AC70)</f>
        <v>168043062</v>
      </c>
    </row>
    <row r="73" spans="17:35" x14ac:dyDescent="0.25">
      <c r="Q73" t="s">
        <v>141</v>
      </c>
      <c r="V73" t="s">
        <v>253</v>
      </c>
      <c r="AA73" t="s">
        <v>335</v>
      </c>
    </row>
    <row r="74" spans="17:35" x14ac:dyDescent="0.25">
      <c r="Q74" t="s">
        <v>95</v>
      </c>
      <c r="V74" t="s">
        <v>95</v>
      </c>
      <c r="AA74" t="s">
        <v>95</v>
      </c>
    </row>
    <row r="76" spans="17:35" x14ac:dyDescent="0.25">
      <c r="Q76" t="s">
        <v>2</v>
      </c>
      <c r="R76" t="s">
        <v>3</v>
      </c>
      <c r="S76" t="s">
        <v>4</v>
      </c>
      <c r="V76" t="s">
        <v>2</v>
      </c>
      <c r="W76" t="s">
        <v>3</v>
      </c>
      <c r="X76" t="s">
        <v>4</v>
      </c>
      <c r="AA76" t="s">
        <v>2</v>
      </c>
      <c r="AB76" t="s">
        <v>3</v>
      </c>
      <c r="AC76" t="s">
        <v>4</v>
      </c>
    </row>
    <row r="77" spans="17:35" x14ac:dyDescent="0.25">
      <c r="Q77">
        <v>1</v>
      </c>
      <c r="R77">
        <v>7.8230000000000004</v>
      </c>
      <c r="S77">
        <v>157408228.90000001</v>
      </c>
      <c r="T77">
        <f>S77/$S$79*100</f>
        <v>99.882918465059831</v>
      </c>
      <c r="V77">
        <v>1</v>
      </c>
      <c r="W77">
        <v>7.7280000000000006</v>
      </c>
      <c r="X77">
        <v>131629371</v>
      </c>
      <c r="Y77">
        <f>X77/$X$79*100</f>
        <v>99.870393967256135</v>
      </c>
      <c r="AA77">
        <v>1</v>
      </c>
      <c r="AB77">
        <v>7.7310000000000008</v>
      </c>
      <c r="AC77">
        <v>162876703</v>
      </c>
      <c r="AD77">
        <f>AC77/$AC$79*100</f>
        <v>99.893042731917078</v>
      </c>
      <c r="AG77" s="4"/>
      <c r="AI77" s="4"/>
    </row>
    <row r="78" spans="17:35" x14ac:dyDescent="0.25">
      <c r="Q78">
        <v>2</v>
      </c>
      <c r="R78">
        <v>7.968</v>
      </c>
      <c r="S78">
        <v>184512</v>
      </c>
      <c r="T78">
        <f>S78/$S$79*100</f>
        <v>0.11708153494016676</v>
      </c>
      <c r="V78">
        <v>2</v>
      </c>
      <c r="W78">
        <v>7.8730000000000002</v>
      </c>
      <c r="X78">
        <v>170821</v>
      </c>
      <c r="Y78">
        <f>X78/$X$79*100</f>
        <v>0.12960603274386734</v>
      </c>
      <c r="AA78">
        <v>2</v>
      </c>
      <c r="AB78">
        <v>7.8760000000000003</v>
      </c>
      <c r="AC78">
        <v>174395</v>
      </c>
      <c r="AD78">
        <f>AC78/$AC$79*100</f>
        <v>0.10695726808291717</v>
      </c>
      <c r="AG78" s="4"/>
      <c r="AI78" s="4"/>
    </row>
    <row r="79" spans="17:35" x14ac:dyDescent="0.25">
      <c r="S79">
        <f>SUM(S77:S78)</f>
        <v>157592740.90000001</v>
      </c>
      <c r="X79">
        <f>SUM(X77:X78)</f>
        <v>131800192</v>
      </c>
      <c r="AC79">
        <f>SUM(AC77:AC78)</f>
        <v>163051098</v>
      </c>
    </row>
    <row r="81" spans="17:35" x14ac:dyDescent="0.25">
      <c r="Q81" t="s">
        <v>142</v>
      </c>
      <c r="V81" t="s">
        <v>254</v>
      </c>
      <c r="AA81" t="s">
        <v>336</v>
      </c>
    </row>
    <row r="82" spans="17:35" x14ac:dyDescent="0.25">
      <c r="Q82" t="s">
        <v>96</v>
      </c>
      <c r="V82" t="s">
        <v>96</v>
      </c>
      <c r="AA82" t="s">
        <v>96</v>
      </c>
    </row>
    <row r="84" spans="17:35" x14ac:dyDescent="0.25">
      <c r="Q84" t="s">
        <v>2</v>
      </c>
      <c r="R84" t="s">
        <v>3</v>
      </c>
      <c r="S84" t="s">
        <v>4</v>
      </c>
      <c r="V84" t="s">
        <v>2</v>
      </c>
      <c r="W84" t="s">
        <v>3</v>
      </c>
      <c r="X84" t="s">
        <v>4</v>
      </c>
      <c r="AA84" t="s">
        <v>2</v>
      </c>
      <c r="AB84" t="s">
        <v>3</v>
      </c>
      <c r="AC84" t="s">
        <v>4</v>
      </c>
    </row>
    <row r="85" spans="17:35" x14ac:dyDescent="0.25">
      <c r="Q85">
        <v>1</v>
      </c>
      <c r="R85">
        <v>7.82</v>
      </c>
      <c r="S85">
        <v>146980485.59999999</v>
      </c>
      <c r="T85">
        <f>S85/$S$87*100</f>
        <v>99.939791540181844</v>
      </c>
      <c r="V85">
        <v>1</v>
      </c>
      <c r="W85">
        <v>7.7250000000000005</v>
      </c>
      <c r="X85">
        <v>122981936</v>
      </c>
      <c r="Y85">
        <f>X85/$X$87*100</f>
        <v>99.933385833965914</v>
      </c>
      <c r="AA85">
        <v>1</v>
      </c>
      <c r="AB85">
        <v>7.7280000000000006</v>
      </c>
      <c r="AC85">
        <v>159014143</v>
      </c>
      <c r="AD85">
        <f>AC85/$AC$87*100</f>
        <v>99.947395261868934</v>
      </c>
      <c r="AG85" s="4"/>
      <c r="AI85" s="4"/>
    </row>
    <row r="86" spans="17:35" x14ac:dyDescent="0.25">
      <c r="Q86">
        <v>2</v>
      </c>
      <c r="R86">
        <v>7.968</v>
      </c>
      <c r="S86">
        <v>88548</v>
      </c>
      <c r="T86">
        <f>S86/$S$87*100</f>
        <v>6.0208459818151691E-2</v>
      </c>
      <c r="V86">
        <v>2</v>
      </c>
      <c r="W86">
        <v>7.8730000000000002</v>
      </c>
      <c r="X86">
        <v>81978</v>
      </c>
      <c r="Y86">
        <f>X86/$X$87*100</f>
        <v>6.6614166034082101E-2</v>
      </c>
      <c r="AA86">
        <v>2</v>
      </c>
      <c r="AB86">
        <v>7.8760000000000003</v>
      </c>
      <c r="AC86">
        <v>83693</v>
      </c>
      <c r="AD86">
        <f>AC86/$AC$87*100</f>
        <v>5.26047381310705E-2</v>
      </c>
      <c r="AG86" s="4"/>
      <c r="AI86" s="4"/>
    </row>
    <row r="87" spans="17:35" x14ac:dyDescent="0.25">
      <c r="S87">
        <f>SUM(S85:S86)</f>
        <v>147069033.59999999</v>
      </c>
      <c r="X87">
        <f>SUM(X85:X86)</f>
        <v>123063914</v>
      </c>
      <c r="AC87">
        <f>SUM(AC85:AC86)</f>
        <v>159097836</v>
      </c>
    </row>
    <row r="89" spans="17:35" x14ac:dyDescent="0.25">
      <c r="Q89" t="s">
        <v>17</v>
      </c>
      <c r="V89" t="s">
        <v>255</v>
      </c>
      <c r="AA89" t="s">
        <v>337</v>
      </c>
    </row>
    <row r="90" spans="17:35" x14ac:dyDescent="0.25">
      <c r="Q90" t="s">
        <v>97</v>
      </c>
      <c r="V90" t="s">
        <v>97</v>
      </c>
      <c r="AA90" t="s">
        <v>97</v>
      </c>
    </row>
    <row r="92" spans="17:35" x14ac:dyDescent="0.25">
      <c r="Q92" t="s">
        <v>2</v>
      </c>
      <c r="R92" t="s">
        <v>3</v>
      </c>
      <c r="S92" t="s">
        <v>4</v>
      </c>
      <c r="V92" t="s">
        <v>2</v>
      </c>
      <c r="W92" t="s">
        <v>3</v>
      </c>
      <c r="X92" t="s">
        <v>4</v>
      </c>
      <c r="AA92" t="s">
        <v>2</v>
      </c>
      <c r="AB92" t="s">
        <v>3</v>
      </c>
      <c r="AC92" t="s">
        <v>4</v>
      </c>
    </row>
    <row r="93" spans="17:35" x14ac:dyDescent="0.25">
      <c r="Q93">
        <v>1</v>
      </c>
      <c r="R93">
        <v>7.8220000000000001</v>
      </c>
      <c r="S93">
        <v>154329509.88</v>
      </c>
      <c r="T93">
        <f>S93/$S$95*100</f>
        <v>99.966981577775329</v>
      </c>
      <c r="V93">
        <v>1</v>
      </c>
      <c r="W93">
        <v>7.7270000000000003</v>
      </c>
      <c r="X93">
        <v>132781033</v>
      </c>
      <c r="Y93">
        <f>X93/$X$95*100</f>
        <v>99.96447140658546</v>
      </c>
      <c r="AA93">
        <v>1</v>
      </c>
      <c r="AB93">
        <v>7.73</v>
      </c>
      <c r="AC93">
        <v>155964850</v>
      </c>
      <c r="AD93">
        <f>AC93/$AC$95*100</f>
        <v>99.969118604831394</v>
      </c>
      <c r="AG93" s="4"/>
      <c r="AI93" s="4"/>
    </row>
    <row r="94" spans="17:35" x14ac:dyDescent="0.25">
      <c r="Q94">
        <v>2</v>
      </c>
      <c r="R94">
        <v>7.968</v>
      </c>
      <c r="S94">
        <v>50974</v>
      </c>
      <c r="T94">
        <f>S94/$S$95*100</f>
        <v>3.3018422224678413E-2</v>
      </c>
      <c r="V94">
        <v>2</v>
      </c>
      <c r="W94">
        <v>7.8730000000000002</v>
      </c>
      <c r="X94">
        <v>47192</v>
      </c>
      <c r="Y94">
        <f>X94/$X$95*100</f>
        <v>3.5528593414539719E-2</v>
      </c>
      <c r="AA94">
        <v>2</v>
      </c>
      <c r="AB94">
        <v>7.8760000000000003</v>
      </c>
      <c r="AC94">
        <v>48179</v>
      </c>
      <c r="AD94">
        <f>AC94/$AC$95*100</f>
        <v>3.0881395168604796E-2</v>
      </c>
      <c r="AG94" s="4"/>
      <c r="AI94" s="4"/>
    </row>
    <row r="95" spans="17:35" x14ac:dyDescent="0.25">
      <c r="S95">
        <f>SUM(S93:S94)</f>
        <v>154380483.88</v>
      </c>
      <c r="X95">
        <f>SUM(X93:X94)</f>
        <v>132828225</v>
      </c>
      <c r="AC95">
        <f>SUM(AC93:AC94)</f>
        <v>156013029</v>
      </c>
    </row>
    <row r="97" spans="17:35" x14ac:dyDescent="0.25">
      <c r="Q97" t="s">
        <v>143</v>
      </c>
      <c r="V97" t="s">
        <v>256</v>
      </c>
      <c r="AA97" t="s">
        <v>338</v>
      </c>
    </row>
    <row r="98" spans="17:35" x14ac:dyDescent="0.25">
      <c r="Q98" t="s">
        <v>98</v>
      </c>
      <c r="V98" t="s">
        <v>98</v>
      </c>
      <c r="AA98" t="s">
        <v>98</v>
      </c>
    </row>
    <row r="100" spans="17:35" x14ac:dyDescent="0.25">
      <c r="Q100" t="s">
        <v>2</v>
      </c>
      <c r="R100" t="s">
        <v>3</v>
      </c>
      <c r="S100" t="s">
        <v>4</v>
      </c>
      <c r="V100" t="s">
        <v>2</v>
      </c>
      <c r="W100" t="s">
        <v>3</v>
      </c>
      <c r="X100" t="s">
        <v>4</v>
      </c>
      <c r="AA100" t="s">
        <v>2</v>
      </c>
      <c r="AB100" t="s">
        <v>3</v>
      </c>
      <c r="AC100" t="s">
        <v>4</v>
      </c>
    </row>
    <row r="101" spans="17:35" x14ac:dyDescent="0.25">
      <c r="Q101">
        <v>1</v>
      </c>
      <c r="R101">
        <v>7.8170000000000002</v>
      </c>
      <c r="S101">
        <v>162045985.37400001</v>
      </c>
      <c r="T101">
        <f>S101/$S$103*100</f>
        <v>99.99165244932658</v>
      </c>
      <c r="V101">
        <v>1</v>
      </c>
      <c r="W101">
        <v>7.7220000000000004</v>
      </c>
      <c r="X101">
        <v>149920084</v>
      </c>
      <c r="Y101">
        <f>X101/$X$103*100</f>
        <v>99.991646913792096</v>
      </c>
      <c r="AA101">
        <v>1</v>
      </c>
      <c r="AB101">
        <v>7.7250000000000005</v>
      </c>
      <c r="AC101">
        <v>159263093</v>
      </c>
      <c r="AD101">
        <f>AC101/$AC$103*100</f>
        <v>99.991972419125688</v>
      </c>
      <c r="AG101" s="4"/>
      <c r="AI101" s="4"/>
    </row>
    <row r="102" spans="17:35" x14ac:dyDescent="0.25">
      <c r="Q102">
        <v>2</v>
      </c>
      <c r="R102">
        <v>7.9770000000000003</v>
      </c>
      <c r="S102">
        <v>13528</v>
      </c>
      <c r="T102">
        <f>S102/$S$103*100</f>
        <v>8.3475506734246186E-3</v>
      </c>
      <c r="V102">
        <v>2</v>
      </c>
      <c r="W102">
        <v>7.8820000000000006</v>
      </c>
      <c r="X102">
        <v>12524</v>
      </c>
      <c r="Y102">
        <f>X102/$X$103*100</f>
        <v>8.353086207904821E-3</v>
      </c>
      <c r="AA102">
        <v>2</v>
      </c>
      <c r="AB102">
        <v>7.8850000000000007</v>
      </c>
      <c r="AC102">
        <v>12786</v>
      </c>
      <c r="AD102">
        <f>AC102/$AC$103*100</f>
        <v>8.0275808743143079E-3</v>
      </c>
      <c r="AG102" s="4"/>
      <c r="AI102" s="4"/>
    </row>
    <row r="103" spans="17:35" x14ac:dyDescent="0.25">
      <c r="S103">
        <f>SUM(S101:S102)</f>
        <v>162059513.37400001</v>
      </c>
      <c r="X103">
        <f>SUM(X101:X102)</f>
        <v>149932608</v>
      </c>
      <c r="AC103">
        <f>SUM(AC101:AC102)</f>
        <v>159275879</v>
      </c>
    </row>
  </sheetData>
  <mergeCells count="5">
    <mergeCell ref="L2:M2"/>
    <mergeCell ref="H2:I2"/>
    <mergeCell ref="B2:C2"/>
    <mergeCell ref="D2:E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00C5-4E2D-4441-B938-E8E56DF11C19}">
  <dimension ref="A1:X103"/>
  <sheetViews>
    <sheetView workbookViewId="0">
      <selection activeCell="I19" sqref="I19"/>
    </sheetView>
  </sheetViews>
  <sheetFormatPr defaultRowHeight="15" x14ac:dyDescent="0.25"/>
  <cols>
    <col min="1" max="1" width="11.7109375" customWidth="1"/>
    <col min="15" max="15" width="11" bestFit="1" customWidth="1"/>
    <col min="20" max="20" width="11" bestFit="1" customWidth="1"/>
    <col min="24" max="24" width="10.7109375" customWidth="1"/>
  </cols>
  <sheetData>
    <row r="1" spans="1:24" x14ac:dyDescent="0.25">
      <c r="A1" t="s">
        <v>144</v>
      </c>
      <c r="M1" t="s">
        <v>64</v>
      </c>
      <c r="R1" t="s">
        <v>257</v>
      </c>
    </row>
    <row r="2" spans="1:24" x14ac:dyDescent="0.25">
      <c r="B2" s="8">
        <v>1</v>
      </c>
      <c r="C2" s="8"/>
      <c r="D2" s="8">
        <v>2</v>
      </c>
      <c r="E2" s="8"/>
      <c r="F2" s="8" t="s">
        <v>339</v>
      </c>
      <c r="G2" s="8"/>
      <c r="H2" s="8" t="s">
        <v>340</v>
      </c>
      <c r="I2" s="8"/>
      <c r="J2" s="8" t="s">
        <v>341</v>
      </c>
      <c r="K2" s="8"/>
      <c r="M2" t="s">
        <v>145</v>
      </c>
      <c r="R2" t="s">
        <v>145</v>
      </c>
    </row>
    <row r="3" spans="1:24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s="10" t="s">
        <v>0</v>
      </c>
      <c r="G3" s="10" t="s">
        <v>1</v>
      </c>
      <c r="H3" t="s">
        <v>0</v>
      </c>
      <c r="I3" t="s">
        <v>1</v>
      </c>
      <c r="J3" t="s">
        <v>0</v>
      </c>
      <c r="K3" t="s">
        <v>1</v>
      </c>
    </row>
    <row r="4" spans="1:24" x14ac:dyDescent="0.25">
      <c r="A4">
        <v>0</v>
      </c>
      <c r="B4" s="6">
        <f>P5</f>
        <v>1.1830122986981427E-2</v>
      </c>
      <c r="C4" s="1">
        <f>P6</f>
        <v>99.988169877013021</v>
      </c>
      <c r="D4" s="5">
        <f>U5</f>
        <v>1.1696431687200148E-2</v>
      </c>
      <c r="E4" s="1">
        <f>U6</f>
        <v>99.988303568312801</v>
      </c>
      <c r="F4" s="11">
        <f>AVERAGE(B4,D4)</f>
        <v>1.1763277337090788E-2</v>
      </c>
      <c r="G4" s="11">
        <f>AVERAGE(C4,E4)</f>
        <v>99.988236722662919</v>
      </c>
      <c r="H4" s="1">
        <f>STDEV(B4,D4)</f>
        <v>9.4534024660986469E-5</v>
      </c>
      <c r="I4" s="1">
        <f>STDEV(C4,E4)</f>
        <v>9.4534024660099605E-5</v>
      </c>
      <c r="J4" s="1">
        <f>H4/F4*100</f>
        <v>0.80363679229861607</v>
      </c>
      <c r="K4" s="5">
        <f>I4/G4*100</f>
        <v>9.4545146267863839E-5</v>
      </c>
      <c r="L4" s="5"/>
      <c r="M4" t="s">
        <v>2</v>
      </c>
      <c r="N4" t="s">
        <v>3</v>
      </c>
      <c r="O4" t="s">
        <v>4</v>
      </c>
      <c r="R4" t="s">
        <v>2</v>
      </c>
      <c r="S4" t="s">
        <v>3</v>
      </c>
      <c r="T4" t="s">
        <v>4</v>
      </c>
    </row>
    <row r="5" spans="1:24" x14ac:dyDescent="0.25">
      <c r="A5">
        <v>1</v>
      </c>
      <c r="B5" s="6">
        <f>P13</f>
        <v>1.168712062546701E-2</v>
      </c>
      <c r="C5" s="1">
        <f>P14</f>
        <v>99.988312879374533</v>
      </c>
      <c r="D5" s="5">
        <f>U13</f>
        <v>1.1839538792431855E-2</v>
      </c>
      <c r="E5" s="1">
        <f>U14</f>
        <v>99.988160461207571</v>
      </c>
      <c r="F5" s="11">
        <f t="shared" ref="F5:F16" si="0">AVERAGE(B5,D5)</f>
        <v>1.1763329708949433E-2</v>
      </c>
      <c r="G5" s="11">
        <f t="shared" ref="G5:G16" si="1">AVERAGE(C5,E5)</f>
        <v>99.988236670291059</v>
      </c>
      <c r="H5" s="1">
        <f t="shared" ref="H5:H16" si="2">STDEV(B5,D5)</f>
        <v>1.0777591943686488E-4</v>
      </c>
      <c r="I5" s="1">
        <f t="shared" ref="I5:I16" si="3">STDEV(C5,E5)</f>
        <v>1.0777591943508013E-4</v>
      </c>
      <c r="J5" s="1">
        <f t="shared" ref="J5:J16" si="4">H5/F5*100</f>
        <v>0.91620248776050162</v>
      </c>
      <c r="K5" s="5">
        <f t="shared" ref="K5:K16" si="5">I5/G5*100</f>
        <v>1.0778859896336483E-4</v>
      </c>
      <c r="L5" s="5"/>
      <c r="M5">
        <v>1</v>
      </c>
      <c r="N5">
        <v>7.7889999999999997</v>
      </c>
      <c r="O5">
        <v>30765</v>
      </c>
      <c r="P5">
        <f>O5/$O$7*100</f>
        <v>1.1830122986981427E-2</v>
      </c>
      <c r="R5">
        <v>1</v>
      </c>
      <c r="S5">
        <v>7.694</v>
      </c>
      <c r="T5" s="4">
        <v>26167</v>
      </c>
      <c r="U5">
        <f>T5/$T$7*100</f>
        <v>1.1696431687200148E-2</v>
      </c>
      <c r="X5" s="4"/>
    </row>
    <row r="6" spans="1:24" x14ac:dyDescent="0.25">
      <c r="A6">
        <v>2</v>
      </c>
      <c r="B6" s="6">
        <f>P21</f>
        <v>1.2010008041054674E-2</v>
      </c>
      <c r="C6" s="1">
        <f>P22</f>
        <v>99.987989991958955</v>
      </c>
      <c r="D6" s="5">
        <f>U21</f>
        <v>1.1385829242399654E-2</v>
      </c>
      <c r="E6" s="1">
        <f>U22</f>
        <v>99.9886141707576</v>
      </c>
      <c r="F6" s="11">
        <f t="shared" si="0"/>
        <v>1.1697918641727164E-2</v>
      </c>
      <c r="G6" s="11">
        <f t="shared" si="1"/>
        <v>99.988302081358285</v>
      </c>
      <c r="H6" s="1">
        <f t="shared" si="2"/>
        <v>4.4136106120183741E-4</v>
      </c>
      <c r="I6" s="1">
        <f t="shared" si="3"/>
        <v>4.4136106119503697E-4</v>
      </c>
      <c r="J6" s="1">
        <f t="shared" si="4"/>
        <v>3.7729879538354503</v>
      </c>
      <c r="K6" s="5">
        <f t="shared" si="5"/>
        <v>4.4141269729324053E-4</v>
      </c>
      <c r="L6" s="5"/>
      <c r="M6">
        <v>2</v>
      </c>
      <c r="N6">
        <v>8.0009999999999994</v>
      </c>
      <c r="O6">
        <v>260025703</v>
      </c>
      <c r="P6">
        <f>O6/$O$7*100</f>
        <v>99.988169877013021</v>
      </c>
      <c r="R6">
        <v>2</v>
      </c>
      <c r="S6">
        <v>7.9050000000000002</v>
      </c>
      <c r="T6" s="4">
        <v>223691636</v>
      </c>
      <c r="U6">
        <f>T6/$T$7*100</f>
        <v>99.988303568312801</v>
      </c>
      <c r="X6" s="4"/>
    </row>
    <row r="7" spans="1:24" x14ac:dyDescent="0.25">
      <c r="A7">
        <v>3</v>
      </c>
      <c r="B7" s="6">
        <f>P29</f>
        <v>1.2970692150962335E-2</v>
      </c>
      <c r="C7" s="1">
        <f>P30</f>
        <v>99.987029307849042</v>
      </c>
      <c r="D7" s="5">
        <f>U29</f>
        <v>1.2019593892482751E-2</v>
      </c>
      <c r="E7" s="1">
        <f>U30</f>
        <v>99.987980406107511</v>
      </c>
      <c r="F7" s="11">
        <f t="shared" si="0"/>
        <v>1.2495143021722544E-2</v>
      </c>
      <c r="G7" s="11">
        <f t="shared" si="1"/>
        <v>99.987504856978276</v>
      </c>
      <c r="H7" s="1">
        <f t="shared" si="2"/>
        <v>6.7252802814562974E-4</v>
      </c>
      <c r="I7" s="1">
        <f t="shared" si="3"/>
        <v>6.7252802813787618E-4</v>
      </c>
      <c r="J7" s="1">
        <f t="shared" si="4"/>
        <v>5.3823155683488686</v>
      </c>
      <c r="K7" s="5">
        <f t="shared" si="5"/>
        <v>6.7261207197825122E-4</v>
      </c>
      <c r="L7" s="5"/>
      <c r="O7">
        <f>SUM(O5:O6)</f>
        <v>260056468</v>
      </c>
      <c r="T7">
        <f>SUM(T5:T6)</f>
        <v>223717803</v>
      </c>
    </row>
    <row r="8" spans="1:24" x14ac:dyDescent="0.25">
      <c r="A8">
        <v>4</v>
      </c>
      <c r="B8" s="6">
        <f>P37</f>
        <v>1.1376685791428517E-2</v>
      </c>
      <c r="C8" s="1">
        <f>P38</f>
        <v>99.988623314208567</v>
      </c>
      <c r="D8" s="5">
        <f>U37</f>
        <v>1.2981268537316893E-2</v>
      </c>
      <c r="E8" s="1">
        <f>U38</f>
        <v>99.987018731462683</v>
      </c>
      <c r="F8" s="11">
        <f t="shared" si="0"/>
        <v>1.2178977164372705E-2</v>
      </c>
      <c r="G8" s="11">
        <f t="shared" si="1"/>
        <v>99.987821022835618</v>
      </c>
      <c r="H8" s="1">
        <f t="shared" si="2"/>
        <v>1.1346113405926012E-3</v>
      </c>
      <c r="I8" s="1">
        <f t="shared" si="3"/>
        <v>1.1346113405894585E-3</v>
      </c>
      <c r="J8" s="1">
        <f t="shared" si="4"/>
        <v>9.316146383061561</v>
      </c>
      <c r="K8" s="5">
        <f t="shared" si="5"/>
        <v>1.134749541476988E-3</v>
      </c>
      <c r="L8" s="5"/>
    </row>
    <row r="9" spans="1:24" x14ac:dyDescent="0.25">
      <c r="A9">
        <v>5</v>
      </c>
      <c r="B9" s="6">
        <f>P45</f>
        <v>9.7926738340032363E-3</v>
      </c>
      <c r="C9" s="1">
        <f>P46</f>
        <v>99.990207326165987</v>
      </c>
      <c r="D9" s="5">
        <f>U45</f>
        <v>1.0534666461763233E-2</v>
      </c>
      <c r="E9" s="1">
        <f>U46</f>
        <v>99.989465333538234</v>
      </c>
      <c r="F9" s="11">
        <f t="shared" si="0"/>
        <v>1.0163670147883235E-2</v>
      </c>
      <c r="G9" s="11">
        <f t="shared" si="1"/>
        <v>99.98983632985211</v>
      </c>
      <c r="H9" s="1">
        <f t="shared" si="2"/>
        <v>5.2466801867951968E-4</v>
      </c>
      <c r="I9" s="1">
        <f t="shared" si="3"/>
        <v>5.2466801867393355E-4</v>
      </c>
      <c r="J9" s="1">
        <f t="shared" si="4"/>
        <v>5.1621905379209023</v>
      </c>
      <c r="K9" s="5">
        <f t="shared" si="5"/>
        <v>5.2472134962110466E-4</v>
      </c>
      <c r="L9" s="5"/>
      <c r="M9" t="s">
        <v>146</v>
      </c>
      <c r="R9" t="s">
        <v>262</v>
      </c>
    </row>
    <row r="10" spans="1:24" x14ac:dyDescent="0.25">
      <c r="A10">
        <v>6</v>
      </c>
      <c r="B10" s="6">
        <f>P53</f>
        <v>1.0526370890674168E-2</v>
      </c>
      <c r="C10" s="1">
        <f>P54</f>
        <v>99.989473629109327</v>
      </c>
      <c r="D10" s="5">
        <f>U53</f>
        <v>9.8000901745600305E-3</v>
      </c>
      <c r="E10" s="1">
        <f>U54</f>
        <v>99.990199909825435</v>
      </c>
      <c r="F10" s="11">
        <f t="shared" si="0"/>
        <v>1.0163230532617099E-2</v>
      </c>
      <c r="G10" s="11">
        <f t="shared" si="1"/>
        <v>99.989836769467388</v>
      </c>
      <c r="H10" s="1">
        <f t="shared" si="2"/>
        <v>5.1355801940932864E-4</v>
      </c>
      <c r="I10" s="1">
        <f t="shared" si="3"/>
        <v>5.1355801940524521E-4</v>
      </c>
      <c r="J10" s="1">
        <f t="shared" si="4"/>
        <v>5.0530982029892426</v>
      </c>
      <c r="K10" s="5">
        <f t="shared" si="5"/>
        <v>5.136102187958205E-4</v>
      </c>
      <c r="L10" s="5"/>
      <c r="M10" t="s">
        <v>148</v>
      </c>
      <c r="R10" t="s">
        <v>148</v>
      </c>
    </row>
    <row r="11" spans="1:24" x14ac:dyDescent="0.25">
      <c r="A11">
        <v>8</v>
      </c>
      <c r="B11" s="6">
        <f>P61</f>
        <v>1.1227684445550621E-2</v>
      </c>
      <c r="C11" s="1">
        <f>P62</f>
        <v>99.988772315554456</v>
      </c>
      <c r="D11" s="5">
        <f>U61</f>
        <v>1.1236707079124449E-2</v>
      </c>
      <c r="E11" s="1">
        <f>U62</f>
        <v>99.988763292920879</v>
      </c>
      <c r="F11" s="11">
        <f t="shared" si="0"/>
        <v>1.1232195762337534E-2</v>
      </c>
      <c r="G11" s="11">
        <f t="shared" si="1"/>
        <v>99.988767804237668</v>
      </c>
      <c r="H11" s="1">
        <f t="shared" si="2"/>
        <v>6.379965384215174E-6</v>
      </c>
      <c r="I11" s="1">
        <f t="shared" si="3"/>
        <v>6.3799653865715392E-6</v>
      </c>
      <c r="J11" s="1">
        <f t="shared" si="4"/>
        <v>5.6800696134657096E-2</v>
      </c>
      <c r="K11" s="5">
        <f t="shared" si="5"/>
        <v>6.3806820772734305E-6</v>
      </c>
      <c r="L11" s="5"/>
    </row>
    <row r="12" spans="1:24" x14ac:dyDescent="0.25">
      <c r="A12">
        <v>10</v>
      </c>
      <c r="B12" s="6">
        <f>P69</f>
        <v>1.2422965156525006E-2</v>
      </c>
      <c r="C12" s="1">
        <f>P70</f>
        <v>99.987577034843483</v>
      </c>
      <c r="D12" s="5">
        <f>U69</f>
        <v>1.1139817685740766E-2</v>
      </c>
      <c r="E12" s="1">
        <f>U70</f>
        <v>99.988860182314255</v>
      </c>
      <c r="F12" s="11">
        <f t="shared" si="0"/>
        <v>1.1781391421132886E-2</v>
      </c>
      <c r="G12" s="11">
        <f t="shared" si="1"/>
        <v>99.988218608578876</v>
      </c>
      <c r="H12" s="1">
        <f t="shared" si="2"/>
        <v>9.0732227785390331E-4</v>
      </c>
      <c r="I12" s="1">
        <f t="shared" si="3"/>
        <v>9.0732227784553522E-4</v>
      </c>
      <c r="J12" s="1">
        <f t="shared" si="4"/>
        <v>7.7013168090349051</v>
      </c>
      <c r="K12" s="5">
        <f t="shared" si="5"/>
        <v>9.0742918562976369E-4</v>
      </c>
      <c r="L12" s="5"/>
      <c r="M12" t="s">
        <v>2</v>
      </c>
      <c r="N12" t="s">
        <v>3</v>
      </c>
      <c r="O12" t="s">
        <v>4</v>
      </c>
      <c r="R12" t="s">
        <v>2</v>
      </c>
      <c r="S12" t="s">
        <v>3</v>
      </c>
      <c r="T12" t="s">
        <v>4</v>
      </c>
    </row>
    <row r="13" spans="1:24" x14ac:dyDescent="0.25">
      <c r="A13">
        <v>12</v>
      </c>
      <c r="B13" s="6">
        <f>P77</f>
        <v>1.1131114371252112E-2</v>
      </c>
      <c r="C13" s="1">
        <f>P78</f>
        <v>99.988868885628747</v>
      </c>
      <c r="D13" s="5">
        <f>U77</f>
        <v>1.243294301138239E-2</v>
      </c>
      <c r="E13" s="1">
        <f>U78</f>
        <v>99.98756705698861</v>
      </c>
      <c r="F13" s="11">
        <f t="shared" si="0"/>
        <v>1.178202869131725E-2</v>
      </c>
      <c r="G13" s="11">
        <f t="shared" si="1"/>
        <v>99.988217971308671</v>
      </c>
      <c r="H13" s="1">
        <f t="shared" si="2"/>
        <v>9.2053185937898143E-4</v>
      </c>
      <c r="I13" s="1">
        <f t="shared" si="3"/>
        <v>9.2053185938416879E-4</v>
      </c>
      <c r="J13" s="1">
        <f t="shared" si="4"/>
        <v>7.8130166162077517</v>
      </c>
      <c r="K13" s="5">
        <f t="shared" si="5"/>
        <v>9.2064032949193343E-4</v>
      </c>
      <c r="L13" s="5"/>
      <c r="M13">
        <v>1</v>
      </c>
      <c r="N13">
        <v>7.7889999999999997</v>
      </c>
      <c r="O13">
        <v>27962</v>
      </c>
      <c r="P13">
        <f>O13/$O$15*100</f>
        <v>1.168712062546701E-2</v>
      </c>
      <c r="R13">
        <v>1</v>
      </c>
      <c r="S13">
        <v>7.694</v>
      </c>
      <c r="T13" s="4">
        <v>28790</v>
      </c>
      <c r="U13">
        <f>T13/$T$15*100</f>
        <v>1.1839538792431855E-2</v>
      </c>
      <c r="X13" s="4"/>
    </row>
    <row r="14" spans="1:24" x14ac:dyDescent="0.25">
      <c r="A14">
        <v>16</v>
      </c>
      <c r="B14" s="6">
        <f>P85</f>
        <v>1.1398838198926368E-2</v>
      </c>
      <c r="C14" s="1">
        <f>P86</f>
        <v>99.988601161801071</v>
      </c>
      <c r="D14" s="5">
        <f>U85</f>
        <v>1.0929286483999143E-2</v>
      </c>
      <c r="E14" s="1">
        <f>U86</f>
        <v>99.989070713516</v>
      </c>
      <c r="F14" s="11">
        <f t="shared" si="0"/>
        <v>1.1164062341462756E-2</v>
      </c>
      <c r="G14" s="11">
        <f t="shared" si="1"/>
        <v>99.988835937658536</v>
      </c>
      <c r="H14" s="1">
        <f t="shared" si="2"/>
        <v>3.3202320174281367E-4</v>
      </c>
      <c r="I14" s="1">
        <f t="shared" si="3"/>
        <v>3.3202320174384529E-4</v>
      </c>
      <c r="J14" s="1">
        <f t="shared" si="4"/>
        <v>2.9740357191458568</v>
      </c>
      <c r="K14" s="5">
        <f t="shared" si="5"/>
        <v>3.3206027315975205E-4</v>
      </c>
      <c r="L14" s="5"/>
      <c r="M14">
        <v>2</v>
      </c>
      <c r="N14">
        <v>8</v>
      </c>
      <c r="O14">
        <v>239226863</v>
      </c>
      <c r="P14">
        <f>O14/$O$15*100</f>
        <v>99.988312879374533</v>
      </c>
      <c r="R14">
        <v>2</v>
      </c>
      <c r="S14">
        <v>7.9059999999999997</v>
      </c>
      <c r="T14" s="4">
        <v>243139466</v>
      </c>
      <c r="U14">
        <f>T14/$T$15*100</f>
        <v>99.988160461207571</v>
      </c>
      <c r="X14" s="4"/>
    </row>
    <row r="15" spans="1:24" x14ac:dyDescent="0.25">
      <c r="A15">
        <v>24</v>
      </c>
      <c r="B15" s="6">
        <f>P93</f>
        <v>1.0920967555417722E-2</v>
      </c>
      <c r="C15" s="1">
        <f>P94</f>
        <v>99.989079032444579</v>
      </c>
      <c r="D15" s="5">
        <f>U93</f>
        <v>1.1163421969651029E-2</v>
      </c>
      <c r="E15" s="1">
        <f>U94</f>
        <v>99.988836578030345</v>
      </c>
      <c r="F15" s="11">
        <f t="shared" si="0"/>
        <v>1.1042194762534376E-2</v>
      </c>
      <c r="G15" s="11">
        <f t="shared" si="1"/>
        <v>99.988957805237462</v>
      </c>
      <c r="H15" s="1">
        <f t="shared" si="2"/>
        <v>1.7144116043298354E-4</v>
      </c>
      <c r="I15" s="1">
        <f t="shared" si="3"/>
        <v>1.7144116043369746E-4</v>
      </c>
      <c r="J15" s="1">
        <f t="shared" si="4"/>
        <v>1.5526004034512682</v>
      </c>
      <c r="K15" s="5">
        <f t="shared" si="5"/>
        <v>1.7146009339114973E-4</v>
      </c>
      <c r="L15" s="5"/>
      <c r="O15">
        <f>SUM(O13:O14)</f>
        <v>239254825</v>
      </c>
      <c r="T15">
        <f>SUM(T13:T14)</f>
        <v>243168256</v>
      </c>
    </row>
    <row r="16" spans="1:24" x14ac:dyDescent="0.25">
      <c r="A16">
        <v>48</v>
      </c>
      <c r="B16" s="6">
        <f>P101</f>
        <v>1.1154781095744078E-2</v>
      </c>
      <c r="C16" s="1">
        <f>P102</f>
        <v>99.98884521890426</v>
      </c>
      <c r="D16" s="5">
        <f>U101</f>
        <v>1.1407808114273379E-2</v>
      </c>
      <c r="E16" s="1">
        <f>U102</f>
        <v>99.988592191885729</v>
      </c>
      <c r="F16" s="11">
        <f t="shared" si="0"/>
        <v>1.1281294605008728E-2</v>
      </c>
      <c r="G16" s="11">
        <f t="shared" si="1"/>
        <v>99.988718705395002</v>
      </c>
      <c r="H16" s="1">
        <f t="shared" si="2"/>
        <v>1.7891712062548281E-4</v>
      </c>
      <c r="I16" s="1">
        <f t="shared" si="3"/>
        <v>1.7891712062623226E-4</v>
      </c>
      <c r="J16" s="1">
        <f t="shared" si="4"/>
        <v>1.5859626655441323</v>
      </c>
      <c r="K16" s="5">
        <f t="shared" si="5"/>
        <v>1.7893730707100119E-4</v>
      </c>
      <c r="L16" s="5"/>
    </row>
    <row r="17" spans="13:24" x14ac:dyDescent="0.25">
      <c r="M17" t="s">
        <v>147</v>
      </c>
      <c r="R17" t="s">
        <v>258</v>
      </c>
    </row>
    <row r="18" spans="13:24" x14ac:dyDescent="0.25">
      <c r="M18" t="s">
        <v>149</v>
      </c>
      <c r="R18" t="s">
        <v>149</v>
      </c>
    </row>
    <row r="20" spans="13:24" x14ac:dyDescent="0.25">
      <c r="M20" t="s">
        <v>2</v>
      </c>
      <c r="N20" t="s">
        <v>3</v>
      </c>
      <c r="O20" t="s">
        <v>4</v>
      </c>
      <c r="R20" t="s">
        <v>2</v>
      </c>
      <c r="S20" t="s">
        <v>3</v>
      </c>
      <c r="T20" t="s">
        <v>4</v>
      </c>
    </row>
    <row r="21" spans="13:24" x14ac:dyDescent="0.25">
      <c r="M21">
        <v>1</v>
      </c>
      <c r="N21">
        <v>7.79</v>
      </c>
      <c r="O21">
        <v>32136</v>
      </c>
      <c r="P21">
        <f>O21/$O$23*100</f>
        <v>1.2010008041054674E-2</v>
      </c>
      <c r="R21">
        <v>1</v>
      </c>
      <c r="S21">
        <v>7.6950000000000003</v>
      </c>
      <c r="T21" s="4">
        <v>25238</v>
      </c>
      <c r="U21">
        <f>T21/$T$23*100</f>
        <v>1.1385829242399654E-2</v>
      </c>
      <c r="X21" s="4"/>
    </row>
    <row r="22" spans="13:24" x14ac:dyDescent="0.25">
      <c r="M22">
        <v>2</v>
      </c>
      <c r="N22">
        <v>8.0050000000000008</v>
      </c>
      <c r="O22">
        <v>267544704</v>
      </c>
      <c r="P22">
        <f>O22/$O$23*100</f>
        <v>99.987989991958955</v>
      </c>
      <c r="R22">
        <v>2</v>
      </c>
      <c r="S22">
        <v>7.9059999999999997</v>
      </c>
      <c r="T22" s="4">
        <v>221636263</v>
      </c>
      <c r="U22">
        <f>T22/$T$23*100</f>
        <v>99.9886141707576</v>
      </c>
      <c r="X22" s="4"/>
    </row>
    <row r="23" spans="13:24" x14ac:dyDescent="0.25">
      <c r="O23">
        <f>SUM(O21:O22)</f>
        <v>267576840</v>
      </c>
      <c r="T23">
        <f>SUM(T21:T22)</f>
        <v>221661501</v>
      </c>
    </row>
    <row r="25" spans="13:24" x14ac:dyDescent="0.25">
      <c r="M25" t="s">
        <v>37</v>
      </c>
      <c r="R25" t="s">
        <v>263</v>
      </c>
    </row>
    <row r="26" spans="13:24" x14ac:dyDescent="0.25">
      <c r="M26" t="s">
        <v>150</v>
      </c>
      <c r="R26" t="s">
        <v>150</v>
      </c>
    </row>
    <row r="28" spans="13:24" x14ac:dyDescent="0.25">
      <c r="M28" t="s">
        <v>2</v>
      </c>
      <c r="N28" t="s">
        <v>3</v>
      </c>
      <c r="O28" t="s">
        <v>4</v>
      </c>
      <c r="R28" t="s">
        <v>2</v>
      </c>
      <c r="S28" t="s">
        <v>3</v>
      </c>
      <c r="T28" t="s">
        <v>4</v>
      </c>
    </row>
    <row r="29" spans="13:24" x14ac:dyDescent="0.25">
      <c r="M29">
        <v>1</v>
      </c>
      <c r="N29">
        <v>7.7889999999999997</v>
      </c>
      <c r="O29">
        <v>32124</v>
      </c>
      <c r="P29">
        <f>O29/$O$31*100</f>
        <v>1.2970692150962335E-2</v>
      </c>
      <c r="R29">
        <v>1</v>
      </c>
      <c r="S29">
        <v>7.6950000000000003</v>
      </c>
      <c r="T29">
        <v>30073</v>
      </c>
      <c r="U29">
        <f>T29/$T$31*100</f>
        <v>1.2019593892482751E-2</v>
      </c>
      <c r="X29" s="4"/>
    </row>
    <row r="30" spans="13:24" x14ac:dyDescent="0.25">
      <c r="M30">
        <v>2</v>
      </c>
      <c r="N30">
        <v>8.0020000000000007</v>
      </c>
      <c r="O30">
        <v>247633919</v>
      </c>
      <c r="P30">
        <f>O30/$O$31*100</f>
        <v>99.987029307849042</v>
      </c>
      <c r="R30">
        <v>2</v>
      </c>
      <c r="S30">
        <v>7.910000000000001</v>
      </c>
      <c r="T30">
        <v>250169728</v>
      </c>
      <c r="U30">
        <f>T30/$T$31*100</f>
        <v>99.987980406107511</v>
      </c>
      <c r="X30" s="4"/>
    </row>
    <row r="31" spans="13:24" x14ac:dyDescent="0.25">
      <c r="O31">
        <f>SUM(O29:O30)</f>
        <v>247666043</v>
      </c>
      <c r="T31">
        <f>SUM(T29:T30)</f>
        <v>250199801</v>
      </c>
    </row>
    <row r="33" spans="13:24" x14ac:dyDescent="0.25">
      <c r="M33" t="s">
        <v>152</v>
      </c>
      <c r="R33" t="s">
        <v>259</v>
      </c>
    </row>
    <row r="34" spans="13:24" x14ac:dyDescent="0.25">
      <c r="M34" t="s">
        <v>151</v>
      </c>
      <c r="R34" t="s">
        <v>151</v>
      </c>
    </row>
    <row r="36" spans="13:24" x14ac:dyDescent="0.25">
      <c r="M36" t="s">
        <v>2</v>
      </c>
      <c r="N36" t="s">
        <v>3</v>
      </c>
      <c r="O36" t="s">
        <v>4</v>
      </c>
      <c r="R36" t="s">
        <v>2</v>
      </c>
      <c r="S36" t="s">
        <v>3</v>
      </c>
      <c r="T36" t="s">
        <v>4</v>
      </c>
    </row>
    <row r="37" spans="13:24" x14ac:dyDescent="0.25">
      <c r="M37">
        <v>1</v>
      </c>
      <c r="N37">
        <v>7.79</v>
      </c>
      <c r="O37">
        <v>26969</v>
      </c>
      <c r="P37">
        <f>O37/$O$39*100</f>
        <v>1.1376685791428517E-2</v>
      </c>
      <c r="R37">
        <v>1</v>
      </c>
      <c r="S37">
        <v>7.694</v>
      </c>
      <c r="T37" s="4">
        <v>30062</v>
      </c>
      <c r="U37">
        <f>T37/$T$39*100</f>
        <v>1.2981268537316893E-2</v>
      </c>
      <c r="X37" s="4"/>
    </row>
    <row r="38" spans="13:24" x14ac:dyDescent="0.25">
      <c r="M38">
        <v>2</v>
      </c>
      <c r="N38">
        <v>8.0009999999999994</v>
      </c>
      <c r="O38">
        <v>237028009</v>
      </c>
      <c r="P38">
        <f>O38/$O$39*100</f>
        <v>99.988623314208567</v>
      </c>
      <c r="R38">
        <v>2</v>
      </c>
      <c r="S38">
        <v>7.9070000000000009</v>
      </c>
      <c r="T38" s="4">
        <v>231549771</v>
      </c>
      <c r="U38">
        <f>T38/$T$39*100</f>
        <v>99.987018731462683</v>
      </c>
      <c r="X38" s="4"/>
    </row>
    <row r="39" spans="13:24" x14ac:dyDescent="0.25">
      <c r="O39">
        <f>SUM(O37:O38)</f>
        <v>237054978</v>
      </c>
      <c r="T39">
        <f>SUM(T37:T38)</f>
        <v>231579833</v>
      </c>
    </row>
    <row r="41" spans="13:24" x14ac:dyDescent="0.25">
      <c r="M41" t="s">
        <v>153</v>
      </c>
      <c r="R41" t="s">
        <v>264</v>
      </c>
    </row>
    <row r="42" spans="13:24" x14ac:dyDescent="0.25">
      <c r="M42" t="s">
        <v>155</v>
      </c>
      <c r="R42" t="s">
        <v>155</v>
      </c>
    </row>
    <row r="44" spans="13:24" x14ac:dyDescent="0.25">
      <c r="M44" t="s">
        <v>2</v>
      </c>
      <c r="N44" t="s">
        <v>3</v>
      </c>
      <c r="O44" t="s">
        <v>4</v>
      </c>
      <c r="R44" t="s">
        <v>2</v>
      </c>
      <c r="S44" t="s">
        <v>3</v>
      </c>
      <c r="T44" t="s">
        <v>4</v>
      </c>
    </row>
    <row r="45" spans="13:24" x14ac:dyDescent="0.25">
      <c r="M45">
        <v>1</v>
      </c>
      <c r="N45">
        <v>7.7889999999999997</v>
      </c>
      <c r="O45">
        <v>20136</v>
      </c>
      <c r="P45">
        <f>O45/$O$47*100</f>
        <v>9.7926738340032363E-3</v>
      </c>
      <c r="R45">
        <v>1</v>
      </c>
      <c r="S45">
        <v>7.6960000000000006</v>
      </c>
      <c r="T45" s="4">
        <v>23617</v>
      </c>
      <c r="U45">
        <f>T45/$T$47*100</f>
        <v>1.0534666461763233E-2</v>
      </c>
      <c r="X45" s="4"/>
    </row>
    <row r="46" spans="13:24" x14ac:dyDescent="0.25">
      <c r="M46">
        <v>2</v>
      </c>
      <c r="N46">
        <v>7.9969999999999999</v>
      </c>
      <c r="O46">
        <v>205602969</v>
      </c>
      <c r="P46">
        <f>O46/$O$47*100</f>
        <v>99.990207326165987</v>
      </c>
      <c r="R46">
        <v>2</v>
      </c>
      <c r="S46">
        <v>7.9059999999999997</v>
      </c>
      <c r="T46" s="4">
        <v>224160035</v>
      </c>
      <c r="U46">
        <f>T46/$T$47*100</f>
        <v>99.989465333538234</v>
      </c>
      <c r="X46" s="4"/>
    </row>
    <row r="47" spans="13:24" x14ac:dyDescent="0.25">
      <c r="O47">
        <f>SUM(O45:O46)</f>
        <v>205623105</v>
      </c>
      <c r="T47">
        <f>SUM(T45:T46)</f>
        <v>224183652</v>
      </c>
    </row>
    <row r="49" spans="13:24" x14ac:dyDescent="0.25">
      <c r="M49" t="s">
        <v>18</v>
      </c>
      <c r="R49" t="s">
        <v>260</v>
      </c>
    </row>
    <row r="50" spans="13:24" x14ac:dyDescent="0.25">
      <c r="M50" t="s">
        <v>154</v>
      </c>
      <c r="R50" t="s">
        <v>154</v>
      </c>
    </row>
    <row r="52" spans="13:24" x14ac:dyDescent="0.25">
      <c r="M52" t="s">
        <v>2</v>
      </c>
      <c r="N52" t="s">
        <v>3</v>
      </c>
      <c r="O52" t="s">
        <v>4</v>
      </c>
      <c r="R52" t="s">
        <v>2</v>
      </c>
      <c r="S52" t="s">
        <v>3</v>
      </c>
      <c r="T52" t="s">
        <v>4</v>
      </c>
    </row>
    <row r="53" spans="13:24" x14ac:dyDescent="0.25">
      <c r="M53">
        <v>1</v>
      </c>
      <c r="N53">
        <v>7.7910000000000004</v>
      </c>
      <c r="O53">
        <v>25237</v>
      </c>
      <c r="P53">
        <f>O53/$O$55*100</f>
        <v>1.0526370890674168E-2</v>
      </c>
      <c r="R53">
        <v>1</v>
      </c>
      <c r="S53">
        <v>7.694</v>
      </c>
      <c r="T53" s="4">
        <v>18843</v>
      </c>
      <c r="U53">
        <f>T53/$T$55*100</f>
        <v>9.8000901745600305E-3</v>
      </c>
      <c r="X53" s="4"/>
    </row>
    <row r="54" spans="13:24" x14ac:dyDescent="0.25">
      <c r="M54">
        <v>2</v>
      </c>
      <c r="N54">
        <v>8.0009999999999994</v>
      </c>
      <c r="O54">
        <v>239725008</v>
      </c>
      <c r="P54">
        <f>O54/$O$55*100</f>
        <v>99.989473629109327</v>
      </c>
      <c r="R54">
        <v>2</v>
      </c>
      <c r="S54">
        <v>7.9020000000000001</v>
      </c>
      <c r="T54" s="4">
        <v>192254898</v>
      </c>
      <c r="U54">
        <f>T54/$T$55*100</f>
        <v>99.990199909825435</v>
      </c>
      <c r="X54" s="4"/>
    </row>
    <row r="55" spans="13:24" x14ac:dyDescent="0.25">
      <c r="O55">
        <f>SUM(O53:O54)</f>
        <v>239750245</v>
      </c>
      <c r="T55">
        <f>SUM(T53:T54)</f>
        <v>192273741</v>
      </c>
    </row>
    <row r="57" spans="13:24" x14ac:dyDescent="0.25">
      <c r="M57" t="s">
        <v>157</v>
      </c>
      <c r="R57" t="s">
        <v>265</v>
      </c>
    </row>
    <row r="58" spans="13:24" x14ac:dyDescent="0.25">
      <c r="M58" t="s">
        <v>156</v>
      </c>
      <c r="R58" t="s">
        <v>156</v>
      </c>
    </row>
    <row r="60" spans="13:24" x14ac:dyDescent="0.25">
      <c r="M60" t="s">
        <v>2</v>
      </c>
      <c r="N60" t="s">
        <v>3</v>
      </c>
      <c r="O60" t="s">
        <v>4</v>
      </c>
      <c r="R60" t="s">
        <v>2</v>
      </c>
      <c r="S60" t="s">
        <v>3</v>
      </c>
      <c r="T60" t="s">
        <v>4</v>
      </c>
    </row>
    <row r="61" spans="13:24" x14ac:dyDescent="0.25">
      <c r="M61">
        <v>1</v>
      </c>
      <c r="N61">
        <v>7.7889999999999997</v>
      </c>
      <c r="O61">
        <v>23760</v>
      </c>
      <c r="P61">
        <f>O61/$O$63*100</f>
        <v>1.1227684445550621E-2</v>
      </c>
      <c r="R61">
        <v>1</v>
      </c>
      <c r="S61">
        <v>7.694</v>
      </c>
      <c r="T61" s="4">
        <v>22235</v>
      </c>
      <c r="U61">
        <f>T61/$T$63*100</f>
        <v>1.1236707079124449E-2</v>
      </c>
      <c r="X61" s="4"/>
    </row>
    <row r="62" spans="13:24" x14ac:dyDescent="0.25">
      <c r="M62">
        <v>2</v>
      </c>
      <c r="N62">
        <v>7.9989999999999997</v>
      </c>
      <c r="O62">
        <v>211596010</v>
      </c>
      <c r="P62">
        <f>O62/$O$63*100</f>
        <v>99.988772315554456</v>
      </c>
      <c r="R62">
        <v>2</v>
      </c>
      <c r="S62">
        <v>7.9039999999999999</v>
      </c>
      <c r="T62" s="4">
        <v>197856021</v>
      </c>
      <c r="U62">
        <f>T62/$T$63*100</f>
        <v>99.988763292920879</v>
      </c>
      <c r="X62" s="4"/>
    </row>
    <row r="63" spans="13:24" x14ac:dyDescent="0.25">
      <c r="O63">
        <f>SUM(O61:O62)</f>
        <v>211619770</v>
      </c>
      <c r="T63">
        <f>SUM(T61:T62)</f>
        <v>197878256</v>
      </c>
    </row>
    <row r="65" spans="13:24" x14ac:dyDescent="0.25">
      <c r="M65" t="s">
        <v>158</v>
      </c>
      <c r="R65" t="s">
        <v>261</v>
      </c>
    </row>
    <row r="66" spans="13:24" x14ac:dyDescent="0.25">
      <c r="M66" t="s">
        <v>159</v>
      </c>
      <c r="R66" t="s">
        <v>159</v>
      </c>
    </row>
    <row r="68" spans="13:24" x14ac:dyDescent="0.25">
      <c r="M68" t="s">
        <v>2</v>
      </c>
      <c r="N68" t="s">
        <v>3</v>
      </c>
      <c r="O68" t="s">
        <v>4</v>
      </c>
      <c r="R68" t="s">
        <v>2</v>
      </c>
      <c r="S68" t="s">
        <v>3</v>
      </c>
      <c r="T68" t="s">
        <v>4</v>
      </c>
    </row>
    <row r="69" spans="13:24" x14ac:dyDescent="0.25">
      <c r="M69">
        <v>1</v>
      </c>
      <c r="N69">
        <v>7.79</v>
      </c>
      <c r="O69">
        <v>29239</v>
      </c>
      <c r="P69">
        <f>O69/$O$71*100</f>
        <v>1.2422965156525006E-2</v>
      </c>
      <c r="R69">
        <v>1</v>
      </c>
      <c r="S69">
        <v>7.6950000000000003</v>
      </c>
      <c r="T69">
        <v>22359</v>
      </c>
      <c r="U69">
        <f>T69/$T$71*100</f>
        <v>1.1139817685740766E-2</v>
      </c>
      <c r="X69" s="4"/>
    </row>
    <row r="70" spans="13:24" x14ac:dyDescent="0.25">
      <c r="M70">
        <v>2</v>
      </c>
      <c r="N70">
        <v>8.0039999999999996</v>
      </c>
      <c r="O70">
        <v>235333250</v>
      </c>
      <c r="P70">
        <f>O70/$O$71*100</f>
        <v>99.987577034843483</v>
      </c>
      <c r="R70">
        <v>2</v>
      </c>
      <c r="S70">
        <v>7.9059999999999997</v>
      </c>
      <c r="T70">
        <v>200690082</v>
      </c>
      <c r="U70">
        <f>T70/$T$71*100</f>
        <v>99.988860182314255</v>
      </c>
      <c r="X70" s="4"/>
    </row>
    <row r="71" spans="13:24" x14ac:dyDescent="0.25">
      <c r="O71">
        <f>SUM(O69:O70)</f>
        <v>235362489</v>
      </c>
      <c r="T71">
        <f>SUM(T69:T70)</f>
        <v>200712441</v>
      </c>
    </row>
    <row r="73" spans="13:24" x14ac:dyDescent="0.25">
      <c r="M73" t="s">
        <v>160</v>
      </c>
      <c r="R73" t="s">
        <v>266</v>
      </c>
    </row>
    <row r="74" spans="13:24" x14ac:dyDescent="0.25">
      <c r="M74" t="s">
        <v>161</v>
      </c>
      <c r="R74" t="s">
        <v>161</v>
      </c>
    </row>
    <row r="76" spans="13:24" x14ac:dyDescent="0.25">
      <c r="M76" t="s">
        <v>2</v>
      </c>
      <c r="N76" t="s">
        <v>3</v>
      </c>
      <c r="O76" t="s">
        <v>4</v>
      </c>
      <c r="R76" t="s">
        <v>2</v>
      </c>
      <c r="S76" t="s">
        <v>3</v>
      </c>
      <c r="T76" t="s">
        <v>4</v>
      </c>
    </row>
    <row r="77" spans="13:24" x14ac:dyDescent="0.25">
      <c r="M77">
        <v>1</v>
      </c>
      <c r="N77">
        <v>7.79</v>
      </c>
      <c r="O77">
        <v>23893</v>
      </c>
      <c r="P77">
        <f>O77/$O$79*100</f>
        <v>1.1131114371252112E-2</v>
      </c>
      <c r="R77">
        <v>1</v>
      </c>
      <c r="S77">
        <v>7.6950000000000003</v>
      </c>
      <c r="T77" s="4">
        <v>27362</v>
      </c>
      <c r="U77">
        <f>T77/$T$79*100</f>
        <v>1.243294301138239E-2</v>
      </c>
      <c r="X77" s="4"/>
    </row>
    <row r="78" spans="13:24" x14ac:dyDescent="0.25">
      <c r="M78">
        <v>2</v>
      </c>
      <c r="N78">
        <v>8.0009999999999994</v>
      </c>
      <c r="O78">
        <v>214626673</v>
      </c>
      <c r="P78">
        <f>O78/$O$79*100</f>
        <v>99.988868885628747</v>
      </c>
      <c r="R78">
        <v>2</v>
      </c>
      <c r="S78">
        <v>7.9089999999999998</v>
      </c>
      <c r="T78" s="4">
        <v>220049252</v>
      </c>
      <c r="U78">
        <f>T78/$T$79*100</f>
        <v>99.98756705698861</v>
      </c>
      <c r="X78" s="4"/>
    </row>
    <row r="79" spans="13:24" x14ac:dyDescent="0.25">
      <c r="O79">
        <f>SUM(O77:O78)</f>
        <v>214650566</v>
      </c>
      <c r="T79">
        <f>SUM(T77:T78)</f>
        <v>220076614</v>
      </c>
    </row>
    <row r="81" spans="13:24" x14ac:dyDescent="0.25">
      <c r="M81" t="s">
        <v>66</v>
      </c>
      <c r="R81" t="s">
        <v>267</v>
      </c>
    </row>
    <row r="82" spans="13:24" x14ac:dyDescent="0.25">
      <c r="M82" t="s">
        <v>162</v>
      </c>
      <c r="R82" t="s">
        <v>162</v>
      </c>
    </row>
    <row r="84" spans="13:24" x14ac:dyDescent="0.25">
      <c r="M84" t="s">
        <v>2</v>
      </c>
      <c r="N84" t="s">
        <v>3</v>
      </c>
      <c r="O84" t="s">
        <v>4</v>
      </c>
      <c r="R84" t="s">
        <v>2</v>
      </c>
      <c r="S84" t="s">
        <v>3</v>
      </c>
      <c r="T84" t="s">
        <v>4</v>
      </c>
    </row>
    <row r="85" spans="13:24" x14ac:dyDescent="0.25">
      <c r="M85">
        <v>1</v>
      </c>
      <c r="N85">
        <v>7.7889999999999997</v>
      </c>
      <c r="O85">
        <v>26386</v>
      </c>
      <c r="P85">
        <f>O85/$O$87*100</f>
        <v>1.1398838198926368E-2</v>
      </c>
      <c r="R85">
        <v>1</v>
      </c>
      <c r="S85">
        <v>7.694</v>
      </c>
      <c r="T85">
        <v>21595</v>
      </c>
      <c r="U85">
        <f>T85/$T$87*100</f>
        <v>1.0929286483999143E-2</v>
      </c>
      <c r="X85" s="4"/>
    </row>
    <row r="86" spans="13:24" x14ac:dyDescent="0.25">
      <c r="M86">
        <v>2</v>
      </c>
      <c r="N86">
        <v>8.0050000000000008</v>
      </c>
      <c r="O86">
        <v>231453345</v>
      </c>
      <c r="P86">
        <f>O86/$O$87*100</f>
        <v>99.988601161801071</v>
      </c>
      <c r="R86">
        <v>2</v>
      </c>
      <c r="S86">
        <v>7.9059999999999997</v>
      </c>
      <c r="T86">
        <v>197566784</v>
      </c>
      <c r="U86">
        <f>T86/$T$87*100</f>
        <v>99.989070713516</v>
      </c>
      <c r="X86" s="4"/>
    </row>
    <row r="87" spans="13:24" x14ac:dyDescent="0.25">
      <c r="O87">
        <f>SUM(O85:O86)</f>
        <v>231479731</v>
      </c>
      <c r="T87">
        <f>SUM(T85:T86)</f>
        <v>197588379</v>
      </c>
    </row>
    <row r="89" spans="13:24" x14ac:dyDescent="0.25">
      <c r="M89" t="s">
        <v>163</v>
      </c>
      <c r="R89" t="s">
        <v>268</v>
      </c>
    </row>
    <row r="90" spans="13:24" x14ac:dyDescent="0.25">
      <c r="M90" t="s">
        <v>164</v>
      </c>
      <c r="R90" t="s">
        <v>164</v>
      </c>
    </row>
    <row r="92" spans="13:24" x14ac:dyDescent="0.25">
      <c r="M92" t="s">
        <v>2</v>
      </c>
      <c r="N92" t="s">
        <v>3</v>
      </c>
      <c r="O92" t="s">
        <v>4</v>
      </c>
      <c r="R92" t="s">
        <v>2</v>
      </c>
      <c r="S92" t="s">
        <v>3</v>
      </c>
      <c r="T92" t="s">
        <v>4</v>
      </c>
    </row>
    <row r="93" spans="13:24" x14ac:dyDescent="0.25">
      <c r="M93">
        <v>1</v>
      </c>
      <c r="N93">
        <v>7.7889999999999997</v>
      </c>
      <c r="O93">
        <v>23077</v>
      </c>
      <c r="P93">
        <f>O93/$O$95*100</f>
        <v>1.0920967555417722E-2</v>
      </c>
      <c r="R93">
        <v>1</v>
      </c>
      <c r="S93">
        <v>7.694</v>
      </c>
      <c r="T93">
        <v>22575</v>
      </c>
      <c r="U93">
        <f>T93/$T$95*100</f>
        <v>1.1163421969651029E-2</v>
      </c>
      <c r="X93" s="4"/>
    </row>
    <row r="94" spans="13:24" x14ac:dyDescent="0.25">
      <c r="M94">
        <v>2</v>
      </c>
      <c r="N94">
        <v>8.0009999999999994</v>
      </c>
      <c r="O94">
        <v>211286039</v>
      </c>
      <c r="P94">
        <f>O94/$O$95*100</f>
        <v>99.989079032444579</v>
      </c>
      <c r="R94">
        <v>2</v>
      </c>
      <c r="S94">
        <v>7.910000000000001</v>
      </c>
      <c r="T94">
        <v>202200364</v>
      </c>
      <c r="U94">
        <f>T94/$T$95*100</f>
        <v>99.988836578030345</v>
      </c>
      <c r="X94" s="4"/>
    </row>
    <row r="95" spans="13:24" x14ac:dyDescent="0.25">
      <c r="O95">
        <f>SUM(O93:O94)</f>
        <v>211309116</v>
      </c>
      <c r="T95">
        <f>SUM(T93:T94)</f>
        <v>202222939</v>
      </c>
    </row>
    <row r="97" spans="13:24" x14ac:dyDescent="0.25">
      <c r="M97" t="s">
        <v>165</v>
      </c>
      <c r="R97" t="s">
        <v>269</v>
      </c>
    </row>
    <row r="98" spans="13:24" x14ac:dyDescent="0.25">
      <c r="M98" t="s">
        <v>166</v>
      </c>
      <c r="R98" t="s">
        <v>166</v>
      </c>
    </row>
    <row r="100" spans="13:24" x14ac:dyDescent="0.25">
      <c r="M100" t="s">
        <v>2</v>
      </c>
      <c r="N100" t="s">
        <v>3</v>
      </c>
      <c r="O100" t="s">
        <v>4</v>
      </c>
      <c r="R100" t="s">
        <v>2</v>
      </c>
      <c r="S100" t="s">
        <v>3</v>
      </c>
      <c r="T100" t="s">
        <v>4</v>
      </c>
    </row>
    <row r="101" spans="13:24" x14ac:dyDescent="0.25">
      <c r="M101">
        <v>1</v>
      </c>
      <c r="N101">
        <v>7.7889999999999997</v>
      </c>
      <c r="O101">
        <v>24124</v>
      </c>
      <c r="P101">
        <f>O101/$O$103*100</f>
        <v>1.1154781095744078E-2</v>
      </c>
      <c r="R101">
        <v>1</v>
      </c>
      <c r="S101">
        <v>7.694</v>
      </c>
      <c r="T101">
        <v>24692</v>
      </c>
      <c r="U101">
        <f>T101/$T$103*100</f>
        <v>1.1407808114273379E-2</v>
      </c>
      <c r="X101" s="4"/>
    </row>
    <row r="102" spans="13:24" x14ac:dyDescent="0.25">
      <c r="M102">
        <v>2</v>
      </c>
      <c r="N102">
        <v>8.0050000000000008</v>
      </c>
      <c r="O102">
        <v>216241886</v>
      </c>
      <c r="P102">
        <f>O102/$O$103*100</f>
        <v>99.98884521890426</v>
      </c>
      <c r="R102">
        <v>2</v>
      </c>
      <c r="S102">
        <v>7.910000000000001</v>
      </c>
      <c r="T102">
        <v>216423549</v>
      </c>
      <c r="U102">
        <f>T102/$T$103*100</f>
        <v>99.988592191885729</v>
      </c>
      <c r="X102" s="4"/>
    </row>
    <row r="103" spans="13:24" x14ac:dyDescent="0.25">
      <c r="O103">
        <f>SUM(O101:O102)</f>
        <v>216266010</v>
      </c>
      <c r="T103">
        <f>SUM(T101:T102)</f>
        <v>216448241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ACE7-47F2-4FD4-8978-46566669E725}">
  <dimension ref="A1:X103"/>
  <sheetViews>
    <sheetView workbookViewId="0"/>
  </sheetViews>
  <sheetFormatPr defaultRowHeight="15" x14ac:dyDescent="0.25"/>
  <cols>
    <col min="1" max="1" width="11.7109375" customWidth="1"/>
    <col min="15" max="15" width="11" bestFit="1" customWidth="1"/>
    <col min="20" max="20" width="11" bestFit="1" customWidth="1"/>
    <col min="21" max="21" width="9.140625" customWidth="1"/>
    <col min="24" max="24" width="12" bestFit="1" customWidth="1"/>
  </cols>
  <sheetData>
    <row r="1" spans="1:24" x14ac:dyDescent="0.25">
      <c r="A1" t="s">
        <v>167</v>
      </c>
      <c r="M1" t="s">
        <v>181</v>
      </c>
      <c r="R1" t="s">
        <v>270</v>
      </c>
    </row>
    <row r="2" spans="1:24" x14ac:dyDescent="0.25">
      <c r="B2" s="8">
        <v>1</v>
      </c>
      <c r="C2" s="8"/>
      <c r="D2" s="8">
        <v>2</v>
      </c>
      <c r="E2" s="8"/>
      <c r="F2" s="8" t="s">
        <v>339</v>
      </c>
      <c r="G2" s="8"/>
      <c r="H2" s="8" t="s">
        <v>340</v>
      </c>
      <c r="I2" s="8"/>
      <c r="J2" s="8" t="s">
        <v>341</v>
      </c>
      <c r="K2" s="8"/>
      <c r="M2" t="s">
        <v>168</v>
      </c>
      <c r="R2" t="s">
        <v>168</v>
      </c>
    </row>
    <row r="3" spans="1:24" x14ac:dyDescent="0.25">
      <c r="A3" t="s">
        <v>27</v>
      </c>
      <c r="B3" t="s">
        <v>0</v>
      </c>
      <c r="C3" t="s">
        <v>1</v>
      </c>
      <c r="D3" t="s">
        <v>0</v>
      </c>
      <c r="E3" t="s">
        <v>1</v>
      </c>
      <c r="F3" t="s">
        <v>0</v>
      </c>
      <c r="G3" t="s">
        <v>1</v>
      </c>
      <c r="H3" t="s">
        <v>0</v>
      </c>
      <c r="I3" t="s">
        <v>1</v>
      </c>
      <c r="J3" t="s">
        <v>0</v>
      </c>
      <c r="K3" t="s">
        <v>1</v>
      </c>
    </row>
    <row r="4" spans="1:24" x14ac:dyDescent="0.25">
      <c r="A4">
        <v>0</v>
      </c>
      <c r="B4" s="1">
        <f>P5</f>
        <v>9.5794579235876122E-3</v>
      </c>
      <c r="C4" s="1">
        <f>P6</f>
        <v>99.990420542076407</v>
      </c>
      <c r="D4" s="1">
        <f>U5</f>
        <v>9.5868217023993701E-3</v>
      </c>
      <c r="E4" s="1">
        <f>U6</f>
        <v>99.990413178297601</v>
      </c>
      <c r="F4" s="1">
        <f>AVERAGE(B4,D4)</f>
        <v>9.5831398129934912E-3</v>
      </c>
      <c r="G4" s="1">
        <f>AVERAGE(C4,E4)</f>
        <v>99.990416860186997</v>
      </c>
      <c r="H4" s="1">
        <f>STDEV(B4,D4)</f>
        <v>5.2069779329518663E-6</v>
      </c>
      <c r="I4" s="1">
        <f>STDEV(C4,E4)</f>
        <v>5.2069779290781534E-6</v>
      </c>
      <c r="J4" s="1">
        <f>H4/F4*100</f>
        <v>5.4334779984028636E-2</v>
      </c>
      <c r="K4" s="5">
        <f>I4/G4*100</f>
        <v>5.2074769688768104E-6</v>
      </c>
      <c r="M4" t="s">
        <v>2</v>
      </c>
      <c r="N4" t="s">
        <v>3</v>
      </c>
      <c r="O4" t="s">
        <v>4</v>
      </c>
      <c r="R4" t="s">
        <v>2</v>
      </c>
      <c r="S4" t="s">
        <v>3</v>
      </c>
      <c r="T4" t="s">
        <v>4</v>
      </c>
    </row>
    <row r="5" spans="1:24" x14ac:dyDescent="0.25">
      <c r="A5">
        <v>1</v>
      </c>
      <c r="B5" s="1">
        <f>P13</f>
        <v>1.0269168289281384E-2</v>
      </c>
      <c r="C5" s="1">
        <f>P14</f>
        <v>99.989730831710716</v>
      </c>
      <c r="D5" s="1">
        <f>U13</f>
        <v>1.2004739997558925E-2</v>
      </c>
      <c r="E5" s="1">
        <f>U14</f>
        <v>99.987995260002435</v>
      </c>
      <c r="F5" s="1">
        <f t="shared" ref="F5:G16" si="0">AVERAGE(B5,D5)</f>
        <v>1.1136954143420155E-2</v>
      </c>
      <c r="G5" s="1">
        <f t="shared" si="0"/>
        <v>99.988863045856576</v>
      </c>
      <c r="H5" s="1">
        <f t="shared" ref="H5:I16" si="1">STDEV(B5,D5)</f>
        <v>1.2272345241585694E-3</v>
      </c>
      <c r="I5" s="1">
        <f t="shared" si="1"/>
        <v>1.2272345241608449E-3</v>
      </c>
      <c r="J5" s="1">
        <f t="shared" ref="J5:K16" si="2">H5/F5*100</f>
        <v>11.019480805563289</v>
      </c>
      <c r="K5" s="5">
        <f t="shared" si="2"/>
        <v>1.2273712159303327E-3</v>
      </c>
      <c r="M5">
        <v>1</v>
      </c>
      <c r="N5">
        <v>7.7910000000000004</v>
      </c>
      <c r="O5">
        <v>30171</v>
      </c>
      <c r="P5">
        <f>O5/$O$7*100</f>
        <v>9.5794579235876122E-3</v>
      </c>
      <c r="R5">
        <v>1</v>
      </c>
      <c r="S5">
        <v>7.7910000000000004</v>
      </c>
      <c r="T5" s="4">
        <v>28234</v>
      </c>
      <c r="U5">
        <f>T5/$T$7*100</f>
        <v>9.5868217023993701E-3</v>
      </c>
      <c r="X5" s="4"/>
    </row>
    <row r="6" spans="1:24" x14ac:dyDescent="0.25">
      <c r="A6">
        <v>2</v>
      </c>
      <c r="B6" s="1">
        <f>P21</f>
        <v>1.1995178803639234E-2</v>
      </c>
      <c r="C6" s="1">
        <f>P22</f>
        <v>99.98800482119637</v>
      </c>
      <c r="D6" s="1">
        <f>U21</f>
        <v>1.0277294556630921E-2</v>
      </c>
      <c r="E6" s="1">
        <f>U22</f>
        <v>99.98972270544337</v>
      </c>
      <c r="F6" s="1">
        <f t="shared" si="0"/>
        <v>1.1136236680135077E-2</v>
      </c>
      <c r="G6" s="1">
        <f t="shared" si="0"/>
        <v>99.98886376331987</v>
      </c>
      <c r="H6" s="1">
        <f t="shared" si="1"/>
        <v>1.2147276003531238E-3</v>
      </c>
      <c r="I6" s="1">
        <f t="shared" si="1"/>
        <v>1.2147276003474272E-3</v>
      </c>
      <c r="J6" s="1">
        <f t="shared" si="2"/>
        <v>10.907882395495117</v>
      </c>
      <c r="K6" s="5">
        <f t="shared" si="2"/>
        <v>1.2148628903542362E-3</v>
      </c>
      <c r="M6">
        <v>2</v>
      </c>
      <c r="N6">
        <v>8.0090000000000003</v>
      </c>
      <c r="O6">
        <v>314925020</v>
      </c>
      <c r="P6">
        <f>O6/$O$7*100</f>
        <v>99.990420542076407</v>
      </c>
      <c r="R6">
        <v>2</v>
      </c>
      <c r="S6">
        <v>8.0090000000000003</v>
      </c>
      <c r="T6" s="4">
        <v>294480216</v>
      </c>
      <c r="U6">
        <f>T6/$T$7*100</f>
        <v>99.990413178297601</v>
      </c>
      <c r="X6" s="4"/>
    </row>
    <row r="7" spans="1:24" x14ac:dyDescent="0.25">
      <c r="A7">
        <v>3</v>
      </c>
      <c r="B7" s="1">
        <f>P29</f>
        <v>1.385798272925062E-2</v>
      </c>
      <c r="C7" s="1">
        <f>P30</f>
        <v>99.986142017270751</v>
      </c>
      <c r="D7" s="1">
        <f>U29</f>
        <v>1.1863416137897343E-2</v>
      </c>
      <c r="E7" s="1">
        <f>U30</f>
        <v>99.988136583862101</v>
      </c>
      <c r="F7" s="1">
        <f t="shared" si="0"/>
        <v>1.2860699433573982E-2</v>
      </c>
      <c r="G7" s="1">
        <f t="shared" si="0"/>
        <v>99.987139300566426</v>
      </c>
      <c r="H7" s="1">
        <f t="shared" si="1"/>
        <v>1.4103715622740395E-3</v>
      </c>
      <c r="I7" s="1">
        <f t="shared" si="1"/>
        <v>1.4103715622714869E-3</v>
      </c>
      <c r="J7" s="1">
        <f t="shared" si="2"/>
        <v>10.966523007233503</v>
      </c>
      <c r="K7" s="5">
        <f t="shared" si="2"/>
        <v>1.4105529692492133E-3</v>
      </c>
      <c r="O7">
        <f>SUM(O5:O6)</f>
        <v>314955191</v>
      </c>
      <c r="T7" s="4">
        <f>SUM(T5:T6)</f>
        <v>294508450</v>
      </c>
      <c r="U7" s="4">
        <f>SUM(U5:U6)</f>
        <v>100</v>
      </c>
    </row>
    <row r="8" spans="1:24" x14ac:dyDescent="0.25">
      <c r="A8">
        <v>4</v>
      </c>
      <c r="B8" s="1">
        <f>P37</f>
        <v>1.1854099030785232E-2</v>
      </c>
      <c r="C8" s="1">
        <f>P38</f>
        <v>99.988145900969215</v>
      </c>
      <c r="D8" s="1">
        <f>U37</f>
        <v>1.3869352116871445E-2</v>
      </c>
      <c r="E8" s="1">
        <f>U38</f>
        <v>99.98613064788313</v>
      </c>
      <c r="F8" s="1">
        <f t="shared" si="0"/>
        <v>1.2861725573828338E-2</v>
      </c>
      <c r="G8" s="1">
        <f t="shared" si="0"/>
        <v>99.987138274426172</v>
      </c>
      <c r="H8" s="1">
        <f t="shared" si="1"/>
        <v>1.4249991229786782E-3</v>
      </c>
      <c r="I8" s="1">
        <f t="shared" si="1"/>
        <v>1.4249991229781898E-3</v>
      </c>
      <c r="J8" s="1">
        <f t="shared" si="2"/>
        <v>11.079377450552478</v>
      </c>
      <c r="K8" s="5">
        <f t="shared" si="2"/>
        <v>1.4251824260307522E-3</v>
      </c>
    </row>
    <row r="9" spans="1:24" x14ac:dyDescent="0.25">
      <c r="A9">
        <v>5</v>
      </c>
      <c r="B9" s="1">
        <f>P45</f>
        <v>1.182472721247335E-2</v>
      </c>
      <c r="C9" s="1">
        <f>P46</f>
        <v>99.988175272787529</v>
      </c>
      <c r="D9" s="1">
        <f>U45</f>
        <v>1.1834108032059087E-2</v>
      </c>
      <c r="E9" s="1">
        <f>U46</f>
        <v>99.988165891967938</v>
      </c>
      <c r="F9" s="1">
        <f t="shared" si="0"/>
        <v>1.182941762226622E-2</v>
      </c>
      <c r="G9" s="1">
        <f t="shared" si="0"/>
        <v>99.988170582377734</v>
      </c>
      <c r="H9" s="1">
        <f t="shared" si="1"/>
        <v>6.633241142162653E-6</v>
      </c>
      <c r="I9" s="1">
        <f t="shared" si="1"/>
        <v>6.63324114612591E-6</v>
      </c>
      <c r="J9" s="1">
        <f t="shared" si="2"/>
        <v>5.6074114161605626E-2</v>
      </c>
      <c r="K9" s="5">
        <f t="shared" si="2"/>
        <v>6.6340259127562983E-6</v>
      </c>
      <c r="M9" t="s">
        <v>182</v>
      </c>
      <c r="R9" t="s">
        <v>271</v>
      </c>
    </row>
    <row r="10" spans="1:24" x14ac:dyDescent="0.25">
      <c r="A10">
        <v>6</v>
      </c>
      <c r="B10" s="1">
        <f>P53</f>
        <v>1.1810813587380186E-2</v>
      </c>
      <c r="C10" s="1">
        <f>P54</f>
        <v>99.988189186412626</v>
      </c>
      <c r="D10" s="1">
        <f>U53</f>
        <v>1.1820008214959016E-2</v>
      </c>
      <c r="E10" s="1">
        <f>U54</f>
        <v>99.988179991785046</v>
      </c>
      <c r="F10" s="1">
        <f t="shared" si="0"/>
        <v>1.1815410901169601E-2</v>
      </c>
      <c r="G10" s="1">
        <f t="shared" si="0"/>
        <v>99.988184589098836</v>
      </c>
      <c r="H10" s="1">
        <f t="shared" si="1"/>
        <v>6.5015835114753597E-6</v>
      </c>
      <c r="I10" s="1">
        <f t="shared" si="1"/>
        <v>6.501583512444401E-6</v>
      </c>
      <c r="J10" s="1">
        <f t="shared" si="2"/>
        <v>5.5026300531213622E-2</v>
      </c>
      <c r="K10" s="5">
        <f t="shared" si="2"/>
        <v>6.5023517920268681E-6</v>
      </c>
      <c r="M10" t="s">
        <v>169</v>
      </c>
      <c r="R10" t="s">
        <v>169</v>
      </c>
    </row>
    <row r="11" spans="1:24" x14ac:dyDescent="0.25">
      <c r="A11">
        <v>8</v>
      </c>
      <c r="B11" s="1">
        <f>P61</f>
        <v>1.1227684445550621E-2</v>
      </c>
      <c r="C11" s="1">
        <f>P62</f>
        <v>99.988772315554456</v>
      </c>
      <c r="D11" s="1">
        <f>U61</f>
        <v>1.1236707079124449E-2</v>
      </c>
      <c r="E11" s="1">
        <f>U62</f>
        <v>99.988763292920879</v>
      </c>
      <c r="F11" s="1">
        <f t="shared" si="0"/>
        <v>1.1232195762337534E-2</v>
      </c>
      <c r="G11" s="1">
        <f t="shared" si="0"/>
        <v>99.988767804237668</v>
      </c>
      <c r="H11" s="1">
        <f t="shared" si="1"/>
        <v>6.379965384215174E-6</v>
      </c>
      <c r="I11" s="1">
        <f t="shared" si="1"/>
        <v>6.3799653865715392E-6</v>
      </c>
      <c r="J11" s="1">
        <f t="shared" si="2"/>
        <v>5.6800696134657096E-2</v>
      </c>
      <c r="K11" s="5">
        <f t="shared" si="2"/>
        <v>6.3806820772734305E-6</v>
      </c>
    </row>
    <row r="12" spans="1:24" x14ac:dyDescent="0.25">
      <c r="A12">
        <v>10</v>
      </c>
      <c r="B12" s="1">
        <f>P69</f>
        <v>1.1683880593351303E-2</v>
      </c>
      <c r="C12" s="1">
        <f>P70</f>
        <v>99.988316119406647</v>
      </c>
      <c r="D12" s="1">
        <f>U69</f>
        <v>1.1693273606357841E-2</v>
      </c>
      <c r="E12" s="1">
        <f>U70</f>
        <v>99.988306726393645</v>
      </c>
      <c r="F12" s="1">
        <f t="shared" si="0"/>
        <v>1.1688577099854571E-2</v>
      </c>
      <c r="G12" s="1">
        <f t="shared" si="0"/>
        <v>99.988311422900154</v>
      </c>
      <c r="H12" s="1">
        <f t="shared" si="1"/>
        <v>6.641863192696783E-6</v>
      </c>
      <c r="I12" s="1">
        <f t="shared" si="1"/>
        <v>6.641863189535745E-6</v>
      </c>
      <c r="J12" s="1">
        <f t="shared" si="2"/>
        <v>5.6823539220863944E-2</v>
      </c>
      <c r="K12" s="5">
        <f t="shared" si="2"/>
        <v>6.6426396195891457E-6</v>
      </c>
      <c r="M12" t="s">
        <v>2</v>
      </c>
      <c r="N12" t="s">
        <v>3</v>
      </c>
      <c r="O12" t="s">
        <v>4</v>
      </c>
      <c r="R12" t="s">
        <v>2</v>
      </c>
      <c r="S12" t="s">
        <v>3</v>
      </c>
      <c r="T12" t="s">
        <v>4</v>
      </c>
    </row>
    <row r="13" spans="1:24" x14ac:dyDescent="0.25">
      <c r="A13">
        <v>12</v>
      </c>
      <c r="B13" s="1">
        <f>P77</f>
        <v>1.1914570070435296E-2</v>
      </c>
      <c r="C13" s="1">
        <f>P78</f>
        <v>99.988085429929569</v>
      </c>
      <c r="D13" s="1">
        <f>U77</f>
        <v>1.1924207103004991E-2</v>
      </c>
      <c r="E13" s="1">
        <f>U78</f>
        <v>99.988075792896993</v>
      </c>
      <c r="F13" s="1">
        <f t="shared" si="0"/>
        <v>1.1919388586720144E-2</v>
      </c>
      <c r="G13" s="1">
        <f t="shared" si="0"/>
        <v>99.988080611413281</v>
      </c>
      <c r="H13" s="1">
        <f t="shared" si="1"/>
        <v>6.8144110805469858E-6</v>
      </c>
      <c r="I13" s="1">
        <f t="shared" si="1"/>
        <v>6.8144110852830223E-6</v>
      </c>
      <c r="J13" s="1">
        <f t="shared" si="2"/>
        <v>5.7170810658351945E-2</v>
      </c>
      <c r="K13" s="5">
        <f t="shared" si="2"/>
        <v>6.8152234182452961E-6</v>
      </c>
      <c r="M13">
        <v>1</v>
      </c>
      <c r="N13">
        <v>7.7910000000000004</v>
      </c>
      <c r="O13">
        <v>31954</v>
      </c>
      <c r="P13">
        <f>O13/$O$15*100</f>
        <v>1.0269168289281384E-2</v>
      </c>
      <c r="R13">
        <v>1</v>
      </c>
      <c r="S13">
        <v>7.6970000000000001</v>
      </c>
      <c r="T13" s="4">
        <v>33746</v>
      </c>
      <c r="U13">
        <f>T13/$T$15*100</f>
        <v>1.2004739997558925E-2</v>
      </c>
      <c r="X13" s="4"/>
    </row>
    <row r="14" spans="1:24" x14ac:dyDescent="0.25">
      <c r="A14">
        <v>16</v>
      </c>
      <c r="B14" s="1">
        <f>P85</f>
        <v>1.2371509689964824E-2</v>
      </c>
      <c r="C14" s="1">
        <f>P86</f>
        <v>99.98762849031003</v>
      </c>
      <c r="D14" s="1">
        <f>U85</f>
        <v>1.2381403158564088E-2</v>
      </c>
      <c r="E14" s="1">
        <f>U86</f>
        <v>99.987618596841429</v>
      </c>
      <c r="F14" s="1">
        <f t="shared" si="0"/>
        <v>1.2376456424264456E-2</v>
      </c>
      <c r="G14" s="1">
        <f t="shared" si="0"/>
        <v>99.987623543575722</v>
      </c>
      <c r="H14" s="1">
        <f t="shared" si="1"/>
        <v>6.9957387359957196E-6</v>
      </c>
      <c r="I14" s="1">
        <f t="shared" si="1"/>
        <v>6.9957387370874248E-6</v>
      </c>
      <c r="J14" s="1">
        <f t="shared" si="2"/>
        <v>5.6524569684423889E-2</v>
      </c>
      <c r="K14" s="5">
        <f t="shared" si="2"/>
        <v>6.9966046688154399E-6</v>
      </c>
      <c r="M14">
        <v>2</v>
      </c>
      <c r="N14">
        <v>8.0090000000000003</v>
      </c>
      <c r="O14">
        <v>311132486</v>
      </c>
      <c r="P14">
        <f>O14/$O$15*100</f>
        <v>99.989730831710716</v>
      </c>
      <c r="R14">
        <v>2</v>
      </c>
      <c r="S14">
        <v>7.9140000000000006</v>
      </c>
      <c r="T14" s="4">
        <v>281071884</v>
      </c>
      <c r="U14">
        <f>T14/$T$15*100</f>
        <v>99.987995260002435</v>
      </c>
      <c r="X14" s="4"/>
    </row>
    <row r="15" spans="1:24" x14ac:dyDescent="0.25">
      <c r="A15">
        <v>24</v>
      </c>
      <c r="B15" s="1">
        <f>P93</f>
        <v>1.2652413233368021E-2</v>
      </c>
      <c r="C15" s="1">
        <f>P94</f>
        <v>99.987347586766631</v>
      </c>
      <c r="D15" s="1">
        <f>U93</f>
        <v>1.2662665152701142E-2</v>
      </c>
      <c r="E15" s="1">
        <f>U94</f>
        <v>99.987337334847297</v>
      </c>
      <c r="F15" s="1">
        <f t="shared" si="0"/>
        <v>1.265753919303458E-2</v>
      </c>
      <c r="G15" s="1">
        <f t="shared" si="0"/>
        <v>99.987342460806957</v>
      </c>
      <c r="H15" s="1">
        <f t="shared" si="1"/>
        <v>7.2492016806273966E-6</v>
      </c>
      <c r="I15" s="1">
        <f t="shared" si="1"/>
        <v>7.2492016818086459E-6</v>
      </c>
      <c r="J15" s="1">
        <f t="shared" si="2"/>
        <v>5.727180907815492E-2</v>
      </c>
      <c r="K15" s="5">
        <f t="shared" si="2"/>
        <v>7.2501193685092576E-6</v>
      </c>
      <c r="O15">
        <f>SUM(O13:O14)</f>
        <v>311164440</v>
      </c>
      <c r="T15">
        <f>SUM(T13:T14)</f>
        <v>281105630</v>
      </c>
    </row>
    <row r="16" spans="1:24" x14ac:dyDescent="0.25">
      <c r="A16">
        <v>48</v>
      </c>
      <c r="B16" s="1">
        <f>P101</f>
        <v>1.2469802682399099E-2</v>
      </c>
      <c r="C16" s="1">
        <f>P102</f>
        <v>99.987530197317597</v>
      </c>
      <c r="D16" s="1">
        <f>U101</f>
        <v>1.247961348000871E-2</v>
      </c>
      <c r="E16" s="1">
        <f>U102</f>
        <v>99.987520386519989</v>
      </c>
      <c r="F16" s="1">
        <f t="shared" si="0"/>
        <v>1.2474708081203906E-2</v>
      </c>
      <c r="G16" s="1">
        <f t="shared" si="0"/>
        <v>99.987525291918786</v>
      </c>
      <c r="H16" s="1">
        <f t="shared" si="1"/>
        <v>6.9372815186047262E-6</v>
      </c>
      <c r="I16" s="1">
        <f t="shared" si="1"/>
        <v>6.9372815169009304E-6</v>
      </c>
      <c r="J16" s="1">
        <f t="shared" si="2"/>
        <v>5.5610772400016148E-2</v>
      </c>
      <c r="K16" s="5">
        <f t="shared" si="2"/>
        <v>6.9381470304892287E-6</v>
      </c>
    </row>
    <row r="17" spans="13:24" x14ac:dyDescent="0.25">
      <c r="M17" t="s">
        <v>183</v>
      </c>
      <c r="R17" t="s">
        <v>272</v>
      </c>
    </row>
    <row r="18" spans="13:24" x14ac:dyDescent="0.25">
      <c r="M18" t="s">
        <v>170</v>
      </c>
      <c r="R18" t="s">
        <v>170</v>
      </c>
    </row>
    <row r="20" spans="13:24" x14ac:dyDescent="0.25">
      <c r="M20" t="s">
        <v>2</v>
      </c>
      <c r="N20" t="s">
        <v>3</v>
      </c>
      <c r="O20" t="s">
        <v>4</v>
      </c>
      <c r="R20" t="s">
        <v>2</v>
      </c>
      <c r="S20" t="s">
        <v>3</v>
      </c>
      <c r="T20" t="s">
        <v>4</v>
      </c>
    </row>
    <row r="21" spans="13:24" x14ac:dyDescent="0.25">
      <c r="M21">
        <v>1</v>
      </c>
      <c r="N21">
        <v>7.7919999999999998</v>
      </c>
      <c r="O21">
        <v>36061</v>
      </c>
      <c r="P21">
        <f>O21/$O$23*100</f>
        <v>1.1995178803639234E-2</v>
      </c>
      <c r="R21">
        <v>1</v>
      </c>
      <c r="S21">
        <v>7.6960000000000006</v>
      </c>
      <c r="T21" s="4">
        <v>29903</v>
      </c>
      <c r="U21">
        <f>T21/$T$23*100</f>
        <v>1.0277294556630921E-2</v>
      </c>
      <c r="X21" s="4"/>
    </row>
    <row r="22" spans="13:24" x14ac:dyDescent="0.25">
      <c r="M22">
        <v>2</v>
      </c>
      <c r="N22">
        <v>8.0090000000000003</v>
      </c>
      <c r="O22">
        <v>300593055</v>
      </c>
      <c r="P22">
        <f>O22/$O$23*100</f>
        <v>99.98800482119637</v>
      </c>
      <c r="R22">
        <v>2</v>
      </c>
      <c r="S22">
        <v>7.9140000000000006</v>
      </c>
      <c r="T22" s="4">
        <v>290931885</v>
      </c>
      <c r="U22">
        <f>T22/$T$23*100</f>
        <v>99.98972270544337</v>
      </c>
      <c r="X22" s="4"/>
    </row>
    <row r="23" spans="13:24" x14ac:dyDescent="0.25">
      <c r="O23">
        <f>SUM(O21:O22)</f>
        <v>300629116</v>
      </c>
      <c r="T23">
        <f>SUM(T21:T22)</f>
        <v>290961788</v>
      </c>
    </row>
    <row r="25" spans="13:24" x14ac:dyDescent="0.25">
      <c r="M25" t="s">
        <v>65</v>
      </c>
      <c r="R25" t="s">
        <v>273</v>
      </c>
    </row>
    <row r="26" spans="13:24" x14ac:dyDescent="0.25">
      <c r="M26" t="s">
        <v>171</v>
      </c>
      <c r="R26" t="s">
        <v>171</v>
      </c>
    </row>
    <row r="28" spans="13:24" x14ac:dyDescent="0.25">
      <c r="M28" t="s">
        <v>2</v>
      </c>
      <c r="N28" t="s">
        <v>3</v>
      </c>
      <c r="O28" t="s">
        <v>4</v>
      </c>
      <c r="R28" t="s">
        <v>2</v>
      </c>
      <c r="S28" t="s">
        <v>3</v>
      </c>
      <c r="T28" t="s">
        <v>4</v>
      </c>
    </row>
    <row r="29" spans="13:24" x14ac:dyDescent="0.25">
      <c r="M29">
        <v>1</v>
      </c>
      <c r="N29">
        <v>7.7919999999999998</v>
      </c>
      <c r="O29">
        <v>40254</v>
      </c>
      <c r="P29">
        <f>O29/$O$31*100</f>
        <v>1.385798272925062E-2</v>
      </c>
      <c r="R29">
        <v>1</v>
      </c>
      <c r="S29">
        <v>7.6950000000000003</v>
      </c>
      <c r="T29" s="4">
        <v>31132</v>
      </c>
      <c r="U29">
        <f>T29/$T$31*100</f>
        <v>1.1863416137897343E-2</v>
      </c>
      <c r="X29" s="4"/>
    </row>
    <row r="30" spans="13:24" x14ac:dyDescent="0.25">
      <c r="M30">
        <v>2</v>
      </c>
      <c r="N30">
        <v>8.0069999999999997</v>
      </c>
      <c r="O30">
        <v>290434924</v>
      </c>
      <c r="P30">
        <f>O30/$O$31*100</f>
        <v>99.986142017270751</v>
      </c>
      <c r="R30">
        <v>2</v>
      </c>
      <c r="S30">
        <v>7.9119999999999999</v>
      </c>
      <c r="T30" s="4">
        <v>262389065</v>
      </c>
      <c r="U30">
        <f>T30/$T$31*100</f>
        <v>99.988136583862101</v>
      </c>
      <c r="X30" s="4"/>
    </row>
    <row r="31" spans="13:24" x14ac:dyDescent="0.25">
      <c r="O31">
        <f>SUM(O29:O30)</f>
        <v>290475178</v>
      </c>
      <c r="T31">
        <f>SUM(T29:T30)</f>
        <v>262420197</v>
      </c>
    </row>
    <row r="33" spans="13:24" x14ac:dyDescent="0.25">
      <c r="M33" t="s">
        <v>184</v>
      </c>
      <c r="R33" t="s">
        <v>274</v>
      </c>
    </row>
    <row r="34" spans="13:24" x14ac:dyDescent="0.25">
      <c r="M34" t="s">
        <v>172</v>
      </c>
      <c r="R34" t="s">
        <v>172</v>
      </c>
    </row>
    <row r="36" spans="13:24" x14ac:dyDescent="0.25">
      <c r="M36" t="s">
        <v>2</v>
      </c>
      <c r="N36" t="s">
        <v>3</v>
      </c>
      <c r="O36" t="s">
        <v>4</v>
      </c>
      <c r="R36" t="s">
        <v>2</v>
      </c>
      <c r="S36" t="s">
        <v>3</v>
      </c>
      <c r="T36" t="s">
        <v>4</v>
      </c>
    </row>
    <row r="37" spans="13:24" x14ac:dyDescent="0.25">
      <c r="M37">
        <v>1</v>
      </c>
      <c r="N37">
        <v>7.79</v>
      </c>
      <c r="O37">
        <v>33268</v>
      </c>
      <c r="P37">
        <f>O37/$O$39*100</f>
        <v>1.1854099030785232E-2</v>
      </c>
      <c r="R37">
        <v>1</v>
      </c>
      <c r="S37">
        <v>7.6970000000000001</v>
      </c>
      <c r="T37" s="4">
        <v>37670</v>
      </c>
      <c r="U37">
        <f>T37/$T$39*100</f>
        <v>1.3869352116871445E-2</v>
      </c>
      <c r="X37" s="4"/>
    </row>
    <row r="38" spans="13:24" x14ac:dyDescent="0.25">
      <c r="M38">
        <v>2</v>
      </c>
      <c r="N38">
        <v>8.0069999999999997</v>
      </c>
      <c r="O38">
        <v>280612270</v>
      </c>
      <c r="P38">
        <f>O38/$O$39*100</f>
        <v>99.988145900969215</v>
      </c>
      <c r="R38">
        <v>2</v>
      </c>
      <c r="S38">
        <v>7.9119999999999999</v>
      </c>
      <c r="T38" s="4">
        <v>271568384</v>
      </c>
      <c r="U38">
        <f>T38/$T$39*100</f>
        <v>99.98613064788313</v>
      </c>
      <c r="X38" s="4"/>
    </row>
    <row r="39" spans="13:24" x14ac:dyDescent="0.25">
      <c r="O39">
        <f>SUM(O37:O38)</f>
        <v>280645538</v>
      </c>
      <c r="T39">
        <f>SUM(T37:T38)</f>
        <v>271606054</v>
      </c>
    </row>
    <row r="41" spans="13:24" x14ac:dyDescent="0.25">
      <c r="M41" t="s">
        <v>185</v>
      </c>
      <c r="R41" t="s">
        <v>275</v>
      </c>
    </row>
    <row r="42" spans="13:24" x14ac:dyDescent="0.25">
      <c r="M42" t="s">
        <v>173</v>
      </c>
      <c r="R42" t="s">
        <v>173</v>
      </c>
    </row>
    <row r="44" spans="13:24" x14ac:dyDescent="0.25">
      <c r="M44" t="s">
        <v>2</v>
      </c>
      <c r="N44" t="s">
        <v>3</v>
      </c>
      <c r="O44" t="s">
        <v>4</v>
      </c>
      <c r="R44" t="s">
        <v>2</v>
      </c>
      <c r="S44" t="s">
        <v>3</v>
      </c>
      <c r="T44" t="s">
        <v>4</v>
      </c>
    </row>
    <row r="45" spans="13:24" x14ac:dyDescent="0.25">
      <c r="M45">
        <v>1</v>
      </c>
      <c r="N45">
        <v>7.7910000000000004</v>
      </c>
      <c r="O45">
        <v>33739</v>
      </c>
      <c r="P45">
        <f>O45/$O$47*100</f>
        <v>1.182472721247335E-2</v>
      </c>
      <c r="R45">
        <v>1</v>
      </c>
      <c r="S45">
        <v>7.6960000000000006</v>
      </c>
      <c r="T45" s="4">
        <v>31573</v>
      </c>
      <c r="U45">
        <f>T45/$T$47*100</f>
        <v>1.1834108032059087E-2</v>
      </c>
      <c r="X45" s="4"/>
    </row>
    <row r="46" spans="13:24" x14ac:dyDescent="0.25">
      <c r="M46">
        <v>2</v>
      </c>
      <c r="N46">
        <v>8.0090000000000003</v>
      </c>
      <c r="O46">
        <v>285292082</v>
      </c>
      <c r="P46">
        <f>O46/$O$47*100</f>
        <v>99.988175272787529</v>
      </c>
      <c r="R46">
        <v>2</v>
      </c>
      <c r="S46">
        <v>7.9140000000000006</v>
      </c>
      <c r="T46" s="4">
        <v>266765045</v>
      </c>
      <c r="U46">
        <f>T46/$T$47*100</f>
        <v>99.988165891967938</v>
      </c>
      <c r="X46" s="4"/>
    </row>
    <row r="47" spans="13:24" x14ac:dyDescent="0.25">
      <c r="O47">
        <f>SUM(O45:O46)</f>
        <v>285325821</v>
      </c>
      <c r="T47">
        <f>SUM(T45:T46)</f>
        <v>266796618</v>
      </c>
    </row>
    <row r="49" spans="13:24" x14ac:dyDescent="0.25">
      <c r="M49" t="s">
        <v>6</v>
      </c>
      <c r="R49" t="s">
        <v>276</v>
      </c>
    </row>
    <row r="50" spans="13:24" x14ac:dyDescent="0.25">
      <c r="M50" t="s">
        <v>174</v>
      </c>
      <c r="R50" t="s">
        <v>174</v>
      </c>
    </row>
    <row r="52" spans="13:24" x14ac:dyDescent="0.25">
      <c r="M52" t="s">
        <v>2</v>
      </c>
      <c r="N52" t="s">
        <v>3</v>
      </c>
      <c r="O52" t="s">
        <v>4</v>
      </c>
      <c r="R52" t="s">
        <v>2</v>
      </c>
      <c r="S52" t="s">
        <v>3</v>
      </c>
      <c r="T52" t="s">
        <v>4</v>
      </c>
    </row>
    <row r="53" spans="13:24" x14ac:dyDescent="0.25">
      <c r="M53">
        <v>1</v>
      </c>
      <c r="N53">
        <v>7.7910000000000004</v>
      </c>
      <c r="O53">
        <v>30804</v>
      </c>
      <c r="P53">
        <f>O53/$O$55*100</f>
        <v>1.1810813587380186E-2</v>
      </c>
      <c r="R53">
        <v>1</v>
      </c>
      <c r="S53">
        <v>7.6960000000000006</v>
      </c>
      <c r="T53" s="4">
        <v>28826</v>
      </c>
      <c r="U53">
        <f>T53/$T$55*100</f>
        <v>1.1820008214959016E-2</v>
      </c>
      <c r="X53" s="4"/>
    </row>
    <row r="54" spans="13:24" x14ac:dyDescent="0.25">
      <c r="M54">
        <v>2</v>
      </c>
      <c r="N54">
        <v>8.0060000000000002</v>
      </c>
      <c r="O54">
        <v>260781034</v>
      </c>
      <c r="P54">
        <f>O54/$O$55*100</f>
        <v>99.988189186412626</v>
      </c>
      <c r="R54">
        <v>2</v>
      </c>
      <c r="S54">
        <v>7.9110000000000005</v>
      </c>
      <c r="T54" s="4">
        <v>243845793</v>
      </c>
      <c r="U54">
        <f>T54/$T$55*100</f>
        <v>99.988179991785046</v>
      </c>
      <c r="X54" s="4"/>
    </row>
    <row r="55" spans="13:24" x14ac:dyDescent="0.25">
      <c r="O55">
        <f>SUM(O53:O54)</f>
        <v>260811838</v>
      </c>
      <c r="T55">
        <f>SUM(T53:T54)</f>
        <v>243874619</v>
      </c>
    </row>
    <row r="57" spans="13:24" x14ac:dyDescent="0.25">
      <c r="M57" t="s">
        <v>186</v>
      </c>
      <c r="R57" t="s">
        <v>277</v>
      </c>
    </row>
    <row r="58" spans="13:24" x14ac:dyDescent="0.25">
      <c r="M58" t="s">
        <v>175</v>
      </c>
      <c r="R58" t="s">
        <v>175</v>
      </c>
    </row>
    <row r="60" spans="13:24" x14ac:dyDescent="0.25">
      <c r="M60" t="s">
        <v>2</v>
      </c>
      <c r="N60" t="s">
        <v>3</v>
      </c>
      <c r="O60" t="s">
        <v>4</v>
      </c>
      <c r="R60" t="s">
        <v>2</v>
      </c>
      <c r="S60" t="s">
        <v>3</v>
      </c>
      <c r="T60" t="s">
        <v>4</v>
      </c>
    </row>
    <row r="61" spans="13:24" x14ac:dyDescent="0.25">
      <c r="M61">
        <v>1</v>
      </c>
      <c r="N61">
        <v>7.7889999999999997</v>
      </c>
      <c r="O61">
        <v>23760</v>
      </c>
      <c r="P61">
        <f>O61/$O$63*100</f>
        <v>1.1227684445550621E-2</v>
      </c>
      <c r="R61">
        <v>1</v>
      </c>
      <c r="S61">
        <v>7.694</v>
      </c>
      <c r="T61" s="4">
        <v>22235</v>
      </c>
      <c r="U61">
        <f>T61/$T$63*100</f>
        <v>1.1236707079124449E-2</v>
      </c>
      <c r="X61" s="4"/>
    </row>
    <row r="62" spans="13:24" x14ac:dyDescent="0.25">
      <c r="M62">
        <v>2</v>
      </c>
      <c r="N62">
        <v>7.9989999999999997</v>
      </c>
      <c r="O62">
        <v>211596010</v>
      </c>
      <c r="P62">
        <f>O62/$O$63*100</f>
        <v>99.988772315554456</v>
      </c>
      <c r="R62">
        <v>2</v>
      </c>
      <c r="S62">
        <v>7.9039999999999999</v>
      </c>
      <c r="T62" s="4">
        <v>197856021</v>
      </c>
      <c r="U62">
        <f>T62/$T$63*100</f>
        <v>99.988763292920879</v>
      </c>
      <c r="X62" s="4"/>
    </row>
    <row r="63" spans="13:24" x14ac:dyDescent="0.25">
      <c r="O63">
        <f>SUM(O61:O62)</f>
        <v>211619770</v>
      </c>
      <c r="T63">
        <f>SUM(T61:T62)</f>
        <v>197878256</v>
      </c>
    </row>
    <row r="65" spans="13:24" x14ac:dyDescent="0.25">
      <c r="M65" t="s">
        <v>187</v>
      </c>
      <c r="R65" t="s">
        <v>278</v>
      </c>
    </row>
    <row r="66" spans="13:24" x14ac:dyDescent="0.25">
      <c r="M66" t="s">
        <v>176</v>
      </c>
      <c r="R66" t="s">
        <v>176</v>
      </c>
    </row>
    <row r="68" spans="13:24" x14ac:dyDescent="0.25">
      <c r="M68" t="s">
        <v>2</v>
      </c>
      <c r="N68" t="s">
        <v>3</v>
      </c>
      <c r="O68" t="s">
        <v>4</v>
      </c>
      <c r="R68" t="s">
        <v>2</v>
      </c>
      <c r="S68" t="s">
        <v>3</v>
      </c>
      <c r="T68" t="s">
        <v>4</v>
      </c>
    </row>
    <row r="69" spans="13:24" x14ac:dyDescent="0.25">
      <c r="M69">
        <v>1</v>
      </c>
      <c r="N69">
        <v>7.79</v>
      </c>
      <c r="O69">
        <v>29445</v>
      </c>
      <c r="P69">
        <f>O69/$O$71*100</f>
        <v>1.1683880593351303E-2</v>
      </c>
      <c r="R69">
        <v>1</v>
      </c>
      <c r="S69">
        <v>7.6950000000000003</v>
      </c>
      <c r="T69" s="4">
        <v>27555</v>
      </c>
      <c r="U69">
        <f>T69/$T$71*100</f>
        <v>1.1693273606357841E-2</v>
      </c>
      <c r="X69" s="4"/>
    </row>
    <row r="70" spans="13:24" x14ac:dyDescent="0.25">
      <c r="M70">
        <v>2</v>
      </c>
      <c r="N70">
        <v>8.0050000000000008</v>
      </c>
      <c r="O70">
        <v>251984428</v>
      </c>
      <c r="P70">
        <f>O70/$O$71*100</f>
        <v>99.988316119406647</v>
      </c>
      <c r="R70">
        <v>2</v>
      </c>
      <c r="S70">
        <v>7.910000000000001</v>
      </c>
      <c r="T70" s="4">
        <v>235620741</v>
      </c>
      <c r="U70">
        <f>T70/$T$71*100</f>
        <v>99.988306726393645</v>
      </c>
      <c r="X70" s="4"/>
    </row>
    <row r="71" spans="13:24" x14ac:dyDescent="0.25">
      <c r="O71">
        <f>SUM(O69:O70)</f>
        <v>252013873</v>
      </c>
      <c r="T71">
        <f>SUM(T69:T70)</f>
        <v>235648296</v>
      </c>
    </row>
    <row r="73" spans="13:24" x14ac:dyDescent="0.25">
      <c r="M73" t="s">
        <v>19</v>
      </c>
      <c r="R73" t="s">
        <v>279</v>
      </c>
    </row>
    <row r="74" spans="13:24" x14ac:dyDescent="0.25">
      <c r="M74" t="s">
        <v>177</v>
      </c>
      <c r="R74" t="s">
        <v>177</v>
      </c>
    </row>
    <row r="76" spans="13:24" x14ac:dyDescent="0.25">
      <c r="M76" t="s">
        <v>2</v>
      </c>
      <c r="N76" t="s">
        <v>3</v>
      </c>
      <c r="O76" t="s">
        <v>4</v>
      </c>
      <c r="R76" t="s">
        <v>2</v>
      </c>
      <c r="S76" t="s">
        <v>3</v>
      </c>
      <c r="T76" t="s">
        <v>4</v>
      </c>
    </row>
    <row r="77" spans="13:24" x14ac:dyDescent="0.25">
      <c r="M77">
        <v>1</v>
      </c>
      <c r="N77">
        <v>7.7910000000000004</v>
      </c>
      <c r="O77">
        <v>29228</v>
      </c>
      <c r="P77">
        <f>O77/$O$79*100</f>
        <v>1.1914570070435296E-2</v>
      </c>
      <c r="R77">
        <v>1</v>
      </c>
      <c r="S77">
        <v>7.6960000000000006</v>
      </c>
      <c r="T77">
        <v>27352</v>
      </c>
      <c r="U77">
        <f>T77/$T$79*100</f>
        <v>1.1924207103004991E-2</v>
      </c>
      <c r="X77" s="4"/>
    </row>
    <row r="78" spans="13:24" x14ac:dyDescent="0.25">
      <c r="M78">
        <v>2</v>
      </c>
      <c r="N78">
        <v>8.0060000000000002</v>
      </c>
      <c r="O78">
        <v>245283862</v>
      </c>
      <c r="P78">
        <f>O78/$O$79*100</f>
        <v>99.988085429929569</v>
      </c>
      <c r="R78">
        <v>2</v>
      </c>
      <c r="S78">
        <v>7.9110000000000005</v>
      </c>
      <c r="T78">
        <v>229354776</v>
      </c>
      <c r="U78">
        <f>T78/$T$79*100</f>
        <v>99.988075792896993</v>
      </c>
      <c r="X78" s="4"/>
    </row>
    <row r="79" spans="13:24" x14ac:dyDescent="0.25">
      <c r="O79">
        <f>SUM(O77:O78)</f>
        <v>245313090</v>
      </c>
      <c r="T79">
        <f>SUM(T77:T78)</f>
        <v>229382128</v>
      </c>
    </row>
    <row r="81" spans="13:24" x14ac:dyDescent="0.25">
      <c r="M81" t="s">
        <v>188</v>
      </c>
      <c r="R81" t="s">
        <v>280</v>
      </c>
    </row>
    <row r="82" spans="13:24" x14ac:dyDescent="0.25">
      <c r="M82" t="s">
        <v>178</v>
      </c>
      <c r="R82" t="s">
        <v>178</v>
      </c>
    </row>
    <row r="84" spans="13:24" x14ac:dyDescent="0.25">
      <c r="M84" t="s">
        <v>2</v>
      </c>
      <c r="N84" t="s">
        <v>3</v>
      </c>
      <c r="O84" t="s">
        <v>4</v>
      </c>
      <c r="R84" t="s">
        <v>2</v>
      </c>
      <c r="S84" t="s">
        <v>3</v>
      </c>
      <c r="T84" t="s">
        <v>4</v>
      </c>
    </row>
    <row r="85" spans="13:24" x14ac:dyDescent="0.25">
      <c r="M85">
        <v>1</v>
      </c>
      <c r="N85">
        <v>7.79</v>
      </c>
      <c r="O85">
        <v>30406</v>
      </c>
      <c r="P85">
        <f>O85/$O$87*100</f>
        <v>1.2371509689964824E-2</v>
      </c>
      <c r="R85">
        <v>1</v>
      </c>
      <c r="S85">
        <v>7.6950000000000003</v>
      </c>
      <c r="T85">
        <v>28454</v>
      </c>
      <c r="U85">
        <f>T85/$T$87*100</f>
        <v>1.2381403158564088E-2</v>
      </c>
      <c r="X85" s="4"/>
    </row>
    <row r="86" spans="13:24" x14ac:dyDescent="0.25">
      <c r="M86">
        <v>2</v>
      </c>
      <c r="N86">
        <v>8.0060000000000002</v>
      </c>
      <c r="O86">
        <v>245743964</v>
      </c>
      <c r="P86">
        <f>O86/$O$87*100</f>
        <v>99.98762849031003</v>
      </c>
      <c r="R86">
        <v>2</v>
      </c>
      <c r="S86">
        <v>7.9110000000000005</v>
      </c>
      <c r="T86">
        <v>229783948</v>
      </c>
      <c r="U86">
        <f>T86/$T$87*100</f>
        <v>99.987618596841429</v>
      </c>
      <c r="X86" s="4"/>
    </row>
    <row r="87" spans="13:24" x14ac:dyDescent="0.25">
      <c r="O87">
        <f>SUM(O85:O86)</f>
        <v>245774370</v>
      </c>
      <c r="T87">
        <f>SUM(T85:T86)</f>
        <v>229812402</v>
      </c>
    </row>
    <row r="89" spans="13:24" x14ac:dyDescent="0.25">
      <c r="M89" t="s">
        <v>189</v>
      </c>
      <c r="R89" t="s">
        <v>281</v>
      </c>
    </row>
    <row r="90" spans="13:24" x14ac:dyDescent="0.25">
      <c r="M90" t="s">
        <v>179</v>
      </c>
      <c r="R90" t="s">
        <v>179</v>
      </c>
    </row>
    <row r="92" spans="13:24" x14ac:dyDescent="0.25">
      <c r="M92" t="s">
        <v>2</v>
      </c>
      <c r="N92" t="s">
        <v>3</v>
      </c>
      <c r="O92" t="s">
        <v>4</v>
      </c>
      <c r="R92" t="s">
        <v>2</v>
      </c>
      <c r="S92" t="s">
        <v>3</v>
      </c>
      <c r="T92" t="s">
        <v>4</v>
      </c>
    </row>
    <row r="93" spans="13:24" x14ac:dyDescent="0.25">
      <c r="M93">
        <v>1</v>
      </c>
      <c r="N93">
        <v>7.7910000000000004</v>
      </c>
      <c r="O93">
        <v>31313</v>
      </c>
      <c r="P93">
        <f>O93/$O$95*100</f>
        <v>1.2652413233368021E-2</v>
      </c>
      <c r="R93">
        <v>1</v>
      </c>
      <c r="S93">
        <v>7.6960000000000006</v>
      </c>
      <c r="T93" s="4">
        <v>29303</v>
      </c>
      <c r="U93">
        <f>T93/$T$95*100</f>
        <v>1.2662665152701142E-2</v>
      </c>
      <c r="X93" s="4"/>
    </row>
    <row r="94" spans="13:24" x14ac:dyDescent="0.25">
      <c r="M94">
        <v>2</v>
      </c>
      <c r="N94">
        <v>8.0069999999999997</v>
      </c>
      <c r="O94">
        <v>247455071</v>
      </c>
      <c r="P94">
        <f>O94/$O$95*100</f>
        <v>99.987347586766631</v>
      </c>
      <c r="R94">
        <v>2</v>
      </c>
      <c r="S94">
        <v>7.9119999999999999</v>
      </c>
      <c r="T94" s="4">
        <v>231383276</v>
      </c>
      <c r="U94">
        <f>T94/$T$95*100</f>
        <v>99.987337334847297</v>
      </c>
      <c r="X94" s="4"/>
    </row>
    <row r="95" spans="13:24" x14ac:dyDescent="0.25">
      <c r="O95">
        <f>SUM(O93:O94)</f>
        <v>247486384</v>
      </c>
      <c r="T95">
        <f>SUM(T93:T94)</f>
        <v>231412579</v>
      </c>
    </row>
    <row r="97" spans="13:24" x14ac:dyDescent="0.25">
      <c r="M97" t="s">
        <v>190</v>
      </c>
      <c r="R97" t="s">
        <v>282</v>
      </c>
    </row>
    <row r="98" spans="13:24" x14ac:dyDescent="0.25">
      <c r="M98" t="s">
        <v>180</v>
      </c>
      <c r="R98" t="s">
        <v>180</v>
      </c>
    </row>
    <row r="100" spans="13:24" x14ac:dyDescent="0.25">
      <c r="M100" t="s">
        <v>2</v>
      </c>
      <c r="N100" t="s">
        <v>3</v>
      </c>
      <c r="O100" t="s">
        <v>4</v>
      </c>
      <c r="R100" t="s">
        <v>2</v>
      </c>
      <c r="S100" t="s">
        <v>3</v>
      </c>
      <c r="T100" t="s">
        <v>4</v>
      </c>
    </row>
    <row r="101" spans="13:24" x14ac:dyDescent="0.25">
      <c r="M101">
        <v>1</v>
      </c>
      <c r="N101">
        <v>7.79</v>
      </c>
      <c r="O101">
        <v>30540</v>
      </c>
      <c r="P101">
        <f>O101/$O$103*100</f>
        <v>1.2469802682399099E-2</v>
      </c>
      <c r="R101">
        <v>1</v>
      </c>
      <c r="S101">
        <v>7.6950000000000003</v>
      </c>
      <c r="T101">
        <v>28579</v>
      </c>
      <c r="U101">
        <f>T101/$T$103*100</f>
        <v>1.247961348000871E-2</v>
      </c>
      <c r="X101" s="4"/>
    </row>
    <row r="102" spans="13:24" x14ac:dyDescent="0.25">
      <c r="M102">
        <v>2</v>
      </c>
      <c r="N102">
        <v>8.0090000000000003</v>
      </c>
      <c r="O102">
        <v>244881114</v>
      </c>
      <c r="P102">
        <f>O102/$O$103*100</f>
        <v>99.987530197317597</v>
      </c>
      <c r="R102">
        <v>2</v>
      </c>
      <c r="S102">
        <v>7.9140000000000006</v>
      </c>
      <c r="T102">
        <v>228976911</v>
      </c>
      <c r="U102">
        <f>T102/$T$103*100</f>
        <v>99.987520386519989</v>
      </c>
      <c r="X102" s="4"/>
    </row>
    <row r="103" spans="13:24" x14ac:dyDescent="0.25">
      <c r="O103">
        <f>SUM(O101:O102)</f>
        <v>244911654</v>
      </c>
      <c r="T103">
        <f>SUM(T101:T102)</f>
        <v>229005490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fig 1 water</vt:lpstr>
      <vt:lpstr>S3</vt:lpstr>
      <vt:lpstr>S4</vt:lpstr>
      <vt:lpstr>S5</vt:lpstr>
      <vt:lpstr>S6</vt:lpstr>
      <vt:lpstr>S7</vt:lpstr>
      <vt:lpstr>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Blaško</dc:creator>
  <cp:lastModifiedBy>Jaroslav Blaško</cp:lastModifiedBy>
  <dcterms:created xsi:type="dcterms:W3CDTF">2020-02-10T12:12:34Z</dcterms:created>
  <dcterms:modified xsi:type="dcterms:W3CDTF">2020-05-06T18:45:45Z</dcterms:modified>
</cp:coreProperties>
</file>