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I:\研究生阶段学习资料\精油\生测实验侯辉宇\论文\peerj投稿所有资料\peerj文章及图表\Supplemental Files important\Supplemental Files\Effects of carvacrol and thymol on cell leakage of B. cinerea\"/>
    </mc:Choice>
  </mc:AlternateContent>
  <xr:revisionPtr revIDLastSave="0" documentId="13_ncr:1_{B02FC832-9477-4E8F-9488-B8CE8745C5EC}" xr6:coauthVersionLast="45" xr6:coauthVersionMax="45" xr10:uidLastSave="{00000000-0000-0000-0000-000000000000}"/>
  <bookViews>
    <workbookView xWindow="-108" yWindow="-108" windowWidth="19416" windowHeight="10416" activeTab="1" xr2:uid="{00000000-000D-0000-FFFF-FFFF00000000}"/>
  </bookViews>
  <sheets>
    <sheet name="carvacrol" sheetId="1" r:id="rId1"/>
    <sheet name="thymol" sheetId="4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F18" i="4" l="1"/>
  <c r="CE18" i="4"/>
  <c r="CD18" i="4"/>
  <c r="CC18" i="4"/>
  <c r="CB18" i="4"/>
  <c r="BY18" i="4"/>
  <c r="BS18" i="4"/>
  <c r="BR18" i="4"/>
  <c r="BQ18" i="4"/>
  <c r="BP18" i="4"/>
  <c r="BO18" i="4"/>
  <c r="BL18" i="4"/>
  <c r="BF18" i="4"/>
  <c r="BE18" i="4"/>
  <c r="BD18" i="4"/>
  <c r="BC18" i="4"/>
  <c r="BB18" i="4"/>
  <c r="AY18" i="4"/>
  <c r="AS18" i="4"/>
  <c r="AR18" i="4"/>
  <c r="AQ18" i="4"/>
  <c r="AP18" i="4"/>
  <c r="AO18" i="4"/>
  <c r="AL18" i="4"/>
  <c r="AF18" i="4"/>
  <c r="AE18" i="4"/>
  <c r="AD18" i="4"/>
  <c r="AC18" i="4"/>
  <c r="AB18" i="4"/>
  <c r="Y18" i="4"/>
  <c r="S18" i="4"/>
  <c r="R18" i="4"/>
  <c r="Q18" i="4"/>
  <c r="P18" i="4"/>
  <c r="O18" i="4"/>
  <c r="CF17" i="4"/>
  <c r="CE17" i="4"/>
  <c r="CD17" i="4"/>
  <c r="CC17" i="4"/>
  <c r="CB17" i="4"/>
  <c r="BY17" i="4"/>
  <c r="BS17" i="4"/>
  <c r="BR17" i="4"/>
  <c r="BQ17" i="4"/>
  <c r="BP17" i="4"/>
  <c r="BO17" i="4"/>
  <c r="BL17" i="4"/>
  <c r="BF17" i="4"/>
  <c r="BE17" i="4"/>
  <c r="BD17" i="4"/>
  <c r="BC17" i="4"/>
  <c r="BB17" i="4"/>
  <c r="AY17" i="4"/>
  <c r="AS17" i="4"/>
  <c r="AR17" i="4"/>
  <c r="AQ17" i="4"/>
  <c r="AP17" i="4"/>
  <c r="AO17" i="4"/>
  <c r="AL17" i="4"/>
  <c r="AF17" i="4"/>
  <c r="AE17" i="4"/>
  <c r="AD17" i="4"/>
  <c r="AC17" i="4"/>
  <c r="AB17" i="4"/>
  <c r="Y17" i="4"/>
  <c r="S17" i="4"/>
  <c r="R17" i="4"/>
  <c r="Q17" i="4"/>
  <c r="P17" i="4"/>
  <c r="O17" i="4"/>
  <c r="CF16" i="4"/>
  <c r="CE16" i="4"/>
  <c r="CD16" i="4"/>
  <c r="CC16" i="4"/>
  <c r="CB16" i="4"/>
  <c r="BY16" i="4"/>
  <c r="BS16" i="4"/>
  <c r="BR16" i="4"/>
  <c r="BQ16" i="4"/>
  <c r="BP16" i="4"/>
  <c r="BO16" i="4"/>
  <c r="BL16" i="4"/>
  <c r="BF16" i="4"/>
  <c r="BE16" i="4"/>
  <c r="BD16" i="4"/>
  <c r="BC16" i="4"/>
  <c r="BB16" i="4"/>
  <c r="AY16" i="4"/>
  <c r="AS16" i="4"/>
  <c r="AR16" i="4"/>
  <c r="AQ16" i="4"/>
  <c r="AP16" i="4"/>
  <c r="AO16" i="4"/>
  <c r="AL16" i="4"/>
  <c r="AF16" i="4"/>
  <c r="AE16" i="4"/>
  <c r="AD16" i="4"/>
  <c r="AC16" i="4"/>
  <c r="AB16" i="4"/>
  <c r="Y16" i="4"/>
  <c r="S16" i="4"/>
  <c r="R16" i="4"/>
  <c r="Q16" i="4"/>
  <c r="P16" i="4"/>
  <c r="O16" i="4"/>
  <c r="CF15" i="4"/>
  <c r="CE15" i="4"/>
  <c r="CD15" i="4"/>
  <c r="CC15" i="4"/>
  <c r="CB15" i="4"/>
  <c r="BY15" i="4"/>
  <c r="BS15" i="4"/>
  <c r="BR15" i="4"/>
  <c r="BQ15" i="4"/>
  <c r="BP15" i="4"/>
  <c r="BO15" i="4"/>
  <c r="BL15" i="4"/>
  <c r="BF15" i="4"/>
  <c r="BE15" i="4"/>
  <c r="BD15" i="4"/>
  <c r="BC15" i="4"/>
  <c r="BB15" i="4"/>
  <c r="AY15" i="4"/>
  <c r="AS15" i="4"/>
  <c r="AR15" i="4"/>
  <c r="AQ15" i="4"/>
  <c r="AP15" i="4"/>
  <c r="AO15" i="4"/>
  <c r="AL15" i="4"/>
  <c r="AF15" i="4"/>
  <c r="AE15" i="4"/>
  <c r="AD15" i="4"/>
  <c r="AC15" i="4"/>
  <c r="AB15" i="4"/>
  <c r="Y15" i="4"/>
  <c r="S15" i="4"/>
  <c r="R15" i="4"/>
  <c r="Q15" i="4"/>
  <c r="P15" i="4"/>
  <c r="O15" i="4"/>
  <c r="CF14" i="4"/>
  <c r="CE14" i="4"/>
  <c r="CD14" i="4"/>
  <c r="CC14" i="4"/>
  <c r="CB14" i="4"/>
  <c r="BY14" i="4"/>
  <c r="BS14" i="4"/>
  <c r="BR14" i="4"/>
  <c r="BQ14" i="4"/>
  <c r="BP14" i="4"/>
  <c r="BO14" i="4"/>
  <c r="BL14" i="4"/>
  <c r="BF14" i="4"/>
  <c r="BE14" i="4"/>
  <c r="BD14" i="4"/>
  <c r="BC14" i="4"/>
  <c r="BB14" i="4"/>
  <c r="AY14" i="4"/>
  <c r="AS14" i="4"/>
  <c r="AR14" i="4"/>
  <c r="AQ14" i="4"/>
  <c r="AP14" i="4"/>
  <c r="AO14" i="4"/>
  <c r="AL14" i="4"/>
  <c r="AF14" i="4"/>
  <c r="AE14" i="4"/>
  <c r="AD14" i="4"/>
  <c r="AC14" i="4"/>
  <c r="AB14" i="4"/>
  <c r="Y14" i="4"/>
  <c r="S14" i="4"/>
  <c r="R14" i="4"/>
  <c r="Q14" i="4"/>
  <c r="P14" i="4"/>
  <c r="O14" i="4"/>
  <c r="CF13" i="4"/>
  <c r="CE13" i="4"/>
  <c r="CD13" i="4"/>
  <c r="CC13" i="4"/>
  <c r="CB13" i="4"/>
  <c r="BY13" i="4"/>
  <c r="BS13" i="4"/>
  <c r="BR13" i="4"/>
  <c r="BQ13" i="4"/>
  <c r="BP13" i="4"/>
  <c r="BO13" i="4"/>
  <c r="BL13" i="4"/>
  <c r="BF13" i="4"/>
  <c r="BE13" i="4"/>
  <c r="BD13" i="4"/>
  <c r="BC13" i="4"/>
  <c r="BB13" i="4"/>
  <c r="AY13" i="4"/>
  <c r="AS13" i="4"/>
  <c r="AR13" i="4"/>
  <c r="AQ13" i="4"/>
  <c r="AP13" i="4"/>
  <c r="AO13" i="4"/>
  <c r="AL13" i="4"/>
  <c r="AF13" i="4"/>
  <c r="AE13" i="4"/>
  <c r="AD13" i="4"/>
  <c r="AC13" i="4"/>
  <c r="AB13" i="4"/>
  <c r="Y13" i="4"/>
  <c r="S13" i="4"/>
  <c r="R13" i="4"/>
  <c r="Q13" i="4"/>
  <c r="P13" i="4"/>
  <c r="O13" i="4"/>
  <c r="BC7" i="4"/>
  <c r="BB7" i="4"/>
  <c r="AV7" i="4"/>
  <c r="AU7" i="4"/>
  <c r="AO7" i="4"/>
  <c r="AN7" i="4"/>
  <c r="AH7" i="4"/>
  <c r="AG7" i="4"/>
  <c r="AA7" i="4"/>
  <c r="Z7" i="4"/>
  <c r="T7" i="4"/>
  <c r="S7" i="4"/>
  <c r="M7" i="4"/>
  <c r="L7" i="4"/>
  <c r="F7" i="4"/>
  <c r="E7" i="4"/>
  <c r="BC6" i="4"/>
  <c r="BB6" i="4"/>
  <c r="AV6" i="4"/>
  <c r="AU6" i="4"/>
  <c r="AO6" i="4"/>
  <c r="AN6" i="4"/>
  <c r="AH6" i="4"/>
  <c r="AG6" i="4"/>
  <c r="AA6" i="4"/>
  <c r="Z6" i="4"/>
  <c r="T6" i="4"/>
  <c r="S6" i="4"/>
  <c r="M6" i="4"/>
  <c r="L6" i="4"/>
  <c r="F6" i="4"/>
  <c r="E6" i="4"/>
  <c r="BC5" i="4"/>
  <c r="BB5" i="4"/>
  <c r="AV5" i="4"/>
  <c r="AU5" i="4"/>
  <c r="AO5" i="4"/>
  <c r="AN5" i="4"/>
  <c r="AH5" i="4"/>
  <c r="AG5" i="4"/>
  <c r="AA5" i="4"/>
  <c r="Z5" i="4"/>
  <c r="T5" i="4"/>
  <c r="S5" i="4"/>
  <c r="M5" i="4"/>
  <c r="L5" i="4"/>
  <c r="F5" i="4"/>
  <c r="E5" i="4"/>
  <c r="BC4" i="4"/>
  <c r="BB4" i="4"/>
  <c r="AV4" i="4"/>
  <c r="AU4" i="4"/>
  <c r="AO4" i="4"/>
  <c r="AN4" i="4"/>
  <c r="AH4" i="4"/>
  <c r="AG4" i="4"/>
  <c r="AA4" i="4"/>
  <c r="Z4" i="4"/>
  <c r="T4" i="4"/>
  <c r="S4" i="4"/>
  <c r="M4" i="4"/>
  <c r="L4" i="4"/>
  <c r="F4" i="4"/>
  <c r="E4" i="4"/>
  <c r="BC3" i="4"/>
  <c r="BB3" i="4"/>
  <c r="AV3" i="4"/>
  <c r="AU3" i="4"/>
  <c r="AO3" i="4"/>
  <c r="AN3" i="4"/>
  <c r="AH3" i="4"/>
  <c r="AG3" i="4"/>
  <c r="AA3" i="4"/>
  <c r="Z3" i="4"/>
  <c r="T3" i="4"/>
  <c r="S3" i="4"/>
  <c r="M3" i="4"/>
  <c r="L3" i="4"/>
  <c r="F3" i="4"/>
  <c r="E3" i="4"/>
  <c r="BC2" i="4"/>
  <c r="BB2" i="4"/>
  <c r="AV2" i="4"/>
  <c r="AU2" i="4"/>
  <c r="AO2" i="4"/>
  <c r="AN2" i="4"/>
  <c r="AH2" i="4"/>
  <c r="AG2" i="4"/>
  <c r="AA2" i="4"/>
  <c r="Z2" i="4"/>
  <c r="T2" i="4"/>
  <c r="S2" i="4"/>
  <c r="M2" i="4"/>
  <c r="L2" i="4"/>
  <c r="F2" i="4"/>
  <c r="E2" i="4"/>
  <c r="CF23" i="1"/>
  <c r="CE23" i="1"/>
  <c r="CD23" i="1"/>
  <c r="CC23" i="1"/>
  <c r="CB23" i="1"/>
  <c r="BS23" i="1"/>
  <c r="BR23" i="1"/>
  <c r="BQ23" i="1"/>
  <c r="BP23" i="1"/>
  <c r="BO23" i="1"/>
  <c r="BF23" i="1"/>
  <c r="BE23" i="1"/>
  <c r="BD23" i="1"/>
  <c r="BC23" i="1"/>
  <c r="BB23" i="1"/>
  <c r="AS23" i="1"/>
  <c r="AR23" i="1"/>
  <c r="AQ23" i="1"/>
  <c r="AP23" i="1"/>
  <c r="AO23" i="1"/>
  <c r="AF23" i="1"/>
  <c r="AE23" i="1"/>
  <c r="AD23" i="1"/>
  <c r="AC23" i="1"/>
  <c r="AB23" i="1"/>
  <c r="S23" i="1"/>
  <c r="R23" i="1"/>
  <c r="Q23" i="1"/>
  <c r="P23" i="1"/>
  <c r="O23" i="1"/>
  <c r="CF22" i="1"/>
  <c r="CE22" i="1"/>
  <c r="CD22" i="1"/>
  <c r="CC22" i="1"/>
  <c r="CB22" i="1"/>
  <c r="BS22" i="1"/>
  <c r="BR22" i="1"/>
  <c r="BQ22" i="1"/>
  <c r="BP22" i="1"/>
  <c r="BO22" i="1"/>
  <c r="BF22" i="1"/>
  <c r="BE22" i="1"/>
  <c r="BD22" i="1"/>
  <c r="BC22" i="1"/>
  <c r="BB22" i="1"/>
  <c r="AS22" i="1"/>
  <c r="AR22" i="1"/>
  <c r="AQ22" i="1"/>
  <c r="AP22" i="1"/>
  <c r="AO22" i="1"/>
  <c r="AF22" i="1"/>
  <c r="AE22" i="1"/>
  <c r="AD22" i="1"/>
  <c r="AC22" i="1"/>
  <c r="AB22" i="1"/>
  <c r="S22" i="1"/>
  <c r="R22" i="1"/>
  <c r="Q22" i="1"/>
  <c r="P22" i="1"/>
  <c r="O22" i="1"/>
  <c r="CF21" i="1"/>
  <c r="CE21" i="1"/>
  <c r="CD21" i="1"/>
  <c r="CC21" i="1"/>
  <c r="CB21" i="1"/>
  <c r="BS21" i="1"/>
  <c r="BR21" i="1"/>
  <c r="BQ21" i="1"/>
  <c r="BP21" i="1"/>
  <c r="BO21" i="1"/>
  <c r="BF21" i="1"/>
  <c r="BE21" i="1"/>
  <c r="BD21" i="1"/>
  <c r="BC21" i="1"/>
  <c r="BB21" i="1"/>
  <c r="AS21" i="1"/>
  <c r="AR21" i="1"/>
  <c r="AQ21" i="1"/>
  <c r="AP21" i="1"/>
  <c r="AO21" i="1"/>
  <c r="AF21" i="1"/>
  <c r="AE21" i="1"/>
  <c r="AD21" i="1"/>
  <c r="AC21" i="1"/>
  <c r="AB21" i="1"/>
  <c r="S21" i="1"/>
  <c r="R21" i="1"/>
  <c r="Q21" i="1"/>
  <c r="P21" i="1"/>
  <c r="O21" i="1"/>
  <c r="CF20" i="1"/>
  <c r="CE20" i="1"/>
  <c r="CD20" i="1"/>
  <c r="CC20" i="1"/>
  <c r="CB20" i="1"/>
  <c r="BS20" i="1"/>
  <c r="BR20" i="1"/>
  <c r="BQ20" i="1"/>
  <c r="BP20" i="1"/>
  <c r="BO20" i="1"/>
  <c r="BF20" i="1"/>
  <c r="BE20" i="1"/>
  <c r="BD20" i="1"/>
  <c r="BC20" i="1"/>
  <c r="BB20" i="1"/>
  <c r="AS20" i="1"/>
  <c r="AR20" i="1"/>
  <c r="AQ20" i="1"/>
  <c r="AP20" i="1"/>
  <c r="AO20" i="1"/>
  <c r="AF20" i="1"/>
  <c r="AE20" i="1"/>
  <c r="AD20" i="1"/>
  <c r="AC20" i="1"/>
  <c r="AB20" i="1"/>
  <c r="S20" i="1"/>
  <c r="R20" i="1"/>
  <c r="Q20" i="1"/>
  <c r="P20" i="1"/>
  <c r="O20" i="1"/>
  <c r="CF19" i="1"/>
  <c r="CE19" i="1"/>
  <c r="CD19" i="1"/>
  <c r="CC19" i="1"/>
  <c r="CB19" i="1"/>
  <c r="BS19" i="1"/>
  <c r="BR19" i="1"/>
  <c r="BQ19" i="1"/>
  <c r="BP19" i="1"/>
  <c r="BO19" i="1"/>
  <c r="BF19" i="1"/>
  <c r="BE19" i="1"/>
  <c r="BD19" i="1"/>
  <c r="BC19" i="1"/>
  <c r="BB19" i="1"/>
  <c r="AS19" i="1"/>
  <c r="AR19" i="1"/>
  <c r="AQ19" i="1"/>
  <c r="AP19" i="1"/>
  <c r="AO19" i="1"/>
  <c r="AF19" i="1"/>
  <c r="AE19" i="1"/>
  <c r="AD19" i="1"/>
  <c r="AC19" i="1"/>
  <c r="AB19" i="1"/>
  <c r="S19" i="1"/>
  <c r="R19" i="1"/>
  <c r="Q19" i="1"/>
  <c r="P19" i="1"/>
  <c r="O19" i="1"/>
  <c r="CF18" i="1"/>
  <c r="CE18" i="1"/>
  <c r="CD18" i="1"/>
  <c r="CC18" i="1"/>
  <c r="CB18" i="1"/>
  <c r="BS18" i="1"/>
  <c r="BR18" i="1"/>
  <c r="BQ18" i="1"/>
  <c r="BP18" i="1"/>
  <c r="BO18" i="1"/>
  <c r="BF18" i="1"/>
  <c r="BE18" i="1"/>
  <c r="BD18" i="1"/>
  <c r="BC18" i="1"/>
  <c r="BB18" i="1"/>
  <c r="AS18" i="1"/>
  <c r="AR18" i="1"/>
  <c r="AQ18" i="1"/>
  <c r="AP18" i="1"/>
  <c r="AO18" i="1"/>
  <c r="AF18" i="1"/>
  <c r="AE18" i="1"/>
  <c r="AD18" i="1"/>
  <c r="AC18" i="1"/>
  <c r="AB18" i="1"/>
  <c r="S18" i="1"/>
  <c r="R18" i="1"/>
  <c r="Q18" i="1"/>
  <c r="P18" i="1"/>
  <c r="O18" i="1"/>
  <c r="CF17" i="1"/>
  <c r="CE17" i="1"/>
  <c r="CD17" i="1"/>
  <c r="CC17" i="1"/>
  <c r="CB17" i="1"/>
  <c r="BS17" i="1"/>
  <c r="BR17" i="1"/>
  <c r="BQ17" i="1"/>
  <c r="BP17" i="1"/>
  <c r="BO17" i="1"/>
  <c r="BF17" i="1"/>
  <c r="BE17" i="1"/>
  <c r="BD17" i="1"/>
  <c r="BC17" i="1"/>
  <c r="BB17" i="1"/>
  <c r="AS17" i="1"/>
  <c r="AR17" i="1"/>
  <c r="AQ17" i="1"/>
  <c r="AP17" i="1"/>
  <c r="AO17" i="1"/>
  <c r="AF17" i="1"/>
  <c r="AE17" i="1"/>
  <c r="AD17" i="1"/>
  <c r="AC17" i="1"/>
  <c r="AB17" i="1"/>
  <c r="S17" i="1"/>
  <c r="R17" i="1"/>
  <c r="Q17" i="1"/>
  <c r="P17" i="1"/>
  <c r="O17" i="1"/>
  <c r="CF16" i="1"/>
  <c r="CE16" i="1"/>
  <c r="CD16" i="1"/>
  <c r="CC16" i="1"/>
  <c r="CB16" i="1"/>
  <c r="BS16" i="1"/>
  <c r="BR16" i="1"/>
  <c r="BQ16" i="1"/>
  <c r="BP16" i="1"/>
  <c r="BO16" i="1"/>
  <c r="BF16" i="1"/>
  <c r="BE16" i="1"/>
  <c r="BD16" i="1"/>
  <c r="BC16" i="1"/>
  <c r="BB16" i="1"/>
  <c r="AS16" i="1"/>
  <c r="AR16" i="1"/>
  <c r="AQ16" i="1"/>
  <c r="AP16" i="1"/>
  <c r="AO16" i="1"/>
  <c r="AF16" i="1"/>
  <c r="AE16" i="1"/>
  <c r="AD16" i="1"/>
  <c r="AC16" i="1"/>
  <c r="AB16" i="1"/>
  <c r="S16" i="1"/>
  <c r="R16" i="1"/>
  <c r="Q16" i="1"/>
  <c r="P16" i="1"/>
  <c r="O16" i="1"/>
  <c r="BC9" i="1"/>
  <c r="BB9" i="1"/>
  <c r="AV9" i="1"/>
  <c r="AU9" i="1"/>
  <c r="AO9" i="1"/>
  <c r="AN9" i="1"/>
  <c r="AH9" i="1"/>
  <c r="AG9" i="1"/>
  <c r="AA9" i="1"/>
  <c r="Z9" i="1"/>
  <c r="T9" i="1"/>
  <c r="S9" i="1"/>
  <c r="M9" i="1"/>
  <c r="L9" i="1"/>
  <c r="F9" i="1"/>
  <c r="E9" i="1"/>
  <c r="BC8" i="1"/>
  <c r="BB8" i="1"/>
  <c r="AV8" i="1"/>
  <c r="AU8" i="1"/>
  <c r="AO8" i="1"/>
  <c r="AN8" i="1"/>
  <c r="AH8" i="1"/>
  <c r="AG8" i="1"/>
  <c r="AA8" i="1"/>
  <c r="Z8" i="1"/>
  <c r="T8" i="1"/>
  <c r="S8" i="1"/>
  <c r="M8" i="1"/>
  <c r="L8" i="1"/>
  <c r="F8" i="1"/>
  <c r="E8" i="1"/>
  <c r="BC7" i="1"/>
  <c r="BB7" i="1"/>
  <c r="AV7" i="1"/>
  <c r="AU7" i="1"/>
  <c r="AO7" i="1"/>
  <c r="AN7" i="1"/>
  <c r="AH7" i="1"/>
  <c r="AG7" i="1"/>
  <c r="AA7" i="1"/>
  <c r="Z7" i="1"/>
  <c r="T7" i="1"/>
  <c r="S7" i="1"/>
  <c r="M7" i="1"/>
  <c r="L7" i="1"/>
  <c r="F7" i="1"/>
  <c r="E7" i="1"/>
  <c r="BC6" i="1"/>
  <c r="BB6" i="1"/>
  <c r="AV6" i="1"/>
  <c r="AU6" i="1"/>
  <c r="AO6" i="1"/>
  <c r="AN6" i="1"/>
  <c r="AH6" i="1"/>
  <c r="AG6" i="1"/>
  <c r="AA6" i="1"/>
  <c r="Z6" i="1"/>
  <c r="T6" i="1"/>
  <c r="S6" i="1"/>
  <c r="M6" i="1"/>
  <c r="L6" i="1"/>
  <c r="F6" i="1"/>
  <c r="E6" i="1"/>
  <c r="BC5" i="1"/>
  <c r="BB5" i="1"/>
  <c r="AV5" i="1"/>
  <c r="AU5" i="1"/>
  <c r="AO5" i="1"/>
  <c r="AN5" i="1"/>
  <c r="AH5" i="1"/>
  <c r="AG5" i="1"/>
  <c r="AA5" i="1"/>
  <c r="Z5" i="1"/>
  <c r="T5" i="1"/>
  <c r="S5" i="1"/>
  <c r="M5" i="1"/>
  <c r="L5" i="1"/>
  <c r="F5" i="1"/>
  <c r="E5" i="1"/>
  <c r="BC4" i="1"/>
  <c r="BB4" i="1"/>
  <c r="AV4" i="1"/>
  <c r="AU4" i="1"/>
  <c r="AO4" i="1"/>
  <c r="AN4" i="1"/>
  <c r="AH4" i="1"/>
  <c r="AG4" i="1"/>
  <c r="AA4" i="1"/>
  <c r="Z4" i="1"/>
  <c r="T4" i="1"/>
  <c r="S4" i="1"/>
  <c r="M4" i="1"/>
  <c r="L4" i="1"/>
  <c r="F4" i="1"/>
  <c r="E4" i="1"/>
  <c r="BC3" i="1"/>
  <c r="BB3" i="1"/>
  <c r="AV3" i="1"/>
  <c r="AU3" i="1"/>
  <c r="AO3" i="1"/>
  <c r="AN3" i="1"/>
  <c r="AH3" i="1"/>
  <c r="AG3" i="1"/>
  <c r="AA3" i="1"/>
  <c r="Z3" i="1"/>
  <c r="T3" i="1"/>
  <c r="S3" i="1"/>
  <c r="M3" i="1"/>
  <c r="L3" i="1"/>
  <c r="F3" i="1"/>
  <c r="E3" i="1"/>
  <c r="BC2" i="1"/>
  <c r="BB2" i="1"/>
  <c r="AV2" i="1"/>
  <c r="AU2" i="1"/>
  <c r="AO2" i="1"/>
  <c r="AN2" i="1"/>
  <c r="AH2" i="1"/>
  <c r="AG2" i="1"/>
  <c r="AA2" i="1"/>
  <c r="Z2" i="1"/>
  <c r="T2" i="1"/>
  <c r="S2" i="1"/>
  <c r="M2" i="1"/>
  <c r="L2" i="1"/>
  <c r="F2" i="1"/>
  <c r="E2" i="1"/>
</calcChain>
</file>

<file path=xl/sharedStrings.xml><?xml version="1.0" encoding="utf-8"?>
<sst xmlns="http://schemas.openxmlformats.org/spreadsheetml/2006/main" count="428" uniqueCount="46">
  <si>
    <t>0min</t>
  </si>
  <si>
    <t>10min</t>
  </si>
  <si>
    <t>40min</t>
  </si>
  <si>
    <t>140min</t>
  </si>
  <si>
    <t>220min</t>
  </si>
  <si>
    <t>360min</t>
  </si>
  <si>
    <t>400min</t>
  </si>
  <si>
    <t>carvacrol 500 μg/mL</t>
  </si>
  <si>
    <t>carvacrol 200 μg/mL</t>
  </si>
  <si>
    <t>carvacrol 10 μg/mL</t>
  </si>
  <si>
    <t>vinclozolin 500 μg/mL</t>
  </si>
  <si>
    <t>Control</t>
  </si>
  <si>
    <t>relative conductivity/%</t>
    <phoneticPr fontId="1" type="noConversion"/>
  </si>
  <si>
    <t>STDEV</t>
    <phoneticPr fontId="1" type="noConversion"/>
  </si>
  <si>
    <t>carvacrol 200 μg/mL</t>
    <phoneticPr fontId="1" type="noConversion"/>
  </si>
  <si>
    <t>vinclozolin 500 μg/mL</t>
    <phoneticPr fontId="1" type="noConversion"/>
  </si>
  <si>
    <t>Control</t>
    <phoneticPr fontId="1" type="noConversion"/>
  </si>
  <si>
    <t xml:space="preserve"> sterile water Control</t>
    <phoneticPr fontId="1" type="noConversion"/>
  </si>
  <si>
    <t>solvent Control</t>
    <phoneticPr fontId="1" type="noConversion"/>
  </si>
  <si>
    <t>relative conductivity/%</t>
    <phoneticPr fontId="1" type="noConversion"/>
  </si>
  <si>
    <t>reagents</t>
    <phoneticPr fontId="1" type="noConversion"/>
  </si>
  <si>
    <t>AVERAGE</t>
    <phoneticPr fontId="1" type="noConversion"/>
  </si>
  <si>
    <t>dead treatment</t>
    <phoneticPr fontId="1" type="noConversion"/>
  </si>
  <si>
    <t>Cd</t>
    <phoneticPr fontId="1" type="noConversion"/>
  </si>
  <si>
    <t>thymol 500 μg/mL</t>
    <phoneticPr fontId="1" type="noConversion"/>
  </si>
  <si>
    <t>thymol 200 μg/mL</t>
    <phoneticPr fontId="1" type="noConversion"/>
  </si>
  <si>
    <t>thymol 70 μg/mL</t>
    <phoneticPr fontId="1" type="noConversion"/>
  </si>
  <si>
    <t>vinclozolin 500 μg/mL</t>
    <phoneticPr fontId="1" type="noConversion"/>
  </si>
  <si>
    <t>Control</t>
    <phoneticPr fontId="1" type="noConversion"/>
  </si>
  <si>
    <t>carvacrol 10 μg/mL</t>
    <phoneticPr fontId="1" type="noConversion"/>
  </si>
  <si>
    <r>
      <rPr>
        <sz val="11"/>
        <color theme="1"/>
        <rFont val="宋体"/>
        <family val="3"/>
        <charset val="134"/>
      </rPr>
      <t>乙烯菌核利</t>
    </r>
  </si>
  <si>
    <r>
      <rPr>
        <sz val="11"/>
        <color theme="1"/>
        <rFont val="宋体"/>
        <family val="3"/>
        <charset val="134"/>
      </rPr>
      <t>溶剂</t>
    </r>
    <r>
      <rPr>
        <sz val="11"/>
        <color theme="1"/>
        <rFont val="Times New Roman"/>
        <family val="1"/>
      </rPr>
      <t>CK</t>
    </r>
  </si>
  <si>
    <r>
      <rPr>
        <sz val="11"/>
        <color theme="1"/>
        <rFont val="宋体"/>
        <family val="3"/>
        <charset val="134"/>
      </rPr>
      <t>无菌水</t>
    </r>
    <r>
      <rPr>
        <sz val="11"/>
        <color theme="1"/>
        <rFont val="Times New Roman"/>
        <family val="1"/>
      </rPr>
      <t>CK</t>
    </r>
  </si>
  <si>
    <r>
      <t>C</t>
    </r>
    <r>
      <rPr>
        <vertAlign val="subscript"/>
        <sz val="11"/>
        <color theme="1"/>
        <rFont val="Times New Roman"/>
        <family val="1"/>
      </rPr>
      <t>0</t>
    </r>
  </si>
  <si>
    <t>carvacrol 50 μg/mL</t>
    <phoneticPr fontId="1" type="noConversion"/>
  </si>
  <si>
    <t>procymidone 500 μg/mL</t>
    <phoneticPr fontId="1" type="noConversion"/>
  </si>
  <si>
    <r>
      <t>C</t>
    </r>
    <r>
      <rPr>
        <vertAlign val="subscript"/>
        <sz val="11"/>
        <color theme="1"/>
        <rFont val="Times New Roman"/>
        <family val="1"/>
      </rPr>
      <t>t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average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</si>
  <si>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t>C</t>
    </r>
    <r>
      <rPr>
        <vertAlign val="subscript"/>
        <sz val="11"/>
        <color theme="1"/>
        <rFont val="Times New Roman"/>
        <family val="1"/>
      </rPr>
      <t>0</t>
    </r>
    <phoneticPr fontId="1" type="noConversion"/>
  </si>
  <si>
    <r>
      <t>C</t>
    </r>
    <r>
      <rPr>
        <vertAlign val="subscript"/>
        <sz val="11"/>
        <color theme="1"/>
        <rFont val="Times New Roman"/>
        <family val="1"/>
      </rPr>
      <t>d</t>
    </r>
    <phoneticPr fontId="1" type="noConversion"/>
  </si>
  <si>
    <r>
      <t>Ct</t>
    </r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imes New Roman"/>
        <family val="1"/>
      </rPr>
      <t>average</t>
    </r>
    <r>
      <rPr>
        <sz val="11"/>
        <color theme="1"/>
        <rFont val="宋体"/>
        <family val="3"/>
        <charset val="134"/>
      </rPr>
      <t>）</t>
    </r>
    <phoneticPr fontId="1" type="noConversion"/>
  </si>
  <si>
    <r>
      <rPr>
        <sz val="11"/>
        <color theme="1"/>
        <rFont val="宋体"/>
        <family val="3"/>
        <charset val="134"/>
      </rPr>
      <t>香芹酚</t>
    </r>
    <r>
      <rPr>
        <sz val="11"/>
        <color theme="1"/>
        <rFont val="Times New Roman"/>
        <family val="1"/>
      </rPr>
      <t>500</t>
    </r>
  </si>
  <si>
    <r>
      <rPr>
        <sz val="11"/>
        <color theme="1"/>
        <rFont val="宋体"/>
        <family val="3"/>
        <charset val="134"/>
      </rPr>
      <t>香芹酚</t>
    </r>
    <r>
      <rPr>
        <sz val="11"/>
        <color theme="1"/>
        <rFont val="Times New Roman"/>
        <family val="1"/>
      </rPr>
      <t>200</t>
    </r>
  </si>
  <si>
    <r>
      <rPr>
        <sz val="11"/>
        <color theme="1"/>
        <rFont val="宋体"/>
        <family val="3"/>
        <charset val="134"/>
      </rPr>
      <t>香芹酚</t>
    </r>
    <r>
      <rPr>
        <sz val="11"/>
        <color theme="1"/>
        <rFont val="Times New Roman"/>
        <family val="1"/>
      </rPr>
      <t>50</t>
    </r>
  </si>
  <si>
    <r>
      <rPr>
        <sz val="11"/>
        <color theme="1"/>
        <rFont val="宋体"/>
        <family val="3"/>
        <charset val="134"/>
      </rPr>
      <t>香芹酚</t>
    </r>
    <r>
      <rPr>
        <sz val="11"/>
        <color theme="1"/>
        <rFont val="Times New Roman"/>
        <family val="1"/>
      </rPr>
      <t>10</t>
    </r>
  </si>
  <si>
    <r>
      <rPr>
        <sz val="11"/>
        <color theme="1"/>
        <rFont val="宋体"/>
        <family val="3"/>
        <charset val="134"/>
      </rPr>
      <t>二甲基菌核利</t>
    </r>
  </si>
  <si>
    <t>STDEV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</si>
</sst>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0.00_ "/>
    <numFmt numFmtId="178" formatCode="0_ "/>
  </numFmts>
  <fonts count="7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Times New Roman"/>
      <family val="3"/>
    </font>
    <font>
      <sz val="11"/>
      <color theme="1"/>
      <name val="宋体"/>
      <family val="3"/>
      <charset val="134"/>
    </font>
    <font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7" fontId="2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8" fontId="3" fillId="0" borderId="0" xfId="0" applyNumberFormat="1" applyFont="1" applyAlignment="1">
      <alignment horizontal="center" vertical="center"/>
    </xf>
    <xf numFmtId="178" fontId="3" fillId="0" borderId="0" xfId="0" applyNumberFormat="1" applyFont="1">
      <alignment vertical="center"/>
    </xf>
    <xf numFmtId="176" fontId="3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8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left" vertical="center"/>
    </xf>
    <xf numFmtId="178" fontId="2" fillId="0" borderId="0" xfId="0" applyNumberFormat="1" applyFont="1" applyAlignment="1">
      <alignment vertical="center"/>
    </xf>
    <xf numFmtId="177" fontId="2" fillId="0" borderId="0" xfId="0" applyNumberFormat="1" applyFont="1" applyAlignment="1">
      <alignment vertical="center"/>
    </xf>
    <xf numFmtId="177" fontId="2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8598638831507"/>
          <c:y val="4.8696191890897099E-2"/>
          <c:w val="0.81686632642605395"/>
          <c:h val="0.79126147693127002"/>
        </c:manualLayout>
      </c:layout>
      <c:lineChart>
        <c:grouping val="standard"/>
        <c:varyColors val="0"/>
        <c:ser>
          <c:idx val="0"/>
          <c:order val="0"/>
          <c:tx>
            <c:strRef>
              <c:f>carvacrol!$A$41</c:f>
              <c:strCache>
                <c:ptCount val="1"/>
                <c:pt idx="0">
                  <c:v>carvacrol 500 μg/mL</c:v>
                </c:pt>
              </c:strCache>
            </c:strRef>
          </c:tx>
          <c:spPr>
            <a:ln w="12700" cap="rnd" cmpd="sng" algn="ctr">
              <a:solidFill>
                <a:srgbClr val="00B050">
                  <a:alpha val="70000"/>
                </a:srgbClr>
              </a:solidFill>
              <a:prstDash val="solid"/>
              <a:round/>
            </a:ln>
            <a:effectLst/>
          </c:spPr>
          <c:marker>
            <c:symbol val="diamond"/>
            <c:size val="4"/>
            <c:spPr>
              <a:solidFill>
                <a:srgbClr val="00B050"/>
              </a:solidFill>
              <a:ln w="6350" cap="flat" cmpd="sng" algn="ctr">
                <a:solidFill>
                  <a:srgbClr val="00B050">
                    <a:alpha val="52000"/>
                  </a:srgb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carvacrol!$K$41:$Q$41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0.44151742415638201</c:v>
                  </c:pt>
                  <c:pt idx="2">
                    <c:v>1.4957107878642499</c:v>
                  </c:pt>
                  <c:pt idx="3">
                    <c:v>0.87670778153847295</c:v>
                  </c:pt>
                  <c:pt idx="4">
                    <c:v>0.29539705560353602</c:v>
                  </c:pt>
                  <c:pt idx="5">
                    <c:v>0.30345751910834201</c:v>
                  </c:pt>
                  <c:pt idx="6">
                    <c:v>8.6770316201730702E-2</c:v>
                  </c:pt>
                </c:numCache>
              </c:numRef>
            </c:plus>
            <c:minus>
              <c:numRef>
                <c:f>carvacrol!$K$41:$Q$41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0.44151742415638201</c:v>
                  </c:pt>
                  <c:pt idx="2">
                    <c:v>1.4957107878642499</c:v>
                  </c:pt>
                  <c:pt idx="3">
                    <c:v>0.87670778153847295</c:v>
                  </c:pt>
                  <c:pt idx="4">
                    <c:v>0.29539705560353602</c:v>
                  </c:pt>
                  <c:pt idx="5">
                    <c:v>0.30345751910834201</c:v>
                  </c:pt>
                  <c:pt idx="6">
                    <c:v>8.6770316201730702E-2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00B050"/>
                </a:solidFill>
                <a:prstDash val="solid"/>
                <a:round/>
              </a:ln>
              <a:effectLst/>
            </c:spPr>
          </c:errBars>
          <c:cat>
            <c:numRef>
              <c:f>carvacrol!$B$40:$H$40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40</c:v>
                </c:pt>
                <c:pt idx="3">
                  <c:v>140</c:v>
                </c:pt>
                <c:pt idx="4">
                  <c:v>220</c:v>
                </c:pt>
                <c:pt idx="5">
                  <c:v>360</c:v>
                </c:pt>
                <c:pt idx="6">
                  <c:v>400</c:v>
                </c:pt>
              </c:numCache>
            </c:numRef>
          </c:cat>
          <c:val>
            <c:numRef>
              <c:f>carvacrol!$B$41:$H$41</c:f>
              <c:numCache>
                <c:formatCode>0.00_ </c:formatCode>
                <c:ptCount val="7"/>
                <c:pt idx="0" formatCode="0_);[Red]\(0\)">
                  <c:v>0</c:v>
                </c:pt>
                <c:pt idx="1">
                  <c:v>8.8660171832820502</c:v>
                </c:pt>
                <c:pt idx="2">
                  <c:v>18.975261890161001</c:v>
                </c:pt>
                <c:pt idx="3">
                  <c:v>62.997148763726699</c:v>
                </c:pt>
                <c:pt idx="4">
                  <c:v>67.382742118007002</c:v>
                </c:pt>
                <c:pt idx="5">
                  <c:v>71.793939700462104</c:v>
                </c:pt>
                <c:pt idx="6">
                  <c:v>73.6140526119474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4-4E18-AFF9-6748269E0772}"/>
            </c:ext>
          </c:extLst>
        </c:ser>
        <c:ser>
          <c:idx val="1"/>
          <c:order val="1"/>
          <c:tx>
            <c:strRef>
              <c:f>carvacrol!$A$42</c:f>
              <c:strCache>
                <c:ptCount val="1"/>
                <c:pt idx="0">
                  <c:v>carvacrol 200 μg/mL</c:v>
                </c:pt>
              </c:strCache>
            </c:strRef>
          </c:tx>
          <c:spPr>
            <a:ln w="12700" cap="rnd" cmpd="sng" algn="ctr">
              <a:solidFill>
                <a:srgbClr val="C00000">
                  <a:alpha val="70000"/>
                </a:srgbClr>
              </a:solidFill>
              <a:prstDash val="solid"/>
              <a:round/>
            </a:ln>
            <a:effectLst/>
          </c:spPr>
          <c:marker>
            <c:symbol val="square"/>
            <c:size val="4"/>
            <c:spPr>
              <a:solidFill>
                <a:srgbClr val="C00000"/>
              </a:solidFill>
              <a:ln w="6350" cap="flat" cmpd="sng" algn="ctr">
                <a:solidFill>
                  <a:srgbClr val="C00000"/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carvacrol!$K$42:$Q$42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0.28971067459551397</c:v>
                  </c:pt>
                  <c:pt idx="2">
                    <c:v>1.7754761760503801</c:v>
                  </c:pt>
                  <c:pt idx="3">
                    <c:v>0.98023682348940899</c:v>
                  </c:pt>
                  <c:pt idx="4">
                    <c:v>0.217926884844825</c:v>
                  </c:pt>
                  <c:pt idx="5">
                    <c:v>0.78190642531661203</c:v>
                  </c:pt>
                  <c:pt idx="6">
                    <c:v>0.46295170966759203</c:v>
                  </c:pt>
                </c:numCache>
              </c:numRef>
            </c:plus>
            <c:minus>
              <c:numRef>
                <c:f>carvacrol!$K$42:$Q$42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0.28971067459551397</c:v>
                  </c:pt>
                  <c:pt idx="2">
                    <c:v>1.7754761760503801</c:v>
                  </c:pt>
                  <c:pt idx="3">
                    <c:v>0.98023682348940899</c:v>
                  </c:pt>
                  <c:pt idx="4">
                    <c:v>0.217926884844825</c:v>
                  </c:pt>
                  <c:pt idx="5">
                    <c:v>0.78190642531661203</c:v>
                  </c:pt>
                  <c:pt idx="6">
                    <c:v>0.46295170966759203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C00000"/>
                </a:solidFill>
                <a:prstDash val="solid"/>
                <a:round/>
              </a:ln>
              <a:effectLst/>
            </c:spPr>
          </c:errBars>
          <c:cat>
            <c:numRef>
              <c:f>carvacrol!$B$40:$H$40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40</c:v>
                </c:pt>
                <c:pt idx="3">
                  <c:v>140</c:v>
                </c:pt>
                <c:pt idx="4">
                  <c:v>220</c:v>
                </c:pt>
                <c:pt idx="5">
                  <c:v>360</c:v>
                </c:pt>
                <c:pt idx="6">
                  <c:v>400</c:v>
                </c:pt>
              </c:numCache>
            </c:numRef>
          </c:cat>
          <c:val>
            <c:numRef>
              <c:f>carvacrol!$B$42:$H$42</c:f>
              <c:numCache>
                <c:formatCode>0.00_ </c:formatCode>
                <c:ptCount val="7"/>
                <c:pt idx="0" formatCode="0_);[Red]\(0\)">
                  <c:v>0</c:v>
                </c:pt>
                <c:pt idx="1">
                  <c:v>2.8954122278912502</c:v>
                </c:pt>
                <c:pt idx="2">
                  <c:v>10.7832689718031</c:v>
                </c:pt>
                <c:pt idx="3">
                  <c:v>50.108106811585799</c:v>
                </c:pt>
                <c:pt idx="4">
                  <c:v>62.467576522832701</c:v>
                </c:pt>
                <c:pt idx="5">
                  <c:v>71.895998163383496</c:v>
                </c:pt>
                <c:pt idx="6">
                  <c:v>74.723907881346406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94-4E18-AFF9-6748269E0772}"/>
            </c:ext>
          </c:extLst>
        </c:ser>
        <c:ser>
          <c:idx val="3"/>
          <c:order val="2"/>
          <c:tx>
            <c:strRef>
              <c:f>carvacrol!$A$43</c:f>
              <c:strCache>
                <c:ptCount val="1"/>
                <c:pt idx="0">
                  <c:v>carvacrol 10 μg/mL</c:v>
                </c:pt>
              </c:strCache>
            </c:strRef>
          </c:tx>
          <c:spPr>
            <a:ln w="12700" cap="rnd" cmpd="sng" algn="ctr">
              <a:solidFill>
                <a:srgbClr val="5B9BD5"/>
              </a:solidFill>
              <a:prstDash val="solid"/>
              <a:round/>
            </a:ln>
            <a:effectLst/>
          </c:spPr>
          <c:marker>
            <c:symbol val="triangle"/>
            <c:size val="4"/>
            <c:spPr>
              <a:solidFill>
                <a:schemeClr val="accent5"/>
              </a:solidFill>
              <a:ln w="6350" cap="flat" cmpd="sng" algn="ctr">
                <a:solidFill>
                  <a:srgbClr val="5B9BD5">
                    <a:alpha val="52000"/>
                  </a:srgb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carvacrol!$K$43:$Q$43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0.26772815437193798</c:v>
                  </c:pt>
                  <c:pt idx="2">
                    <c:v>0.67234414663215902</c:v>
                  </c:pt>
                  <c:pt idx="3">
                    <c:v>1.22305384706287</c:v>
                  </c:pt>
                  <c:pt idx="4">
                    <c:v>1.3073353447431999</c:v>
                  </c:pt>
                  <c:pt idx="5">
                    <c:v>1.3766628377124399</c:v>
                  </c:pt>
                  <c:pt idx="6">
                    <c:v>0.76118247056032196</c:v>
                  </c:pt>
                </c:numCache>
              </c:numRef>
            </c:plus>
            <c:minus>
              <c:numRef>
                <c:f>carvacrol!$K$43:$Q$43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0.26772815437193798</c:v>
                  </c:pt>
                  <c:pt idx="2">
                    <c:v>0.67234414663215902</c:v>
                  </c:pt>
                  <c:pt idx="3">
                    <c:v>1.22305384706287</c:v>
                  </c:pt>
                  <c:pt idx="4">
                    <c:v>1.3073353447431999</c:v>
                  </c:pt>
                  <c:pt idx="5">
                    <c:v>1.3766628377124399</c:v>
                  </c:pt>
                  <c:pt idx="6">
                    <c:v>0.76118247056032196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5B9BD5"/>
                </a:solidFill>
                <a:prstDash val="solid"/>
                <a:round/>
              </a:ln>
              <a:effectLst/>
            </c:spPr>
          </c:errBars>
          <c:cat>
            <c:numRef>
              <c:f>carvacrol!$B$40:$H$40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40</c:v>
                </c:pt>
                <c:pt idx="3">
                  <c:v>140</c:v>
                </c:pt>
                <c:pt idx="4">
                  <c:v>220</c:v>
                </c:pt>
                <c:pt idx="5">
                  <c:v>360</c:v>
                </c:pt>
                <c:pt idx="6">
                  <c:v>400</c:v>
                </c:pt>
              </c:numCache>
            </c:numRef>
          </c:cat>
          <c:val>
            <c:numRef>
              <c:f>carvacrol!$B$43:$H$43</c:f>
              <c:numCache>
                <c:formatCode>0.00_ </c:formatCode>
                <c:ptCount val="7"/>
                <c:pt idx="0" formatCode="0_);[Red]\(0\)">
                  <c:v>0</c:v>
                </c:pt>
                <c:pt idx="1">
                  <c:v>2.9781995029302601</c:v>
                </c:pt>
                <c:pt idx="2">
                  <c:v>10.256665950722599</c:v>
                </c:pt>
                <c:pt idx="3">
                  <c:v>32.4836611334418</c:v>
                </c:pt>
                <c:pt idx="4">
                  <c:v>37.967153508637303</c:v>
                </c:pt>
                <c:pt idx="5">
                  <c:v>47.680341198490403</c:v>
                </c:pt>
                <c:pt idx="6">
                  <c:v>50.747138780645002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94-4E18-AFF9-6748269E0772}"/>
            </c:ext>
          </c:extLst>
        </c:ser>
        <c:ser>
          <c:idx val="4"/>
          <c:order val="3"/>
          <c:tx>
            <c:strRef>
              <c:f>carvacrol!$A$44</c:f>
              <c:strCache>
                <c:ptCount val="1"/>
                <c:pt idx="0">
                  <c:v>vinclozolin 500 μg/mL</c:v>
                </c:pt>
              </c:strCache>
            </c:strRef>
          </c:tx>
          <c:spPr>
            <a:ln w="12700" cap="rnd" cmpd="sng" algn="ctr">
              <a:solidFill>
                <a:srgbClr val="00B0F0">
                  <a:alpha val="70000"/>
                </a:srgbClr>
              </a:solidFill>
              <a:prstDash val="solid"/>
              <a:round/>
            </a:ln>
            <a:effectLst/>
          </c:spPr>
          <c:marker>
            <c:symbol val="x"/>
            <c:size val="4"/>
            <c:spPr>
              <a:noFill/>
              <a:ln w="6350" cap="flat" cmpd="sng" algn="ctr">
                <a:solidFill>
                  <a:srgbClr val="00B0F0">
                    <a:alpha val="52000"/>
                  </a:srgbClr>
                </a:solidFill>
                <a:prstDash val="solid"/>
                <a:round/>
              </a:ln>
              <a:effectLst/>
            </c:spPr>
          </c:marker>
          <c:dPt>
            <c:idx val="0"/>
            <c:marker>
              <c:spPr>
                <a:solidFill>
                  <a:schemeClr val="tx1"/>
                </a:solidFill>
                <a:ln w="6350" cap="flat" cmpd="sng" algn="ctr">
                  <a:solidFill>
                    <a:srgbClr val="00B0F0">
                      <a:alpha val="52000"/>
                    </a:srgbClr>
                  </a:solidFill>
                  <a:prstDash val="solid"/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F994-4E18-AFF9-6748269E0772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carvacrol!$K$44:$Q$44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1.13334699966895</c:v>
                  </c:pt>
                  <c:pt idx="2">
                    <c:v>0.94949559000192396</c:v>
                  </c:pt>
                  <c:pt idx="3">
                    <c:v>1.0573718580471001</c:v>
                  </c:pt>
                  <c:pt idx="4">
                    <c:v>1.2086900241307501</c:v>
                  </c:pt>
                  <c:pt idx="5">
                    <c:v>0.42127956271633199</c:v>
                  </c:pt>
                  <c:pt idx="6">
                    <c:v>1.01631100103591</c:v>
                  </c:pt>
                </c:numCache>
              </c:numRef>
            </c:plus>
            <c:minus>
              <c:numRef>
                <c:f>carvacrol!$K$44:$Q$44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1.13334699966895</c:v>
                  </c:pt>
                  <c:pt idx="2">
                    <c:v>0.94949559000192396</c:v>
                  </c:pt>
                  <c:pt idx="3">
                    <c:v>1.0573718580471001</c:v>
                  </c:pt>
                  <c:pt idx="4">
                    <c:v>1.2086900241307501</c:v>
                  </c:pt>
                  <c:pt idx="5">
                    <c:v>0.42127956271633199</c:v>
                  </c:pt>
                  <c:pt idx="6">
                    <c:v>1.01631100103591</c:v>
                  </c:pt>
                </c:numCache>
              </c:numRef>
            </c:minus>
            <c:spPr>
              <a:noFill/>
              <a:ln w="12700" cap="flat" cmpd="sng" algn="ctr">
                <a:solidFill>
                  <a:srgbClr val="00B0F0"/>
                </a:solidFill>
                <a:prstDash val="solid"/>
                <a:round/>
              </a:ln>
              <a:effectLst/>
            </c:spPr>
          </c:errBars>
          <c:cat>
            <c:numRef>
              <c:f>carvacrol!$B$40:$H$40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40</c:v>
                </c:pt>
                <c:pt idx="3">
                  <c:v>140</c:v>
                </c:pt>
                <c:pt idx="4">
                  <c:v>220</c:v>
                </c:pt>
                <c:pt idx="5">
                  <c:v>360</c:v>
                </c:pt>
                <c:pt idx="6">
                  <c:v>400</c:v>
                </c:pt>
              </c:numCache>
            </c:numRef>
          </c:cat>
          <c:val>
            <c:numRef>
              <c:f>carvacrol!$B$44:$H$44</c:f>
              <c:numCache>
                <c:formatCode>0.00_ </c:formatCode>
                <c:ptCount val="7"/>
                <c:pt idx="0" formatCode="0_);[Red]\(0\)">
                  <c:v>0</c:v>
                </c:pt>
                <c:pt idx="1">
                  <c:v>8.5448095336502394</c:v>
                </c:pt>
                <c:pt idx="2">
                  <c:v>11.5747055176689</c:v>
                </c:pt>
                <c:pt idx="3">
                  <c:v>34.300130881036097</c:v>
                </c:pt>
                <c:pt idx="4">
                  <c:v>41.443480057863198</c:v>
                </c:pt>
                <c:pt idx="5">
                  <c:v>50.953365020321002</c:v>
                </c:pt>
                <c:pt idx="6">
                  <c:v>55.143280292071402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94-4E18-AFF9-6748269E0772}"/>
            </c:ext>
          </c:extLst>
        </c:ser>
        <c:ser>
          <c:idx val="7"/>
          <c:order val="4"/>
          <c:tx>
            <c:strRef>
              <c:f>carvacrol!$A$45</c:f>
              <c:strCache>
                <c:ptCount val="1"/>
                <c:pt idx="0">
                  <c:v>Control</c:v>
                </c:pt>
              </c:strCache>
            </c:strRef>
          </c:tx>
          <c:spPr>
            <a:ln w="12700" cap="rnd" cmpd="sng" algn="ctr">
              <a:solidFill>
                <a:sysClr val="windowText" lastClr="000000">
                  <a:alpha val="70000"/>
                </a:sysClr>
              </a:solidFill>
              <a:prstDash val="solid"/>
              <a:round/>
            </a:ln>
            <a:effectLst/>
          </c:spPr>
          <c:marker>
            <c:symbol val="dot"/>
            <c:size val="4"/>
            <c:spPr>
              <a:solidFill>
                <a:schemeClr val="tx1"/>
              </a:solidFill>
              <a:ln w="25400" cap="flat" cmpd="sng" algn="ctr">
                <a:solidFill>
                  <a:srgbClr val="002060">
                    <a:alpha val="52000"/>
                  </a:srgb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carvacrol!$K$45:$Q$45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0.65660950021243303</c:v>
                  </c:pt>
                  <c:pt idx="2">
                    <c:v>0.93230659557720597</c:v>
                  </c:pt>
                  <c:pt idx="3">
                    <c:v>0.22459269293443501</c:v>
                  </c:pt>
                  <c:pt idx="4">
                    <c:v>0.97908900539111499</c:v>
                  </c:pt>
                  <c:pt idx="5">
                    <c:v>1.02199114183309</c:v>
                  </c:pt>
                  <c:pt idx="6">
                    <c:v>1.68563665680981</c:v>
                  </c:pt>
                </c:numCache>
              </c:numRef>
            </c:plus>
            <c:minus>
              <c:numRef>
                <c:f>carvacrol!$K$45:$Q$45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0.65660950021243303</c:v>
                  </c:pt>
                  <c:pt idx="2">
                    <c:v>0.93230659557720597</c:v>
                  </c:pt>
                  <c:pt idx="3">
                    <c:v>0.22459269293443501</c:v>
                  </c:pt>
                  <c:pt idx="4">
                    <c:v>0.97908900539111499</c:v>
                  </c:pt>
                  <c:pt idx="5">
                    <c:v>1.02199114183309</c:v>
                  </c:pt>
                  <c:pt idx="6">
                    <c:v>1.68563665680981</c:v>
                  </c:pt>
                </c:numCache>
              </c:numRef>
            </c:minus>
            <c:spPr>
              <a:noFill/>
              <a:ln w="12700" cap="sq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numRef>
              <c:f>carvacrol!$B$40:$H$40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40</c:v>
                </c:pt>
                <c:pt idx="3">
                  <c:v>140</c:v>
                </c:pt>
                <c:pt idx="4">
                  <c:v>220</c:v>
                </c:pt>
                <c:pt idx="5">
                  <c:v>360</c:v>
                </c:pt>
                <c:pt idx="6">
                  <c:v>400</c:v>
                </c:pt>
              </c:numCache>
            </c:numRef>
          </c:cat>
          <c:val>
            <c:numRef>
              <c:f>carvacrol!$B$45:$H$45</c:f>
              <c:numCache>
                <c:formatCode>0.00_ </c:formatCode>
                <c:ptCount val="7"/>
                <c:pt idx="0" formatCode="0_);[Red]\(0\)">
                  <c:v>0</c:v>
                </c:pt>
                <c:pt idx="1">
                  <c:v>3.8313308481725499</c:v>
                </c:pt>
                <c:pt idx="2">
                  <c:v>6.5629037767513703</c:v>
                </c:pt>
                <c:pt idx="3">
                  <c:v>23.382293971752301</c:v>
                </c:pt>
                <c:pt idx="4">
                  <c:v>30.9788662320111</c:v>
                </c:pt>
                <c:pt idx="5">
                  <c:v>41.343026450625999</c:v>
                </c:pt>
                <c:pt idx="6">
                  <c:v>43.210981242481402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94-4E18-AFF9-6748269E0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75552"/>
        <c:axId val="63333888"/>
      </c:lineChart>
      <c:catAx>
        <c:axId val="61975552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+mn-ea"/>
                    <a:cs typeface="Times New Roman" panose="02020603050405020304" charset="0"/>
                  </a:defRPr>
                </a:pPr>
                <a:r>
                  <a:rPr lang="en-US" b="0"/>
                  <a:t>Time (min)</a:t>
                </a:r>
                <a:endParaRPr lang="zh-CN" b="0"/>
              </a:p>
            </c:rich>
          </c:tx>
          <c:layout>
            <c:manualLayout>
              <c:xMode val="edge"/>
              <c:yMode val="edge"/>
              <c:x val="0.46159991571768499"/>
              <c:y val="0.9219408418212260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in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+mn-ea"/>
                <a:cs typeface="Times New Roman" panose="02020603050405020304" charset="0"/>
              </a:defRPr>
            </a:pPr>
            <a:endParaRPr lang="zh-CN"/>
          </a:p>
        </c:txPr>
        <c:crossAx val="63333888"/>
        <c:crosses val="autoZero"/>
        <c:auto val="0"/>
        <c:lblAlgn val="ctr"/>
        <c:lblOffset val="100"/>
        <c:noMultiLvlLbl val="0"/>
      </c:catAx>
      <c:valAx>
        <c:axId val="633338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Times New Roman" panose="02020603050405020304" charset="0"/>
                    <a:ea typeface="+mn-ea"/>
                    <a:cs typeface="Times New Roman" panose="02020603050405020304" charset="0"/>
                  </a:defRPr>
                </a:pPr>
                <a:r>
                  <a:rPr lang="en-US" b="0"/>
                  <a:t>Relative leakage (%) </a:t>
                </a:r>
              </a:p>
            </c:rich>
          </c:tx>
          <c:layout>
            <c:manualLayout>
              <c:xMode val="edge"/>
              <c:yMode val="edge"/>
              <c:x val="5.8534476999523802E-3"/>
              <c:y val="0.2947737377007240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);[Red]\(0\)" sourceLinked="1"/>
        <c:majorTickMark val="in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charset="0"/>
                <a:ea typeface="+mn-ea"/>
                <a:cs typeface="Times New Roman" panose="02020603050405020304" charset="0"/>
              </a:defRPr>
            </a:pPr>
            <a:endParaRPr lang="zh-CN"/>
          </a:p>
        </c:txPr>
        <c:crossAx val="61975552"/>
        <c:crosses val="autoZero"/>
        <c:crossBetween val="midCat"/>
      </c:valAx>
      <c:spPr>
        <a:noFill/>
        <a:ln w="9525">
          <a:noFill/>
        </a:ln>
        <a:effectLst/>
      </c:spPr>
    </c:plotArea>
    <c:legend>
      <c:legendPos val="t"/>
      <c:layout>
        <c:manualLayout>
          <c:xMode val="edge"/>
          <c:yMode val="edge"/>
          <c:x val="0.112947695078668"/>
          <c:y val="2.39700457641411E-2"/>
          <c:w val="0.42817585971695898"/>
          <c:h val="0.26926571135436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Times New Roman" panose="02020603050405020304" charset="0"/>
              <a:ea typeface="+mn-ea"/>
              <a:cs typeface="Times New Roman" panose="02020603050405020304" charset="0"/>
            </a:defRPr>
          </a:pPr>
          <a:endParaRPr lang="zh-CN"/>
        </a:p>
      </c:txPr>
    </c:legend>
    <c:plotVisOnly val="1"/>
    <c:dispBlanksAs val="zero"/>
    <c:showDLblsOverMax val="0"/>
  </c:chart>
  <c:spPr>
    <a:solidFill>
      <a:schemeClr val="lt1"/>
    </a:solidFill>
    <a:ln w="9525" cap="flat" cmpd="sng" algn="ctr">
      <a:noFill/>
      <a:prstDash val="solid"/>
      <a:round/>
    </a:ln>
    <a:effectLst/>
  </c:spPr>
  <c:txPr>
    <a:bodyPr/>
    <a:lstStyle/>
    <a:p>
      <a:pPr>
        <a:defRPr lang="zh-CN" sz="1000" baseline="0">
          <a:latin typeface="Times New Roman" panose="02020603050405020304" charset="0"/>
          <a:cs typeface="Times New Roman" panose="02020603050405020304" charset="0"/>
        </a:defRPr>
      </a:pPr>
      <a:endParaRPr lang="zh-CN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4227129678149619"/>
          <c:y val="5.7130963950131841E-2"/>
          <c:w val="0.81247041488235017"/>
          <c:h val="0.81351665927535222"/>
        </c:manualLayout>
      </c:layout>
      <c:lineChart>
        <c:grouping val="standard"/>
        <c:varyColors val="0"/>
        <c:ser>
          <c:idx val="0"/>
          <c:order val="0"/>
          <c:tx>
            <c:strRef>
              <c:f>thymol!$A$36</c:f>
              <c:strCache>
                <c:ptCount val="1"/>
                <c:pt idx="0">
                  <c:v>thymol 500 μg/mL</c:v>
                </c:pt>
              </c:strCache>
            </c:strRef>
          </c:tx>
          <c:spPr>
            <a:ln w="12700" cap="rnd">
              <a:solidFill>
                <a:srgbClr val="00B050">
                  <a:alpha val="70000"/>
                </a:srgbClr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rgbClr val="00B050">
                  <a:alpha val="50000"/>
                </a:srgbClr>
              </a:solidFill>
              <a:ln w="6350">
                <a:solidFill>
                  <a:srgbClr val="00B05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[1]正式版!$K$36:$Q$36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1.4163298886196101</c:v>
                  </c:pt>
                  <c:pt idx="2">
                    <c:v>0.34249811989671702</c:v>
                  </c:pt>
                  <c:pt idx="3">
                    <c:v>0.64001765861160498</c:v>
                  </c:pt>
                  <c:pt idx="4">
                    <c:v>0.64630154463978295</c:v>
                  </c:pt>
                  <c:pt idx="5">
                    <c:v>0.59087438951694105</c:v>
                  </c:pt>
                  <c:pt idx="6">
                    <c:v>0.40106264172974698</c:v>
                  </c:pt>
                </c:numCache>
              </c:numRef>
            </c:plus>
            <c:minus>
              <c:numRef>
                <c:f>[1]正式版!$K$36:$Q$36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1.4163298886196101</c:v>
                  </c:pt>
                  <c:pt idx="2">
                    <c:v>0.34249811989671702</c:v>
                  </c:pt>
                  <c:pt idx="3">
                    <c:v>0.64001765861160498</c:v>
                  </c:pt>
                  <c:pt idx="4">
                    <c:v>0.64630154463978295</c:v>
                  </c:pt>
                  <c:pt idx="5">
                    <c:v>0.59087438951694105</c:v>
                  </c:pt>
                  <c:pt idx="6">
                    <c:v>0.40106264172974698</c:v>
                  </c:pt>
                </c:numCache>
              </c:numRef>
            </c:minus>
            <c:spPr>
              <a:noFill/>
              <a:ln w="12700">
                <a:solidFill>
                  <a:srgbClr val="00B050"/>
                </a:solidFill>
                <a:round/>
              </a:ln>
              <a:effectLst/>
            </c:spPr>
          </c:errBars>
          <c:cat>
            <c:numRef>
              <c:f>thymol!$B$35:$H$35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40</c:v>
                </c:pt>
                <c:pt idx="3">
                  <c:v>140</c:v>
                </c:pt>
                <c:pt idx="4">
                  <c:v>220</c:v>
                </c:pt>
                <c:pt idx="5">
                  <c:v>360</c:v>
                </c:pt>
                <c:pt idx="6">
                  <c:v>400</c:v>
                </c:pt>
              </c:numCache>
            </c:numRef>
          </c:cat>
          <c:val>
            <c:numRef>
              <c:f>thymol!$B$36:$H$36</c:f>
              <c:numCache>
                <c:formatCode>0.00_ </c:formatCode>
                <c:ptCount val="7"/>
                <c:pt idx="0" formatCode="0_);[Red]\(0\)">
                  <c:v>0</c:v>
                </c:pt>
                <c:pt idx="1">
                  <c:v>13.769639165734199</c:v>
                </c:pt>
                <c:pt idx="2">
                  <c:v>38.381039032569603</c:v>
                </c:pt>
                <c:pt idx="3">
                  <c:v>54.971536935749803</c:v>
                </c:pt>
                <c:pt idx="4">
                  <c:v>66.682004998901903</c:v>
                </c:pt>
                <c:pt idx="5">
                  <c:v>75.788442566660706</c:v>
                </c:pt>
                <c:pt idx="6">
                  <c:v>76.151333563408301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81-4373-9745-761E39F416FA}"/>
            </c:ext>
          </c:extLst>
        </c:ser>
        <c:ser>
          <c:idx val="1"/>
          <c:order val="1"/>
          <c:tx>
            <c:strRef>
              <c:f>thymol!$A$37</c:f>
              <c:strCache>
                <c:ptCount val="1"/>
                <c:pt idx="0">
                  <c:v>thymol 200 μg/mL</c:v>
                </c:pt>
              </c:strCache>
            </c:strRef>
          </c:tx>
          <c:spPr>
            <a:ln w="12700" cap="rnd">
              <a:solidFill>
                <a:srgbClr val="C00000">
                  <a:alpha val="70000"/>
                </a:srgb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rgbClr val="C00000">
                  <a:alpha val="52000"/>
                </a:srgbClr>
              </a:solidFill>
              <a:ln w="6350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[1]正式版!$K$37:$Q$37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0.71323220235651097</c:v>
                  </c:pt>
                  <c:pt idx="2">
                    <c:v>8.1112686553489605E-2</c:v>
                  </c:pt>
                  <c:pt idx="3">
                    <c:v>1.5863737908515601</c:v>
                  </c:pt>
                  <c:pt idx="4">
                    <c:v>1.30111439891036</c:v>
                  </c:pt>
                  <c:pt idx="5">
                    <c:v>0.76461967690341004</c:v>
                  </c:pt>
                  <c:pt idx="6">
                    <c:v>1.1050340584318801</c:v>
                  </c:pt>
                </c:numCache>
              </c:numRef>
            </c:plus>
            <c:minus>
              <c:numRef>
                <c:f>[1]正式版!$K$37:$Q$37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0.71323220235651097</c:v>
                  </c:pt>
                  <c:pt idx="2">
                    <c:v>8.1112686553489605E-2</c:v>
                  </c:pt>
                  <c:pt idx="3">
                    <c:v>1.5863737908515601</c:v>
                  </c:pt>
                  <c:pt idx="4">
                    <c:v>1.30111439891036</c:v>
                  </c:pt>
                  <c:pt idx="5">
                    <c:v>0.76461967690341004</c:v>
                  </c:pt>
                  <c:pt idx="6">
                    <c:v>1.1050340584318801</c:v>
                  </c:pt>
                </c:numCache>
              </c:numRef>
            </c:minus>
            <c:spPr>
              <a:noFill/>
              <a:ln w="12700">
                <a:solidFill>
                  <a:srgbClr val="C00000"/>
                </a:solidFill>
                <a:round/>
              </a:ln>
              <a:effectLst/>
            </c:spPr>
          </c:errBars>
          <c:cat>
            <c:numRef>
              <c:f>thymol!$B$35:$H$35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40</c:v>
                </c:pt>
                <c:pt idx="3">
                  <c:v>140</c:v>
                </c:pt>
                <c:pt idx="4">
                  <c:v>220</c:v>
                </c:pt>
                <c:pt idx="5">
                  <c:v>360</c:v>
                </c:pt>
                <c:pt idx="6">
                  <c:v>400</c:v>
                </c:pt>
              </c:numCache>
            </c:numRef>
          </c:cat>
          <c:val>
            <c:numRef>
              <c:f>thymol!$B$37:$H$37</c:f>
              <c:numCache>
                <c:formatCode>0.00_ </c:formatCode>
                <c:ptCount val="7"/>
                <c:pt idx="0" formatCode="0_);[Red]\(0\)">
                  <c:v>0</c:v>
                </c:pt>
                <c:pt idx="1">
                  <c:v>11.426103094103</c:v>
                </c:pt>
                <c:pt idx="2">
                  <c:v>20.398041787988401</c:v>
                </c:pt>
                <c:pt idx="3">
                  <c:v>39.613477106197799</c:v>
                </c:pt>
                <c:pt idx="4">
                  <c:v>50.341407224906398</c:v>
                </c:pt>
                <c:pt idx="5">
                  <c:v>65.054874732025695</c:v>
                </c:pt>
                <c:pt idx="6">
                  <c:v>67.583591975170407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81-4373-9745-761E39F416FA}"/>
            </c:ext>
          </c:extLst>
        </c:ser>
        <c:ser>
          <c:idx val="2"/>
          <c:order val="2"/>
          <c:tx>
            <c:strRef>
              <c:f>thymol!$A$38</c:f>
              <c:strCache>
                <c:ptCount val="1"/>
                <c:pt idx="0">
                  <c:v>thymol 70 μg/mL</c:v>
                </c:pt>
              </c:strCache>
            </c:strRef>
          </c:tx>
          <c:spPr>
            <a:ln w="12700" cap="rnd">
              <a:solidFill>
                <a:srgbClr val="4F81BD">
                  <a:alpha val="70000"/>
                </a:srgbClr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rgbClr val="4F81BD">
                  <a:alpha val="52000"/>
                </a:srgbClr>
              </a:solidFill>
              <a:ln w="12700">
                <a:solidFill>
                  <a:srgbClr val="4F81BD"/>
                </a:solidFill>
                <a:round/>
                <a:tailEnd w="med" len="sm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[1]正式版!$K$38:$Q$38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0.53477738206248804</c:v>
                  </c:pt>
                  <c:pt idx="2">
                    <c:v>4.6062757698660299E-2</c:v>
                  </c:pt>
                  <c:pt idx="3">
                    <c:v>0.41007089170757999</c:v>
                  </c:pt>
                  <c:pt idx="4">
                    <c:v>0.64937253536159301</c:v>
                  </c:pt>
                  <c:pt idx="5">
                    <c:v>5.3927130964282803E-2</c:v>
                  </c:pt>
                  <c:pt idx="6">
                    <c:v>0.17975710321428201</c:v>
                  </c:pt>
                </c:numCache>
              </c:numRef>
            </c:plus>
            <c:minus>
              <c:numRef>
                <c:f>[1]正式版!$K$38:$Q$38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0.53477738206248804</c:v>
                  </c:pt>
                  <c:pt idx="2">
                    <c:v>4.6062757698660299E-2</c:v>
                  </c:pt>
                  <c:pt idx="3">
                    <c:v>0.41007089170757999</c:v>
                  </c:pt>
                  <c:pt idx="4">
                    <c:v>0.64937253536159301</c:v>
                  </c:pt>
                  <c:pt idx="5">
                    <c:v>5.3927130964282803E-2</c:v>
                  </c:pt>
                  <c:pt idx="6">
                    <c:v>0.17975710321428201</c:v>
                  </c:pt>
                </c:numCache>
              </c:numRef>
            </c:minus>
            <c:spPr>
              <a:noFill/>
              <a:ln w="12700">
                <a:solidFill>
                  <a:srgbClr val="4F81BD"/>
                </a:solidFill>
                <a:round/>
              </a:ln>
              <a:effectLst/>
            </c:spPr>
          </c:errBars>
          <c:cat>
            <c:numRef>
              <c:f>thymol!$B$35:$H$35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40</c:v>
                </c:pt>
                <c:pt idx="3">
                  <c:v>140</c:v>
                </c:pt>
                <c:pt idx="4">
                  <c:v>220</c:v>
                </c:pt>
                <c:pt idx="5">
                  <c:v>360</c:v>
                </c:pt>
                <c:pt idx="6">
                  <c:v>400</c:v>
                </c:pt>
              </c:numCache>
            </c:numRef>
          </c:cat>
          <c:val>
            <c:numRef>
              <c:f>thymol!$B$38:$H$38</c:f>
              <c:numCache>
                <c:formatCode>0.00_ </c:formatCode>
                <c:ptCount val="7"/>
                <c:pt idx="0" formatCode="0_);[Red]\(0\)">
                  <c:v>0</c:v>
                </c:pt>
                <c:pt idx="1">
                  <c:v>10.8666913832684</c:v>
                </c:pt>
                <c:pt idx="2">
                  <c:v>15.4122991307995</c:v>
                </c:pt>
                <c:pt idx="3">
                  <c:v>23.577765544308299</c:v>
                </c:pt>
                <c:pt idx="4">
                  <c:v>28.814314657319301</c:v>
                </c:pt>
                <c:pt idx="5">
                  <c:v>37.868455249843599</c:v>
                </c:pt>
                <c:pt idx="6">
                  <c:v>39.832301602459701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81-4373-9745-761E39F416FA}"/>
            </c:ext>
          </c:extLst>
        </c:ser>
        <c:ser>
          <c:idx val="3"/>
          <c:order val="3"/>
          <c:tx>
            <c:strRef>
              <c:f>thymol!$A$39</c:f>
              <c:strCache>
                <c:ptCount val="1"/>
                <c:pt idx="0">
                  <c:v>vinclozolin 500 μg/mL</c:v>
                </c:pt>
              </c:strCache>
            </c:strRef>
          </c:tx>
          <c:spPr>
            <a:ln w="12700" cap="rnd">
              <a:solidFill>
                <a:srgbClr val="00B0F0">
                  <a:alpha val="70000"/>
                </a:srgbClr>
              </a:solidFill>
              <a:round/>
            </a:ln>
            <a:effectLst/>
          </c:spPr>
          <c:marker>
            <c:symbol val="x"/>
            <c:size val="4"/>
            <c:spPr>
              <a:noFill/>
              <a:ln w="12700">
                <a:solidFill>
                  <a:srgbClr val="00B0F0">
                    <a:alpha val="52000"/>
                  </a:srgbClr>
                </a:solidFill>
                <a:round/>
              </a:ln>
              <a:effectLst/>
            </c:spPr>
          </c:marker>
          <c:dPt>
            <c:idx val="6"/>
            <c:marker>
              <c:spPr>
                <a:noFill/>
                <a:ln w="12700" cap="rnd">
                  <a:solidFill>
                    <a:srgbClr val="00B0F0">
                      <a:alpha val="52000"/>
                    </a:srgbClr>
                  </a:solidFill>
                  <a:beve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5381-4373-9745-761E39F416FA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[1]正式版!$K$39:$Q$39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0.188724174785596</c:v>
                  </c:pt>
                  <c:pt idx="2">
                    <c:v>0.38004396491065801</c:v>
                  </c:pt>
                  <c:pt idx="3">
                    <c:v>0.85966226206375096</c:v>
                  </c:pt>
                  <c:pt idx="4">
                    <c:v>1.10258563507737</c:v>
                  </c:pt>
                  <c:pt idx="5">
                    <c:v>1.32607939778451</c:v>
                  </c:pt>
                  <c:pt idx="6">
                    <c:v>0.55455041385237902</c:v>
                  </c:pt>
                </c:numCache>
              </c:numRef>
            </c:plus>
            <c:minus>
              <c:numRef>
                <c:f>[1]正式版!$K$39:$Q$39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0.188724174785596</c:v>
                  </c:pt>
                  <c:pt idx="2">
                    <c:v>0.38004396491065801</c:v>
                  </c:pt>
                  <c:pt idx="3">
                    <c:v>0.85966226206375096</c:v>
                  </c:pt>
                  <c:pt idx="4">
                    <c:v>1.10258563507737</c:v>
                  </c:pt>
                  <c:pt idx="5">
                    <c:v>1.32607939778451</c:v>
                  </c:pt>
                  <c:pt idx="6">
                    <c:v>0.55455041385237902</c:v>
                  </c:pt>
                </c:numCache>
              </c:numRef>
            </c:minus>
            <c:spPr>
              <a:noFill/>
              <a:ln w="12700">
                <a:solidFill>
                  <a:srgbClr val="00B0F0"/>
                </a:solidFill>
                <a:round/>
              </a:ln>
              <a:effectLst/>
            </c:spPr>
          </c:errBars>
          <c:cat>
            <c:numRef>
              <c:f>thymol!$B$35:$H$35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40</c:v>
                </c:pt>
                <c:pt idx="3">
                  <c:v>140</c:v>
                </c:pt>
                <c:pt idx="4">
                  <c:v>220</c:v>
                </c:pt>
                <c:pt idx="5">
                  <c:v>360</c:v>
                </c:pt>
                <c:pt idx="6">
                  <c:v>400</c:v>
                </c:pt>
              </c:numCache>
            </c:numRef>
          </c:cat>
          <c:val>
            <c:numRef>
              <c:f>thymol!$B$39:$H$39</c:f>
              <c:numCache>
                <c:formatCode>0.00_ </c:formatCode>
                <c:ptCount val="7"/>
                <c:pt idx="0" formatCode="0_);[Red]\(0\)">
                  <c:v>0</c:v>
                </c:pt>
                <c:pt idx="1">
                  <c:v>8.8382698655028804</c:v>
                </c:pt>
                <c:pt idx="2">
                  <c:v>16.551740377784999</c:v>
                </c:pt>
                <c:pt idx="3">
                  <c:v>23.284053045317702</c:v>
                </c:pt>
                <c:pt idx="4">
                  <c:v>28.303656579055801</c:v>
                </c:pt>
                <c:pt idx="5">
                  <c:v>36.655664616700903</c:v>
                </c:pt>
                <c:pt idx="6">
                  <c:v>38.128186310100801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81-4373-9745-761E39F416FA}"/>
            </c:ext>
          </c:extLst>
        </c:ser>
        <c:ser>
          <c:idx val="4"/>
          <c:order val="4"/>
          <c:tx>
            <c:strRef>
              <c:f>thymol!$A$40</c:f>
              <c:strCache>
                <c:ptCount val="1"/>
                <c:pt idx="0">
                  <c:v>Control</c:v>
                </c:pt>
              </c:strCache>
            </c:strRef>
          </c:tx>
          <c:spPr>
            <a:ln w="12700" cap="rnd">
              <a:solidFill>
                <a:sysClr val="windowText" lastClr="000000">
                  <a:alpha val="70000"/>
                </a:sys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ysClr val="windowText" lastClr="000000">
                  <a:alpha val="52000"/>
                </a:sysClr>
              </a:solidFill>
              <a:ln w="25400">
                <a:solidFill>
                  <a:sysClr val="windowText" lastClr="0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[1]正式版!$K$40:$Q$40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1.17176972381383E-2</c:v>
                  </c:pt>
                  <c:pt idx="2">
                    <c:v>0.16891512051077701</c:v>
                  </c:pt>
                  <c:pt idx="3">
                    <c:v>1.43345948109179</c:v>
                  </c:pt>
                  <c:pt idx="4">
                    <c:v>1.4760868060150001</c:v>
                  </c:pt>
                  <c:pt idx="5">
                    <c:v>1.1860754399486899</c:v>
                  </c:pt>
                  <c:pt idx="6">
                    <c:v>1.1996028435025099</c:v>
                  </c:pt>
                </c:numCache>
              </c:numRef>
            </c:plus>
            <c:minus>
              <c:numRef>
                <c:f>[1]正式版!$K$40:$Q$40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1.17176972381383E-2</c:v>
                  </c:pt>
                  <c:pt idx="2">
                    <c:v>0.16891512051077701</c:v>
                  </c:pt>
                  <c:pt idx="3">
                    <c:v>1.43345948109179</c:v>
                  </c:pt>
                  <c:pt idx="4">
                    <c:v>1.4760868060150001</c:v>
                  </c:pt>
                  <c:pt idx="5">
                    <c:v>1.1860754399486899</c:v>
                  </c:pt>
                  <c:pt idx="6">
                    <c:v>1.1996028435025099</c:v>
                  </c:pt>
                </c:numCache>
              </c:numRef>
            </c:minus>
            <c:spPr>
              <a:noFill/>
              <a:ln w="12700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thymol!$B$35:$H$35</c:f>
              <c:numCache>
                <c:formatCode>0_ 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40</c:v>
                </c:pt>
                <c:pt idx="3">
                  <c:v>140</c:v>
                </c:pt>
                <c:pt idx="4">
                  <c:v>220</c:v>
                </c:pt>
                <c:pt idx="5">
                  <c:v>360</c:v>
                </c:pt>
                <c:pt idx="6">
                  <c:v>400</c:v>
                </c:pt>
              </c:numCache>
            </c:numRef>
          </c:cat>
          <c:val>
            <c:numRef>
              <c:f>thymol!$B$40:$H$40</c:f>
              <c:numCache>
                <c:formatCode>0.00_ </c:formatCode>
                <c:ptCount val="7"/>
                <c:pt idx="0" formatCode="0_);[Red]\(0\)">
                  <c:v>0</c:v>
                </c:pt>
                <c:pt idx="1">
                  <c:v>8.8964663331028895</c:v>
                </c:pt>
                <c:pt idx="2">
                  <c:v>14.0573307866871</c:v>
                </c:pt>
                <c:pt idx="3">
                  <c:v>20.226307792659298</c:v>
                </c:pt>
                <c:pt idx="4">
                  <c:v>23.8502009585076</c:v>
                </c:pt>
                <c:pt idx="5">
                  <c:v>30.007460267241601</c:v>
                </c:pt>
                <c:pt idx="6">
                  <c:v>31.219460751573099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81-4373-9745-761E39F41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55520"/>
        <c:axId val="67347200"/>
      </c:lineChart>
      <c:catAx>
        <c:axId val="66955520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en-US" b="0"/>
                  <a:t>Time (min)</a:t>
                </a:r>
              </a:p>
            </c:rich>
          </c:tx>
          <c:layout>
            <c:manualLayout>
              <c:xMode val="edge"/>
              <c:yMode val="edge"/>
              <c:x val="0.45831984622746613"/>
              <c:y val="0.9328137199778739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 " sourceLinked="0"/>
        <c:majorTickMark val="in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zh-CN"/>
          </a:p>
        </c:txPr>
        <c:crossAx val="67347200"/>
        <c:crosses val="autoZero"/>
        <c:auto val="1"/>
        <c:lblAlgn val="ctr"/>
        <c:lblOffset val="100"/>
        <c:noMultiLvlLbl val="0"/>
      </c:catAx>
      <c:valAx>
        <c:axId val="67347200"/>
        <c:scaling>
          <c:orientation val="minMax"/>
          <c:max val="8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Relative leakage (%)</a:t>
                </a:r>
              </a:p>
            </c:rich>
          </c:tx>
          <c:layout>
            <c:manualLayout>
              <c:xMode val="edge"/>
              <c:yMode val="edge"/>
              <c:x val="9.0603486438882563E-3"/>
              <c:y val="0.3061798686797186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_);[Red]\(0\)" sourceLinked="1"/>
        <c:majorTickMark val="in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zh-CN"/>
          </a:p>
        </c:txPr>
        <c:crossAx val="6695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356442717061632"/>
          <c:y val="4.6648693395765599E-2"/>
          <c:w val="0.4328282397827854"/>
          <c:h val="0.26876678566960144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lt1"/>
    </a:solidFill>
    <a:ln w="12700" cap="flat" cmpd="sng" algn="ctr">
      <a:noFill/>
      <a:round/>
    </a:ln>
    <a:effectLst/>
  </c:spPr>
  <c:txPr>
    <a:bodyPr/>
    <a:lstStyle/>
    <a:p>
      <a:pPr>
        <a:defRPr lang="zh-CN" sz="1000">
          <a:latin typeface="Times New Roman" pitchFamily="18" charset="0"/>
          <a:cs typeface="Times New Roman" pitchFamily="18" charset="0"/>
        </a:defRPr>
      </a:pPr>
      <a:endParaRPr lang="zh-CN"/>
    </a:p>
  </c:txPr>
  <c:printSettings>
    <c:headerFooter/>
    <c:pageMargins b="0.75000000000000044" l="0.7000000000000004" r="0.7000000000000004" t="0.75000000000000044" header="0.30000000000000021" footer="0.30000000000000021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99060</xdr:colOff>
      <xdr:row>47</xdr:row>
      <xdr:rowOff>0</xdr:rowOff>
    </xdr:from>
    <xdr:to>
      <xdr:col>12</xdr:col>
      <xdr:colOff>288925</xdr:colOff>
      <xdr:row>64</xdr:row>
      <xdr:rowOff>160655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92C6A354-2EC5-431D-B9BB-4406AC6A8E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1.74465E-7</cdr:x>
      <cdr:y>0.01486</cdr:y>
    </cdr:from>
    <cdr:to>
      <cdr:x>0.04254</cdr:x>
      <cdr:y>0.08392</cdr:y>
    </cdr:to>
    <cdr:sp macro="" textlink="">
      <cdr:nvSpPr>
        <cdr:cNvPr id="2" name="矩形 1"/>
        <cdr:cNvSpPr/>
      </cdr:nvSpPr>
      <cdr:spPr>
        <a:xfrm xmlns:a="http://schemas.openxmlformats.org/drawingml/2006/main">
          <a:off x="1" y="45533"/>
          <a:ext cx="243840" cy="211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t" anchorCtr="0">
          <a:normAutofit/>
        </a:bodyPr>
        <a:lstStyle xmlns:a="http://schemas.openxmlformats.org/drawingml/2006/main"/>
        <a:p xmlns:a="http://schemas.openxmlformats.org/drawingml/2006/main">
          <a:r>
            <a:rPr lang="en-US" altLang="zh-CN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</a:t>
          </a:r>
          <a:endParaRPr lang="zh-CN" altLang="en-US" sz="12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42</xdr:row>
      <xdr:rowOff>137160</xdr:rowOff>
    </xdr:from>
    <xdr:to>
      <xdr:col>7</xdr:col>
      <xdr:colOff>129540</xdr:colOff>
      <xdr:row>60</xdr:row>
      <xdr:rowOff>68580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E09D2959-6B6F-40D1-8B71-9C5982BF7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0.15333</cdr:x>
      <cdr:y>0.24877</cdr:y>
    </cdr:from>
    <cdr:to>
      <cdr:x>0.19477</cdr:x>
      <cdr:y>0.64576</cdr:y>
    </cdr:to>
    <cdr:sp macro="" textlink="">
      <cdr:nvSpPr>
        <cdr:cNvPr id="2" name="矩形 1"/>
        <cdr:cNvSpPr/>
      </cdr:nvSpPr>
      <cdr:spPr>
        <a:xfrm xmlns:a="http://schemas.openxmlformats.org/drawingml/2006/main">
          <a:off x="905311" y="763953"/>
          <a:ext cx="244679" cy="12190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square" rtlCol="0" anchor="t"/>
        <a:lstStyle xmlns:a="http://schemas.openxmlformats.org/drawingml/2006/main"/>
        <a:p xmlns:a="http://schemas.openxmlformats.org/drawingml/2006/main">
          <a:endParaRPr lang="zh-CN" altLang="en-US"/>
        </a:p>
      </cdr:txBody>
    </cdr:sp>
  </cdr:relSizeAnchor>
  <cdr:relSizeAnchor xmlns:cdr="http://schemas.openxmlformats.org/drawingml/2006/chartDrawing">
    <cdr:from>
      <cdr:x>0.05664</cdr:x>
      <cdr:y>0.24121</cdr:y>
    </cdr:from>
    <cdr:to>
      <cdr:x>0.10775</cdr:x>
      <cdr:y>0.58291</cdr:y>
    </cdr:to>
    <cdr:sp macro="" textlink="">
      <cdr:nvSpPr>
        <cdr:cNvPr id="3" name="矩形 2"/>
        <cdr:cNvSpPr/>
      </cdr:nvSpPr>
      <cdr:spPr>
        <a:xfrm xmlns:a="http://schemas.openxmlformats.org/drawingml/2006/main">
          <a:off x="312420" y="731520"/>
          <a:ext cx="281940" cy="1036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vert="wordArtVertRtl" wrap="square" rtlCol="0" anchor="t"/>
        <a:lstStyle xmlns:a="http://schemas.openxmlformats.org/drawingml/2006/main"/>
        <a:p xmlns:a="http://schemas.openxmlformats.org/drawingml/2006/main">
          <a:endParaRPr lang="zh-CN" altLang="en-US"/>
        </a:p>
      </cdr:txBody>
    </cdr:sp>
  </cdr:relSizeAnchor>
  <cdr:relSizeAnchor xmlns:cdr="http://schemas.openxmlformats.org/drawingml/2006/chartDrawing">
    <cdr:from>
      <cdr:x>0.0096</cdr:x>
      <cdr:y>0.0361</cdr:y>
    </cdr:from>
    <cdr:to>
      <cdr:x>0.05908</cdr:x>
      <cdr:y>0.10398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3203A552-29D4-43F9-8026-E7EACBFE0B5C}"/>
            </a:ext>
          </a:extLst>
        </cdr:cNvPr>
        <cdr:cNvSpPr txBox="1"/>
      </cdr:nvSpPr>
      <cdr:spPr>
        <a:xfrm xmlns:a="http://schemas.openxmlformats.org/drawingml/2006/main">
          <a:off x="41808" y="111005"/>
          <a:ext cx="215367" cy="208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r>
            <a:rPr lang="en-US" altLang="zh-CN" sz="1200" b="1">
              <a:latin typeface="Arial" panose="020B0604020202020204" pitchFamily="34" charset="0"/>
              <a:cs typeface="Arial" panose="020B0604020202020204" pitchFamily="34" charset="0"/>
            </a:rPr>
            <a:t>b</a:t>
          </a:r>
          <a:endParaRPr lang="zh-CN" altLang="en-US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lative%20conductivity%20of%20thym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正式版"/>
      <sheetName val="Sheet3"/>
    </sheetNames>
    <sheetDataSet>
      <sheetData sheetId="0">
        <row r="35">
          <cell r="B35">
            <v>0</v>
          </cell>
        </row>
        <row r="36">
          <cell r="K36">
            <v>0</v>
          </cell>
          <cell r="L36">
            <v>1.4163298886196101</v>
          </cell>
          <cell r="M36">
            <v>0.34249811989671702</v>
          </cell>
          <cell r="N36">
            <v>0.64001765861160498</v>
          </cell>
          <cell r="O36">
            <v>0.64630154463978295</v>
          </cell>
          <cell r="P36">
            <v>0.59087438951694105</v>
          </cell>
          <cell r="Q36">
            <v>0.40106264172974698</v>
          </cell>
        </row>
        <row r="37">
          <cell r="K37">
            <v>0</v>
          </cell>
          <cell r="L37">
            <v>0.71323220235651097</v>
          </cell>
          <cell r="M37">
            <v>8.1112686553489605E-2</v>
          </cell>
          <cell r="N37">
            <v>1.5863737908515601</v>
          </cell>
          <cell r="O37">
            <v>1.30111439891036</v>
          </cell>
          <cell r="P37">
            <v>0.76461967690341004</v>
          </cell>
          <cell r="Q37">
            <v>1.1050340584318801</v>
          </cell>
        </row>
        <row r="38">
          <cell r="K38">
            <v>0</v>
          </cell>
          <cell r="L38">
            <v>0.53477738206248804</v>
          </cell>
          <cell r="M38">
            <v>4.6062757698660299E-2</v>
          </cell>
          <cell r="N38">
            <v>0.41007089170757999</v>
          </cell>
          <cell r="O38">
            <v>0.64937253536159301</v>
          </cell>
          <cell r="P38">
            <v>5.3927130964282803E-2</v>
          </cell>
          <cell r="Q38">
            <v>0.17975710321428201</v>
          </cell>
        </row>
        <row r="39">
          <cell r="K39">
            <v>0</v>
          </cell>
          <cell r="L39">
            <v>0.188724174785596</v>
          </cell>
          <cell r="M39">
            <v>0.38004396491065801</v>
          </cell>
          <cell r="N39">
            <v>0.85966226206375096</v>
          </cell>
          <cell r="O39">
            <v>1.10258563507737</v>
          </cell>
          <cell r="P39">
            <v>1.32607939778451</v>
          </cell>
          <cell r="Q39">
            <v>0.55455041385237902</v>
          </cell>
        </row>
        <row r="40">
          <cell r="K40">
            <v>0</v>
          </cell>
          <cell r="L40">
            <v>1.17176972381383E-2</v>
          </cell>
          <cell r="M40">
            <v>0.16891512051077701</v>
          </cell>
          <cell r="N40">
            <v>1.43345948109179</v>
          </cell>
          <cell r="O40">
            <v>1.4760868060150001</v>
          </cell>
          <cell r="P40">
            <v>1.1860754399486899</v>
          </cell>
          <cell r="Q40">
            <v>1.1996028435025099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62"/>
  <sheetViews>
    <sheetView topLeftCell="F19" zoomScaleNormal="100" workbookViewId="0">
      <selection activeCell="J27" sqref="J27:J28"/>
    </sheetView>
  </sheetViews>
  <sheetFormatPr defaultColWidth="8.88671875" defaultRowHeight="13.8" x14ac:dyDescent="0.25"/>
  <cols>
    <col min="1" max="1" width="25" style="8" customWidth="1"/>
    <col min="2" max="2" width="11.44140625" style="8" customWidth="1"/>
    <col min="3" max="3" width="9.6640625" style="8"/>
    <col min="4" max="4" width="10.77734375" style="8"/>
    <col min="5" max="5" width="30.5546875" style="8" customWidth="1"/>
    <col min="6" max="7" width="8.88671875" style="8"/>
    <col min="8" max="8" width="23.109375" style="8" customWidth="1"/>
    <col min="9" max="9" width="10.88671875" style="8" customWidth="1"/>
    <col min="10" max="10" width="20.33203125" style="8" customWidth="1"/>
    <col min="11" max="12" width="10.88671875" style="8" customWidth="1"/>
    <col min="13" max="13" width="10.77734375" style="8"/>
    <col min="14" max="14" width="8.77734375" style="8" customWidth="1"/>
    <col min="15" max="15" width="26" style="8" customWidth="1"/>
    <col min="16" max="19" width="10.77734375" style="8"/>
    <col min="20" max="20" width="9.6640625" style="8" customWidth="1"/>
    <col min="21" max="21" width="20.88671875" style="8" customWidth="1"/>
    <col min="22" max="22" width="20.109375" style="8" customWidth="1"/>
    <col min="23" max="24" width="10.77734375" style="8"/>
    <col min="25" max="25" width="11.33203125" style="8" customWidth="1"/>
    <col min="26" max="26" width="10.77734375" style="8"/>
    <col min="27" max="27" width="11.88671875" style="8"/>
    <col min="28" max="28" width="22.5546875" style="8" customWidth="1"/>
    <col min="29" max="29" width="20.77734375" style="8" customWidth="1"/>
    <col min="30" max="31" width="10.77734375" style="8"/>
    <col min="32" max="32" width="9.44140625" style="8" customWidth="1"/>
    <col min="33" max="33" width="10.77734375" style="8"/>
    <col min="34" max="34" width="20.109375" style="8" customWidth="1"/>
    <col min="35" max="35" width="12.44140625" style="8" customWidth="1"/>
    <col min="36" max="36" width="22.33203125" style="8" customWidth="1"/>
    <col min="37" max="37" width="11" style="8" customWidth="1"/>
    <col min="38" max="38" width="19.88671875" style="8" customWidth="1"/>
    <col min="39" max="39" width="10.77734375" style="8"/>
    <col min="40" max="40" width="11.88671875" style="8"/>
    <col min="41" max="41" width="26.33203125" style="8" customWidth="1"/>
    <col min="42" max="42" width="12.88671875" style="8" customWidth="1"/>
    <col min="43" max="43" width="18.33203125" style="8" customWidth="1"/>
    <col min="44" max="44" width="10.77734375" style="8"/>
    <col min="45" max="45" width="10.109375" style="8" customWidth="1"/>
    <col min="46" max="46" width="10.6640625" style="8" customWidth="1"/>
    <col min="47" max="47" width="20" style="8" customWidth="1"/>
    <col min="48" max="48" width="10.77734375" style="8"/>
    <col min="49" max="49" width="13" style="8" customWidth="1"/>
    <col min="50" max="50" width="17.109375" style="8" customWidth="1"/>
    <col min="51" max="51" width="20.88671875" style="8" customWidth="1"/>
    <col min="52" max="52" width="11.88671875" style="8"/>
    <col min="53" max="53" width="11.109375" style="8" customWidth="1"/>
    <col min="54" max="54" width="22.88671875" style="8" customWidth="1"/>
    <col min="55" max="55" width="9.6640625" style="8"/>
    <col min="56" max="56" width="11.21875" style="8" customWidth="1"/>
    <col min="57" max="59" width="8.88671875" style="8"/>
    <col min="60" max="60" width="28.33203125" style="8" customWidth="1"/>
    <col min="61" max="63" width="10.77734375" style="8"/>
    <col min="64" max="64" width="20" style="8" customWidth="1"/>
    <col min="65" max="66" width="10.109375" style="8" customWidth="1"/>
    <col min="67" max="67" width="24.109375" style="8" customWidth="1"/>
    <col min="68" max="75" width="10.109375" style="8" customWidth="1"/>
    <col min="76" max="76" width="12.109375" style="8" customWidth="1"/>
    <col min="77" max="77" width="16.6640625" style="8" customWidth="1"/>
    <col min="78" max="78" width="10.77734375" style="8"/>
    <col min="79" max="79" width="11.88671875" style="8"/>
    <col min="80" max="80" width="24.33203125" style="8" customWidth="1"/>
    <col min="81" max="16384" width="8.88671875" style="8"/>
  </cols>
  <sheetData>
    <row r="1" spans="1:84" x14ac:dyDescent="0.25">
      <c r="A1" s="8" t="s">
        <v>0</v>
      </c>
      <c r="B1" s="8">
        <v>1</v>
      </c>
      <c r="C1" s="8">
        <v>2</v>
      </c>
      <c r="D1" s="8">
        <v>3</v>
      </c>
      <c r="E1" s="8" t="s">
        <v>21</v>
      </c>
      <c r="F1" s="8" t="s">
        <v>13</v>
      </c>
      <c r="H1" s="8" t="s">
        <v>1</v>
      </c>
      <c r="I1" s="8">
        <v>1</v>
      </c>
      <c r="J1" s="8">
        <v>2</v>
      </c>
      <c r="K1" s="8">
        <v>3</v>
      </c>
      <c r="L1" s="8" t="s">
        <v>21</v>
      </c>
      <c r="M1" s="8" t="s">
        <v>13</v>
      </c>
      <c r="O1" s="8" t="s">
        <v>2</v>
      </c>
      <c r="P1" s="8">
        <v>1</v>
      </c>
      <c r="Q1" s="8">
        <v>2</v>
      </c>
      <c r="R1" s="8">
        <v>3</v>
      </c>
      <c r="S1" s="8" t="s">
        <v>21</v>
      </c>
      <c r="T1" s="8" t="s">
        <v>13</v>
      </c>
      <c r="V1" s="8" t="s">
        <v>3</v>
      </c>
      <c r="W1" s="8">
        <v>1</v>
      </c>
      <c r="X1" s="8">
        <v>2</v>
      </c>
      <c r="Y1" s="8">
        <v>3</v>
      </c>
      <c r="Z1" s="8" t="s">
        <v>21</v>
      </c>
      <c r="AA1" s="8" t="s">
        <v>13</v>
      </c>
      <c r="AC1" s="8" t="s">
        <v>4</v>
      </c>
      <c r="AD1" s="8">
        <v>1</v>
      </c>
      <c r="AE1" s="8">
        <v>2</v>
      </c>
      <c r="AF1" s="8">
        <v>3</v>
      </c>
      <c r="AG1" s="8" t="s">
        <v>21</v>
      </c>
      <c r="AH1" s="8" t="s">
        <v>13</v>
      </c>
      <c r="AJ1" s="8" t="s">
        <v>5</v>
      </c>
      <c r="AK1" s="8">
        <v>1</v>
      </c>
      <c r="AL1" s="8">
        <v>2</v>
      </c>
      <c r="AM1" s="8">
        <v>3</v>
      </c>
      <c r="AN1" s="8" t="s">
        <v>21</v>
      </c>
      <c r="AO1" s="8" t="s">
        <v>13</v>
      </c>
      <c r="AQ1" s="8" t="s">
        <v>6</v>
      </c>
      <c r="AR1" s="8">
        <v>1</v>
      </c>
      <c r="AS1" s="8">
        <v>2</v>
      </c>
      <c r="AT1" s="8">
        <v>3</v>
      </c>
      <c r="AU1" s="8" t="s">
        <v>21</v>
      </c>
      <c r="AV1" s="8" t="s">
        <v>13</v>
      </c>
      <c r="AX1" s="8" t="s">
        <v>22</v>
      </c>
      <c r="AY1" s="8">
        <v>1</v>
      </c>
      <c r="AZ1" s="8">
        <v>2</v>
      </c>
      <c r="BA1" s="8">
        <v>3</v>
      </c>
      <c r="BB1" s="8" t="s">
        <v>21</v>
      </c>
      <c r="BC1" s="8" t="s">
        <v>13</v>
      </c>
      <c r="BQ1" s="13"/>
    </row>
    <row r="2" spans="1:84" s="1" customFormat="1" x14ac:dyDescent="0.25">
      <c r="A2" s="1" t="s">
        <v>7</v>
      </c>
      <c r="B2" s="1">
        <v>11.247999999999999</v>
      </c>
      <c r="C2" s="1">
        <v>12.968</v>
      </c>
      <c r="D2" s="1">
        <v>11.89</v>
      </c>
      <c r="E2" s="1">
        <f>AVERAGE(B2,C2,D2)</f>
        <v>12.035333333333334</v>
      </c>
      <c r="F2" s="1">
        <f>STDEV(B2:D2)</f>
        <v>0.86916128154292149</v>
      </c>
      <c r="H2" s="1" t="s">
        <v>7</v>
      </c>
      <c r="I2" s="1">
        <v>21.922000000000001</v>
      </c>
      <c r="J2" s="1">
        <v>21.131</v>
      </c>
      <c r="K2" s="1">
        <v>21.100999999999999</v>
      </c>
      <c r="L2" s="1">
        <f t="shared" ref="L2:L9" si="0">AVERAGE(I2,J2,K2)</f>
        <v>21.384666666666664</v>
      </c>
      <c r="M2" s="1">
        <f t="shared" ref="M2:M9" si="1">STDEV(I2:K2)</f>
        <v>0.46558601067185629</v>
      </c>
      <c r="O2" s="1" t="s">
        <v>7</v>
      </c>
      <c r="P2" s="1">
        <v>33.521000000000001</v>
      </c>
      <c r="Q2" s="1">
        <v>32.231000000000002</v>
      </c>
      <c r="R2" s="1">
        <v>30.382999999999999</v>
      </c>
      <c r="S2" s="1">
        <f t="shared" ref="S2:S9" si="2">AVERAGE(P2,Q2,R2)</f>
        <v>32.045000000000002</v>
      </c>
      <c r="T2" s="1">
        <f t="shared" ref="T2:T9" si="3">STDEV(P2:R2)</f>
        <v>1.5772469686133503</v>
      </c>
      <c r="V2" s="1" t="s">
        <v>7</v>
      </c>
      <c r="W2" s="1">
        <v>78.466999999999999</v>
      </c>
      <c r="X2" s="1">
        <v>77.542000000000002</v>
      </c>
      <c r="Y2" s="1">
        <v>79.391000000000005</v>
      </c>
      <c r="Z2" s="1">
        <f t="shared" ref="Z2:Z9" si="4">AVERAGE(W2,X2,Y2)</f>
        <v>78.466666666666683</v>
      </c>
      <c r="AA2" s="1">
        <f t="shared" ref="AA2:AA9" si="5">STDEV(W2:Y2)</f>
        <v>0.92450004506940764</v>
      </c>
      <c r="AC2" s="1" t="s">
        <v>7</v>
      </c>
      <c r="AD2" s="1">
        <v>83.090999999999994</v>
      </c>
      <c r="AE2" s="1">
        <v>82.78</v>
      </c>
      <c r="AF2" s="1">
        <v>83.403000000000006</v>
      </c>
      <c r="AG2" s="1">
        <f t="shared" ref="AG2:AG9" si="6">AVERAGE(AD2,AE2,AF2)</f>
        <v>83.091333333333338</v>
      </c>
      <c r="AH2" s="1">
        <f t="shared" ref="AH2:AH9" si="7">STDEV(AD2:AF2)</f>
        <v>0.31150013376134333</v>
      </c>
      <c r="AJ2" s="1" t="s">
        <v>7</v>
      </c>
      <c r="AK2" s="1">
        <v>87.423000000000002</v>
      </c>
      <c r="AL2" s="1">
        <v>88.063000000000002</v>
      </c>
      <c r="AM2" s="1">
        <v>87.742999999999995</v>
      </c>
      <c r="AN2" s="1">
        <f t="shared" ref="AN2:AN9" si="8">AVERAGE(AK2,AL2,AM2)</f>
        <v>87.742999999999995</v>
      </c>
      <c r="AO2" s="1">
        <f t="shared" ref="AO2:AO7" si="9">STDEV(AK2:AM2)</f>
        <v>0.32000000000000028</v>
      </c>
      <c r="AQ2" s="1" t="s">
        <v>7</v>
      </c>
      <c r="AR2" s="1">
        <v>89.570999999999998</v>
      </c>
      <c r="AS2" s="1">
        <v>89.754000000000005</v>
      </c>
      <c r="AT2" s="1">
        <v>89.662000000000006</v>
      </c>
      <c r="AU2" s="1">
        <f t="shared" ref="AU2:AU9" si="10">AVERAGE(AR2,AS2,AT2)</f>
        <v>89.662333333333322</v>
      </c>
      <c r="AV2" s="1">
        <f t="shared" ref="AV2:AV9" si="11">STDEV(AR2:AT2)</f>
        <v>9.150045537227651E-2</v>
      </c>
      <c r="AX2" s="1" t="s">
        <v>7</v>
      </c>
      <c r="AY2" s="1">
        <v>104.696</v>
      </c>
      <c r="AZ2" s="1">
        <v>106.20699999999999</v>
      </c>
      <c r="BA2" s="1">
        <v>105.45099999999999</v>
      </c>
      <c r="BB2" s="1">
        <f t="shared" ref="BB2:BB9" si="12">AVERAGE(AY2,AZ2,BA2)</f>
        <v>105.45133333333332</v>
      </c>
      <c r="BC2" s="1">
        <f t="shared" ref="BC2:BC9" si="13">STDEV(AY2:BA2)</f>
        <v>0.75550005515110996</v>
      </c>
      <c r="BQ2" s="14"/>
    </row>
    <row r="3" spans="1:84" s="1" customFormat="1" x14ac:dyDescent="0.25">
      <c r="A3" s="1" t="s">
        <v>14</v>
      </c>
      <c r="B3" s="1">
        <v>11.058</v>
      </c>
      <c r="C3" s="1">
        <v>11.108000000000001</v>
      </c>
      <c r="D3" s="1">
        <v>12.5</v>
      </c>
      <c r="E3" s="1">
        <f t="shared" ref="E3:E9" si="14">AVERAGE(B3,C3,D3)</f>
        <v>11.555333333333332</v>
      </c>
      <c r="F3" s="1">
        <f t="shared" ref="F3:F9" si="15">STDEV(B3:D3)</f>
        <v>0.81848722246186179</v>
      </c>
      <c r="H3" s="1" t="s">
        <v>14</v>
      </c>
      <c r="I3" s="1">
        <v>14.064</v>
      </c>
      <c r="J3" s="1">
        <v>14.435</v>
      </c>
      <c r="K3" s="1">
        <v>14.617000000000001</v>
      </c>
      <c r="L3" s="1">
        <f t="shared" si="0"/>
        <v>14.372</v>
      </c>
      <c r="M3" s="1">
        <f t="shared" si="1"/>
        <v>0.28183150994876394</v>
      </c>
      <c r="O3" s="1" t="s">
        <v>14</v>
      </c>
      <c r="P3" s="1">
        <v>23.8</v>
      </c>
      <c r="Q3" s="1">
        <v>21.989000000000001</v>
      </c>
      <c r="R3" s="1">
        <v>20.347000000000001</v>
      </c>
      <c r="S3" s="1">
        <f t="shared" si="2"/>
        <v>22.045333333333332</v>
      </c>
      <c r="T3" s="1">
        <f t="shared" si="3"/>
        <v>1.727189142315726</v>
      </c>
      <c r="V3" s="1" t="s">
        <v>14</v>
      </c>
      <c r="W3" s="1">
        <v>60.353000000000002</v>
      </c>
      <c r="X3" s="1">
        <v>61.226999999999997</v>
      </c>
      <c r="Y3" s="1">
        <v>59.322000000000003</v>
      </c>
      <c r="Z3" s="1">
        <f t="shared" si="4"/>
        <v>60.300666666666665</v>
      </c>
      <c r="AA3" s="1">
        <f t="shared" si="5"/>
        <v>0.95357764934656886</v>
      </c>
      <c r="AC3" s="1" t="s">
        <v>14</v>
      </c>
      <c r="AD3" s="1">
        <v>72.111999999999995</v>
      </c>
      <c r="AE3" s="1">
        <v>72.536000000000001</v>
      </c>
      <c r="AF3" s="1">
        <v>72.323999999999998</v>
      </c>
      <c r="AG3" s="1">
        <f t="shared" si="6"/>
        <v>72.323999999999998</v>
      </c>
      <c r="AH3" s="1">
        <f t="shared" si="7"/>
        <v>0.2120000000000033</v>
      </c>
      <c r="AJ3" s="1" t="s">
        <v>14</v>
      </c>
      <c r="AK3" s="1">
        <v>82.126000000000005</v>
      </c>
      <c r="AL3" s="1">
        <v>80.650999999999996</v>
      </c>
      <c r="AM3" s="1">
        <v>81.710999999999999</v>
      </c>
      <c r="AN3" s="1">
        <f t="shared" si="8"/>
        <v>81.495999999999995</v>
      </c>
      <c r="AO3" s="1">
        <f t="shared" si="9"/>
        <v>0.76064117690275346</v>
      </c>
      <c r="AQ3" s="1" t="s">
        <v>14</v>
      </c>
      <c r="AR3" s="1">
        <v>84.167000000000002</v>
      </c>
      <c r="AS3" s="1">
        <v>84.731999999999999</v>
      </c>
      <c r="AT3" s="1">
        <v>83.841999999999999</v>
      </c>
      <c r="AU3" s="1">
        <f t="shared" si="10"/>
        <v>84.247</v>
      </c>
      <c r="AV3" s="1">
        <f t="shared" si="11"/>
        <v>0.45036096633700401</v>
      </c>
      <c r="AX3" s="1" t="s">
        <v>14</v>
      </c>
      <c r="AY3" s="1">
        <v>97.28</v>
      </c>
      <c r="AZ3" s="1">
        <v>97.617000000000004</v>
      </c>
      <c r="BA3" s="1">
        <v>96.944000000000003</v>
      </c>
      <c r="BB3" s="1">
        <f t="shared" si="12"/>
        <v>97.280333333333331</v>
      </c>
      <c r="BC3" s="1">
        <f t="shared" si="13"/>
        <v>0.33650012382365324</v>
      </c>
      <c r="BQ3" s="14"/>
    </row>
    <row r="4" spans="1:84" s="1" customFormat="1" x14ac:dyDescent="0.25">
      <c r="A4" s="1" t="s">
        <v>34</v>
      </c>
      <c r="B4" s="1">
        <v>8.1020000000000003</v>
      </c>
      <c r="C4" s="1">
        <v>7.984</v>
      </c>
      <c r="D4" s="1">
        <v>9.6010000000000009</v>
      </c>
      <c r="E4" s="1">
        <f t="shared" si="14"/>
        <v>8.5623333333333331</v>
      </c>
      <c r="F4" s="1">
        <f t="shared" si="15"/>
        <v>0.90144458139884232</v>
      </c>
      <c r="H4" s="1" t="s">
        <v>34</v>
      </c>
      <c r="I4" s="1">
        <v>11.17</v>
      </c>
      <c r="J4" s="1">
        <v>11.488</v>
      </c>
      <c r="K4" s="1">
        <v>11.276</v>
      </c>
      <c r="L4" s="1">
        <f t="shared" si="0"/>
        <v>11.311333333333332</v>
      </c>
      <c r="M4" s="1">
        <f t="shared" si="1"/>
        <v>0.16191767455510614</v>
      </c>
      <c r="O4" s="1" t="s">
        <v>34</v>
      </c>
      <c r="P4" s="1">
        <v>21.844000000000001</v>
      </c>
      <c r="Q4" s="1">
        <v>20.593</v>
      </c>
      <c r="R4" s="1">
        <v>22.67</v>
      </c>
      <c r="S4" s="1">
        <f t="shared" si="2"/>
        <v>21.702333333333332</v>
      </c>
      <c r="T4" s="1">
        <f t="shared" si="3"/>
        <v>1.0457219196963097</v>
      </c>
      <c r="V4" s="1" t="s">
        <v>34</v>
      </c>
      <c r="W4" s="1">
        <v>38.131999999999998</v>
      </c>
      <c r="X4" s="1">
        <v>39.436999999999998</v>
      </c>
      <c r="Y4" s="1">
        <v>39.904000000000003</v>
      </c>
      <c r="Z4" s="1">
        <f t="shared" si="4"/>
        <v>39.157666666666664</v>
      </c>
      <c r="AA4" s="1">
        <f t="shared" si="5"/>
        <v>0.91843145271344961</v>
      </c>
      <c r="AC4" s="1" t="s">
        <v>34</v>
      </c>
      <c r="AD4" s="1">
        <v>43.786999999999999</v>
      </c>
      <c r="AE4" s="1">
        <v>46.673000000000002</v>
      </c>
      <c r="AF4" s="1">
        <v>44.082000000000001</v>
      </c>
      <c r="AG4" s="1">
        <f t="shared" si="6"/>
        <v>44.847333333333331</v>
      </c>
      <c r="AH4" s="1">
        <f t="shared" si="7"/>
        <v>1.5879390206595898</v>
      </c>
      <c r="AJ4" s="1" t="s">
        <v>34</v>
      </c>
      <c r="AK4" s="1">
        <v>53.256999999999998</v>
      </c>
      <c r="AL4" s="1">
        <v>54.768000000000001</v>
      </c>
      <c r="AM4" s="1">
        <v>53.42</v>
      </c>
      <c r="AN4" s="1">
        <f t="shared" si="8"/>
        <v>53.814999999999998</v>
      </c>
      <c r="AO4" s="1">
        <f t="shared" si="9"/>
        <v>0.82933648177323127</v>
      </c>
      <c r="AQ4" s="1" t="s">
        <v>34</v>
      </c>
      <c r="AR4" s="1">
        <v>59.915999999999997</v>
      </c>
      <c r="AS4" s="1">
        <v>60.213999999999999</v>
      </c>
      <c r="AT4" s="1">
        <v>59.319000000000003</v>
      </c>
      <c r="AU4" s="1">
        <f t="shared" si="10"/>
        <v>59.81633333333334</v>
      </c>
      <c r="AV4" s="1">
        <f t="shared" si="11"/>
        <v>0.4557481029399148</v>
      </c>
      <c r="AX4" s="1" t="s">
        <v>34</v>
      </c>
      <c r="AY4" s="1">
        <v>90.894999999999996</v>
      </c>
      <c r="AZ4" s="1">
        <v>91.843999999999994</v>
      </c>
      <c r="BA4" s="1">
        <v>92.305999999999997</v>
      </c>
      <c r="BB4" s="1">
        <f t="shared" si="12"/>
        <v>91.681666666666658</v>
      </c>
      <c r="BC4" s="1">
        <f t="shared" si="13"/>
        <v>0.71937078988052738</v>
      </c>
      <c r="BQ4" s="14"/>
    </row>
    <row r="5" spans="1:84" s="1" customFormat="1" x14ac:dyDescent="0.25">
      <c r="A5" s="1" t="s">
        <v>29</v>
      </c>
      <c r="B5" s="1">
        <v>6.9050000000000002</v>
      </c>
      <c r="C5" s="1">
        <v>7.6349999999999998</v>
      </c>
      <c r="D5" s="1">
        <v>7.67</v>
      </c>
      <c r="E5" s="1">
        <f t="shared" si="14"/>
        <v>7.4033333333333333</v>
      </c>
      <c r="F5" s="1">
        <f t="shared" si="15"/>
        <v>0.43192399022667533</v>
      </c>
      <c r="H5" s="1" t="s">
        <v>29</v>
      </c>
      <c r="I5" s="1">
        <v>9.9510000000000005</v>
      </c>
      <c r="J5" s="1">
        <v>9.782</v>
      </c>
      <c r="K5" s="1">
        <v>10.242000000000001</v>
      </c>
      <c r="L5" s="1">
        <f t="shared" si="0"/>
        <v>9.9916666666666671</v>
      </c>
      <c r="M5" s="1">
        <f t="shared" si="1"/>
        <v>0.23268075411029063</v>
      </c>
      <c r="O5" s="1" t="s">
        <v>29</v>
      </c>
      <c r="P5" s="1">
        <v>15.722</v>
      </c>
      <c r="Q5" s="1">
        <v>16.89</v>
      </c>
      <c r="R5" s="1">
        <v>16.34</v>
      </c>
      <c r="S5" s="1">
        <f t="shared" si="2"/>
        <v>16.317333333333334</v>
      </c>
      <c r="T5" s="1">
        <f t="shared" si="3"/>
        <v>0.58432981554369956</v>
      </c>
      <c r="V5" s="1" t="s">
        <v>29</v>
      </c>
      <c r="W5" s="1">
        <v>36.773000000000003</v>
      </c>
      <c r="X5" s="1">
        <v>35.463000000000001</v>
      </c>
      <c r="Y5" s="1">
        <v>34.667999999999999</v>
      </c>
      <c r="Z5" s="1">
        <f t="shared" si="4"/>
        <v>35.634666666666668</v>
      </c>
      <c r="AA5" s="1">
        <f t="shared" si="5"/>
        <v>1.0629479447900247</v>
      </c>
      <c r="AC5" s="1" t="s">
        <v>29</v>
      </c>
      <c r="AD5" s="1">
        <v>41.594000000000001</v>
      </c>
      <c r="AE5" s="1">
        <v>40.274999999999999</v>
      </c>
      <c r="AF5" s="1">
        <v>39.332000000000001</v>
      </c>
      <c r="AG5" s="1">
        <f t="shared" si="6"/>
        <v>40.400333333333329</v>
      </c>
      <c r="AH5" s="1">
        <f t="shared" si="7"/>
        <v>1.1361964325473541</v>
      </c>
      <c r="AJ5" s="1" t="s">
        <v>29</v>
      </c>
      <c r="AK5" s="1">
        <v>50.01</v>
      </c>
      <c r="AL5" s="1">
        <v>48.896999999999998</v>
      </c>
      <c r="AM5" s="1">
        <v>47.619</v>
      </c>
      <c r="AN5" s="1">
        <f t="shared" si="8"/>
        <v>48.842000000000006</v>
      </c>
      <c r="AO5" s="1">
        <f t="shared" si="9"/>
        <v>1.196448494503628</v>
      </c>
      <c r="AQ5" s="1" t="s">
        <v>29</v>
      </c>
      <c r="AR5" s="1">
        <v>51.914000000000001</v>
      </c>
      <c r="AS5" s="1">
        <v>51.863999999999997</v>
      </c>
      <c r="AT5" s="1">
        <v>50.744</v>
      </c>
      <c r="AU5" s="1">
        <f t="shared" si="10"/>
        <v>51.507333333333328</v>
      </c>
      <c r="AV5" s="1">
        <f t="shared" si="11"/>
        <v>0.66153861061417507</v>
      </c>
      <c r="AX5" s="1" t="s">
        <v>29</v>
      </c>
      <c r="AY5" s="1">
        <v>87.356999999999999</v>
      </c>
      <c r="AZ5" s="1">
        <v>86.174000000000007</v>
      </c>
      <c r="BA5" s="1">
        <v>87.197000000000003</v>
      </c>
      <c r="BB5" s="1">
        <f t="shared" si="12"/>
        <v>86.909333333333336</v>
      </c>
      <c r="BC5" s="1">
        <f t="shared" si="13"/>
        <v>0.64182266501996399</v>
      </c>
      <c r="BQ5" s="14"/>
    </row>
    <row r="6" spans="1:84" s="1" customFormat="1" x14ac:dyDescent="0.25">
      <c r="A6" s="1" t="s">
        <v>15</v>
      </c>
      <c r="B6" s="1">
        <v>13.055</v>
      </c>
      <c r="C6" s="1">
        <v>13.318</v>
      </c>
      <c r="D6" s="1">
        <v>13.006</v>
      </c>
      <c r="E6" s="1">
        <f t="shared" si="14"/>
        <v>13.126333333333333</v>
      </c>
      <c r="F6" s="1">
        <f t="shared" si="15"/>
        <v>0.1677865707776795</v>
      </c>
      <c r="H6" s="1" t="s">
        <v>15</v>
      </c>
      <c r="I6" s="1">
        <v>21.779</v>
      </c>
      <c r="J6" s="1">
        <v>20.158999999999999</v>
      </c>
      <c r="K6" s="1">
        <v>22.25</v>
      </c>
      <c r="L6" s="1">
        <f t="shared" si="0"/>
        <v>21.396000000000001</v>
      </c>
      <c r="M6" s="1">
        <f t="shared" si="1"/>
        <v>1.0968532262796156</v>
      </c>
      <c r="O6" s="1" t="s">
        <v>15</v>
      </c>
      <c r="P6" s="1">
        <v>24.524999999999999</v>
      </c>
      <c r="Q6" s="1">
        <v>23.327000000000002</v>
      </c>
      <c r="R6" s="1">
        <v>25.132999999999999</v>
      </c>
      <c r="S6" s="1">
        <f t="shared" si="2"/>
        <v>24.328333333333333</v>
      </c>
      <c r="T6" s="1">
        <f t="shared" si="3"/>
        <v>0.91892183200386024</v>
      </c>
      <c r="V6" s="1" t="s">
        <v>15</v>
      </c>
      <c r="W6" s="1">
        <v>45.698</v>
      </c>
      <c r="X6" s="1">
        <v>47.503</v>
      </c>
      <c r="Y6" s="1">
        <v>45.765000000000001</v>
      </c>
      <c r="Z6" s="1">
        <f t="shared" si="4"/>
        <v>46.322000000000003</v>
      </c>
      <c r="AA6" s="1">
        <f t="shared" si="5"/>
        <v>1.0233244842179823</v>
      </c>
      <c r="AC6" s="1" t="s">
        <v>15</v>
      </c>
      <c r="AD6" s="1">
        <v>54.329000000000001</v>
      </c>
      <c r="AE6" s="1">
        <v>53.375</v>
      </c>
      <c r="AF6" s="1">
        <v>52.002000000000002</v>
      </c>
      <c r="AG6" s="1">
        <f t="shared" si="6"/>
        <v>53.235333333333337</v>
      </c>
      <c r="AH6" s="1">
        <f t="shared" si="7"/>
        <v>1.16977020535374</v>
      </c>
      <c r="AJ6" s="1" t="s">
        <v>15</v>
      </c>
      <c r="AK6" s="1">
        <v>62.24</v>
      </c>
      <c r="AL6" s="1">
        <v>62.168999999999997</v>
      </c>
      <c r="AM6" s="1">
        <v>62.908000000000001</v>
      </c>
      <c r="AN6" s="1">
        <f t="shared" si="8"/>
        <v>62.439</v>
      </c>
      <c r="AO6" s="1">
        <f t="shared" si="9"/>
        <v>0.4077143607968709</v>
      </c>
      <c r="AQ6" s="1" t="s">
        <v>15</v>
      </c>
      <c r="AR6" s="1">
        <v>67.47</v>
      </c>
      <c r="AS6" s="1">
        <v>66.509</v>
      </c>
      <c r="AT6" s="1">
        <v>65.503</v>
      </c>
      <c r="AU6" s="1">
        <f t="shared" si="10"/>
        <v>66.493999999999986</v>
      </c>
      <c r="AV6" s="1">
        <f t="shared" si="11"/>
        <v>0.98358578680255382</v>
      </c>
      <c r="AX6" s="1" t="s">
        <v>15</v>
      </c>
      <c r="AY6" s="1">
        <v>96.753</v>
      </c>
      <c r="AZ6" s="1">
        <v>96.807000000000002</v>
      </c>
      <c r="BA6" s="1">
        <v>96.78</v>
      </c>
      <c r="BB6" s="1">
        <f t="shared" si="12"/>
        <v>96.780000000000015</v>
      </c>
      <c r="BC6" s="1">
        <f t="shared" si="13"/>
        <v>2.7000000000001023E-2</v>
      </c>
      <c r="BQ6" s="14"/>
    </row>
    <row r="7" spans="1:84" s="1" customFormat="1" x14ac:dyDescent="0.25">
      <c r="A7" s="1" t="s">
        <v>35</v>
      </c>
      <c r="B7" s="1">
        <v>8.8889999999999993</v>
      </c>
      <c r="C7" s="1">
        <v>9.0619999999999994</v>
      </c>
      <c r="D7" s="1">
        <v>9.1379999999999999</v>
      </c>
      <c r="E7" s="1">
        <f t="shared" si="14"/>
        <v>9.0296666666666656</v>
      </c>
      <c r="F7" s="1">
        <f t="shared" si="15"/>
        <v>0.12761008319616987</v>
      </c>
      <c r="H7" s="1" t="s">
        <v>35</v>
      </c>
      <c r="I7" s="1">
        <v>14.832000000000001</v>
      </c>
      <c r="J7" s="1">
        <v>13.222</v>
      </c>
      <c r="K7" s="1">
        <v>14.382999999999999</v>
      </c>
      <c r="L7" s="1">
        <f t="shared" si="0"/>
        <v>14.145666666666665</v>
      </c>
      <c r="M7" s="1">
        <f t="shared" si="1"/>
        <v>0.83082509190161924</v>
      </c>
      <c r="O7" s="1" t="s">
        <v>35</v>
      </c>
      <c r="P7" s="1">
        <v>16.972999999999999</v>
      </c>
      <c r="Q7" s="1">
        <v>15.843</v>
      </c>
      <c r="R7" s="1">
        <v>14.324999999999999</v>
      </c>
      <c r="S7" s="1">
        <f t="shared" si="2"/>
        <v>15.713666666666668</v>
      </c>
      <c r="T7" s="1">
        <f t="shared" si="3"/>
        <v>1.3287292174605527</v>
      </c>
      <c r="V7" s="1" t="s">
        <v>35</v>
      </c>
      <c r="W7" s="1">
        <v>38.764000000000003</v>
      </c>
      <c r="X7" s="1">
        <v>39.305</v>
      </c>
      <c r="Y7" s="1">
        <v>40.22</v>
      </c>
      <c r="Z7" s="1">
        <f t="shared" si="4"/>
        <v>39.42966666666667</v>
      </c>
      <c r="AA7" s="1">
        <f t="shared" si="5"/>
        <v>0.73596218199940855</v>
      </c>
      <c r="AC7" s="1" t="s">
        <v>35</v>
      </c>
      <c r="AD7" s="1">
        <v>45.866</v>
      </c>
      <c r="AE7" s="1">
        <v>45.201000000000001</v>
      </c>
      <c r="AF7" s="1">
        <v>45.68</v>
      </c>
      <c r="AG7" s="1">
        <f t="shared" si="6"/>
        <v>45.582333333333338</v>
      </c>
      <c r="AH7" s="1">
        <f t="shared" si="7"/>
        <v>0.3430893955419389</v>
      </c>
      <c r="AJ7" s="1" t="s">
        <v>35</v>
      </c>
      <c r="AK7" s="1">
        <v>55.124000000000002</v>
      </c>
      <c r="AL7" s="1">
        <v>54.661999999999999</v>
      </c>
      <c r="AM7" s="1">
        <v>57.079000000000001</v>
      </c>
      <c r="AN7" s="1">
        <f t="shared" si="8"/>
        <v>55.62166666666667</v>
      </c>
      <c r="AO7" s="1">
        <f t="shared" si="9"/>
        <v>1.2830535192786519</v>
      </c>
      <c r="AQ7" s="1" t="s">
        <v>35</v>
      </c>
      <c r="AR7" s="1">
        <v>55.685000000000002</v>
      </c>
      <c r="AS7" s="1">
        <v>58.997999999999998</v>
      </c>
      <c r="AT7" s="1">
        <v>57.05</v>
      </c>
      <c r="AU7" s="1">
        <f t="shared" si="10"/>
        <v>57.244333333333337</v>
      </c>
      <c r="AV7" s="1">
        <f t="shared" si="11"/>
        <v>1.665027427201524</v>
      </c>
      <c r="AX7" s="1" t="s">
        <v>35</v>
      </c>
      <c r="AY7" s="1">
        <v>96.459000000000003</v>
      </c>
      <c r="AZ7" s="1">
        <v>94.518000000000001</v>
      </c>
      <c r="BA7" s="1">
        <v>91.132000000000005</v>
      </c>
      <c r="BB7" s="1">
        <f t="shared" si="12"/>
        <v>94.036333333333346</v>
      </c>
      <c r="BC7" s="1">
        <f t="shared" si="13"/>
        <v>2.695966307900254</v>
      </c>
      <c r="BQ7" s="14"/>
    </row>
    <row r="8" spans="1:84" s="1" customFormat="1" x14ac:dyDescent="0.25">
      <c r="A8" s="1" t="s">
        <v>17</v>
      </c>
      <c r="B8" s="1">
        <v>6.694</v>
      </c>
      <c r="C8" s="1">
        <v>7.3920000000000003</v>
      </c>
      <c r="D8" s="1">
        <v>7.8280000000000003</v>
      </c>
      <c r="E8" s="1">
        <f t="shared" si="14"/>
        <v>7.3046666666666669</v>
      </c>
      <c r="F8" s="1">
        <f t="shared" si="15"/>
        <v>0.5720221440935076</v>
      </c>
      <c r="H8" s="1" t="s">
        <v>17</v>
      </c>
      <c r="I8" s="1">
        <v>8.5890000000000004</v>
      </c>
      <c r="J8" s="1">
        <v>7.8719999999999999</v>
      </c>
      <c r="K8" s="1">
        <v>9.5250000000000004</v>
      </c>
      <c r="L8" s="1">
        <f t="shared" si="0"/>
        <v>8.661999999999999</v>
      </c>
      <c r="M8" s="1">
        <f t="shared" si="1"/>
        <v>0.82891435021961124</v>
      </c>
      <c r="O8" s="1" t="s">
        <v>17</v>
      </c>
      <c r="P8" s="1">
        <v>14.047000000000001</v>
      </c>
      <c r="Q8" s="1">
        <v>14.153</v>
      </c>
      <c r="R8" s="1">
        <v>13.898</v>
      </c>
      <c r="S8" s="1">
        <f t="shared" si="2"/>
        <v>14.032666666666666</v>
      </c>
      <c r="T8" s="1">
        <f t="shared" si="3"/>
        <v>0.12810282328400666</v>
      </c>
      <c r="V8" s="1" t="s">
        <v>17</v>
      </c>
      <c r="W8" s="1">
        <v>26.881</v>
      </c>
      <c r="X8" s="1">
        <v>27.192</v>
      </c>
      <c r="Y8" s="1">
        <v>26.867999999999999</v>
      </c>
      <c r="Z8" s="1">
        <f t="shared" si="4"/>
        <v>26.980333333333334</v>
      </c>
      <c r="AA8" s="1">
        <f t="shared" si="5"/>
        <v>0.18342391701556673</v>
      </c>
      <c r="AC8" s="1" t="s">
        <v>17</v>
      </c>
      <c r="AD8" s="1">
        <v>31.44</v>
      </c>
      <c r="AE8" s="1">
        <v>32.828000000000003</v>
      </c>
      <c r="AF8" s="1">
        <v>33.731999999999999</v>
      </c>
      <c r="AG8" s="1">
        <f t="shared" si="6"/>
        <v>32.666666666666664</v>
      </c>
      <c r="AH8" s="1">
        <f t="shared" si="7"/>
        <v>1.1544857441013863</v>
      </c>
      <c r="AJ8" s="1" t="s">
        <v>17</v>
      </c>
      <c r="AK8" s="1">
        <v>40.414000000000001</v>
      </c>
      <c r="AL8" s="1">
        <v>40.591999999999999</v>
      </c>
      <c r="AM8" s="1">
        <v>41.207000000000001</v>
      </c>
      <c r="AN8" s="1">
        <f t="shared" si="8"/>
        <v>40.737666666666662</v>
      </c>
      <c r="AO8" s="1">
        <f>STDEV(AK9:AM9)</f>
        <v>0.91751639404063701</v>
      </c>
      <c r="AQ8" s="1" t="s">
        <v>17</v>
      </c>
      <c r="AR8" s="1">
        <v>43.084000000000003</v>
      </c>
      <c r="AS8" s="1">
        <v>42.954000000000001</v>
      </c>
      <c r="AT8" s="1">
        <v>42.488999999999997</v>
      </c>
      <c r="AU8" s="1">
        <f t="shared" si="10"/>
        <v>42.842333333333336</v>
      </c>
      <c r="AV8" s="1">
        <f t="shared" si="11"/>
        <v>0.31282316623507145</v>
      </c>
      <c r="AX8" s="1" t="s">
        <v>17</v>
      </c>
      <c r="AY8" s="1">
        <v>82.334000000000003</v>
      </c>
      <c r="AZ8" s="1">
        <v>83.659000000000006</v>
      </c>
      <c r="BA8" s="1">
        <v>84.078000000000003</v>
      </c>
      <c r="BB8" s="1">
        <f t="shared" si="12"/>
        <v>83.356999999999999</v>
      </c>
      <c r="BC8" s="1">
        <f t="shared" si="13"/>
        <v>0.91037739427118936</v>
      </c>
      <c r="BQ8" s="14"/>
    </row>
    <row r="9" spans="1:84" s="1" customFormat="1" x14ac:dyDescent="0.25">
      <c r="A9" s="1" t="s">
        <v>18</v>
      </c>
      <c r="B9" s="1">
        <v>8.5180000000000007</v>
      </c>
      <c r="C9" s="1">
        <v>9.4610000000000003</v>
      </c>
      <c r="D9" s="1">
        <v>10.62</v>
      </c>
      <c r="E9" s="1">
        <f t="shared" si="14"/>
        <v>9.5329999999999995</v>
      </c>
      <c r="F9" s="1">
        <f t="shared" si="15"/>
        <v>1.0528480422169186</v>
      </c>
      <c r="H9" s="1" t="s">
        <v>18</v>
      </c>
      <c r="I9" s="1">
        <v>12.305999999999999</v>
      </c>
      <c r="J9" s="1">
        <v>13.425000000000001</v>
      </c>
      <c r="K9" s="1">
        <v>13.186999999999999</v>
      </c>
      <c r="L9" s="1">
        <f t="shared" si="0"/>
        <v>12.972666666666667</v>
      </c>
      <c r="M9" s="1">
        <f t="shared" si="1"/>
        <v>0.58948649970405098</v>
      </c>
      <c r="O9" s="1" t="s">
        <v>18</v>
      </c>
      <c r="P9" s="1">
        <v>16.262</v>
      </c>
      <c r="Q9" s="1">
        <v>15.425000000000001</v>
      </c>
      <c r="R9" s="1">
        <v>14.587999999999999</v>
      </c>
      <c r="S9" s="1">
        <f t="shared" si="2"/>
        <v>15.424999999999999</v>
      </c>
      <c r="T9" s="1">
        <f t="shared" si="3"/>
        <v>0.83700000000000063</v>
      </c>
      <c r="V9" s="1" t="s">
        <v>18</v>
      </c>
      <c r="W9" s="1">
        <v>30.305</v>
      </c>
      <c r="X9" s="1">
        <v>30.568999999999999</v>
      </c>
      <c r="Y9" s="1">
        <v>30.701000000000001</v>
      </c>
      <c r="Z9" s="1">
        <f t="shared" si="4"/>
        <v>30.524999999999995</v>
      </c>
      <c r="AA9" s="1">
        <f t="shared" si="5"/>
        <v>0.20163333057805724</v>
      </c>
      <c r="AC9" s="1" t="s">
        <v>18</v>
      </c>
      <c r="AD9" s="1">
        <v>36.466000000000001</v>
      </c>
      <c r="AE9" s="1">
        <v>37.344999999999999</v>
      </c>
      <c r="AF9" s="1">
        <v>38.223999999999997</v>
      </c>
      <c r="AG9" s="1">
        <f t="shared" si="6"/>
        <v>37.344999999999999</v>
      </c>
      <c r="AH9" s="1">
        <f t="shared" si="7"/>
        <v>0.87899999999999778</v>
      </c>
      <c r="AJ9" s="1" t="s">
        <v>18</v>
      </c>
      <c r="AK9" s="1">
        <v>45.671999999999997</v>
      </c>
      <c r="AL9" s="1">
        <v>46.784999999999997</v>
      </c>
      <c r="AM9" s="1">
        <v>47.491999999999997</v>
      </c>
      <c r="AN9" s="1">
        <f t="shared" si="8"/>
        <v>46.649666666666661</v>
      </c>
      <c r="AO9" s="1">
        <f>STDEV(AK8:AM8)</f>
        <v>0.41608452666896106</v>
      </c>
      <c r="AQ9" s="1" t="s">
        <v>18</v>
      </c>
      <c r="AR9" s="1">
        <v>48.801000000000002</v>
      </c>
      <c r="AS9" s="1">
        <v>49.545999999999999</v>
      </c>
      <c r="AT9" s="1">
        <v>46.633000000000003</v>
      </c>
      <c r="AU9" s="1">
        <f t="shared" si="10"/>
        <v>48.326666666666675</v>
      </c>
      <c r="AV9" s="1">
        <f t="shared" si="11"/>
        <v>1.5133196401729969</v>
      </c>
      <c r="AX9" s="1" t="s">
        <v>18</v>
      </c>
      <c r="AY9" s="1">
        <v>91.046999999999997</v>
      </c>
      <c r="AZ9" s="1">
        <v>90.278000000000006</v>
      </c>
      <c r="BA9" s="1">
        <v>88.007000000000005</v>
      </c>
      <c r="BB9" s="1">
        <f t="shared" si="12"/>
        <v>89.777333333333331</v>
      </c>
      <c r="BC9" s="1">
        <f t="shared" si="13"/>
        <v>1.5806328901213349</v>
      </c>
    </row>
    <row r="13" spans="1:84" ht="15" customHeight="1" x14ac:dyDescent="0.25"/>
    <row r="14" spans="1:84" x14ac:dyDescent="0.25">
      <c r="B14" s="8" t="s">
        <v>0</v>
      </c>
      <c r="I14" s="8" t="s">
        <v>1</v>
      </c>
      <c r="Y14" s="8" t="s">
        <v>2</v>
      </c>
      <c r="AB14" s="1"/>
      <c r="AC14" s="1"/>
      <c r="AD14" s="1"/>
      <c r="AE14" s="1"/>
      <c r="AF14" s="1"/>
      <c r="AL14" s="8" t="s">
        <v>3</v>
      </c>
      <c r="AY14" s="8" t="s">
        <v>4</v>
      </c>
      <c r="BL14" s="8" t="s">
        <v>5</v>
      </c>
      <c r="BY14" s="8" t="s">
        <v>6</v>
      </c>
    </row>
    <row r="15" spans="1:84" ht="16.2" x14ac:dyDescent="0.25">
      <c r="B15" s="8" t="s">
        <v>36</v>
      </c>
      <c r="C15" s="8" t="s">
        <v>37</v>
      </c>
      <c r="D15" s="8" t="s">
        <v>23</v>
      </c>
      <c r="E15" s="8" t="s">
        <v>19</v>
      </c>
      <c r="I15" s="8" t="s">
        <v>36</v>
      </c>
      <c r="J15" s="8">
        <v>1</v>
      </c>
      <c r="K15" s="8">
        <v>2</v>
      </c>
      <c r="L15" s="8">
        <v>3</v>
      </c>
      <c r="M15" s="8" t="s">
        <v>33</v>
      </c>
      <c r="N15" s="8" t="s">
        <v>38</v>
      </c>
      <c r="O15" s="1" t="s">
        <v>19</v>
      </c>
      <c r="P15" s="8">
        <v>1</v>
      </c>
      <c r="Q15" s="8">
        <v>2</v>
      </c>
      <c r="R15" s="8">
        <v>3</v>
      </c>
      <c r="S15" s="1" t="s">
        <v>13</v>
      </c>
      <c r="V15" s="8">
        <v>1</v>
      </c>
      <c r="W15" s="8">
        <v>2</v>
      </c>
      <c r="X15" s="8">
        <v>3</v>
      </c>
      <c r="Y15" s="8" t="s">
        <v>39</v>
      </c>
      <c r="Z15" s="8" t="s">
        <v>33</v>
      </c>
      <c r="AA15" s="8" t="s">
        <v>38</v>
      </c>
      <c r="AB15" s="1" t="s">
        <v>19</v>
      </c>
      <c r="AC15" s="8">
        <v>1</v>
      </c>
      <c r="AD15" s="8">
        <v>2</v>
      </c>
      <c r="AE15" s="8">
        <v>3</v>
      </c>
      <c r="AF15" s="1" t="s">
        <v>13</v>
      </c>
      <c r="AI15" s="8">
        <v>1</v>
      </c>
      <c r="AJ15" s="8">
        <v>2</v>
      </c>
      <c r="AK15" s="8">
        <v>3</v>
      </c>
      <c r="AL15" s="8" t="s">
        <v>39</v>
      </c>
      <c r="AM15" s="8" t="s">
        <v>33</v>
      </c>
      <c r="AN15" s="8" t="s">
        <v>38</v>
      </c>
      <c r="AO15" s="1" t="s">
        <v>19</v>
      </c>
      <c r="AP15" s="8">
        <v>1</v>
      </c>
      <c r="AQ15" s="8">
        <v>2</v>
      </c>
      <c r="AR15" s="8">
        <v>3</v>
      </c>
      <c r="AS15" s="1" t="s">
        <v>13</v>
      </c>
      <c r="AV15" s="8">
        <v>1</v>
      </c>
      <c r="AW15" s="8">
        <v>2</v>
      </c>
      <c r="AX15" s="8">
        <v>3</v>
      </c>
      <c r="AY15" s="8" t="s">
        <v>39</v>
      </c>
      <c r="AZ15" s="8" t="s">
        <v>33</v>
      </c>
      <c r="BA15" s="8" t="s">
        <v>38</v>
      </c>
      <c r="BB15" s="1" t="s">
        <v>19</v>
      </c>
      <c r="BC15" s="8">
        <v>1</v>
      </c>
      <c r="BD15" s="8">
        <v>2</v>
      </c>
      <c r="BE15" s="8">
        <v>3</v>
      </c>
      <c r="BF15" s="1" t="s">
        <v>13</v>
      </c>
      <c r="BI15" s="8">
        <v>1</v>
      </c>
      <c r="BJ15" s="8">
        <v>2</v>
      </c>
      <c r="BK15" s="8">
        <v>3</v>
      </c>
      <c r="BL15" s="8" t="s">
        <v>39</v>
      </c>
      <c r="BM15" s="8" t="s">
        <v>33</v>
      </c>
      <c r="BN15" s="8" t="s">
        <v>38</v>
      </c>
      <c r="BO15" s="1" t="s">
        <v>19</v>
      </c>
      <c r="BP15" s="8">
        <v>1</v>
      </c>
      <c r="BQ15" s="8">
        <v>2</v>
      </c>
      <c r="BR15" s="8">
        <v>3</v>
      </c>
      <c r="BS15" s="1" t="s">
        <v>13</v>
      </c>
      <c r="BV15" s="8">
        <v>1</v>
      </c>
      <c r="BW15" s="8">
        <v>2</v>
      </c>
      <c r="BX15" s="8">
        <v>3</v>
      </c>
      <c r="BY15" s="8" t="s">
        <v>39</v>
      </c>
      <c r="BZ15" s="8" t="s">
        <v>33</v>
      </c>
      <c r="CA15" s="8" t="s">
        <v>38</v>
      </c>
      <c r="CB15" s="1" t="s">
        <v>19</v>
      </c>
      <c r="CC15" s="8">
        <v>1</v>
      </c>
      <c r="CD15" s="8">
        <v>2</v>
      </c>
      <c r="CE15" s="8">
        <v>3</v>
      </c>
      <c r="CF15" s="1" t="s">
        <v>13</v>
      </c>
    </row>
    <row r="16" spans="1:84" s="1" customFormat="1" ht="14.4" x14ac:dyDescent="0.25">
      <c r="A16" s="1" t="s">
        <v>7</v>
      </c>
      <c r="B16" s="1">
        <v>12.0353333333333</v>
      </c>
      <c r="E16" s="1">
        <v>0</v>
      </c>
      <c r="H16" s="1" t="s">
        <v>7</v>
      </c>
      <c r="I16" s="1">
        <v>21.3846666666667</v>
      </c>
      <c r="J16" s="1">
        <v>21.922000000000001</v>
      </c>
      <c r="K16" s="1">
        <v>21.131</v>
      </c>
      <c r="L16" s="1">
        <v>21.100999999999999</v>
      </c>
      <c r="M16" s="1">
        <v>12.0353333333333</v>
      </c>
      <c r="N16" s="1">
        <v>105.451333333333</v>
      </c>
      <c r="O16" s="1">
        <f>(I16-M16)/N16*100</f>
        <v>8.8660171832821106</v>
      </c>
      <c r="P16" s="1">
        <f>(J16-M16)/N16*100</f>
        <v>9.3755729341181713</v>
      </c>
      <c r="Q16" s="1">
        <f>(K16-$M16)/$N16*100</f>
        <v>8.6254638790722389</v>
      </c>
      <c r="R16" s="1">
        <f>(L16-M16)/N16*100</f>
        <v>8.5970147366558294</v>
      </c>
      <c r="S16" s="1">
        <f>STDEV(P16:R16)</f>
        <v>0.44151742415634854</v>
      </c>
      <c r="U16" s="1" t="s">
        <v>7</v>
      </c>
      <c r="V16" s="1">
        <v>33.521000000000001</v>
      </c>
      <c r="W16" s="1">
        <v>32.231000000000002</v>
      </c>
      <c r="X16" s="1">
        <v>30.382999999999999</v>
      </c>
      <c r="Y16" s="1">
        <v>32.045000000000002</v>
      </c>
      <c r="Z16" s="1">
        <v>12.0353333333333</v>
      </c>
      <c r="AA16" s="1">
        <v>105.451333333333</v>
      </c>
      <c r="AB16" s="1">
        <f t="shared" ref="AB16:AB23" si="16">(Y16-Z16)/AA16*100</f>
        <v>18.975261890161118</v>
      </c>
      <c r="AC16" s="1">
        <f>(V16-Z16)/AA16*100</f>
        <v>20.374959697048343</v>
      </c>
      <c r="AD16" s="1">
        <f>(W16-Z16)/AA16*100</f>
        <v>19.151646573142841</v>
      </c>
      <c r="AE16" s="1">
        <f>(X16-Z16)/AA16*100</f>
        <v>17.399179400292162</v>
      </c>
      <c r="AF16" s="1">
        <f>STDEV(AC16:AE16)</f>
        <v>1.495710787864251</v>
      </c>
      <c r="AH16" s="1" t="s">
        <v>7</v>
      </c>
      <c r="AI16" s="1">
        <v>78.466999999999999</v>
      </c>
      <c r="AJ16" s="1">
        <v>77.542000000000002</v>
      </c>
      <c r="AK16" s="1">
        <v>79.391000000000005</v>
      </c>
      <c r="AL16" s="1">
        <v>78.466666666666697</v>
      </c>
      <c r="AM16" s="1">
        <v>12.0353333333333</v>
      </c>
      <c r="AN16" s="1">
        <v>105.451333333333</v>
      </c>
      <c r="AO16" s="1">
        <f t="shared" ref="AO16:AO23" si="17">(AL16-AM16)/AN16*100</f>
        <v>62.997148763726976</v>
      </c>
      <c r="AP16" s="1">
        <f>(AI16-AM16)/AN16*100</f>
        <v>62.997464865309347</v>
      </c>
      <c r="AQ16" s="1">
        <f>(AJ16-AM16)/AN16*100</f>
        <v>62.120282974136799</v>
      </c>
      <c r="AR16" s="1">
        <f>(AK16-AM16)/AN16*100</f>
        <v>63.873698451734697</v>
      </c>
      <c r="AS16" s="1">
        <f>STDEV(AP16:AR16)</f>
        <v>0.87670778153848028</v>
      </c>
      <c r="AU16" s="1" t="s">
        <v>7</v>
      </c>
      <c r="AV16" s="1">
        <v>83.090999999999994</v>
      </c>
      <c r="AW16" s="1">
        <v>82.78</v>
      </c>
      <c r="AX16" s="1">
        <v>83.403000000000006</v>
      </c>
      <c r="AY16" s="1">
        <v>83.091333333333296</v>
      </c>
      <c r="AZ16" s="1">
        <v>12.0353333333333</v>
      </c>
      <c r="BA16" s="1">
        <v>105.451333333333</v>
      </c>
      <c r="BB16" s="1">
        <f t="shared" ref="BB16:BB23" si="18">(AY16-AZ16)/BA16*100</f>
        <v>67.382742118007258</v>
      </c>
      <c r="BC16" s="1">
        <f>(AV16-AZ16)/BA16*100</f>
        <v>67.382426016424873</v>
      </c>
      <c r="BD16" s="1">
        <f>(AW16-AZ16)/BA16*100</f>
        <v>67.087503240041471</v>
      </c>
      <c r="BE16" s="1">
        <f>(AX16-AZ16)/BA16*100</f>
        <v>67.678297097555529</v>
      </c>
      <c r="BF16" s="1">
        <f>STDEV(BC16:BE16)</f>
        <v>0.29539705560354351</v>
      </c>
      <c r="BH16" s="1" t="s">
        <v>7</v>
      </c>
      <c r="BI16" s="1">
        <v>87.423000000000002</v>
      </c>
      <c r="BJ16" s="1">
        <v>88.063000000000002</v>
      </c>
      <c r="BK16" s="1">
        <v>87.742999999999995</v>
      </c>
      <c r="BL16" s="1">
        <v>87.742999999999995</v>
      </c>
      <c r="BM16" s="1">
        <v>12.0353333333333</v>
      </c>
      <c r="BN16" s="1">
        <v>105.451333333333</v>
      </c>
      <c r="BO16" s="1">
        <f t="shared" ref="BO16:BO23" si="19">(BL16-BM16)/BN16*100</f>
        <v>71.793939700462388</v>
      </c>
      <c r="BP16" s="1">
        <f>(BI16-BM16)/BN16*100</f>
        <v>71.490482181354068</v>
      </c>
      <c r="BQ16" s="1">
        <f>(BJ16-BM16)/BN16*100</f>
        <v>72.097397219570752</v>
      </c>
      <c r="BR16" s="1">
        <f>(BK16-BM16)/BN16*100</f>
        <v>71.793939700462388</v>
      </c>
      <c r="BS16" s="1">
        <f>STDEV(BP16:BR16)</f>
        <v>0.30345751910834196</v>
      </c>
      <c r="BU16" s="1" t="s">
        <v>40</v>
      </c>
      <c r="BV16" s="1">
        <v>89.570999999999998</v>
      </c>
      <c r="BW16" s="1">
        <v>89.754000000000005</v>
      </c>
      <c r="BX16" s="1">
        <v>89.662000000000006</v>
      </c>
      <c r="BY16" s="1">
        <v>89.662333333333294</v>
      </c>
      <c r="BZ16" s="1">
        <v>12.0353333333333</v>
      </c>
      <c r="CA16" s="1">
        <v>105.451333333333</v>
      </c>
      <c r="CB16" s="1">
        <f t="shared" ref="CB16:CB23" si="20">(BY16-BZ16)/CA16*100</f>
        <v>73.614052611947614</v>
      </c>
      <c r="CC16" s="1">
        <f>(BV16-BZ16)/CA16*100</f>
        <v>73.527440778368799</v>
      </c>
      <c r="CD16" s="1">
        <f>(BW16-BZ16)/CA16*100</f>
        <v>73.700980547108898</v>
      </c>
      <c r="CE16" s="1">
        <f>(BX16-BZ16)/CA16*100</f>
        <v>73.613736510365243</v>
      </c>
      <c r="CF16" s="1">
        <f>STDEV(CC16:CE16)</f>
        <v>8.6770316201737793E-2</v>
      </c>
    </row>
    <row r="17" spans="1:84" s="1" customFormat="1" ht="14.4" x14ac:dyDescent="0.25">
      <c r="A17" s="1" t="s">
        <v>14</v>
      </c>
      <c r="B17" s="1">
        <v>11.5553333333333</v>
      </c>
      <c r="E17" s="1">
        <v>0</v>
      </c>
      <c r="H17" s="1" t="s">
        <v>14</v>
      </c>
      <c r="I17" s="1">
        <v>14.372</v>
      </c>
      <c r="J17" s="1">
        <v>14.064</v>
      </c>
      <c r="K17" s="1">
        <v>14.435</v>
      </c>
      <c r="L17" s="1">
        <v>14.617000000000001</v>
      </c>
      <c r="M17" s="1">
        <v>11.5553333333333</v>
      </c>
      <c r="N17" s="1">
        <v>97.280333333333303</v>
      </c>
      <c r="O17" s="1">
        <f t="shared" ref="O17:O23" si="21">(I17-M17)/N17*100</f>
        <v>2.8954122278912497</v>
      </c>
      <c r="P17" s="1">
        <f t="shared" ref="P17:P23" si="22">(J17-M17)/N17*100</f>
        <v>2.5788014706638558</v>
      </c>
      <c r="Q17" s="1">
        <f t="shared" ref="Q17:Q23" si="23">(K17-$M17)/$N17*100</f>
        <v>2.9601735191423084</v>
      </c>
      <c r="R17" s="1">
        <f t="shared" ref="R17:R23" si="24">(L17-M17)/N17*100</f>
        <v>3.1472616938675877</v>
      </c>
      <c r="S17" s="1">
        <f t="shared" ref="S17:S23" si="25">STDEV(P17:R17)</f>
        <v>0.28971067459551336</v>
      </c>
      <c r="U17" s="1" t="s">
        <v>14</v>
      </c>
      <c r="V17" s="1">
        <v>23.8</v>
      </c>
      <c r="W17" s="1">
        <v>21.989000000000001</v>
      </c>
      <c r="X17" s="1">
        <v>20.347000000000001</v>
      </c>
      <c r="Y17" s="1">
        <v>22.0453333333333</v>
      </c>
      <c r="Z17" s="1">
        <v>11.5553333333333</v>
      </c>
      <c r="AA17" s="1">
        <v>97.280333333333303</v>
      </c>
      <c r="AB17" s="1">
        <f t="shared" si="16"/>
        <v>10.783268971803144</v>
      </c>
      <c r="AC17" s="1">
        <f t="shared" ref="AC17:AC23" si="26">(V17-Z17)/AA17*100</f>
        <v>12.586990861462274</v>
      </c>
      <c r="AD17" s="1">
        <f t="shared" ref="AD17:AD23" si="27">(W17-Z17)/AA17*100</f>
        <v>10.725360727245354</v>
      </c>
      <c r="AE17" s="1">
        <f t="shared" ref="AE17:AE23" si="28">(X17-Z17)/AA17*100</f>
        <v>9.0374553267019078</v>
      </c>
      <c r="AF17" s="1">
        <f t="shared" ref="AF17:AF23" si="29">STDEV(AC17:AE17)</f>
        <v>1.7754761760503666</v>
      </c>
      <c r="AH17" s="1" t="s">
        <v>14</v>
      </c>
      <c r="AI17" s="1">
        <v>60.353000000000002</v>
      </c>
      <c r="AJ17" s="1">
        <v>61.226999999999997</v>
      </c>
      <c r="AK17" s="1">
        <v>59.322000000000003</v>
      </c>
      <c r="AL17" s="1">
        <v>60.3006666666667</v>
      </c>
      <c r="AM17" s="1">
        <v>11.5553333333333</v>
      </c>
      <c r="AN17" s="1">
        <v>97.280333333333303</v>
      </c>
      <c r="AO17" s="1">
        <f t="shared" si="17"/>
        <v>50.108106811585841</v>
      </c>
      <c r="AP17" s="1">
        <f t="shared" ref="AP17:AP23" si="30">(AI17-AM17)/AN17*100</f>
        <v>50.161903228127692</v>
      </c>
      <c r="AQ17" s="1">
        <f t="shared" ref="AQ17:AQ23" si="31">(AJ17-AM17)/AN17*100</f>
        <v>51.060337649610624</v>
      </c>
      <c r="AR17" s="1">
        <f t="shared" ref="AR17:AR23" si="32">(AK17-AM17)/AN17*100</f>
        <v>49.10207955701911</v>
      </c>
      <c r="AS17" s="1">
        <f t="shared" ref="AS17:AS23" si="33">STDEV(AP17:AR17)</f>
        <v>0.98023682348940522</v>
      </c>
      <c r="AU17" s="1" t="s">
        <v>14</v>
      </c>
      <c r="AV17" s="1">
        <v>72.111999999999995</v>
      </c>
      <c r="AW17" s="1">
        <v>72.536000000000001</v>
      </c>
      <c r="AX17" s="1">
        <v>72.323999999999998</v>
      </c>
      <c r="AY17" s="1">
        <v>72.323999999999998</v>
      </c>
      <c r="AZ17" s="1">
        <v>11.5553333333333</v>
      </c>
      <c r="BA17" s="1">
        <v>97.280333333333303</v>
      </c>
      <c r="BB17" s="1">
        <f t="shared" si="18"/>
        <v>62.467576522832694</v>
      </c>
      <c r="BC17" s="1">
        <f t="shared" ref="BC17:BC23" si="34">(AV17-AZ17)/BA17*100</f>
        <v>62.249649637987858</v>
      </c>
      <c r="BD17" s="1">
        <f t="shared" ref="BD17:BD23" si="35">(AW17-AZ17)/BA17*100</f>
        <v>62.685503407677523</v>
      </c>
      <c r="BE17" s="1">
        <f t="shared" ref="BE17:BE23" si="36">(AX17-AZ17)/BA17*100</f>
        <v>62.467576522832694</v>
      </c>
      <c r="BF17" s="1">
        <f t="shared" ref="BF17:BF23" si="37">STDEV(BC17:BE17)</f>
        <v>0.21792688484483236</v>
      </c>
      <c r="BH17" s="1" t="s">
        <v>14</v>
      </c>
      <c r="BI17" s="1">
        <v>82.126000000000005</v>
      </c>
      <c r="BJ17" s="1">
        <v>80.650999999999996</v>
      </c>
      <c r="BK17" s="1">
        <v>81.710999999999999</v>
      </c>
      <c r="BL17" s="1">
        <v>81.495999999999995</v>
      </c>
      <c r="BM17" s="1">
        <v>11.5553333333333</v>
      </c>
      <c r="BN17" s="1">
        <v>97.280333333333303</v>
      </c>
      <c r="BO17" s="1">
        <f t="shared" si="19"/>
        <v>71.895998163383553</v>
      </c>
      <c r="BP17" s="1">
        <f t="shared" ref="BP17:BP23" si="38">(BI17-BM17)/BN17*100</f>
        <v>72.543611075894134</v>
      </c>
      <c r="BQ17" s="1">
        <f t="shared" ref="BQ17:BQ23" si="39">(BJ17-BM17)/BN17*100</f>
        <v>71.027374495016176</v>
      </c>
      <c r="BR17" s="1">
        <f t="shared" ref="BR17:BR23" si="40">(BK17-BM17)/BN17*100</f>
        <v>72.117008919240334</v>
      </c>
      <c r="BS17" s="1">
        <f t="shared" ref="BS17:BS23" si="41">STDEV(BP17:BR17)</f>
        <v>0.78190642531661758</v>
      </c>
      <c r="BU17" s="1" t="s">
        <v>41</v>
      </c>
      <c r="BV17" s="1">
        <v>84.167000000000002</v>
      </c>
      <c r="BW17" s="1">
        <v>84.731999999999999</v>
      </c>
      <c r="BX17" s="1">
        <v>83.841999999999999</v>
      </c>
      <c r="BY17" s="1">
        <v>84.247</v>
      </c>
      <c r="BZ17" s="1">
        <v>11.5553333333333</v>
      </c>
      <c r="CA17" s="1">
        <v>97.280333333333303</v>
      </c>
      <c r="CB17" s="1">
        <f t="shared" si="20"/>
        <v>74.723907881346406</v>
      </c>
      <c r="CC17" s="1">
        <f t="shared" ref="CC17:CC23" si="42">(BV17-BZ17)/CA17*100</f>
        <v>74.641671321027616</v>
      </c>
      <c r="CD17" s="1">
        <f t="shared" ref="CD17:CD23" si="43">(BW17-BZ17)/CA17*100</f>
        <v>75.222467028279155</v>
      </c>
      <c r="CE17" s="1">
        <f t="shared" ref="CE17:CE23" si="44">(BX17-BZ17)/CA17*100</f>
        <v>74.307585294732476</v>
      </c>
      <c r="CF17" s="1">
        <f t="shared" ref="CF17:CF23" si="45">STDEV(CC17:CE17)</f>
        <v>0.46295170966759025</v>
      </c>
    </row>
    <row r="18" spans="1:84" s="1" customFormat="1" ht="14.4" x14ac:dyDescent="0.25">
      <c r="A18" s="1" t="s">
        <v>34</v>
      </c>
      <c r="B18" s="1">
        <v>8.5623333333333296</v>
      </c>
      <c r="E18" s="1">
        <v>0</v>
      </c>
      <c r="H18" s="1" t="s">
        <v>34</v>
      </c>
      <c r="I18" s="1">
        <v>11.3113333333333</v>
      </c>
      <c r="J18" s="1">
        <v>11.17</v>
      </c>
      <c r="K18" s="1">
        <v>11.488</v>
      </c>
      <c r="L18" s="1">
        <v>11.276</v>
      </c>
      <c r="M18" s="1">
        <v>8.5623333333333296</v>
      </c>
      <c r="N18" s="1">
        <v>91.6816666666667</v>
      </c>
      <c r="O18" s="1">
        <f t="shared" si="21"/>
        <v>2.9984184406187744</v>
      </c>
      <c r="P18" s="1">
        <f t="shared" si="22"/>
        <v>2.8442618480612292</v>
      </c>
      <c r="Q18" s="1">
        <f t="shared" si="23"/>
        <v>3.1911141813157871</v>
      </c>
      <c r="R18" s="1">
        <f t="shared" si="24"/>
        <v>2.9598792924794153</v>
      </c>
      <c r="S18" s="1">
        <f t="shared" si="25"/>
        <v>0.17660856356789556</v>
      </c>
      <c r="U18" s="1" t="s">
        <v>34</v>
      </c>
      <c r="V18" s="1">
        <v>21.844000000000001</v>
      </c>
      <c r="W18" s="1">
        <v>20.593</v>
      </c>
      <c r="X18" s="1">
        <v>22.67</v>
      </c>
      <c r="Y18" s="1">
        <v>21.7023333333333</v>
      </c>
      <c r="Z18" s="1">
        <v>8.5623333333333296</v>
      </c>
      <c r="AA18" s="1">
        <v>91.6816666666667</v>
      </c>
      <c r="AB18" s="1">
        <f t="shared" si="16"/>
        <v>14.332200185424165</v>
      </c>
      <c r="AC18" s="1">
        <f t="shared" si="26"/>
        <v>14.486720354851023</v>
      </c>
      <c r="AD18" s="1">
        <f t="shared" si="27"/>
        <v>13.122216364594882</v>
      </c>
      <c r="AE18" s="1">
        <f t="shared" si="28"/>
        <v>15.3876638368267</v>
      </c>
      <c r="AF18" s="1">
        <f t="shared" si="29"/>
        <v>1.1406009049751598</v>
      </c>
      <c r="AH18" s="1" t="s">
        <v>34</v>
      </c>
      <c r="AI18" s="1">
        <v>38.131999999999998</v>
      </c>
      <c r="AJ18" s="1">
        <v>39.436999999999998</v>
      </c>
      <c r="AK18" s="1">
        <v>39.904000000000003</v>
      </c>
      <c r="AL18" s="1">
        <v>39.157666666666699</v>
      </c>
      <c r="AM18" s="1">
        <v>8.5623333333333296</v>
      </c>
      <c r="AN18" s="1">
        <v>91.6816666666667</v>
      </c>
      <c r="AO18" s="1">
        <f t="shared" si="17"/>
        <v>33.371266520024022</v>
      </c>
      <c r="AP18" s="1">
        <f t="shared" si="30"/>
        <v>32.252540493373807</v>
      </c>
      <c r="AQ18" s="1">
        <f t="shared" si="31"/>
        <v>33.675943936446757</v>
      </c>
      <c r="AR18" s="1">
        <f t="shared" si="32"/>
        <v>34.185315130251411</v>
      </c>
      <c r="AS18" s="1">
        <f t="shared" si="33"/>
        <v>1.0017612965661411</v>
      </c>
      <c r="AU18" s="1" t="s">
        <v>34</v>
      </c>
      <c r="AV18" s="1">
        <v>43.786999999999999</v>
      </c>
      <c r="AW18" s="1">
        <v>46.673000000000002</v>
      </c>
      <c r="AX18" s="1">
        <v>44.082000000000001</v>
      </c>
      <c r="AY18" s="1">
        <v>44.847333333333303</v>
      </c>
      <c r="AZ18" s="1">
        <v>8.5623333333333296</v>
      </c>
      <c r="BA18" s="1">
        <v>91.6816666666667</v>
      </c>
      <c r="BB18" s="1">
        <f t="shared" si="18"/>
        <v>39.577160101074327</v>
      </c>
      <c r="BC18" s="1">
        <f t="shared" si="34"/>
        <v>38.420622080023257</v>
      </c>
      <c r="BD18" s="1">
        <f t="shared" si="35"/>
        <v>41.568470613899535</v>
      </c>
      <c r="BE18" s="1">
        <f t="shared" si="36"/>
        <v>38.742387609300287</v>
      </c>
      <c r="BF18" s="1">
        <f t="shared" si="37"/>
        <v>1.7320136930243302</v>
      </c>
      <c r="BH18" s="1" t="s">
        <v>34</v>
      </c>
      <c r="BI18" s="1">
        <v>53.256999999999998</v>
      </c>
      <c r="BJ18" s="1">
        <v>54.768000000000001</v>
      </c>
      <c r="BK18" s="1">
        <v>53.42</v>
      </c>
      <c r="BL18" s="1">
        <v>53.814999999999998</v>
      </c>
      <c r="BM18" s="1">
        <v>8.5623333333333296</v>
      </c>
      <c r="BN18" s="1">
        <v>91.6816666666667</v>
      </c>
      <c r="BO18" s="1">
        <f t="shared" si="19"/>
        <v>49.358468614226744</v>
      </c>
      <c r="BP18" s="1">
        <f t="shared" si="38"/>
        <v>48.749840935119693</v>
      </c>
      <c r="BQ18" s="1">
        <f t="shared" si="39"/>
        <v>50.39793488338271</v>
      </c>
      <c r="BR18" s="1">
        <f t="shared" si="40"/>
        <v>48.927630024177851</v>
      </c>
      <c r="BS18" s="1">
        <f t="shared" si="41"/>
        <v>0.90458268476783743</v>
      </c>
      <c r="BU18" s="1" t="s">
        <v>42</v>
      </c>
      <c r="BV18" s="1">
        <v>59.915999999999997</v>
      </c>
      <c r="BW18" s="1">
        <v>60.213999999999999</v>
      </c>
      <c r="BX18" s="1">
        <v>59.319000000000003</v>
      </c>
      <c r="BY18" s="1">
        <v>59.816333333333297</v>
      </c>
      <c r="BZ18" s="1">
        <v>8.5623333333333296</v>
      </c>
      <c r="CA18" s="1">
        <v>91.6816666666667</v>
      </c>
      <c r="CB18" s="1">
        <f t="shared" si="20"/>
        <v>55.904306568016096</v>
      </c>
      <c r="CC18" s="1">
        <f t="shared" si="42"/>
        <v>56.013016051918761</v>
      </c>
      <c r="CD18" s="1">
        <f t="shared" si="43"/>
        <v>56.338053773018949</v>
      </c>
      <c r="CE18" s="1">
        <f t="shared" si="44"/>
        <v>55.361849879110679</v>
      </c>
      <c r="CF18" s="1">
        <f t="shared" si="45"/>
        <v>0.49709840528631716</v>
      </c>
    </row>
    <row r="19" spans="1:84" s="1" customFormat="1" ht="14.4" x14ac:dyDescent="0.25">
      <c r="A19" s="1" t="s">
        <v>29</v>
      </c>
      <c r="B19" s="1">
        <v>7.4033333333333298</v>
      </c>
      <c r="E19" s="1">
        <v>0</v>
      </c>
      <c r="H19" s="1" t="s">
        <v>29</v>
      </c>
      <c r="I19" s="1">
        <v>9.9916666666666707</v>
      </c>
      <c r="J19" s="1">
        <v>9.9510000000000005</v>
      </c>
      <c r="K19" s="1">
        <v>9.782</v>
      </c>
      <c r="L19" s="1">
        <v>10.242000000000001</v>
      </c>
      <c r="M19" s="1">
        <v>7.4033333333333298</v>
      </c>
      <c r="N19" s="1">
        <v>86.909333333333294</v>
      </c>
      <c r="O19" s="1">
        <f t="shared" si="21"/>
        <v>2.9781995029302668</v>
      </c>
      <c r="P19" s="1">
        <f t="shared" si="22"/>
        <v>2.9314074437728266</v>
      </c>
      <c r="Q19" s="1">
        <f t="shared" si="23"/>
        <v>2.7369519192415139</v>
      </c>
      <c r="R19" s="1">
        <f t="shared" si="24"/>
        <v>3.2662391457764479</v>
      </c>
      <c r="S19" s="1">
        <f t="shared" si="25"/>
        <v>0.26772815437194009</v>
      </c>
      <c r="U19" s="1" t="s">
        <v>29</v>
      </c>
      <c r="V19" s="1">
        <v>15.722</v>
      </c>
      <c r="W19" s="1">
        <v>16.89</v>
      </c>
      <c r="X19" s="1">
        <v>16.34</v>
      </c>
      <c r="Y19" s="1">
        <v>16.317333333333298</v>
      </c>
      <c r="Z19" s="1">
        <v>7.4033333333333298</v>
      </c>
      <c r="AA19" s="1">
        <v>86.909333333333294</v>
      </c>
      <c r="AB19" s="1">
        <f t="shared" si="16"/>
        <v>10.256665950722562</v>
      </c>
      <c r="AC19" s="1">
        <f t="shared" si="26"/>
        <v>9.5716608879752147</v>
      </c>
      <c r="AD19" s="1">
        <f t="shared" si="27"/>
        <v>10.915590193611745</v>
      </c>
      <c r="AE19" s="1">
        <f t="shared" si="28"/>
        <v>10.282746770580845</v>
      </c>
      <c r="AF19" s="1">
        <f t="shared" si="29"/>
        <v>0.67234414663216213</v>
      </c>
      <c r="AH19" s="1" t="s">
        <v>29</v>
      </c>
      <c r="AI19" s="1">
        <v>36.773000000000003</v>
      </c>
      <c r="AJ19" s="1">
        <v>35.463000000000001</v>
      </c>
      <c r="AK19" s="1">
        <v>34.667999999999999</v>
      </c>
      <c r="AL19" s="1">
        <v>35.634666666666703</v>
      </c>
      <c r="AM19" s="1">
        <v>7.4033333333333298</v>
      </c>
      <c r="AN19" s="1">
        <v>86.909333333333294</v>
      </c>
      <c r="AO19" s="1">
        <f t="shared" si="17"/>
        <v>32.483661133441814</v>
      </c>
      <c r="AP19" s="1">
        <f t="shared" si="30"/>
        <v>33.793455248381484</v>
      </c>
      <c r="AQ19" s="1">
        <f t="shared" si="31"/>
        <v>32.286137277162432</v>
      </c>
      <c r="AR19" s="1">
        <f t="shared" si="32"/>
        <v>31.371390874781401</v>
      </c>
      <c r="AS19" s="1">
        <f t="shared" si="33"/>
        <v>1.2230538470628702</v>
      </c>
      <c r="AU19" s="1" t="s">
        <v>29</v>
      </c>
      <c r="AV19" s="1">
        <v>41.594000000000001</v>
      </c>
      <c r="AW19" s="1">
        <v>40.274999999999999</v>
      </c>
      <c r="AX19" s="1">
        <v>39.332000000000001</v>
      </c>
      <c r="AY19" s="1">
        <v>40.4003333333333</v>
      </c>
      <c r="AZ19" s="1">
        <v>7.4033333333333298</v>
      </c>
      <c r="BA19" s="1">
        <v>86.909333333333294</v>
      </c>
      <c r="BB19" s="1">
        <f t="shared" si="18"/>
        <v>37.967153508637338</v>
      </c>
      <c r="BC19" s="1">
        <f t="shared" si="34"/>
        <v>39.34061550734868</v>
      </c>
      <c r="BD19" s="1">
        <f t="shared" si="35"/>
        <v>37.822941916480026</v>
      </c>
      <c r="BE19" s="1">
        <f t="shared" si="36"/>
        <v>36.737903102083422</v>
      </c>
      <c r="BF19" s="1">
        <f t="shared" si="37"/>
        <v>1.307335344743205</v>
      </c>
      <c r="BH19" s="1" t="s">
        <v>29</v>
      </c>
      <c r="BI19" s="1">
        <v>50.01</v>
      </c>
      <c r="BJ19" s="1">
        <v>48.896999999999998</v>
      </c>
      <c r="BK19" s="1">
        <v>47.619</v>
      </c>
      <c r="BL19" s="1">
        <v>48.841999999999999</v>
      </c>
      <c r="BM19" s="1">
        <v>7.4033333333333298</v>
      </c>
      <c r="BN19" s="1">
        <v>86.909333333333294</v>
      </c>
      <c r="BO19" s="1">
        <f t="shared" si="19"/>
        <v>47.680341198490403</v>
      </c>
      <c r="BP19" s="1">
        <f t="shared" si="38"/>
        <v>49.024270504126932</v>
      </c>
      <c r="BQ19" s="1">
        <f t="shared" si="39"/>
        <v>47.743625540793495</v>
      </c>
      <c r="BR19" s="1">
        <f t="shared" si="40"/>
        <v>46.27312755055079</v>
      </c>
      <c r="BS19" s="1">
        <f t="shared" si="41"/>
        <v>1.3766628377124392</v>
      </c>
      <c r="BU19" s="1" t="s">
        <v>43</v>
      </c>
      <c r="BV19" s="1">
        <v>51.914000000000001</v>
      </c>
      <c r="BW19" s="1">
        <v>51.863999999999997</v>
      </c>
      <c r="BX19" s="1">
        <v>50.744</v>
      </c>
      <c r="BY19" s="1">
        <v>51.5073333333333</v>
      </c>
      <c r="BZ19" s="1">
        <v>7.4033333333333298</v>
      </c>
      <c r="CA19" s="1">
        <v>86.909333333333294</v>
      </c>
      <c r="CB19" s="1">
        <f t="shared" si="20"/>
        <v>50.747138780644953</v>
      </c>
      <c r="CC19" s="1">
        <f t="shared" si="42"/>
        <v>51.215059372219351</v>
      </c>
      <c r="CD19" s="1">
        <f t="shared" si="43"/>
        <v>51.157528151943808</v>
      </c>
      <c r="CE19" s="1">
        <f t="shared" si="44"/>
        <v>49.868828817771806</v>
      </c>
      <c r="CF19" s="1">
        <f t="shared" si="45"/>
        <v>0.76118247056032218</v>
      </c>
    </row>
    <row r="20" spans="1:84" s="1" customFormat="1" ht="14.4" x14ac:dyDescent="0.25">
      <c r="A20" s="1" t="s">
        <v>15</v>
      </c>
      <c r="B20" s="1">
        <v>13.126333333333299</v>
      </c>
      <c r="E20" s="1">
        <v>0</v>
      </c>
      <c r="H20" s="1" t="s">
        <v>15</v>
      </c>
      <c r="I20" s="1">
        <v>21.396000000000001</v>
      </c>
      <c r="J20" s="1">
        <v>21.779</v>
      </c>
      <c r="K20" s="1">
        <v>20.158999999999999</v>
      </c>
      <c r="L20" s="1">
        <v>22.25</v>
      </c>
      <c r="M20" s="1">
        <v>13.126333333333299</v>
      </c>
      <c r="N20" s="1">
        <v>96.78</v>
      </c>
      <c r="O20" s="1">
        <f t="shared" si="21"/>
        <v>8.5448095336502377</v>
      </c>
      <c r="P20" s="1">
        <f t="shared" si="22"/>
        <v>8.9405524557415799</v>
      </c>
      <c r="Q20" s="1">
        <f t="shared" si="23"/>
        <v>7.26665288971554</v>
      </c>
      <c r="R20" s="1">
        <f t="shared" si="24"/>
        <v>9.427223255493594</v>
      </c>
      <c r="S20" s="1">
        <f t="shared" si="25"/>
        <v>1.1333469996689569</v>
      </c>
      <c r="U20" s="1" t="s">
        <v>15</v>
      </c>
      <c r="V20" s="1">
        <v>24.524999999999999</v>
      </c>
      <c r="W20" s="1">
        <v>23.327000000000002</v>
      </c>
      <c r="X20" s="1">
        <v>25.132999999999999</v>
      </c>
      <c r="Y20" s="1">
        <v>24.328333333333301</v>
      </c>
      <c r="Z20" s="1">
        <v>13.126333333333299</v>
      </c>
      <c r="AA20" s="1">
        <v>96.78</v>
      </c>
      <c r="AB20" s="1">
        <f t="shared" si="16"/>
        <v>11.574705517668942</v>
      </c>
      <c r="AC20" s="1">
        <f t="shared" si="26"/>
        <v>11.777915547289417</v>
      </c>
      <c r="AD20" s="1">
        <f t="shared" si="27"/>
        <v>10.540056485499795</v>
      </c>
      <c r="AE20" s="1">
        <f t="shared" si="28"/>
        <v>12.40614452021771</v>
      </c>
      <c r="AF20" s="1">
        <f t="shared" si="29"/>
        <v>0.94949559000192241</v>
      </c>
      <c r="AH20" s="1" t="s">
        <v>15</v>
      </c>
      <c r="AI20" s="1">
        <v>45.698</v>
      </c>
      <c r="AJ20" s="1">
        <v>47.503</v>
      </c>
      <c r="AK20" s="1">
        <v>45.765000000000001</v>
      </c>
      <c r="AL20" s="1">
        <v>46.322000000000003</v>
      </c>
      <c r="AM20" s="1">
        <v>13.126333333333299</v>
      </c>
      <c r="AN20" s="1">
        <v>96.78</v>
      </c>
      <c r="AO20" s="1">
        <f t="shared" si="17"/>
        <v>34.300130881036061</v>
      </c>
      <c r="AP20" s="1">
        <f t="shared" si="30"/>
        <v>33.655369566714924</v>
      </c>
      <c r="AQ20" s="1">
        <f t="shared" si="31"/>
        <v>35.520424330095786</v>
      </c>
      <c r="AR20" s="1">
        <f t="shared" si="32"/>
        <v>33.724598746297481</v>
      </c>
      <c r="AS20" s="1">
        <f t="shared" si="33"/>
        <v>1.0573718580470981</v>
      </c>
      <c r="AU20" s="1" t="s">
        <v>15</v>
      </c>
      <c r="AV20" s="1">
        <v>54.329000000000001</v>
      </c>
      <c r="AW20" s="1">
        <v>53.375</v>
      </c>
      <c r="AX20" s="1">
        <v>52.002000000000002</v>
      </c>
      <c r="AY20" s="1">
        <v>53.235333333333301</v>
      </c>
      <c r="AZ20" s="1">
        <v>13.126333333333299</v>
      </c>
      <c r="BA20" s="1">
        <v>96.78</v>
      </c>
      <c r="BB20" s="1">
        <f t="shared" si="18"/>
        <v>41.443480057863198</v>
      </c>
      <c r="BC20" s="1">
        <f t="shared" si="34"/>
        <v>42.573534476820313</v>
      </c>
      <c r="BD20" s="1">
        <f t="shared" si="35"/>
        <v>41.587793621271643</v>
      </c>
      <c r="BE20" s="1">
        <f t="shared" si="36"/>
        <v>40.169112075497729</v>
      </c>
      <c r="BF20" s="1">
        <f t="shared" si="37"/>
        <v>1.2086900241307494</v>
      </c>
      <c r="BH20" s="1" t="s">
        <v>15</v>
      </c>
      <c r="BI20" s="1">
        <v>62.24</v>
      </c>
      <c r="BJ20" s="1">
        <v>62.168999999999997</v>
      </c>
      <c r="BK20" s="1">
        <v>62.908000000000001</v>
      </c>
      <c r="BL20" s="1">
        <v>62.439</v>
      </c>
      <c r="BM20" s="1">
        <v>13.126333333333299</v>
      </c>
      <c r="BN20" s="1">
        <v>96.78</v>
      </c>
      <c r="BO20" s="1">
        <f t="shared" si="19"/>
        <v>50.953365020321037</v>
      </c>
      <c r="BP20" s="1">
        <f t="shared" si="38"/>
        <v>50.747744024247467</v>
      </c>
      <c r="BQ20" s="1">
        <f t="shared" si="39"/>
        <v>50.674381759316688</v>
      </c>
      <c r="BR20" s="1">
        <f t="shared" si="40"/>
        <v>51.437969277398942</v>
      </c>
      <c r="BS20" s="1">
        <f t="shared" si="41"/>
        <v>0.42127956271633676</v>
      </c>
      <c r="BU20" s="1" t="s">
        <v>30</v>
      </c>
      <c r="BV20" s="1">
        <v>67.47</v>
      </c>
      <c r="BW20" s="1">
        <v>66.509</v>
      </c>
      <c r="BX20" s="1">
        <v>65.503</v>
      </c>
      <c r="BY20" s="1">
        <v>66.494</v>
      </c>
      <c r="BZ20" s="1">
        <v>13.126333333333299</v>
      </c>
      <c r="CA20" s="1">
        <v>96.78</v>
      </c>
      <c r="CB20" s="1">
        <f t="shared" si="20"/>
        <v>55.143280292071395</v>
      </c>
      <c r="CC20" s="1">
        <f t="shared" si="42"/>
        <v>56.151753117035227</v>
      </c>
      <c r="CD20" s="1">
        <f t="shared" si="43"/>
        <v>55.158779362127198</v>
      </c>
      <c r="CE20" s="1">
        <f t="shared" si="44"/>
        <v>54.119308397051768</v>
      </c>
      <c r="CF20" s="1">
        <f t="shared" si="45"/>
        <v>1.0163110010359067</v>
      </c>
    </row>
    <row r="21" spans="1:84" s="1" customFormat="1" ht="14.4" x14ac:dyDescent="0.25">
      <c r="A21" s="1" t="s">
        <v>35</v>
      </c>
      <c r="B21" s="1">
        <v>9.0296666666666692</v>
      </c>
      <c r="E21" s="1">
        <v>0</v>
      </c>
      <c r="H21" s="1" t="s">
        <v>35</v>
      </c>
      <c r="I21" s="1">
        <v>14.145666666666701</v>
      </c>
      <c r="J21" s="1">
        <v>14.832000000000001</v>
      </c>
      <c r="K21" s="1">
        <v>13.222</v>
      </c>
      <c r="L21" s="1">
        <v>14.382999999999999</v>
      </c>
      <c r="M21" s="1">
        <v>9.0296666666666692</v>
      </c>
      <c r="N21" s="1">
        <v>94.036333333333303</v>
      </c>
      <c r="O21" s="1">
        <f t="shared" si="21"/>
        <v>5.4404503223931524</v>
      </c>
      <c r="P21" s="1">
        <f t="shared" si="22"/>
        <v>6.1703100574600604</v>
      </c>
      <c r="Q21" s="1">
        <f t="shared" si="23"/>
        <v>4.4582058707804411</v>
      </c>
      <c r="R21" s="1">
        <f t="shared" si="24"/>
        <v>5.6928350389388482</v>
      </c>
      <c r="S21" s="1">
        <f t="shared" si="25"/>
        <v>0.88351498027531061</v>
      </c>
      <c r="U21" s="1" t="s">
        <v>35</v>
      </c>
      <c r="V21" s="1">
        <v>16.972999999999999</v>
      </c>
      <c r="W21" s="1">
        <v>15.843</v>
      </c>
      <c r="X21" s="1">
        <v>14.324999999999999</v>
      </c>
      <c r="Y21" s="1">
        <v>15.7136666666667</v>
      </c>
      <c r="Z21" s="1">
        <v>9.0296666666666692</v>
      </c>
      <c r="AA21" s="1">
        <v>94.036333333333303</v>
      </c>
      <c r="AB21" s="1">
        <f t="shared" si="16"/>
        <v>7.1078909215941701</v>
      </c>
      <c r="AC21" s="1">
        <f t="shared" si="26"/>
        <v>8.4470896001191029</v>
      </c>
      <c r="AD21" s="1">
        <f t="shared" si="27"/>
        <v>7.2454264131948998</v>
      </c>
      <c r="AE21" s="1">
        <f t="shared" si="28"/>
        <v>5.6311567514684029</v>
      </c>
      <c r="AF21" s="1">
        <f t="shared" si="29"/>
        <v>1.4129955628433204</v>
      </c>
      <c r="AH21" s="1" t="s">
        <v>35</v>
      </c>
      <c r="AI21" s="1">
        <v>38.764000000000003</v>
      </c>
      <c r="AJ21" s="1">
        <v>39.305</v>
      </c>
      <c r="AK21" s="1">
        <v>40.22</v>
      </c>
      <c r="AL21" s="1">
        <v>39.429666666666698</v>
      </c>
      <c r="AM21" s="1">
        <v>9.0296666666666692</v>
      </c>
      <c r="AN21" s="1">
        <v>94.036333333333303</v>
      </c>
      <c r="AO21" s="1">
        <f t="shared" si="17"/>
        <v>32.327929984509574</v>
      </c>
      <c r="AP21" s="1">
        <f t="shared" si="30"/>
        <v>31.620047570265402</v>
      </c>
      <c r="AQ21" s="1">
        <f t="shared" si="31"/>
        <v>32.195357113739732</v>
      </c>
      <c r="AR21" s="1">
        <f t="shared" si="32"/>
        <v>33.16838526952349</v>
      </c>
      <c r="AS21" s="1">
        <f t="shared" si="33"/>
        <v>0.78263598325407235</v>
      </c>
      <c r="AU21" s="1" t="s">
        <v>35</v>
      </c>
      <c r="AV21" s="1">
        <v>45.866</v>
      </c>
      <c r="AW21" s="1">
        <v>45.201000000000001</v>
      </c>
      <c r="AX21" s="1">
        <v>45.68</v>
      </c>
      <c r="AY21" s="1">
        <v>45.582333333333303</v>
      </c>
      <c r="AZ21" s="1">
        <v>9.0296666666666692</v>
      </c>
      <c r="BA21" s="1">
        <v>94.036333333333303</v>
      </c>
      <c r="BB21" s="1">
        <f t="shared" si="18"/>
        <v>38.87079107720772</v>
      </c>
      <c r="BC21" s="1">
        <f t="shared" si="34"/>
        <v>39.172447529146545</v>
      </c>
      <c r="BD21" s="1">
        <f t="shared" si="35"/>
        <v>38.465274060735396</v>
      </c>
      <c r="BE21" s="1">
        <f t="shared" si="36"/>
        <v>38.974651641741318</v>
      </c>
      <c r="BF21" s="1">
        <f t="shared" si="37"/>
        <v>0.36484769597064287</v>
      </c>
      <c r="BH21" s="1" t="s">
        <v>35</v>
      </c>
      <c r="BI21" s="1">
        <v>55.124000000000002</v>
      </c>
      <c r="BJ21" s="1">
        <v>54.661999999999999</v>
      </c>
      <c r="BK21" s="1">
        <v>57.079000000000001</v>
      </c>
      <c r="BL21" s="1">
        <v>55.621666666666698</v>
      </c>
      <c r="BM21" s="1">
        <v>9.0296666666666692</v>
      </c>
      <c r="BN21" s="1">
        <v>94.036333333333303</v>
      </c>
      <c r="BO21" s="1">
        <f t="shared" si="19"/>
        <v>49.546806376258864</v>
      </c>
      <c r="BP21" s="1">
        <f t="shared" si="38"/>
        <v>49.017578311929086</v>
      </c>
      <c r="BQ21" s="1">
        <f t="shared" si="39"/>
        <v>48.5262788496645</v>
      </c>
      <c r="BR21" s="1">
        <f t="shared" si="40"/>
        <v>51.096561967182907</v>
      </c>
      <c r="BS21" s="1">
        <f t="shared" si="41"/>
        <v>1.3644231690006192</v>
      </c>
      <c r="BU21" s="1" t="s">
        <v>44</v>
      </c>
      <c r="BV21" s="1">
        <v>55.685000000000002</v>
      </c>
      <c r="BW21" s="1">
        <v>58.997999999999998</v>
      </c>
      <c r="BX21" s="1">
        <v>57.05</v>
      </c>
      <c r="BY21" s="1">
        <v>57.244333333333302</v>
      </c>
      <c r="BZ21" s="1">
        <v>9.0296666666666692</v>
      </c>
      <c r="CA21" s="1">
        <v>94.036333333333303</v>
      </c>
      <c r="CB21" s="1">
        <f t="shared" si="20"/>
        <v>51.272380533765293</v>
      </c>
      <c r="CC21" s="1">
        <f t="shared" si="42"/>
        <v>49.614156230393228</v>
      </c>
      <c r="CD21" s="1">
        <f t="shared" si="43"/>
        <v>53.137262547455066</v>
      </c>
      <c r="CE21" s="1">
        <f t="shared" si="44"/>
        <v>51.065722823447679</v>
      </c>
      <c r="CF21" s="1">
        <f t="shared" si="45"/>
        <v>1.7706213845019372</v>
      </c>
    </row>
    <row r="22" spans="1:84" s="1" customFormat="1" ht="14.4" x14ac:dyDescent="0.25">
      <c r="A22" s="1" t="s">
        <v>17</v>
      </c>
      <c r="B22" s="1">
        <v>7.3046666666666704</v>
      </c>
      <c r="E22" s="1">
        <v>0</v>
      </c>
      <c r="H22" s="1" t="s">
        <v>17</v>
      </c>
      <c r="I22" s="1">
        <v>8.6620000000000008</v>
      </c>
      <c r="J22" s="1">
        <v>8.5890000000000004</v>
      </c>
      <c r="K22" s="1">
        <v>7.8719999999999999</v>
      </c>
      <c r="L22" s="1">
        <v>9.5250000000000004</v>
      </c>
      <c r="M22" s="1">
        <v>7.3046666666666704</v>
      </c>
      <c r="N22" s="1">
        <v>83.356999999999999</v>
      </c>
      <c r="O22" s="1">
        <f t="shared" si="21"/>
        <v>1.6283375521351902</v>
      </c>
      <c r="P22" s="1">
        <f t="shared" si="22"/>
        <v>1.5407624234717301</v>
      </c>
      <c r="Q22" s="1">
        <f t="shared" si="23"/>
        <v>0.68060670769500997</v>
      </c>
      <c r="R22" s="1">
        <f t="shared" si="24"/>
        <v>2.663643525238828</v>
      </c>
      <c r="S22" s="1">
        <f t="shared" si="25"/>
        <v>0.99441480645849956</v>
      </c>
      <c r="U22" s="1" t="s">
        <v>17</v>
      </c>
      <c r="V22" s="1">
        <v>14.047000000000001</v>
      </c>
      <c r="W22" s="1">
        <v>14.153</v>
      </c>
      <c r="X22" s="1">
        <v>13.898</v>
      </c>
      <c r="Y22" s="1">
        <v>14.032666666666699</v>
      </c>
      <c r="Z22" s="1">
        <v>7.3046666666666704</v>
      </c>
      <c r="AA22" s="1">
        <v>83.356999999999999</v>
      </c>
      <c r="AB22" s="1">
        <f t="shared" si="16"/>
        <v>8.0713077485994322</v>
      </c>
      <c r="AC22" s="1">
        <f t="shared" si="26"/>
        <v>8.0885028651862836</v>
      </c>
      <c r="AD22" s="1">
        <f t="shared" si="27"/>
        <v>8.2156667506428143</v>
      </c>
      <c r="AE22" s="1">
        <f t="shared" si="28"/>
        <v>7.9097536299690834</v>
      </c>
      <c r="AF22" s="1">
        <f t="shared" si="29"/>
        <v>0.1536797428938268</v>
      </c>
      <c r="AH22" s="1" t="s">
        <v>17</v>
      </c>
      <c r="AI22" s="1">
        <v>26.881</v>
      </c>
      <c r="AJ22" s="1">
        <v>27.192</v>
      </c>
      <c r="AK22" s="1">
        <v>26.867999999999999</v>
      </c>
      <c r="AL22" s="1">
        <v>26.980333333333299</v>
      </c>
      <c r="AM22" s="1">
        <v>7.3046666666666704</v>
      </c>
      <c r="AN22" s="1">
        <v>83.356999999999999</v>
      </c>
      <c r="AO22" s="1">
        <f t="shared" si="17"/>
        <v>23.604096436611957</v>
      </c>
      <c r="AP22" s="1">
        <f t="shared" si="30"/>
        <v>23.484930279800533</v>
      </c>
      <c r="AQ22" s="1">
        <f t="shared" si="31"/>
        <v>23.858024321092806</v>
      </c>
      <c r="AR22" s="1">
        <f t="shared" si="32"/>
        <v>23.469334708942654</v>
      </c>
      <c r="AS22" s="1">
        <f t="shared" si="33"/>
        <v>0.22004620729580829</v>
      </c>
      <c r="AU22" s="1" t="s">
        <v>17</v>
      </c>
      <c r="AV22" s="1">
        <v>31.44</v>
      </c>
      <c r="AW22" s="1">
        <v>32.828000000000003</v>
      </c>
      <c r="AX22" s="1">
        <v>33.731999999999999</v>
      </c>
      <c r="AY22" s="1">
        <v>32.6666666666667</v>
      </c>
      <c r="AZ22" s="1">
        <v>7.3046666666666704</v>
      </c>
      <c r="BA22" s="1">
        <v>83.356999999999999</v>
      </c>
      <c r="BB22" s="1">
        <f t="shared" si="18"/>
        <v>30.425759084420061</v>
      </c>
      <c r="BC22" s="1">
        <f t="shared" si="34"/>
        <v>28.954177013728099</v>
      </c>
      <c r="BD22" s="1">
        <f t="shared" si="35"/>
        <v>30.619304117630591</v>
      </c>
      <c r="BE22" s="1">
        <f t="shared" si="36"/>
        <v>31.70379612190138</v>
      </c>
      <c r="BF22" s="1">
        <f t="shared" si="37"/>
        <v>1.3849895558877934</v>
      </c>
      <c r="BH22" s="1" t="s">
        <v>17</v>
      </c>
      <c r="BI22" s="1">
        <v>40.414000000000001</v>
      </c>
      <c r="BJ22" s="1">
        <v>40.591999999999999</v>
      </c>
      <c r="BK22" s="1">
        <v>41.207000000000001</v>
      </c>
      <c r="BL22" s="1">
        <v>40.737666666666698</v>
      </c>
      <c r="BM22" s="1">
        <v>7.3046666666666704</v>
      </c>
      <c r="BN22" s="1">
        <v>83.356999999999999</v>
      </c>
      <c r="BO22" s="1">
        <f t="shared" si="19"/>
        <v>40.108209268567762</v>
      </c>
      <c r="BP22" s="1">
        <f t="shared" si="38"/>
        <v>39.71991954284983</v>
      </c>
      <c r="BQ22" s="1">
        <f t="shared" si="39"/>
        <v>39.933458897673056</v>
      </c>
      <c r="BR22" s="1">
        <f t="shared" si="40"/>
        <v>40.671249365180287</v>
      </c>
      <c r="BS22" s="1">
        <f t="shared" si="41"/>
        <v>0.49915967065628714</v>
      </c>
      <c r="BU22" s="1" t="s">
        <v>32</v>
      </c>
      <c r="BV22" s="1">
        <v>43.084000000000003</v>
      </c>
      <c r="BW22" s="1">
        <v>42.954000000000001</v>
      </c>
      <c r="BX22" s="1">
        <v>42.488999999999997</v>
      </c>
      <c r="BY22" s="1">
        <v>42.842333333333301</v>
      </c>
      <c r="BZ22" s="1">
        <v>7.3046666666666704</v>
      </c>
      <c r="CA22" s="1">
        <v>83.356999999999999</v>
      </c>
      <c r="CB22" s="1">
        <f t="shared" si="20"/>
        <v>42.633092201814641</v>
      </c>
      <c r="CC22" s="1">
        <f t="shared" si="42"/>
        <v>42.923009865198289</v>
      </c>
      <c r="CD22" s="1">
        <f t="shared" si="43"/>
        <v>42.767054156619515</v>
      </c>
      <c r="CE22" s="1">
        <f t="shared" si="44"/>
        <v>42.20921258362624</v>
      </c>
      <c r="CF22" s="1">
        <f t="shared" si="45"/>
        <v>0.37528121961571831</v>
      </c>
    </row>
    <row r="23" spans="1:84" s="1" customFormat="1" ht="14.4" x14ac:dyDescent="0.25">
      <c r="A23" s="1" t="s">
        <v>18</v>
      </c>
      <c r="B23" s="1">
        <v>9.5329999999999995</v>
      </c>
      <c r="E23" s="1">
        <v>0</v>
      </c>
      <c r="H23" s="1" t="s">
        <v>18</v>
      </c>
      <c r="I23" s="1">
        <v>12.972666666666701</v>
      </c>
      <c r="J23" s="1">
        <v>12.305999999999999</v>
      </c>
      <c r="K23" s="1">
        <v>13.425000000000001</v>
      </c>
      <c r="L23" s="1">
        <v>13.186999999999999</v>
      </c>
      <c r="M23" s="1">
        <v>9.5329999999999995</v>
      </c>
      <c r="N23" s="1">
        <v>89.777333333333303</v>
      </c>
      <c r="O23" s="1">
        <f t="shared" si="21"/>
        <v>3.8313308481725552</v>
      </c>
      <c r="P23" s="1">
        <f t="shared" si="22"/>
        <v>3.0887529146183899</v>
      </c>
      <c r="Q23" s="1">
        <f t="shared" si="23"/>
        <v>4.3351699760889932</v>
      </c>
      <c r="R23" s="1">
        <f t="shared" si="24"/>
        <v>4.0700696538101688</v>
      </c>
      <c r="S23" s="1">
        <f t="shared" si="25"/>
        <v>0.65660950021243558</v>
      </c>
      <c r="U23" s="1" t="s">
        <v>18</v>
      </c>
      <c r="V23" s="1">
        <v>16.262</v>
      </c>
      <c r="W23" s="1">
        <v>15.425000000000001</v>
      </c>
      <c r="X23" s="1">
        <v>14.587999999999999</v>
      </c>
      <c r="Y23" s="1">
        <v>15.425000000000001</v>
      </c>
      <c r="Z23" s="1">
        <v>9.5329999999999995</v>
      </c>
      <c r="AA23" s="1">
        <v>89.777333333333303</v>
      </c>
      <c r="AB23" s="1">
        <f t="shared" si="16"/>
        <v>6.5629037767513738</v>
      </c>
      <c r="AC23" s="1">
        <f t="shared" si="26"/>
        <v>7.4952103723285797</v>
      </c>
      <c r="AD23" s="1">
        <f t="shared" si="27"/>
        <v>6.5629037767513738</v>
      </c>
      <c r="AE23" s="1">
        <f t="shared" si="28"/>
        <v>5.6305971811741653</v>
      </c>
      <c r="AF23" s="1">
        <f t="shared" si="29"/>
        <v>0.93230659557721185</v>
      </c>
      <c r="AH23" s="1" t="s">
        <v>18</v>
      </c>
      <c r="AI23" s="1">
        <v>30.305</v>
      </c>
      <c r="AJ23" s="1">
        <v>30.568999999999999</v>
      </c>
      <c r="AK23" s="1">
        <v>30.701000000000001</v>
      </c>
      <c r="AL23" s="1">
        <v>30.524999999999999</v>
      </c>
      <c r="AM23" s="1">
        <v>9.5329999999999995</v>
      </c>
      <c r="AN23" s="1">
        <v>89.777333333333303</v>
      </c>
      <c r="AO23" s="1">
        <f t="shared" si="17"/>
        <v>23.38229397175234</v>
      </c>
      <c r="AP23" s="1">
        <f t="shared" si="30"/>
        <v>23.137243253679479</v>
      </c>
      <c r="AQ23" s="1">
        <f t="shared" si="31"/>
        <v>23.431304115366917</v>
      </c>
      <c r="AR23" s="1">
        <f t="shared" si="32"/>
        <v>23.578334546210634</v>
      </c>
      <c r="AS23" s="1">
        <f t="shared" si="33"/>
        <v>0.22459269293443648</v>
      </c>
      <c r="AU23" s="1" t="s">
        <v>18</v>
      </c>
      <c r="AV23" s="1">
        <v>36.466000000000001</v>
      </c>
      <c r="AW23" s="1">
        <v>37.344999999999999</v>
      </c>
      <c r="AX23" s="1">
        <v>38.223999999999997</v>
      </c>
      <c r="AY23" s="1">
        <v>37.344999999999999</v>
      </c>
      <c r="AZ23" s="1">
        <v>9.5329999999999995</v>
      </c>
      <c r="BA23" s="1">
        <v>89.777333333333303</v>
      </c>
      <c r="BB23" s="1">
        <f t="shared" si="18"/>
        <v>30.978866232011061</v>
      </c>
      <c r="BC23" s="1">
        <f t="shared" si="34"/>
        <v>29.999777226619944</v>
      </c>
      <c r="BD23" s="1">
        <f t="shared" si="35"/>
        <v>30.978866232011061</v>
      </c>
      <c r="BE23" s="1">
        <f t="shared" si="36"/>
        <v>31.957955237402167</v>
      </c>
      <c r="BF23" s="1">
        <f t="shared" si="37"/>
        <v>0.97908900539111166</v>
      </c>
      <c r="BH23" s="1" t="s">
        <v>18</v>
      </c>
      <c r="BI23" s="1">
        <v>45.671999999999997</v>
      </c>
      <c r="BJ23" s="1">
        <v>46.784999999999997</v>
      </c>
      <c r="BK23" s="1">
        <v>47.491999999999997</v>
      </c>
      <c r="BL23" s="1">
        <v>46.649666666666697</v>
      </c>
      <c r="BM23" s="1">
        <v>9.5329999999999995</v>
      </c>
      <c r="BN23" s="1">
        <v>89.777333333333303</v>
      </c>
      <c r="BO23" s="1">
        <f t="shared" si="19"/>
        <v>41.343026450626041</v>
      </c>
      <c r="BP23" s="1">
        <f t="shared" si="38"/>
        <v>40.254035911068875</v>
      </c>
      <c r="BQ23" s="1">
        <f t="shared" si="39"/>
        <v>41.493769771137487</v>
      </c>
      <c r="BR23" s="1">
        <f t="shared" si="40"/>
        <v>42.281273669671641</v>
      </c>
      <c r="BS23" s="1">
        <f t="shared" si="41"/>
        <v>1.0219911418330947</v>
      </c>
      <c r="BU23" s="1" t="s">
        <v>31</v>
      </c>
      <c r="BV23" s="1">
        <v>48.801000000000002</v>
      </c>
      <c r="BW23" s="1">
        <v>49.545999999999999</v>
      </c>
      <c r="BX23" s="1">
        <v>46.633000000000003</v>
      </c>
      <c r="BY23" s="1">
        <v>48.326666666666704</v>
      </c>
      <c r="BZ23" s="1">
        <v>9.5329999999999995</v>
      </c>
      <c r="CA23" s="1">
        <v>89.777333333333303</v>
      </c>
      <c r="CB23" s="1">
        <f t="shared" si="20"/>
        <v>43.210981242481452</v>
      </c>
      <c r="CC23" s="1">
        <f t="shared" si="42"/>
        <v>43.739325442205171</v>
      </c>
      <c r="CD23" s="1">
        <f t="shared" si="43"/>
        <v>44.569156282951909</v>
      </c>
      <c r="CE23" s="1">
        <f t="shared" si="44"/>
        <v>41.324462002287156</v>
      </c>
      <c r="CF23" s="1">
        <f t="shared" si="45"/>
        <v>1.6856366568098073</v>
      </c>
    </row>
    <row r="24" spans="1:84" x14ac:dyDescent="0.25">
      <c r="O24" s="1"/>
      <c r="P24" s="1"/>
      <c r="Q24" s="1"/>
      <c r="R24" s="1"/>
      <c r="S24" s="1"/>
      <c r="CB24" s="1"/>
      <c r="CC24" s="1"/>
      <c r="CD24" s="1"/>
      <c r="CE24" s="1"/>
      <c r="CF24" s="1"/>
    </row>
    <row r="25" spans="1:84" x14ac:dyDescent="0.25">
      <c r="O25" s="1"/>
      <c r="P25" s="1"/>
      <c r="Q25" s="1"/>
      <c r="R25" s="1"/>
      <c r="S25" s="1"/>
    </row>
    <row r="26" spans="1:84" x14ac:dyDescent="0.25">
      <c r="H26" s="9"/>
    </row>
    <row r="27" spans="1:84" s="1" customFormat="1" x14ac:dyDescent="0.25">
      <c r="A27" s="1" t="s">
        <v>19</v>
      </c>
      <c r="B27" s="10"/>
      <c r="J27" s="1" t="s">
        <v>13</v>
      </c>
    </row>
    <row r="28" spans="1:84" s="1" customFormat="1" x14ac:dyDescent="0.25">
      <c r="A28" s="1" t="s">
        <v>20</v>
      </c>
      <c r="B28" s="10" t="s">
        <v>0</v>
      </c>
      <c r="C28" s="10" t="s">
        <v>1</v>
      </c>
      <c r="D28" s="10" t="s">
        <v>2</v>
      </c>
      <c r="E28" s="10" t="s">
        <v>3</v>
      </c>
      <c r="F28" s="1" t="s">
        <v>4</v>
      </c>
      <c r="G28" s="1" t="s">
        <v>5</v>
      </c>
      <c r="H28" s="1" t="s">
        <v>6</v>
      </c>
      <c r="J28" s="1" t="s">
        <v>20</v>
      </c>
      <c r="K28" s="10" t="s">
        <v>0</v>
      </c>
      <c r="L28" s="10" t="s">
        <v>1</v>
      </c>
      <c r="M28" s="10" t="s">
        <v>2</v>
      </c>
      <c r="N28" s="10" t="s">
        <v>3</v>
      </c>
      <c r="O28" s="1" t="s">
        <v>4</v>
      </c>
      <c r="P28" s="1" t="s">
        <v>5</v>
      </c>
      <c r="Q28" s="1" t="s">
        <v>6</v>
      </c>
    </row>
    <row r="29" spans="1:84" s="1" customFormat="1" x14ac:dyDescent="0.25">
      <c r="A29" s="1" t="s">
        <v>7</v>
      </c>
      <c r="B29" s="1">
        <v>0</v>
      </c>
      <c r="C29" s="1">
        <v>8.8660171832820502</v>
      </c>
      <c r="D29" s="1">
        <v>18.975261890161001</v>
      </c>
      <c r="E29" s="1">
        <v>62.997148763726699</v>
      </c>
      <c r="F29" s="1">
        <v>67.382742118007002</v>
      </c>
      <c r="G29" s="1">
        <v>71.793939700462104</v>
      </c>
      <c r="H29" s="1">
        <v>73.6140526119474</v>
      </c>
      <c r="J29" s="1" t="s">
        <v>7</v>
      </c>
      <c r="K29" s="1">
        <v>0</v>
      </c>
      <c r="L29" s="1">
        <v>0.44151742415638201</v>
      </c>
      <c r="M29" s="1">
        <v>1.4957107878642499</v>
      </c>
      <c r="N29" s="1">
        <v>0.87670778153847295</v>
      </c>
      <c r="O29" s="1">
        <v>0.29539705560353602</v>
      </c>
      <c r="P29" s="1">
        <v>0.30345751910834201</v>
      </c>
      <c r="Q29" s="1">
        <v>8.6770316201730702E-2</v>
      </c>
    </row>
    <row r="30" spans="1:84" s="1" customFormat="1" x14ac:dyDescent="0.25">
      <c r="A30" s="1" t="s">
        <v>14</v>
      </c>
      <c r="B30" s="1">
        <v>0</v>
      </c>
      <c r="C30" s="1">
        <v>2.8954122278912502</v>
      </c>
      <c r="D30" s="1">
        <v>10.7832689718031</v>
      </c>
      <c r="E30" s="1">
        <v>50.108106811585799</v>
      </c>
      <c r="F30" s="1">
        <v>62.467576522832701</v>
      </c>
      <c r="G30" s="1">
        <v>71.895998163383496</v>
      </c>
      <c r="H30" s="1">
        <v>74.723907881346406</v>
      </c>
      <c r="J30" s="1" t="s">
        <v>14</v>
      </c>
      <c r="K30" s="1">
        <v>0</v>
      </c>
      <c r="L30" s="1">
        <v>0.28971067459551397</v>
      </c>
      <c r="M30" s="1">
        <v>1.7754761760503801</v>
      </c>
      <c r="N30" s="1">
        <v>0.98023682348940899</v>
      </c>
      <c r="O30" s="1">
        <v>0.217926884844825</v>
      </c>
      <c r="P30" s="1">
        <v>0.78190642531661203</v>
      </c>
      <c r="Q30" s="1">
        <v>0.46295170966759203</v>
      </c>
    </row>
    <row r="31" spans="1:84" s="1" customFormat="1" x14ac:dyDescent="0.25">
      <c r="A31" s="1" t="s">
        <v>34</v>
      </c>
      <c r="B31" s="1">
        <v>0</v>
      </c>
      <c r="C31" s="1">
        <v>2.9984184406187699</v>
      </c>
      <c r="D31" s="1">
        <v>14.332200185424201</v>
      </c>
      <c r="E31" s="1">
        <v>33.371266520024001</v>
      </c>
      <c r="F31" s="1">
        <v>39.577160101074298</v>
      </c>
      <c r="G31" s="1">
        <v>49.358468614226801</v>
      </c>
      <c r="H31" s="1">
        <v>55.904306568016104</v>
      </c>
      <c r="J31" s="1" t="s">
        <v>34</v>
      </c>
      <c r="K31" s="1">
        <v>0</v>
      </c>
      <c r="L31" s="1">
        <v>0.176608563567897</v>
      </c>
      <c r="M31" s="1">
        <v>1.14060090497516</v>
      </c>
      <c r="N31" s="1">
        <v>1.00176129656614</v>
      </c>
      <c r="O31" s="1">
        <v>1.7320136930243299</v>
      </c>
      <c r="P31" s="1">
        <v>0.90458268476783699</v>
      </c>
      <c r="Q31" s="1">
        <v>0.49709840528631699</v>
      </c>
    </row>
    <row r="32" spans="1:84" s="1" customFormat="1" x14ac:dyDescent="0.25">
      <c r="A32" s="1" t="s">
        <v>29</v>
      </c>
      <c r="B32" s="1">
        <v>0</v>
      </c>
      <c r="C32" s="1">
        <v>2.9781995029302601</v>
      </c>
      <c r="D32" s="1">
        <v>10.256665950722599</v>
      </c>
      <c r="E32" s="1">
        <v>32.4836611334418</v>
      </c>
      <c r="F32" s="1">
        <v>37.967153508637303</v>
      </c>
      <c r="G32" s="1">
        <v>47.680341198490403</v>
      </c>
      <c r="H32" s="1">
        <v>50.747138780645002</v>
      </c>
      <c r="J32" s="1" t="s">
        <v>29</v>
      </c>
      <c r="K32" s="1">
        <v>0</v>
      </c>
      <c r="L32" s="1">
        <v>0.26772815437193798</v>
      </c>
      <c r="M32" s="1">
        <v>0.67234414663215902</v>
      </c>
      <c r="N32" s="1">
        <v>1.22305384706287</v>
      </c>
      <c r="O32" s="1">
        <v>1.3073353447431999</v>
      </c>
      <c r="P32" s="1">
        <v>1.3766628377124399</v>
      </c>
      <c r="Q32" s="1">
        <v>0.76118247056032196</v>
      </c>
    </row>
    <row r="33" spans="1:17" s="1" customFormat="1" x14ac:dyDescent="0.25">
      <c r="A33" s="1" t="s">
        <v>15</v>
      </c>
      <c r="B33" s="1">
        <v>0</v>
      </c>
      <c r="C33" s="1">
        <v>8.5448095336502394</v>
      </c>
      <c r="D33" s="1">
        <v>11.5747055176689</v>
      </c>
      <c r="E33" s="1">
        <v>34.300130881036097</v>
      </c>
      <c r="F33" s="1">
        <v>41.443480057863198</v>
      </c>
      <c r="G33" s="1">
        <v>50.953365020321002</v>
      </c>
      <c r="H33" s="1">
        <v>55.143280292071402</v>
      </c>
      <c r="J33" s="1" t="s">
        <v>15</v>
      </c>
      <c r="K33" s="1">
        <v>0</v>
      </c>
      <c r="L33" s="1">
        <v>1.13334699966895</v>
      </c>
      <c r="M33" s="1">
        <v>0.94949559000192396</v>
      </c>
      <c r="N33" s="1">
        <v>1.0573718580471001</v>
      </c>
      <c r="O33" s="1">
        <v>1.2086900241307501</v>
      </c>
      <c r="P33" s="1">
        <v>0.42127956271633199</v>
      </c>
      <c r="Q33" s="1">
        <v>1.01631100103591</v>
      </c>
    </row>
    <row r="34" spans="1:17" s="1" customFormat="1" x14ac:dyDescent="0.25">
      <c r="A34" s="1" t="s">
        <v>35</v>
      </c>
      <c r="B34" s="1">
        <v>0</v>
      </c>
      <c r="C34" s="1">
        <v>5.4404503223931497</v>
      </c>
      <c r="D34" s="1">
        <v>7.1078909215941701</v>
      </c>
      <c r="E34" s="1">
        <v>32.327929984509602</v>
      </c>
      <c r="F34" s="1">
        <v>38.870791077207699</v>
      </c>
      <c r="G34" s="1">
        <v>49.5468063762589</v>
      </c>
      <c r="H34" s="1">
        <v>51.2723805337653</v>
      </c>
      <c r="J34" s="1" t="s">
        <v>35</v>
      </c>
      <c r="K34" s="1">
        <v>0</v>
      </c>
      <c r="L34" s="1">
        <v>0.88351498027530495</v>
      </c>
      <c r="M34" s="1">
        <v>1.41299556284332</v>
      </c>
      <c r="N34" s="1">
        <v>0.78263598325407202</v>
      </c>
      <c r="O34" s="1">
        <v>0.36484769597064298</v>
      </c>
      <c r="P34" s="1">
        <v>1.3644231690006201</v>
      </c>
      <c r="Q34" s="1">
        <v>1.7706213845019401</v>
      </c>
    </row>
    <row r="35" spans="1:17" s="1" customFormat="1" x14ac:dyDescent="0.25">
      <c r="A35" s="1" t="s">
        <v>17</v>
      </c>
      <c r="B35" s="1">
        <v>0</v>
      </c>
      <c r="C35" s="1">
        <v>1.6283375521351899</v>
      </c>
      <c r="D35" s="1">
        <v>8.0713077485994393</v>
      </c>
      <c r="E35" s="1">
        <v>23.604096436612</v>
      </c>
      <c r="F35" s="1">
        <v>30.4257590844201</v>
      </c>
      <c r="G35" s="1">
        <v>40.108209268567698</v>
      </c>
      <c r="H35" s="1">
        <v>42.633092201814698</v>
      </c>
      <c r="J35" s="1" t="s">
        <v>17</v>
      </c>
      <c r="K35" s="1">
        <v>0</v>
      </c>
      <c r="L35" s="1">
        <v>0.9944148064585</v>
      </c>
      <c r="M35" s="1">
        <v>0.15367974289382599</v>
      </c>
      <c r="N35" s="1">
        <v>0.22004620729580901</v>
      </c>
      <c r="O35" s="1">
        <v>1.38498955588779</v>
      </c>
      <c r="P35" s="1">
        <v>0.49915967065629002</v>
      </c>
      <c r="Q35" s="1">
        <v>0.37528121961571598</v>
      </c>
    </row>
    <row r="36" spans="1:17" s="1" customFormat="1" x14ac:dyDescent="0.25">
      <c r="A36" s="1" t="s">
        <v>18</v>
      </c>
      <c r="B36" s="1">
        <v>0</v>
      </c>
      <c r="C36" s="1">
        <v>3.8313308481725499</v>
      </c>
      <c r="D36" s="1">
        <v>6.5629037767513703</v>
      </c>
      <c r="E36" s="1">
        <v>23.382293971752301</v>
      </c>
      <c r="F36" s="1">
        <v>30.9788662320111</v>
      </c>
      <c r="G36" s="1">
        <v>41.343026450625999</v>
      </c>
      <c r="H36" s="1">
        <v>43.210981242481402</v>
      </c>
      <c r="J36" s="1" t="s">
        <v>18</v>
      </c>
      <c r="K36" s="1">
        <v>0</v>
      </c>
      <c r="L36" s="1">
        <v>0.65660950021243303</v>
      </c>
      <c r="M36" s="1">
        <v>0.93230659557720597</v>
      </c>
      <c r="N36" s="1">
        <v>0.22459269293443501</v>
      </c>
      <c r="O36" s="1">
        <v>0.97908900539111499</v>
      </c>
      <c r="P36" s="1">
        <v>1.02199114183309</v>
      </c>
      <c r="Q36" s="1">
        <v>1.68563665680981</v>
      </c>
    </row>
    <row r="39" spans="1:17" x14ac:dyDescent="0.25">
      <c r="A39" s="15" t="s">
        <v>12</v>
      </c>
      <c r="B39" s="10"/>
      <c r="C39" s="1"/>
      <c r="D39" s="1"/>
      <c r="E39" s="1"/>
      <c r="F39" s="1"/>
      <c r="G39" s="1"/>
      <c r="H39" s="1"/>
      <c r="I39" s="1"/>
      <c r="J39" s="1" t="s">
        <v>13</v>
      </c>
      <c r="K39" s="1"/>
      <c r="L39" s="1"/>
      <c r="M39" s="1"/>
      <c r="N39" s="1"/>
      <c r="O39" s="1"/>
      <c r="P39" s="1"/>
      <c r="Q39" s="1"/>
    </row>
    <row r="40" spans="1:17" x14ac:dyDescent="0.25">
      <c r="A40" s="15"/>
      <c r="B40" s="9">
        <v>0</v>
      </c>
      <c r="C40" s="9">
        <v>10</v>
      </c>
      <c r="D40" s="9">
        <v>40</v>
      </c>
      <c r="E40" s="9">
        <v>140</v>
      </c>
      <c r="F40" s="8">
        <v>220</v>
      </c>
      <c r="G40" s="8">
        <v>360</v>
      </c>
      <c r="H40" s="8">
        <v>400</v>
      </c>
      <c r="K40" s="9">
        <v>0</v>
      </c>
      <c r="L40" s="9">
        <v>10</v>
      </c>
      <c r="M40" s="9">
        <v>40</v>
      </c>
      <c r="N40" s="9">
        <v>140</v>
      </c>
      <c r="O40" s="8">
        <v>220</v>
      </c>
      <c r="P40" s="8">
        <v>360</v>
      </c>
      <c r="Q40" s="8">
        <v>400</v>
      </c>
    </row>
    <row r="41" spans="1:17" x14ac:dyDescent="0.25">
      <c r="A41" s="1" t="s">
        <v>7</v>
      </c>
      <c r="B41" s="11">
        <v>0</v>
      </c>
      <c r="C41" s="1">
        <v>8.8660171832820502</v>
      </c>
      <c r="D41" s="1">
        <v>18.975261890161001</v>
      </c>
      <c r="E41" s="1">
        <v>62.997148763726699</v>
      </c>
      <c r="F41" s="1">
        <v>67.382742118007002</v>
      </c>
      <c r="G41" s="1">
        <v>71.793939700462104</v>
      </c>
      <c r="H41" s="1">
        <v>73.6140526119474</v>
      </c>
      <c r="I41" s="1"/>
      <c r="J41" s="1" t="s">
        <v>7</v>
      </c>
      <c r="K41" s="1">
        <v>0</v>
      </c>
      <c r="L41" s="1">
        <v>0.44151742415638201</v>
      </c>
      <c r="M41" s="1">
        <v>1.4957107878642499</v>
      </c>
      <c r="N41" s="1">
        <v>0.87670778153847295</v>
      </c>
      <c r="O41" s="1">
        <v>0.29539705560353602</v>
      </c>
      <c r="P41" s="1">
        <v>0.30345751910834201</v>
      </c>
      <c r="Q41" s="1">
        <v>8.6770316201730702E-2</v>
      </c>
    </row>
    <row r="42" spans="1:17" x14ac:dyDescent="0.25">
      <c r="A42" s="1" t="s">
        <v>8</v>
      </c>
      <c r="B42" s="11">
        <v>0</v>
      </c>
      <c r="C42" s="1">
        <v>2.8954122278912502</v>
      </c>
      <c r="D42" s="1">
        <v>10.7832689718031</v>
      </c>
      <c r="E42" s="1">
        <v>50.108106811585799</v>
      </c>
      <c r="F42" s="1">
        <v>62.467576522832701</v>
      </c>
      <c r="G42" s="1">
        <v>71.895998163383496</v>
      </c>
      <c r="H42" s="1">
        <v>74.723907881346406</v>
      </c>
      <c r="I42" s="1"/>
      <c r="J42" s="1" t="s">
        <v>8</v>
      </c>
      <c r="K42" s="1">
        <v>0</v>
      </c>
      <c r="L42" s="1">
        <v>0.28971067459551397</v>
      </c>
      <c r="M42" s="1">
        <v>1.7754761760503801</v>
      </c>
      <c r="N42" s="1">
        <v>0.98023682348940899</v>
      </c>
      <c r="O42" s="1">
        <v>0.217926884844825</v>
      </c>
      <c r="P42" s="1">
        <v>0.78190642531661203</v>
      </c>
      <c r="Q42" s="1">
        <v>0.46295170966759203</v>
      </c>
    </row>
    <row r="43" spans="1:17" x14ac:dyDescent="0.25">
      <c r="A43" s="1" t="s">
        <v>29</v>
      </c>
      <c r="B43" s="11">
        <v>0</v>
      </c>
      <c r="C43" s="1">
        <v>2.9781995029302601</v>
      </c>
      <c r="D43" s="1">
        <v>10.256665950722599</v>
      </c>
      <c r="E43" s="1">
        <v>32.4836611334418</v>
      </c>
      <c r="F43" s="1">
        <v>37.967153508637303</v>
      </c>
      <c r="G43" s="1">
        <v>47.680341198490403</v>
      </c>
      <c r="H43" s="1">
        <v>50.747138780645002</v>
      </c>
      <c r="I43" s="1"/>
      <c r="J43" s="1" t="s">
        <v>9</v>
      </c>
      <c r="K43" s="1">
        <v>0</v>
      </c>
      <c r="L43" s="1">
        <v>0.26772815437193798</v>
      </c>
      <c r="M43" s="1">
        <v>0.67234414663215902</v>
      </c>
      <c r="N43" s="1">
        <v>1.22305384706287</v>
      </c>
      <c r="O43" s="1">
        <v>1.3073353447431999</v>
      </c>
      <c r="P43" s="1">
        <v>1.3766628377124399</v>
      </c>
      <c r="Q43" s="1">
        <v>0.76118247056032196</v>
      </c>
    </row>
    <row r="44" spans="1:17" x14ac:dyDescent="0.25">
      <c r="A44" s="1" t="s">
        <v>15</v>
      </c>
      <c r="B44" s="11">
        <v>0</v>
      </c>
      <c r="C44" s="1">
        <v>8.5448095336502394</v>
      </c>
      <c r="D44" s="1">
        <v>11.5747055176689</v>
      </c>
      <c r="E44" s="1">
        <v>34.300130881036097</v>
      </c>
      <c r="F44" s="1">
        <v>41.443480057863198</v>
      </c>
      <c r="G44" s="1">
        <v>50.953365020321002</v>
      </c>
      <c r="H44" s="1">
        <v>55.143280292071402</v>
      </c>
      <c r="I44" s="1"/>
      <c r="J44" s="1" t="s">
        <v>10</v>
      </c>
      <c r="K44" s="1">
        <v>0</v>
      </c>
      <c r="L44" s="1">
        <v>1.13334699966895</v>
      </c>
      <c r="M44" s="1">
        <v>0.94949559000192396</v>
      </c>
      <c r="N44" s="1">
        <v>1.0573718580471001</v>
      </c>
      <c r="O44" s="1">
        <v>1.2086900241307501</v>
      </c>
      <c r="P44" s="1">
        <v>0.42127956271633199</v>
      </c>
      <c r="Q44" s="1">
        <v>1.01631100103591</v>
      </c>
    </row>
    <row r="45" spans="1:17" ht="13.2" customHeight="1" x14ac:dyDescent="0.25">
      <c r="A45" s="1" t="s">
        <v>16</v>
      </c>
      <c r="B45" s="11">
        <v>0</v>
      </c>
      <c r="C45" s="1">
        <v>3.8313308481725499</v>
      </c>
      <c r="D45" s="1">
        <v>6.5629037767513703</v>
      </c>
      <c r="E45" s="1">
        <v>23.382293971752301</v>
      </c>
      <c r="F45" s="1">
        <v>30.9788662320111</v>
      </c>
      <c r="G45" s="1">
        <v>41.343026450625999</v>
      </c>
      <c r="H45" s="1">
        <v>43.210981242481402</v>
      </c>
      <c r="I45" s="1"/>
      <c r="J45" s="1" t="s">
        <v>11</v>
      </c>
      <c r="K45" s="1">
        <v>0</v>
      </c>
      <c r="L45" s="1">
        <v>0.65660950021243303</v>
      </c>
      <c r="M45" s="1">
        <v>0.93230659557720597</v>
      </c>
      <c r="N45" s="1">
        <v>0.22459269293443501</v>
      </c>
      <c r="O45" s="1">
        <v>0.97908900539111499</v>
      </c>
      <c r="P45" s="1">
        <v>1.02199114183309</v>
      </c>
      <c r="Q45" s="1">
        <v>1.68563665680981</v>
      </c>
    </row>
    <row r="46" spans="1:17" x14ac:dyDescent="0.25">
      <c r="B46" s="11"/>
    </row>
    <row r="55" spans="1:6" x14ac:dyDescent="0.25">
      <c r="A55" s="12"/>
      <c r="B55" s="12"/>
      <c r="C55" s="12"/>
      <c r="D55" s="12"/>
      <c r="E55" s="12"/>
      <c r="F55" s="12"/>
    </row>
    <row r="56" spans="1:6" x14ac:dyDescent="0.25">
      <c r="A56" s="12"/>
      <c r="B56" s="12"/>
      <c r="C56" s="12"/>
      <c r="D56" s="12"/>
      <c r="E56" s="12"/>
      <c r="F56" s="12"/>
    </row>
    <row r="57" spans="1:6" x14ac:dyDescent="0.25">
      <c r="A57" s="12"/>
      <c r="B57" s="12"/>
      <c r="C57" s="12"/>
      <c r="D57" s="12"/>
      <c r="E57" s="12"/>
      <c r="F57" s="12"/>
    </row>
    <row r="58" spans="1:6" x14ac:dyDescent="0.25">
      <c r="A58" s="12"/>
      <c r="B58" s="12"/>
      <c r="C58" s="12"/>
      <c r="D58" s="12"/>
      <c r="E58" s="12"/>
      <c r="F58" s="12"/>
    </row>
    <row r="59" spans="1:6" x14ac:dyDescent="0.25">
      <c r="A59" s="12"/>
      <c r="B59" s="12"/>
      <c r="C59" s="12"/>
      <c r="D59" s="12"/>
      <c r="E59" s="12"/>
      <c r="F59" s="12"/>
    </row>
    <row r="60" spans="1:6" x14ac:dyDescent="0.25">
      <c r="A60" s="12"/>
      <c r="B60" s="12"/>
      <c r="C60" s="12"/>
      <c r="D60" s="12"/>
      <c r="E60" s="12"/>
      <c r="F60" s="12"/>
    </row>
    <row r="61" spans="1:6" x14ac:dyDescent="0.25">
      <c r="A61" s="12"/>
      <c r="B61" s="12"/>
      <c r="C61" s="12"/>
      <c r="D61" s="12"/>
      <c r="E61" s="12"/>
      <c r="F61" s="12"/>
    </row>
    <row r="62" spans="1:6" x14ac:dyDescent="0.25">
      <c r="A62" s="12"/>
      <c r="B62" s="12"/>
      <c r="C62" s="12"/>
      <c r="D62" s="12"/>
      <c r="E62" s="12"/>
      <c r="F62" s="12"/>
    </row>
  </sheetData>
  <mergeCells count="1">
    <mergeCell ref="A39:A40"/>
  </mergeCells>
  <phoneticPr fontId="1" type="noConversion"/>
  <pageMargins left="0.75" right="0.75" top="1" bottom="1" header="0.5" footer="0.5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9961E-08D0-4C9D-AEE9-DE373EBF0577}">
  <dimension ref="A1:CF57"/>
  <sheetViews>
    <sheetView tabSelected="1" topLeftCell="T1" workbookViewId="0">
      <selection activeCell="J34" sqref="J34"/>
    </sheetView>
  </sheetViews>
  <sheetFormatPr defaultColWidth="8.88671875" defaultRowHeight="13.8" x14ac:dyDescent="0.25"/>
  <cols>
    <col min="1" max="1" width="24.77734375" style="8" customWidth="1"/>
    <col min="2" max="2" width="11.44140625" style="8" customWidth="1"/>
    <col min="3" max="4" width="8.88671875" style="8"/>
    <col min="5" max="5" width="19.109375" style="8" customWidth="1"/>
    <col min="6" max="7" width="8.88671875" style="8"/>
    <col min="8" max="8" width="17.5546875" style="8" customWidth="1"/>
    <col min="9" max="9" width="10.88671875" style="8" customWidth="1"/>
    <col min="10" max="10" width="21.6640625" style="8" customWidth="1"/>
    <col min="11" max="12" width="10.88671875" style="8" customWidth="1"/>
    <col min="13" max="13" width="8.88671875" style="8"/>
    <col min="14" max="14" width="10.44140625" style="8" customWidth="1"/>
    <col min="15" max="15" width="18.21875" style="8" customWidth="1"/>
    <col min="16" max="20" width="8.88671875" style="8"/>
    <col min="21" max="21" width="21.33203125" style="8" customWidth="1"/>
    <col min="22" max="22" width="18.6640625" style="8" customWidth="1"/>
    <col min="23" max="24" width="8.88671875" style="8"/>
    <col min="25" max="25" width="11.33203125" style="8" customWidth="1"/>
    <col min="26" max="27" width="8.88671875" style="8"/>
    <col min="28" max="28" width="12.88671875" style="8" customWidth="1"/>
    <col min="29" max="29" width="16.44140625" style="8" customWidth="1"/>
    <col min="30" max="31" width="8.88671875" style="8"/>
    <col min="32" max="32" width="9.44140625" style="8" customWidth="1"/>
    <col min="33" max="33" width="8.88671875" style="8"/>
    <col min="34" max="34" width="18.33203125" style="8" customWidth="1"/>
    <col min="35" max="35" width="12.44140625" style="8" customWidth="1"/>
    <col min="36" max="36" width="19.88671875" style="8" customWidth="1"/>
    <col min="37" max="37" width="10.6640625" style="8" customWidth="1"/>
    <col min="38" max="38" width="12.33203125" style="8" customWidth="1"/>
    <col min="39" max="40" width="8.88671875" style="8"/>
    <col min="41" max="41" width="10.6640625" style="8" customWidth="1"/>
    <col min="42" max="42" width="12.88671875" style="8" customWidth="1"/>
    <col min="43" max="43" width="17.6640625" style="8" customWidth="1"/>
    <col min="44" max="44" width="8.88671875" style="8"/>
    <col min="45" max="45" width="10.109375" style="8" customWidth="1"/>
    <col min="46" max="46" width="10.6640625" style="8" customWidth="1"/>
    <col min="47" max="47" width="17.33203125" style="8" customWidth="1"/>
    <col min="48" max="48" width="8.88671875" style="8"/>
    <col min="49" max="49" width="13" style="8" customWidth="1"/>
    <col min="50" max="50" width="17.88671875" style="8" customWidth="1"/>
    <col min="51" max="51" width="12" style="8" customWidth="1"/>
    <col min="52" max="52" width="8.88671875" style="8"/>
    <col min="53" max="53" width="11.109375" style="8" customWidth="1"/>
    <col min="54" max="54" width="11.77734375" style="8" customWidth="1"/>
    <col min="55" max="55" width="8.88671875" style="8"/>
    <col min="56" max="56" width="11.21875" style="8" customWidth="1"/>
    <col min="57" max="59" width="8.88671875" style="8"/>
    <col min="60" max="60" width="17.5546875" style="8" customWidth="1"/>
    <col min="61" max="64" width="8.88671875" style="8"/>
    <col min="65" max="72" width="10.109375" style="8" customWidth="1"/>
    <col min="73" max="73" width="16.88671875" style="8" customWidth="1"/>
    <col min="74" max="75" width="10.109375" style="8" customWidth="1"/>
    <col min="76" max="76" width="12.109375" style="8" customWidth="1"/>
    <col min="77" max="77" width="12.77734375" style="8" customWidth="1"/>
    <col min="78" max="79" width="8.88671875" style="8"/>
    <col min="80" max="80" width="10.21875" style="8" customWidth="1"/>
    <col min="81" max="16384" width="8.88671875" style="8"/>
  </cols>
  <sheetData>
    <row r="1" spans="1:84" x14ac:dyDescent="0.25">
      <c r="A1" s="8" t="s">
        <v>0</v>
      </c>
      <c r="B1" s="8">
        <v>1</v>
      </c>
      <c r="C1" s="8">
        <v>2</v>
      </c>
      <c r="D1" s="8">
        <v>3</v>
      </c>
      <c r="E1" s="8" t="s">
        <v>21</v>
      </c>
      <c r="F1" s="8" t="s">
        <v>13</v>
      </c>
      <c r="H1" s="8" t="s">
        <v>1</v>
      </c>
      <c r="I1" s="8">
        <v>1</v>
      </c>
      <c r="J1" s="8">
        <v>2</v>
      </c>
      <c r="K1" s="8">
        <v>3</v>
      </c>
      <c r="L1" s="8" t="s">
        <v>21</v>
      </c>
      <c r="M1" s="8" t="s">
        <v>13</v>
      </c>
      <c r="O1" s="8" t="s">
        <v>2</v>
      </c>
      <c r="P1" s="8">
        <v>1</v>
      </c>
      <c r="Q1" s="8">
        <v>2</v>
      </c>
      <c r="R1" s="8">
        <v>3</v>
      </c>
      <c r="S1" s="8" t="s">
        <v>21</v>
      </c>
      <c r="T1" s="8" t="s">
        <v>13</v>
      </c>
      <c r="V1" s="8" t="s">
        <v>3</v>
      </c>
      <c r="W1" s="8">
        <v>1</v>
      </c>
      <c r="X1" s="8">
        <v>2</v>
      </c>
      <c r="Y1" s="8">
        <v>3</v>
      </c>
      <c r="Z1" s="8" t="s">
        <v>21</v>
      </c>
      <c r="AA1" s="8" t="s">
        <v>13</v>
      </c>
      <c r="AC1" s="8" t="s">
        <v>4</v>
      </c>
      <c r="AD1" s="8">
        <v>1</v>
      </c>
      <c r="AE1" s="8">
        <v>2</v>
      </c>
      <c r="AF1" s="8">
        <v>3</v>
      </c>
      <c r="AG1" s="8" t="s">
        <v>21</v>
      </c>
      <c r="AH1" s="8" t="s">
        <v>13</v>
      </c>
      <c r="AJ1" s="8" t="s">
        <v>5</v>
      </c>
      <c r="AK1" s="8">
        <v>1</v>
      </c>
      <c r="AL1" s="8">
        <v>2</v>
      </c>
      <c r="AM1" s="8">
        <v>3</v>
      </c>
      <c r="AN1" s="8" t="s">
        <v>21</v>
      </c>
      <c r="AO1" s="8" t="s">
        <v>13</v>
      </c>
      <c r="AQ1" s="8" t="s">
        <v>6</v>
      </c>
      <c r="AR1" s="8">
        <v>1</v>
      </c>
      <c r="AS1" s="8">
        <v>2</v>
      </c>
      <c r="AT1" s="8">
        <v>3</v>
      </c>
      <c r="AU1" s="8" t="s">
        <v>21</v>
      </c>
      <c r="AV1" s="8" t="s">
        <v>13</v>
      </c>
      <c r="AX1" s="8" t="s">
        <v>22</v>
      </c>
      <c r="AY1" s="8">
        <v>1</v>
      </c>
      <c r="AZ1" s="8">
        <v>2</v>
      </c>
      <c r="BA1" s="8">
        <v>3</v>
      </c>
      <c r="BB1" s="8" t="s">
        <v>21</v>
      </c>
      <c r="BC1" s="8" t="s">
        <v>13</v>
      </c>
      <c r="BQ1" s="13"/>
    </row>
    <row r="2" spans="1:84" s="1" customFormat="1" x14ac:dyDescent="0.25">
      <c r="A2" s="2" t="s">
        <v>24</v>
      </c>
      <c r="B2" s="1">
        <v>12.004</v>
      </c>
      <c r="C2" s="1">
        <v>12.792999999999999</v>
      </c>
      <c r="D2" s="1">
        <v>12.247</v>
      </c>
      <c r="E2" s="1">
        <f t="shared" ref="E2:E7" si="0">AVERAGE(B2,C2,D2)</f>
        <v>12.347999999999999</v>
      </c>
      <c r="F2" s="1">
        <f t="shared" ref="F2:F7" si="1">STDEV(B2:D2)</f>
        <v>0.40408043753688427</v>
      </c>
      <c r="H2" s="2" t="s">
        <v>24</v>
      </c>
      <c r="I2" s="1">
        <v>26.93</v>
      </c>
      <c r="J2" s="1">
        <v>25.382999999999999</v>
      </c>
      <c r="K2" s="1">
        <v>24.231000000000002</v>
      </c>
      <c r="L2" s="1">
        <f t="shared" ref="L2:L7" si="2">AVERAGE(I2,J2,K2)</f>
        <v>25.51466666666667</v>
      </c>
      <c r="M2" s="1">
        <f t="shared" ref="M2:M7" si="3">STDEV(I2:K2)</f>
        <v>1.3543088027969585</v>
      </c>
      <c r="O2" s="2" t="s">
        <v>24</v>
      </c>
      <c r="P2" s="1">
        <v>49.048000000000002</v>
      </c>
      <c r="Q2" s="1">
        <v>48.720999999999997</v>
      </c>
      <c r="R2" s="1">
        <v>49.375999999999998</v>
      </c>
      <c r="S2" s="1">
        <f>AVERAGE(P2:R2)</f>
        <v>49.048333333333339</v>
      </c>
      <c r="T2" s="1">
        <f>STDEV(P4:R4)</f>
        <v>4.0999999999998593E-2</v>
      </c>
      <c r="V2" s="2" t="s">
        <v>24</v>
      </c>
      <c r="W2" s="1">
        <v>65.619</v>
      </c>
      <c r="X2" s="1">
        <v>64.558999999999997</v>
      </c>
      <c r="Y2" s="1">
        <v>64.558999999999997</v>
      </c>
      <c r="Z2" s="1">
        <f t="shared" ref="Z2:Z7" si="4">AVERAGE(W2,X2,Y2)</f>
        <v>64.912333333333336</v>
      </c>
      <c r="AA2" s="1">
        <f t="shared" ref="AA2:AA7" si="5">STDEV(W2:Y2)</f>
        <v>0.61199128534100466</v>
      </c>
      <c r="AC2" s="2" t="s">
        <v>24</v>
      </c>
      <c r="AD2" s="1">
        <v>76.727999999999994</v>
      </c>
      <c r="AE2" s="1">
        <v>75.492000000000004</v>
      </c>
      <c r="AF2" s="1">
        <v>76.11</v>
      </c>
      <c r="AG2" s="1">
        <f t="shared" ref="AG2:AG7" si="6">AVERAGE(AD2,AE2,AF2)</f>
        <v>76.11</v>
      </c>
      <c r="AH2" s="1">
        <f t="shared" ref="AH2:AH7" si="7">STDEV(AD2:AF2)</f>
        <v>0.617999999999995</v>
      </c>
      <c r="AJ2" s="2" t="s">
        <v>24</v>
      </c>
      <c r="AK2" s="1">
        <v>81.561999999999998</v>
      </c>
      <c r="AL2" s="1">
        <v>82.691999999999993</v>
      </c>
      <c r="AM2" s="1">
        <v>82.126999999999995</v>
      </c>
      <c r="AN2" s="1">
        <f t="shared" ref="AN2:AN7" si="8">AVERAGE(AK2,AL2,AM2)</f>
        <v>82.126999999999995</v>
      </c>
      <c r="AO2" s="1">
        <f t="shared" ref="AO2:AO7" si="9">STDEV(AK2:AM2)</f>
        <v>0.56499999999999773</v>
      </c>
      <c r="AQ2" s="2" t="s">
        <v>24</v>
      </c>
      <c r="AR2" s="1">
        <v>84.781000000000006</v>
      </c>
      <c r="AS2" s="1">
        <v>85.165000000000006</v>
      </c>
      <c r="AT2" s="1">
        <v>85.548000000000002</v>
      </c>
      <c r="AU2" s="1">
        <f t="shared" ref="AU2:AU7" si="10">AVERAGE(AR2,AS2,AT2)</f>
        <v>85.164666666666676</v>
      </c>
      <c r="AV2" s="1">
        <f t="shared" ref="AV2:AV7" si="11">STDEV(AR2:AT2)</f>
        <v>0.38350010864839629</v>
      </c>
      <c r="AX2" s="2" t="s">
        <v>24</v>
      </c>
      <c r="AY2" s="1">
        <v>95.620999999999995</v>
      </c>
      <c r="AZ2" s="1">
        <v>94.787999999999997</v>
      </c>
      <c r="BA2" s="1">
        <v>96.453999999999994</v>
      </c>
      <c r="BB2" s="1">
        <f t="shared" ref="BB2:BB7" si="12">AVERAGE(AY2,AZ2,BA2)</f>
        <v>95.620999999999995</v>
      </c>
      <c r="BC2" s="1">
        <f t="shared" ref="BC2:BC7" si="13">STDEV(AY2:BA2)</f>
        <v>0.83299999999999841</v>
      </c>
      <c r="BQ2" s="10"/>
    </row>
    <row r="3" spans="1:84" s="1" customFormat="1" x14ac:dyDescent="0.25">
      <c r="A3" s="2" t="s">
        <v>25</v>
      </c>
      <c r="B3" s="1">
        <v>12.994</v>
      </c>
      <c r="C3" s="1">
        <v>13.084</v>
      </c>
      <c r="D3" s="1">
        <v>12.585000000000001</v>
      </c>
      <c r="E3" s="1">
        <f t="shared" si="0"/>
        <v>12.887666666666666</v>
      </c>
      <c r="F3" s="1">
        <f t="shared" si="1"/>
        <v>0.26595175000990873</v>
      </c>
      <c r="H3" s="2" t="s">
        <v>25</v>
      </c>
      <c r="I3" s="1">
        <v>25.614999999999998</v>
      </c>
      <c r="J3" s="1">
        <v>24.585999999999999</v>
      </c>
      <c r="K3" s="1">
        <v>24.172000000000001</v>
      </c>
      <c r="L3" s="1">
        <f t="shared" si="2"/>
        <v>24.790999999999997</v>
      </c>
      <c r="M3" s="1">
        <f t="shared" si="3"/>
        <v>0.74302153400826731</v>
      </c>
      <c r="O3" s="2" t="s">
        <v>25</v>
      </c>
      <c r="P3" s="1">
        <v>34.137999999999998</v>
      </c>
      <c r="Q3" s="1">
        <v>34.222000000000001</v>
      </c>
      <c r="R3" s="1">
        <v>34.052999999999997</v>
      </c>
      <c r="S3" s="1">
        <f>AVERAGE(P3,Q3,R3)</f>
        <v>34.137666666666668</v>
      </c>
      <c r="T3" s="1">
        <f>STDEV(P3:R3)</f>
        <v>8.4500493095210238E-2</v>
      </c>
      <c r="V3" s="2" t="s">
        <v>25</v>
      </c>
      <c r="W3" s="1">
        <v>54.600999999999999</v>
      </c>
      <c r="X3" s="1">
        <v>52.326000000000001</v>
      </c>
      <c r="Y3" s="1">
        <v>55.54</v>
      </c>
      <c r="Z3" s="1">
        <f t="shared" si="4"/>
        <v>54.155666666666662</v>
      </c>
      <c r="AA3" s="1">
        <f t="shared" si="5"/>
        <v>1.6526313361827951</v>
      </c>
      <c r="AC3" s="2" t="s">
        <v>25</v>
      </c>
      <c r="AD3" s="1">
        <v>65.290999999999997</v>
      </c>
      <c r="AE3" s="1">
        <v>63.997</v>
      </c>
      <c r="AF3" s="1">
        <v>66.706999999999994</v>
      </c>
      <c r="AG3" s="1">
        <f t="shared" si="6"/>
        <v>65.331666666666663</v>
      </c>
      <c r="AH3" s="1">
        <f t="shared" si="7"/>
        <v>1.3554576103048463</v>
      </c>
      <c r="AJ3" s="2" t="s">
        <v>25</v>
      </c>
      <c r="AK3" s="1">
        <v>79.775000000000006</v>
      </c>
      <c r="AL3" s="1">
        <v>80.884</v>
      </c>
      <c r="AM3" s="1">
        <v>81.319999999999993</v>
      </c>
      <c r="AN3" s="1">
        <f t="shared" si="8"/>
        <v>80.659666666666666</v>
      </c>
      <c r="AO3" s="1">
        <f t="shared" si="9"/>
        <v>0.79655529207539877</v>
      </c>
      <c r="AQ3" s="2" t="s">
        <v>25</v>
      </c>
      <c r="AR3" s="1">
        <v>82.07</v>
      </c>
      <c r="AS3" s="1">
        <v>83.456999999999994</v>
      </c>
      <c r="AT3" s="1">
        <v>84.355000000000004</v>
      </c>
      <c r="AU3" s="1">
        <f t="shared" si="10"/>
        <v>83.293999999999997</v>
      </c>
      <c r="AV3" s="1">
        <f t="shared" si="11"/>
        <v>1.1511876476057288</v>
      </c>
      <c r="AX3" s="2" t="s">
        <v>25</v>
      </c>
      <c r="AY3" s="1">
        <v>107.505</v>
      </c>
      <c r="AZ3" s="1">
        <v>101.788</v>
      </c>
      <c r="BA3" s="1">
        <v>103.23699999999999</v>
      </c>
      <c r="BB3" s="1">
        <f t="shared" si="12"/>
        <v>104.17666666666666</v>
      </c>
      <c r="BC3" s="1">
        <f t="shared" si="13"/>
        <v>2.972078789893251</v>
      </c>
      <c r="BQ3" s="10"/>
    </row>
    <row r="4" spans="1:84" s="1" customFormat="1" x14ac:dyDescent="0.25">
      <c r="A4" s="2" t="s">
        <v>26</v>
      </c>
      <c r="B4" s="1">
        <v>10.18</v>
      </c>
      <c r="C4" s="1">
        <v>10.487</v>
      </c>
      <c r="D4" s="1">
        <v>10.532</v>
      </c>
      <c r="E4" s="1">
        <f t="shared" si="0"/>
        <v>10.399666666666667</v>
      </c>
      <c r="F4" s="1">
        <f t="shared" si="1"/>
        <v>0.19156287044553652</v>
      </c>
      <c r="H4" s="2" t="s">
        <v>26</v>
      </c>
      <c r="I4" s="1">
        <v>20.071999999999999</v>
      </c>
      <c r="J4" s="1">
        <v>19.596</v>
      </c>
      <c r="K4" s="1">
        <v>20.547999999999998</v>
      </c>
      <c r="L4" s="1">
        <f t="shared" si="2"/>
        <v>20.071999999999999</v>
      </c>
      <c r="M4" s="1">
        <f t="shared" si="3"/>
        <v>0.47599999999999909</v>
      </c>
      <c r="O4" s="2" t="s">
        <v>26</v>
      </c>
      <c r="P4" s="1">
        <v>24.117999999999999</v>
      </c>
      <c r="Q4" s="1">
        <v>24.077000000000002</v>
      </c>
      <c r="R4" s="1">
        <v>24.158999999999999</v>
      </c>
      <c r="S4" s="1">
        <f>AVERAGE(P4,Q4,R4)</f>
        <v>24.117999999999999</v>
      </c>
      <c r="T4" s="1">
        <f>STDEV(P4:R4)</f>
        <v>4.0999999999998593E-2</v>
      </c>
      <c r="V4" s="2" t="s">
        <v>26</v>
      </c>
      <c r="W4" s="1">
        <v>31.385999999999999</v>
      </c>
      <c r="X4" s="1">
        <v>31.751000000000001</v>
      </c>
      <c r="Y4" s="1">
        <v>31.021000000000001</v>
      </c>
      <c r="Z4" s="1">
        <f t="shared" si="4"/>
        <v>31.385999999999999</v>
      </c>
      <c r="AA4" s="1">
        <f t="shared" si="5"/>
        <v>0.36500000000000021</v>
      </c>
      <c r="AC4" s="2" t="s">
        <v>26</v>
      </c>
      <c r="AD4" s="1">
        <v>36.046999999999997</v>
      </c>
      <c r="AE4" s="1">
        <v>35.469000000000001</v>
      </c>
      <c r="AF4" s="1">
        <v>36.625</v>
      </c>
      <c r="AG4" s="1">
        <f t="shared" si="6"/>
        <v>36.046999999999997</v>
      </c>
      <c r="AH4" s="1">
        <f t="shared" si="7"/>
        <v>0.5779999999999994</v>
      </c>
      <c r="AJ4" s="2" t="s">
        <v>26</v>
      </c>
      <c r="AK4" s="1">
        <v>44.106000000000002</v>
      </c>
      <c r="AL4" s="1">
        <v>44.058</v>
      </c>
      <c r="AM4" s="1">
        <v>44.154000000000003</v>
      </c>
      <c r="AN4" s="1">
        <f t="shared" si="8"/>
        <v>44.106000000000002</v>
      </c>
      <c r="AO4" s="1">
        <f t="shared" si="9"/>
        <v>4.8000000000001819E-2</v>
      </c>
      <c r="AQ4" s="2" t="s">
        <v>26</v>
      </c>
      <c r="AR4" s="1">
        <v>46.014000000000003</v>
      </c>
      <c r="AS4" s="1">
        <v>45.694000000000003</v>
      </c>
      <c r="AT4" s="1">
        <v>45.853999999999999</v>
      </c>
      <c r="AU4" s="1">
        <f t="shared" si="10"/>
        <v>45.854000000000006</v>
      </c>
      <c r="AV4" s="1">
        <f t="shared" si="11"/>
        <v>0.16000000000000014</v>
      </c>
      <c r="AX4" s="2" t="s">
        <v>26</v>
      </c>
      <c r="AY4" s="1">
        <v>94.350999999999999</v>
      </c>
      <c r="AZ4" s="1">
        <v>87.6</v>
      </c>
      <c r="BA4" s="1">
        <v>85.075999999999993</v>
      </c>
      <c r="BB4" s="1">
        <f t="shared" si="12"/>
        <v>89.009</v>
      </c>
      <c r="BC4" s="1">
        <f t="shared" si="13"/>
        <v>4.7953484753456692</v>
      </c>
      <c r="BQ4" s="10"/>
    </row>
    <row r="5" spans="1:84" s="1" customFormat="1" x14ac:dyDescent="0.25">
      <c r="A5" s="1" t="s">
        <v>15</v>
      </c>
      <c r="B5" s="1">
        <v>11.717000000000001</v>
      </c>
      <c r="C5" s="1">
        <v>12.417999999999999</v>
      </c>
      <c r="D5" s="1">
        <v>12.55</v>
      </c>
      <c r="E5" s="1">
        <f t="shared" si="0"/>
        <v>12.228333333333333</v>
      </c>
      <c r="F5" s="1">
        <f t="shared" si="1"/>
        <v>0.447719033918967</v>
      </c>
      <c r="H5" s="1" t="s">
        <v>15</v>
      </c>
      <c r="I5" s="1">
        <v>19.792000000000002</v>
      </c>
      <c r="J5" s="1">
        <v>19.553999999999998</v>
      </c>
      <c r="K5" s="1">
        <v>19.859000000000002</v>
      </c>
      <c r="L5" s="1">
        <f t="shared" si="2"/>
        <v>19.735000000000003</v>
      </c>
      <c r="M5" s="1">
        <f t="shared" si="3"/>
        <v>0.16029036153181694</v>
      </c>
      <c r="O5" s="1" t="s">
        <v>15</v>
      </c>
      <c r="P5" s="1">
        <v>26.41</v>
      </c>
      <c r="Q5" s="1">
        <v>25.92</v>
      </c>
      <c r="R5" s="1">
        <v>26.529</v>
      </c>
      <c r="S5" s="1">
        <f>AVERAGE(P5,Q5,R5)</f>
        <v>26.286333333333332</v>
      </c>
      <c r="T5" s="1">
        <f>STDEV(P5:R5)</f>
        <v>0.32278527434400206</v>
      </c>
      <c r="V5" s="1" t="s">
        <v>15</v>
      </c>
      <c r="W5" s="1">
        <v>31.541</v>
      </c>
      <c r="X5" s="1">
        <v>31.626000000000001</v>
      </c>
      <c r="Y5" s="1">
        <v>32.845999999999997</v>
      </c>
      <c r="Z5" s="1">
        <f t="shared" si="4"/>
        <v>32.004333333333335</v>
      </c>
      <c r="AA5" s="1">
        <f t="shared" si="5"/>
        <v>0.73014268012035133</v>
      </c>
      <c r="AC5" s="1" t="s">
        <v>15</v>
      </c>
      <c r="AD5" s="1">
        <v>35.186999999999998</v>
      </c>
      <c r="AE5" s="1">
        <v>36.774999999999999</v>
      </c>
      <c r="AF5" s="1">
        <v>36.841000000000001</v>
      </c>
      <c r="AG5" s="1">
        <f t="shared" si="6"/>
        <v>36.267666666666663</v>
      </c>
      <c r="AH5" s="1">
        <f t="shared" si="7"/>
        <v>0.9364664080111661</v>
      </c>
      <c r="AJ5" s="1" t="s">
        <v>15</v>
      </c>
      <c r="AK5" s="1">
        <v>42.152999999999999</v>
      </c>
      <c r="AL5" s="1">
        <v>43.548999999999999</v>
      </c>
      <c r="AM5" s="1">
        <v>44.381999999999998</v>
      </c>
      <c r="AN5" s="1">
        <f t="shared" si="8"/>
        <v>43.361333333333334</v>
      </c>
      <c r="AO5" s="1">
        <f t="shared" si="9"/>
        <v>1.1262878554496327</v>
      </c>
      <c r="AQ5" s="1" t="s">
        <v>15</v>
      </c>
      <c r="AR5" s="1">
        <v>44.140999999999998</v>
      </c>
      <c r="AS5" s="1">
        <v>45.082999999999998</v>
      </c>
      <c r="AT5" s="1">
        <v>44.612000000000002</v>
      </c>
      <c r="AU5" s="1">
        <f t="shared" si="10"/>
        <v>44.611999999999995</v>
      </c>
      <c r="AV5" s="1">
        <f t="shared" si="11"/>
        <v>0.47100000000000009</v>
      </c>
      <c r="AX5" s="1" t="s">
        <v>15</v>
      </c>
      <c r="AY5" s="1">
        <v>84.102000000000004</v>
      </c>
      <c r="AZ5" s="1">
        <v>83.528000000000006</v>
      </c>
      <c r="BA5" s="1">
        <v>87.171000000000006</v>
      </c>
      <c r="BB5" s="1">
        <f t="shared" si="12"/>
        <v>84.933666666666667</v>
      </c>
      <c r="BC5" s="1">
        <f t="shared" si="13"/>
        <v>1.9587277333344051</v>
      </c>
      <c r="BQ5" s="10"/>
    </row>
    <row r="6" spans="1:84" s="1" customFormat="1" x14ac:dyDescent="0.25">
      <c r="A6" s="1" t="s">
        <v>17</v>
      </c>
      <c r="B6" s="1">
        <v>10.808999999999999</v>
      </c>
      <c r="C6" s="1">
        <v>10.827</v>
      </c>
      <c r="D6" s="1">
        <v>10.727</v>
      </c>
      <c r="E6" s="1">
        <f t="shared" si="0"/>
        <v>10.787666666666667</v>
      </c>
      <c r="F6" s="1">
        <f t="shared" si="1"/>
        <v>5.3304158687041456E-2</v>
      </c>
      <c r="H6" s="1" t="s">
        <v>17</v>
      </c>
      <c r="I6" s="1">
        <v>18.38</v>
      </c>
      <c r="J6" s="1">
        <v>18.39</v>
      </c>
      <c r="K6" s="1">
        <v>18.37</v>
      </c>
      <c r="L6" s="1">
        <f t="shared" si="2"/>
        <v>18.38</v>
      </c>
      <c r="M6" s="1">
        <f t="shared" si="3"/>
        <v>9.9999999999997868E-3</v>
      </c>
      <c r="O6" s="1" t="s">
        <v>17</v>
      </c>
      <c r="P6" s="1">
        <v>22.861999999999998</v>
      </c>
      <c r="Q6" s="1">
        <v>22.617999999999999</v>
      </c>
      <c r="R6" s="1">
        <v>22.873000000000001</v>
      </c>
      <c r="S6" s="1">
        <f>AVERAGE(P6,Q6,R6)</f>
        <v>22.784333333333333</v>
      </c>
      <c r="T6" s="1">
        <f>STDEV(P6:R6)</f>
        <v>0.14415385299510222</v>
      </c>
      <c r="V6" s="1" t="s">
        <v>17</v>
      </c>
      <c r="W6" s="1">
        <v>28.79</v>
      </c>
      <c r="X6" s="1">
        <v>28.72</v>
      </c>
      <c r="Y6" s="1">
        <v>26.637</v>
      </c>
      <c r="Z6" s="1">
        <f t="shared" si="4"/>
        <v>28.048999999999996</v>
      </c>
      <c r="AA6" s="1">
        <f t="shared" si="5"/>
        <v>1.2233286557585408</v>
      </c>
      <c r="AC6" s="1" t="s">
        <v>17</v>
      </c>
      <c r="AD6" s="1">
        <v>31.763000000000002</v>
      </c>
      <c r="AE6" s="1">
        <v>31.97</v>
      </c>
      <c r="AF6" s="1">
        <v>29.692</v>
      </c>
      <c r="AG6" s="1">
        <f t="shared" si="6"/>
        <v>31.141666666666669</v>
      </c>
      <c r="AH6" s="1">
        <f t="shared" si="7"/>
        <v>1.2597072411212586</v>
      </c>
      <c r="AJ6" s="1" t="s">
        <v>17</v>
      </c>
      <c r="AK6" s="1">
        <v>36.771999999999998</v>
      </c>
      <c r="AL6" s="1">
        <v>37.167000000000002</v>
      </c>
      <c r="AM6" s="1">
        <v>35.25</v>
      </c>
      <c r="AN6" s="1">
        <f t="shared" si="8"/>
        <v>36.396333333333331</v>
      </c>
      <c r="AO6" s="1">
        <f t="shared" si="9"/>
        <v>1.0122086412066111</v>
      </c>
      <c r="AQ6" s="1" t="s">
        <v>17</v>
      </c>
      <c r="AR6" s="1">
        <v>37.475999999999999</v>
      </c>
      <c r="AS6" s="1">
        <v>38.430999999999997</v>
      </c>
      <c r="AT6" s="1">
        <v>36.384999999999998</v>
      </c>
      <c r="AU6" s="1">
        <f t="shared" si="10"/>
        <v>37.430666666666667</v>
      </c>
      <c r="AV6" s="1">
        <f t="shared" si="11"/>
        <v>1.0237530626734812</v>
      </c>
      <c r="AX6" s="1" t="s">
        <v>17</v>
      </c>
      <c r="AY6" s="1">
        <v>85.701999999999998</v>
      </c>
      <c r="AZ6" s="1">
        <v>84.98</v>
      </c>
      <c r="BA6" s="1">
        <v>85.340999999999994</v>
      </c>
      <c r="BB6" s="1">
        <f t="shared" si="12"/>
        <v>85.341000000000008</v>
      </c>
      <c r="BC6" s="1">
        <f t="shared" si="13"/>
        <v>0.3609999999999971</v>
      </c>
    </row>
    <row r="7" spans="1:84" s="1" customFormat="1" x14ac:dyDescent="0.25">
      <c r="A7" s="1" t="s">
        <v>18</v>
      </c>
      <c r="B7" s="1">
        <v>9.2859999999999996</v>
      </c>
      <c r="C7" s="1">
        <v>9.0269999999999992</v>
      </c>
      <c r="D7" s="1">
        <v>9.2639999999999993</v>
      </c>
      <c r="E7" s="1">
        <f t="shared" si="0"/>
        <v>9.1923333333333321</v>
      </c>
      <c r="F7" s="1">
        <f t="shared" si="1"/>
        <v>0.143604781721687</v>
      </c>
      <c r="H7" s="1" t="s">
        <v>18</v>
      </c>
      <c r="I7" s="1">
        <v>17.538</v>
      </c>
      <c r="J7" s="1">
        <v>17.667000000000002</v>
      </c>
      <c r="K7" s="1">
        <v>17.704000000000001</v>
      </c>
      <c r="L7" s="1">
        <f t="shared" si="2"/>
        <v>17.636333333333333</v>
      </c>
      <c r="M7" s="1">
        <f t="shared" si="3"/>
        <v>8.7145472248037065E-2</v>
      </c>
      <c r="O7" s="1" t="s">
        <v>18</v>
      </c>
      <c r="P7" s="1">
        <v>21.658999999999999</v>
      </c>
      <c r="Q7" s="1">
        <v>20.2</v>
      </c>
      <c r="R7" s="1">
        <v>20.821999999999999</v>
      </c>
      <c r="S7" s="1">
        <f>AVERAGE(P7,Q7,R7)</f>
        <v>20.893666666666665</v>
      </c>
      <c r="T7" s="1">
        <f>STDEV(P7:R7)</f>
        <v>0.73213546105439609</v>
      </c>
      <c r="V7" s="1" t="s">
        <v>18</v>
      </c>
      <c r="W7" s="1">
        <v>27.004000000000001</v>
      </c>
      <c r="X7" s="1">
        <v>27.481000000000002</v>
      </c>
      <c r="Y7" s="1">
        <v>26.492999999999999</v>
      </c>
      <c r="Z7" s="1">
        <f t="shared" si="4"/>
        <v>26.992666666666665</v>
      </c>
      <c r="AA7" s="1">
        <f t="shared" si="5"/>
        <v>0.49409749375334305</v>
      </c>
      <c r="AC7" s="1" t="s">
        <v>18</v>
      </c>
      <c r="AD7" s="1">
        <v>30.227</v>
      </c>
      <c r="AE7" s="1">
        <v>30.856999999999999</v>
      </c>
      <c r="AF7" s="1">
        <v>30.620999999999999</v>
      </c>
      <c r="AG7" s="1">
        <f t="shared" si="6"/>
        <v>30.568333333333332</v>
      </c>
      <c r="AH7" s="1">
        <f t="shared" si="7"/>
        <v>0.31828498760282892</v>
      </c>
      <c r="AJ7" s="1" t="s">
        <v>18</v>
      </c>
      <c r="AK7" s="1">
        <v>36.979999999999997</v>
      </c>
      <c r="AL7" s="1">
        <v>37.101999999999997</v>
      </c>
      <c r="AM7" s="1">
        <v>37.475999999999999</v>
      </c>
      <c r="AN7" s="1">
        <f t="shared" si="8"/>
        <v>37.186</v>
      </c>
      <c r="AO7" s="1">
        <f t="shared" si="9"/>
        <v>0.25844922131823239</v>
      </c>
      <c r="AQ7" s="1" t="s">
        <v>18</v>
      </c>
      <c r="AR7" s="1">
        <v>37.789000000000001</v>
      </c>
      <c r="AS7" s="1">
        <v>38.457000000000001</v>
      </c>
      <c r="AT7" s="1">
        <v>36.841000000000001</v>
      </c>
      <c r="AU7" s="1">
        <f t="shared" si="10"/>
        <v>37.695666666666675</v>
      </c>
      <c r="AV7" s="1">
        <f t="shared" si="11"/>
        <v>0.81203284005841359</v>
      </c>
      <c r="AX7" s="1" t="s">
        <v>18</v>
      </c>
      <c r="AY7" s="1">
        <v>86.34</v>
      </c>
      <c r="AZ7" s="1">
        <v>85.049000000000007</v>
      </c>
      <c r="BA7" s="1">
        <v>85.694000000000003</v>
      </c>
      <c r="BB7" s="1">
        <f t="shared" si="12"/>
        <v>85.694333333333347</v>
      </c>
      <c r="BC7" s="1">
        <f t="shared" si="13"/>
        <v>0.64550006454944009</v>
      </c>
    </row>
    <row r="10" spans="1:84" ht="15" customHeight="1" x14ac:dyDescent="0.25"/>
    <row r="11" spans="1:84" x14ac:dyDescent="0.25">
      <c r="B11" s="8" t="s">
        <v>0</v>
      </c>
      <c r="I11" s="8" t="s">
        <v>1</v>
      </c>
      <c r="Y11" s="8" t="s">
        <v>2</v>
      </c>
      <c r="AB11" s="1"/>
      <c r="AC11" s="1"/>
      <c r="AD11" s="1"/>
      <c r="AE11" s="1"/>
      <c r="AF11" s="1"/>
      <c r="AL11" s="8" t="s">
        <v>3</v>
      </c>
      <c r="AY11" s="8" t="s">
        <v>4</v>
      </c>
      <c r="BL11" s="8" t="s">
        <v>5</v>
      </c>
      <c r="BY11" s="8" t="s">
        <v>6</v>
      </c>
    </row>
    <row r="12" spans="1:84" ht="16.2" x14ac:dyDescent="0.25">
      <c r="B12" s="8" t="s">
        <v>36</v>
      </c>
      <c r="C12" s="8" t="s">
        <v>37</v>
      </c>
      <c r="D12" s="8" t="s">
        <v>23</v>
      </c>
      <c r="E12" s="8" t="s">
        <v>12</v>
      </c>
      <c r="I12" s="8" t="s">
        <v>36</v>
      </c>
      <c r="J12" s="8">
        <v>1</v>
      </c>
      <c r="K12" s="8">
        <v>2</v>
      </c>
      <c r="L12" s="8">
        <v>3</v>
      </c>
      <c r="M12" s="8" t="s">
        <v>33</v>
      </c>
      <c r="N12" s="8" t="s">
        <v>38</v>
      </c>
      <c r="O12" s="1" t="s">
        <v>12</v>
      </c>
      <c r="P12" s="8">
        <v>1</v>
      </c>
      <c r="Q12" s="8">
        <v>2</v>
      </c>
      <c r="R12" s="8">
        <v>3</v>
      </c>
      <c r="S12" s="1" t="s">
        <v>13</v>
      </c>
      <c r="V12" s="8">
        <v>1</v>
      </c>
      <c r="W12" s="8">
        <v>2</v>
      </c>
      <c r="X12" s="8">
        <v>3</v>
      </c>
      <c r="Y12" s="8" t="s">
        <v>39</v>
      </c>
      <c r="Z12" s="8" t="s">
        <v>33</v>
      </c>
      <c r="AA12" s="8" t="s">
        <v>38</v>
      </c>
      <c r="AB12" s="1" t="s">
        <v>12</v>
      </c>
      <c r="AC12" s="8">
        <v>1</v>
      </c>
      <c r="AD12" s="8">
        <v>2</v>
      </c>
      <c r="AE12" s="8">
        <v>3</v>
      </c>
      <c r="AF12" s="1" t="s">
        <v>13</v>
      </c>
      <c r="AI12" s="8">
        <v>1</v>
      </c>
      <c r="AJ12" s="8">
        <v>2</v>
      </c>
      <c r="AK12" s="8">
        <v>3</v>
      </c>
      <c r="AL12" s="8" t="s">
        <v>39</v>
      </c>
      <c r="AM12" s="8" t="s">
        <v>33</v>
      </c>
      <c r="AN12" s="8" t="s">
        <v>38</v>
      </c>
      <c r="AO12" s="1" t="s">
        <v>12</v>
      </c>
      <c r="AP12" s="8">
        <v>1</v>
      </c>
      <c r="AQ12" s="8">
        <v>2</v>
      </c>
      <c r="AR12" s="8">
        <v>3</v>
      </c>
      <c r="AS12" s="1" t="s">
        <v>13</v>
      </c>
      <c r="AV12" s="8">
        <v>1</v>
      </c>
      <c r="AW12" s="8">
        <v>2</v>
      </c>
      <c r="AX12" s="8">
        <v>3</v>
      </c>
      <c r="AY12" s="8" t="s">
        <v>39</v>
      </c>
      <c r="AZ12" s="8" t="s">
        <v>33</v>
      </c>
      <c r="BA12" s="8" t="s">
        <v>38</v>
      </c>
      <c r="BB12" s="1" t="s">
        <v>12</v>
      </c>
      <c r="BC12" s="8">
        <v>1</v>
      </c>
      <c r="BD12" s="8">
        <v>2</v>
      </c>
      <c r="BE12" s="8">
        <v>3</v>
      </c>
      <c r="BF12" s="1" t="s">
        <v>13</v>
      </c>
      <c r="BI12" s="8">
        <v>1</v>
      </c>
      <c r="BJ12" s="8">
        <v>2</v>
      </c>
      <c r="BK12" s="8">
        <v>3</v>
      </c>
      <c r="BL12" s="8" t="s">
        <v>39</v>
      </c>
      <c r="BM12" s="8" t="s">
        <v>33</v>
      </c>
      <c r="BN12" s="8" t="s">
        <v>38</v>
      </c>
      <c r="BO12" s="1" t="s">
        <v>12</v>
      </c>
      <c r="BP12" s="8">
        <v>1</v>
      </c>
      <c r="BQ12" s="8">
        <v>2</v>
      </c>
      <c r="BR12" s="8">
        <v>3</v>
      </c>
      <c r="BS12" s="1" t="s">
        <v>13</v>
      </c>
      <c r="BV12" s="8">
        <v>1</v>
      </c>
      <c r="BW12" s="8">
        <v>2</v>
      </c>
      <c r="BX12" s="8">
        <v>3</v>
      </c>
      <c r="BY12" s="8" t="s">
        <v>39</v>
      </c>
      <c r="BZ12" s="8" t="s">
        <v>33</v>
      </c>
      <c r="CA12" s="8" t="s">
        <v>38</v>
      </c>
      <c r="CB12" s="1" t="s">
        <v>12</v>
      </c>
      <c r="CC12" s="8">
        <v>1</v>
      </c>
      <c r="CD12" s="8">
        <v>2</v>
      </c>
      <c r="CE12" s="8">
        <v>3</v>
      </c>
      <c r="CF12" s="1" t="s">
        <v>13</v>
      </c>
    </row>
    <row r="13" spans="1:84" s="1" customFormat="1" x14ac:dyDescent="0.25">
      <c r="A13" s="2" t="s">
        <v>24</v>
      </c>
      <c r="B13" s="1">
        <v>12.348000000000001</v>
      </c>
      <c r="E13" s="1">
        <v>0</v>
      </c>
      <c r="H13" s="2" t="s">
        <v>24</v>
      </c>
      <c r="I13" s="1">
        <v>25.514666666666699</v>
      </c>
      <c r="J13" s="1">
        <v>26.93</v>
      </c>
      <c r="K13" s="1">
        <v>25.382999999999999</v>
      </c>
      <c r="L13" s="1">
        <v>24.231000000000002</v>
      </c>
      <c r="M13" s="1">
        <v>12.348000000000001</v>
      </c>
      <c r="N13" s="1">
        <v>95.620999999999995</v>
      </c>
      <c r="O13" s="1">
        <f t="shared" ref="O13:O18" si="14">(I13-M13)/N13*100</f>
        <v>13.769639165734199</v>
      </c>
      <c r="P13" s="1">
        <f t="shared" ref="P13:P18" si="15">(J13-M13)/N13*100</f>
        <v>15.249788226435616</v>
      </c>
      <c r="Q13" s="1">
        <f t="shared" ref="Q13:Q18" si="16">(K13-$M13)/$N13*100</f>
        <v>13.631942774076823</v>
      </c>
      <c r="R13" s="1">
        <f t="shared" ref="R13:R18" si="17">(L13-M13)/N13*100</f>
        <v>12.42718649669006</v>
      </c>
      <c r="S13" s="1">
        <f t="shared" ref="S13:S18" si="18">STDEV(P13:R13)</f>
        <v>1.416329888619611</v>
      </c>
      <c r="U13" s="2" t="s">
        <v>24</v>
      </c>
      <c r="V13" s="1">
        <v>49.048000000000002</v>
      </c>
      <c r="W13" s="1">
        <v>48.720999999999997</v>
      </c>
      <c r="X13" s="1">
        <v>49.375999999999998</v>
      </c>
      <c r="Y13" s="1">
        <f>AVERAGE(V13:X13)</f>
        <v>49.048333333333339</v>
      </c>
      <c r="Z13" s="1">
        <v>12.348000000000001</v>
      </c>
      <c r="AA13" s="1">
        <v>95.620999999999995</v>
      </c>
      <c r="AB13" s="1">
        <f t="shared" ref="AB13:AB18" si="19">(Y13-Z13)/AA13*100</f>
        <v>38.381039032569561</v>
      </c>
      <c r="AC13" s="1">
        <f t="shared" ref="AC13:AC18" si="20">(V13-Z13)/AA13*100</f>
        <v>38.380690434109667</v>
      </c>
      <c r="AD13" s="1">
        <f t="shared" ref="AD13:AD18" si="21">(W13-Z13)/AA13*100</f>
        <v>38.038715344955605</v>
      </c>
      <c r="AE13" s="1">
        <f t="shared" ref="AE13:AE18" si="22">(X13-Z13)/AA13*100</f>
        <v>38.723711318643396</v>
      </c>
      <c r="AF13" s="1">
        <f t="shared" ref="AF13:AF18" si="23">STDEV(AC13:AE13)</f>
        <v>0.34249811989671675</v>
      </c>
      <c r="AH13" s="2" t="s">
        <v>24</v>
      </c>
      <c r="AI13" s="1">
        <v>65.619</v>
      </c>
      <c r="AJ13" s="1">
        <v>64.558999999999997</v>
      </c>
      <c r="AK13" s="1">
        <v>64.558999999999997</v>
      </c>
      <c r="AL13" s="1">
        <f t="shared" ref="AL13:AL18" si="24">AVERAGE(AI13,AJ13,AK13)</f>
        <v>64.912333333333336</v>
      </c>
      <c r="AM13" s="1">
        <v>12.348000000000001</v>
      </c>
      <c r="AN13" s="1">
        <v>95.620999999999995</v>
      </c>
      <c r="AO13" s="1">
        <f t="shared" ref="AO13:AO18" si="25">(AL13-AM13)/AN13*100</f>
        <v>54.971536935749818</v>
      </c>
      <c r="AP13" s="1">
        <f t="shared" ref="AP13:AP18" si="26">(AI13-AM13)/AN13*100</f>
        <v>55.710565670720868</v>
      </c>
      <c r="AQ13" s="1">
        <f t="shared" ref="AQ13:AQ18" si="27">(AJ13-AM13)/AN13*100</f>
        <v>54.602022568264296</v>
      </c>
      <c r="AR13" s="1">
        <f t="shared" ref="AR13:AR18" si="28">(AK13-AM13)/AN13*100</f>
        <v>54.602022568264296</v>
      </c>
      <c r="AS13" s="1">
        <f t="shared" ref="AS13:AS18" si="29">STDEV(AP13:AR13)</f>
        <v>0.64001765861160487</v>
      </c>
      <c r="AU13" s="2" t="s">
        <v>24</v>
      </c>
      <c r="AV13" s="1">
        <v>76.727999999999994</v>
      </c>
      <c r="AW13" s="1">
        <v>75.492000000000004</v>
      </c>
      <c r="AX13" s="1">
        <v>76.11</v>
      </c>
      <c r="AY13" s="1">
        <f t="shared" ref="AY13:AY18" si="30">AVERAGE(AV13,AW13,AX13)</f>
        <v>76.11</v>
      </c>
      <c r="AZ13" s="1">
        <v>12.348000000000001</v>
      </c>
      <c r="BA13" s="1">
        <v>95.620999999999995</v>
      </c>
      <c r="BB13" s="1">
        <f t="shared" ref="BB13:BB18" si="31">(AY13-AZ13)/BA13*100</f>
        <v>66.682004998901917</v>
      </c>
      <c r="BC13" s="1">
        <f t="shared" ref="BC13:BC18" si="32">(AV13-AZ13)/BA13*100</f>
        <v>67.3283065435417</v>
      </c>
      <c r="BD13" s="1">
        <f t="shared" ref="BD13:BD18" si="33">(AW13-AZ13)/BA13*100</f>
        <v>66.035703454262148</v>
      </c>
      <c r="BE13" s="1">
        <f t="shared" ref="BE13:BE18" si="34">(AX13-AZ13)/BA13*100</f>
        <v>66.682004998901917</v>
      </c>
      <c r="BF13" s="1">
        <f t="shared" ref="BF13:BF18" si="35">STDEV(BC13:BE13)</f>
        <v>0.64630154463977618</v>
      </c>
      <c r="BH13" s="2" t="s">
        <v>24</v>
      </c>
      <c r="BI13" s="1">
        <v>81.561999999999998</v>
      </c>
      <c r="BJ13" s="1">
        <v>82.691999999999993</v>
      </c>
      <c r="BK13" s="1">
        <v>82.126999999999995</v>
      </c>
      <c r="BL13" s="1">
        <f t="shared" ref="BL13:BL18" si="36">AVERAGE(BI13,BJ13,BK13)</f>
        <v>82.126999999999995</v>
      </c>
      <c r="BM13" s="1">
        <v>12.348000000000001</v>
      </c>
      <c r="BN13" s="1">
        <v>95.620999999999995</v>
      </c>
      <c r="BO13" s="1">
        <f t="shared" ref="BO13:BO18" si="37">(BL13-BM13)/BN13*100</f>
        <v>72.974555798412482</v>
      </c>
      <c r="BP13" s="1">
        <f t="shared" ref="BP13:BP18" si="38">(BI13-BM13)/BN13*100</f>
        <v>72.383681408895541</v>
      </c>
      <c r="BQ13" s="1">
        <f t="shared" ref="BQ13:BQ18" si="39">(BJ13-BM13)/BN13*100</f>
        <v>73.565430187929422</v>
      </c>
      <c r="BR13" s="1">
        <f t="shared" ref="BR13:BR18" si="40">(BK13-BM13)/BN13*100</f>
        <v>72.974555798412482</v>
      </c>
      <c r="BS13" s="1">
        <f t="shared" ref="BS13:BS18" si="41">STDEV(BP13:BR13)</f>
        <v>0.59087438951694082</v>
      </c>
      <c r="BU13" s="2" t="s">
        <v>24</v>
      </c>
      <c r="BV13" s="1">
        <v>84.781000000000006</v>
      </c>
      <c r="BW13" s="1">
        <v>85.165000000000006</v>
      </c>
      <c r="BX13" s="1">
        <v>85.548000000000002</v>
      </c>
      <c r="BY13" s="1">
        <f t="shared" ref="BY13:BY18" si="42">AVERAGE(BV13,BW13,BX13)</f>
        <v>85.164666666666676</v>
      </c>
      <c r="BZ13" s="1">
        <v>12.348000000000001</v>
      </c>
      <c r="CA13" s="1">
        <v>95.620999999999995</v>
      </c>
      <c r="CB13" s="1">
        <f t="shared" ref="CB13:CB18" si="43">(BY13-BZ13)/CA13*100</f>
        <v>76.151333563408329</v>
      </c>
      <c r="CC13" s="1">
        <f t="shared" ref="CC13:CC18" si="44">(BV13-BZ13)/CA13*100</f>
        <v>75.750096736072635</v>
      </c>
      <c r="CD13" s="1">
        <f t="shared" ref="CD13:CD18" si="45">(BW13-BZ13)/CA13*100</f>
        <v>76.151682161868223</v>
      </c>
      <c r="CE13" s="1">
        <f t="shared" ref="CE13:CE18" si="46">(BX13-BZ13)/CA13*100</f>
        <v>76.552221792284129</v>
      </c>
      <c r="CF13" s="1">
        <f t="shared" ref="CF13:CF18" si="47">STDEV(CC13:CE13)</f>
        <v>0.40106264172974015</v>
      </c>
    </row>
    <row r="14" spans="1:84" s="1" customFormat="1" x14ac:dyDescent="0.25">
      <c r="A14" s="2" t="s">
        <v>25</v>
      </c>
      <c r="B14" s="1">
        <v>12.8876666666667</v>
      </c>
      <c r="E14" s="1">
        <v>0</v>
      </c>
      <c r="H14" s="2" t="s">
        <v>25</v>
      </c>
      <c r="I14" s="1">
        <v>24.791</v>
      </c>
      <c r="J14" s="1">
        <v>25.614999999999998</v>
      </c>
      <c r="K14" s="1">
        <v>24.585999999999999</v>
      </c>
      <c r="L14" s="1">
        <v>24.172000000000001</v>
      </c>
      <c r="M14" s="1">
        <v>12.8876666666667</v>
      </c>
      <c r="N14" s="1">
        <v>104.176666666667</v>
      </c>
      <c r="O14" s="1">
        <f t="shared" si="14"/>
        <v>11.426103094102897</v>
      </c>
      <c r="P14" s="1">
        <f t="shared" si="15"/>
        <v>12.217067161552418</v>
      </c>
      <c r="Q14" s="1">
        <f t="shared" si="16"/>
        <v>11.229321985089362</v>
      </c>
      <c r="R14" s="1">
        <f t="shared" si="17"/>
        <v>10.831920135666911</v>
      </c>
      <c r="S14" s="1">
        <f t="shared" si="18"/>
        <v>0.71323220235650742</v>
      </c>
      <c r="U14" s="2" t="s">
        <v>25</v>
      </c>
      <c r="V14" s="1">
        <v>34.137999999999998</v>
      </c>
      <c r="W14" s="1">
        <v>34.222000000000001</v>
      </c>
      <c r="X14" s="1">
        <v>34.052999999999997</v>
      </c>
      <c r="Y14" s="1">
        <f>AVERAGE(V14,W14,X14)</f>
        <v>34.137666666666668</v>
      </c>
      <c r="Z14" s="1">
        <v>12.8876666666667</v>
      </c>
      <c r="AA14" s="1">
        <v>104.176666666667</v>
      </c>
      <c r="AB14" s="1">
        <f t="shared" si="19"/>
        <v>20.398041787988255</v>
      </c>
      <c r="AC14" s="1">
        <f t="shared" si="20"/>
        <v>20.398361757271203</v>
      </c>
      <c r="AD14" s="1">
        <f t="shared" si="21"/>
        <v>20.478994016574312</v>
      </c>
      <c r="AE14" s="1">
        <f t="shared" si="22"/>
        <v>20.31676959011925</v>
      </c>
      <c r="AF14" s="1">
        <f t="shared" si="23"/>
        <v>8.1112686553491423E-2</v>
      </c>
      <c r="AH14" s="2" t="s">
        <v>25</v>
      </c>
      <c r="AI14" s="1">
        <v>54.600999999999999</v>
      </c>
      <c r="AJ14" s="1">
        <v>52.326000000000001</v>
      </c>
      <c r="AK14" s="1">
        <v>55.54</v>
      </c>
      <c r="AL14" s="1">
        <f t="shared" si="24"/>
        <v>54.155666666666662</v>
      </c>
      <c r="AM14" s="1">
        <v>12.8876666666667</v>
      </c>
      <c r="AN14" s="1">
        <v>104.176666666667</v>
      </c>
      <c r="AO14" s="1">
        <f t="shared" si="25"/>
        <v>39.613477106197635</v>
      </c>
      <c r="AP14" s="1">
        <f t="shared" si="26"/>
        <v>40.040956068217284</v>
      </c>
      <c r="AQ14" s="1">
        <f t="shared" si="27"/>
        <v>37.857165712091486</v>
      </c>
      <c r="AR14" s="1">
        <f t="shared" si="28"/>
        <v>40.942309538284164</v>
      </c>
      <c r="AS14" s="1">
        <f t="shared" si="29"/>
        <v>1.5863737908515569</v>
      </c>
      <c r="AU14" s="2" t="s">
        <v>25</v>
      </c>
      <c r="AV14" s="1">
        <v>65.290999999999997</v>
      </c>
      <c r="AW14" s="1">
        <v>63.997</v>
      </c>
      <c r="AX14" s="1">
        <v>66.706999999999994</v>
      </c>
      <c r="AY14" s="1">
        <f t="shared" si="30"/>
        <v>65.331666666666663</v>
      </c>
      <c r="AZ14" s="1">
        <v>12.8876666666667</v>
      </c>
      <c r="BA14" s="1">
        <v>104.176666666667</v>
      </c>
      <c r="BB14" s="1">
        <f t="shared" si="31"/>
        <v>50.341407224906206</v>
      </c>
      <c r="BC14" s="1">
        <f t="shared" si="32"/>
        <v>50.302370972386448</v>
      </c>
      <c r="BD14" s="1">
        <f t="shared" si="33"/>
        <v>49.060250215979075</v>
      </c>
      <c r="BE14" s="1">
        <f t="shared" si="34"/>
        <v>51.661600486353102</v>
      </c>
      <c r="BF14" s="1">
        <f t="shared" si="35"/>
        <v>1.3011143989103517</v>
      </c>
      <c r="BH14" s="2" t="s">
        <v>25</v>
      </c>
      <c r="BI14" s="1">
        <v>79.775000000000006</v>
      </c>
      <c r="BJ14" s="1">
        <v>80.884</v>
      </c>
      <c r="BK14" s="1">
        <v>81.319999999999993</v>
      </c>
      <c r="BL14" s="1">
        <f t="shared" si="36"/>
        <v>80.659666666666666</v>
      </c>
      <c r="BM14" s="1">
        <v>12.8876666666667</v>
      </c>
      <c r="BN14" s="1">
        <v>104.176666666667</v>
      </c>
      <c r="BO14" s="1">
        <f t="shared" si="37"/>
        <v>65.054874732025482</v>
      </c>
      <c r="BP14" s="1">
        <f t="shared" si="38"/>
        <v>64.205676255079283</v>
      </c>
      <c r="BQ14" s="1">
        <f t="shared" si="39"/>
        <v>65.270214059450055</v>
      </c>
      <c r="BR14" s="1">
        <f t="shared" si="40"/>
        <v>65.688733881547108</v>
      </c>
      <c r="BS14" s="1">
        <f t="shared" si="41"/>
        <v>0.76461967690339083</v>
      </c>
      <c r="BU14" s="2" t="s">
        <v>25</v>
      </c>
      <c r="BV14" s="1">
        <v>82.07</v>
      </c>
      <c r="BW14" s="1">
        <v>83.456999999999994</v>
      </c>
      <c r="BX14" s="1">
        <v>84.355000000000004</v>
      </c>
      <c r="BY14" s="1">
        <f t="shared" si="42"/>
        <v>83.293999999999997</v>
      </c>
      <c r="BZ14" s="1">
        <v>12.8876666666667</v>
      </c>
      <c r="CA14" s="1">
        <v>104.176666666667</v>
      </c>
      <c r="CB14" s="1">
        <f t="shared" si="43"/>
        <v>67.583591975170137</v>
      </c>
      <c r="CC14" s="1">
        <f t="shared" si="44"/>
        <v>66.408664768182007</v>
      </c>
      <c r="CD14" s="1">
        <f t="shared" si="45"/>
        <v>67.740056954532108</v>
      </c>
      <c r="CE14" s="1">
        <f t="shared" si="46"/>
        <v>68.602054202796282</v>
      </c>
      <c r="CF14" s="1">
        <f t="shared" si="47"/>
        <v>1.1050340584318836</v>
      </c>
    </row>
    <row r="15" spans="1:84" s="1" customFormat="1" x14ac:dyDescent="0.25">
      <c r="A15" s="2" t="s">
        <v>26</v>
      </c>
      <c r="B15" s="1">
        <v>10.3996666666667</v>
      </c>
      <c r="E15" s="1">
        <v>0</v>
      </c>
      <c r="H15" s="2" t="s">
        <v>26</v>
      </c>
      <c r="I15" s="1">
        <v>20.071999999999999</v>
      </c>
      <c r="J15" s="1">
        <v>20.071999999999999</v>
      </c>
      <c r="K15" s="1">
        <v>19.596</v>
      </c>
      <c r="L15" s="1">
        <v>20.547999999999998</v>
      </c>
      <c r="M15" s="1">
        <v>10.3996666666667</v>
      </c>
      <c r="N15" s="1">
        <v>89.009</v>
      </c>
      <c r="O15" s="1">
        <f t="shared" si="14"/>
        <v>10.86669138326832</v>
      </c>
      <c r="P15" s="1">
        <f t="shared" si="15"/>
        <v>10.86669138326832</v>
      </c>
      <c r="Q15" s="1">
        <f t="shared" si="16"/>
        <v>10.331914001205833</v>
      </c>
      <c r="R15" s="1">
        <f t="shared" si="17"/>
        <v>11.401468765330806</v>
      </c>
      <c r="S15" s="1">
        <f t="shared" si="18"/>
        <v>0.53477738206248659</v>
      </c>
      <c r="U15" s="2" t="s">
        <v>26</v>
      </c>
      <c r="V15" s="1">
        <v>24.117999999999999</v>
      </c>
      <c r="W15" s="1">
        <v>24.077000000000002</v>
      </c>
      <c r="X15" s="1">
        <v>24.158999999999999</v>
      </c>
      <c r="Y15" s="1">
        <f>AVERAGE(V15,W15,X15)</f>
        <v>24.117999999999999</v>
      </c>
      <c r="Z15" s="1">
        <v>10.3996666666667</v>
      </c>
      <c r="AA15" s="1">
        <v>89.009</v>
      </c>
      <c r="AB15" s="1">
        <f t="shared" si="19"/>
        <v>15.412299130799468</v>
      </c>
      <c r="AC15" s="1">
        <f t="shared" si="20"/>
        <v>15.412299130799468</v>
      </c>
      <c r="AD15" s="1">
        <f t="shared" si="21"/>
        <v>15.366236373100811</v>
      </c>
      <c r="AE15" s="1">
        <f t="shared" si="22"/>
        <v>15.458361888498128</v>
      </c>
      <c r="AF15" s="1">
        <f t="shared" si="23"/>
        <v>4.606275769865853E-2</v>
      </c>
      <c r="AH15" s="2" t="s">
        <v>26</v>
      </c>
      <c r="AI15" s="1">
        <v>31.385999999999999</v>
      </c>
      <c r="AJ15" s="1">
        <v>31.751000000000001</v>
      </c>
      <c r="AK15" s="1">
        <v>31.021000000000001</v>
      </c>
      <c r="AL15" s="1">
        <f t="shared" si="24"/>
        <v>31.385999999999999</v>
      </c>
      <c r="AM15" s="1">
        <v>10.3996666666667</v>
      </c>
      <c r="AN15" s="1">
        <v>89.009</v>
      </c>
      <c r="AO15" s="1">
        <f t="shared" si="25"/>
        <v>23.577765544308214</v>
      </c>
      <c r="AP15" s="1">
        <f t="shared" si="26"/>
        <v>23.577765544308214</v>
      </c>
      <c r="AQ15" s="1">
        <f t="shared" si="27"/>
        <v>23.987836436015797</v>
      </c>
      <c r="AR15" s="1">
        <f t="shared" si="28"/>
        <v>23.167694652600638</v>
      </c>
      <c r="AS15" s="1">
        <f t="shared" si="29"/>
        <v>0.41007089170757993</v>
      </c>
      <c r="AU15" s="2" t="s">
        <v>26</v>
      </c>
      <c r="AV15" s="1">
        <v>36.046999999999997</v>
      </c>
      <c r="AW15" s="1">
        <v>35.469000000000001</v>
      </c>
      <c r="AX15" s="1">
        <v>36.625</v>
      </c>
      <c r="AY15" s="1">
        <f t="shared" si="30"/>
        <v>36.046999999999997</v>
      </c>
      <c r="AZ15" s="1">
        <v>10.3996666666667</v>
      </c>
      <c r="BA15" s="1">
        <v>89.009</v>
      </c>
      <c r="BB15" s="1">
        <f t="shared" si="31"/>
        <v>28.814314657319258</v>
      </c>
      <c r="BC15" s="1">
        <f t="shared" si="32"/>
        <v>28.814314657319258</v>
      </c>
      <c r="BD15" s="1">
        <f t="shared" si="33"/>
        <v>28.164942121957669</v>
      </c>
      <c r="BE15" s="1">
        <f t="shared" si="34"/>
        <v>29.463687192680855</v>
      </c>
      <c r="BF15" s="1">
        <f t="shared" si="35"/>
        <v>0.6493725353615929</v>
      </c>
      <c r="BH15" s="2" t="s">
        <v>26</v>
      </c>
      <c r="BI15" s="1">
        <v>44.106000000000002</v>
      </c>
      <c r="BJ15" s="1">
        <v>44.058</v>
      </c>
      <c r="BK15" s="1">
        <v>44.154000000000003</v>
      </c>
      <c r="BL15" s="1">
        <f t="shared" si="36"/>
        <v>44.106000000000002</v>
      </c>
      <c r="BM15" s="1">
        <v>10.3996666666667</v>
      </c>
      <c r="BN15" s="1">
        <v>89.009</v>
      </c>
      <c r="BO15" s="1">
        <f t="shared" si="37"/>
        <v>37.86845524984362</v>
      </c>
      <c r="BP15" s="1">
        <f t="shared" si="38"/>
        <v>37.86845524984362</v>
      </c>
      <c r="BQ15" s="1">
        <f t="shared" si="39"/>
        <v>37.814528118879331</v>
      </c>
      <c r="BR15" s="1">
        <f t="shared" si="40"/>
        <v>37.922382380807903</v>
      </c>
      <c r="BS15" s="1">
        <f t="shared" si="41"/>
        <v>5.3927130964286363E-2</v>
      </c>
      <c r="BU15" s="2" t="s">
        <v>26</v>
      </c>
      <c r="BV15" s="1">
        <v>46.014000000000003</v>
      </c>
      <c r="BW15" s="1">
        <v>45.694000000000003</v>
      </c>
      <c r="BX15" s="1">
        <v>45.853999999999999</v>
      </c>
      <c r="BY15" s="1">
        <f t="shared" si="42"/>
        <v>45.854000000000006</v>
      </c>
      <c r="BZ15" s="1">
        <v>10.3996666666667</v>
      </c>
      <c r="CA15" s="1">
        <v>89.009</v>
      </c>
      <c r="CB15" s="1">
        <f t="shared" si="43"/>
        <v>39.832301602459651</v>
      </c>
      <c r="CC15" s="1">
        <f t="shared" si="44"/>
        <v>40.012058705673923</v>
      </c>
      <c r="CD15" s="1">
        <f t="shared" si="45"/>
        <v>39.652544499245359</v>
      </c>
      <c r="CE15" s="1">
        <f t="shared" si="46"/>
        <v>39.832301602459637</v>
      </c>
      <c r="CF15" s="1">
        <f t="shared" si="47"/>
        <v>0.17975710321428195</v>
      </c>
    </row>
    <row r="16" spans="1:84" s="1" customFormat="1" x14ac:dyDescent="0.25">
      <c r="A16" s="1" t="s">
        <v>15</v>
      </c>
      <c r="B16" s="1">
        <v>12.2283333333333</v>
      </c>
      <c r="E16" s="1">
        <v>0</v>
      </c>
      <c r="H16" s="1" t="s">
        <v>15</v>
      </c>
      <c r="I16" s="1">
        <v>19.734999999999999</v>
      </c>
      <c r="J16" s="1">
        <v>19.792000000000002</v>
      </c>
      <c r="K16" s="1">
        <v>19.553999999999998</v>
      </c>
      <c r="L16" s="1">
        <v>19.859000000000002</v>
      </c>
      <c r="M16" s="1">
        <v>12.2283333333333</v>
      </c>
      <c r="N16" s="1">
        <v>84.933666666666696</v>
      </c>
      <c r="O16" s="1">
        <f t="shared" si="14"/>
        <v>8.8382698655029177</v>
      </c>
      <c r="P16" s="1">
        <f t="shared" si="15"/>
        <v>8.9053810620837819</v>
      </c>
      <c r="Q16" s="1">
        <f t="shared" si="16"/>
        <v>8.6251623816233405</v>
      </c>
      <c r="R16" s="1">
        <f t="shared" si="17"/>
        <v>8.9842661528016379</v>
      </c>
      <c r="S16" s="1">
        <f t="shared" si="18"/>
        <v>0.18872417478559828</v>
      </c>
      <c r="U16" s="1" t="s">
        <v>15</v>
      </c>
      <c r="V16" s="1">
        <v>26.41</v>
      </c>
      <c r="W16" s="1">
        <v>25.92</v>
      </c>
      <c r="X16" s="1">
        <v>26.529</v>
      </c>
      <c r="Y16" s="1">
        <f>AVERAGE(V16,W16,X16)</f>
        <v>26.286333333333332</v>
      </c>
      <c r="Z16" s="1">
        <v>12.2283333333333</v>
      </c>
      <c r="AA16" s="1">
        <v>84.933666666666696</v>
      </c>
      <c r="AB16" s="1">
        <f t="shared" si="19"/>
        <v>16.551740377785048</v>
      </c>
      <c r="AC16" s="1">
        <f t="shared" si="20"/>
        <v>16.697344201945867</v>
      </c>
      <c r="AD16" s="1">
        <f t="shared" si="21"/>
        <v>16.120423389233203</v>
      </c>
      <c r="AE16" s="1">
        <f t="shared" si="22"/>
        <v>16.837453542176085</v>
      </c>
      <c r="AF16" s="1">
        <f t="shared" si="23"/>
        <v>0.38004396491065834</v>
      </c>
      <c r="AH16" s="1" t="s">
        <v>15</v>
      </c>
      <c r="AI16" s="1">
        <v>31.541</v>
      </c>
      <c r="AJ16" s="1">
        <v>31.626000000000001</v>
      </c>
      <c r="AK16" s="1">
        <v>32.845999999999997</v>
      </c>
      <c r="AL16" s="1">
        <f t="shared" si="24"/>
        <v>32.004333333333335</v>
      </c>
      <c r="AM16" s="1">
        <v>12.2283333333333</v>
      </c>
      <c r="AN16" s="1">
        <v>84.933666666666696</v>
      </c>
      <c r="AO16" s="1">
        <f t="shared" si="25"/>
        <v>23.284053045317751</v>
      </c>
      <c r="AP16" s="1">
        <f t="shared" si="26"/>
        <v>22.738529283637064</v>
      </c>
      <c r="AQ16" s="1">
        <f t="shared" si="27"/>
        <v>22.838607383801509</v>
      </c>
      <c r="AR16" s="1">
        <f t="shared" si="28"/>
        <v>24.275022468514674</v>
      </c>
      <c r="AS16" s="1">
        <f t="shared" si="29"/>
        <v>0.85966226206375129</v>
      </c>
      <c r="AU16" s="1" t="s">
        <v>15</v>
      </c>
      <c r="AV16" s="1">
        <v>35.186999999999998</v>
      </c>
      <c r="AW16" s="1">
        <v>36.774999999999999</v>
      </c>
      <c r="AX16" s="1">
        <v>36.841000000000001</v>
      </c>
      <c r="AY16" s="1">
        <f t="shared" si="30"/>
        <v>36.267666666666663</v>
      </c>
      <c r="AZ16" s="1">
        <v>12.2283333333333</v>
      </c>
      <c r="BA16" s="1">
        <v>84.933666666666696</v>
      </c>
      <c r="BB16" s="1">
        <f t="shared" si="31"/>
        <v>28.303656579055836</v>
      </c>
      <c r="BC16" s="1">
        <f t="shared" si="32"/>
        <v>27.031291085984776</v>
      </c>
      <c r="BD16" s="1">
        <f t="shared" si="33"/>
        <v>28.900985474939294</v>
      </c>
      <c r="BE16" s="1">
        <f t="shared" si="34"/>
        <v>28.978693176243453</v>
      </c>
      <c r="BF16" s="1">
        <f t="shared" si="35"/>
        <v>1.1025856350773733</v>
      </c>
      <c r="BH16" s="1" t="s">
        <v>15</v>
      </c>
      <c r="BI16" s="1">
        <v>42.152999999999999</v>
      </c>
      <c r="BJ16" s="1">
        <v>43.548999999999999</v>
      </c>
      <c r="BK16" s="1">
        <v>44.381999999999998</v>
      </c>
      <c r="BL16" s="1">
        <f t="shared" si="36"/>
        <v>43.361333333333334</v>
      </c>
      <c r="BM16" s="1">
        <v>12.2283333333333</v>
      </c>
      <c r="BN16" s="1">
        <v>84.933666666666696</v>
      </c>
      <c r="BO16" s="1">
        <f t="shared" si="37"/>
        <v>36.655664616700903</v>
      </c>
      <c r="BP16" s="1">
        <f t="shared" si="38"/>
        <v>35.232985741814225</v>
      </c>
      <c r="BQ16" s="1">
        <f t="shared" si="39"/>
        <v>36.876621363338472</v>
      </c>
      <c r="BR16" s="1">
        <f t="shared" si="40"/>
        <v>37.857386744949999</v>
      </c>
      <c r="BS16" s="1">
        <f t="shared" si="41"/>
        <v>1.3260793977845025</v>
      </c>
      <c r="BU16" s="1" t="s">
        <v>15</v>
      </c>
      <c r="BV16" s="1">
        <v>44.140999999999998</v>
      </c>
      <c r="BW16" s="1">
        <v>45.082999999999998</v>
      </c>
      <c r="BX16" s="1">
        <v>44.612000000000002</v>
      </c>
      <c r="BY16" s="1">
        <f t="shared" si="42"/>
        <v>44.611999999999995</v>
      </c>
      <c r="BZ16" s="1">
        <v>12.2283333333333</v>
      </c>
      <c r="CA16" s="1">
        <v>84.933666666666696</v>
      </c>
      <c r="CB16" s="1">
        <f t="shared" si="43"/>
        <v>38.128186310100851</v>
      </c>
      <c r="CC16" s="1">
        <f t="shared" si="44"/>
        <v>37.573635896248469</v>
      </c>
      <c r="CD16" s="1">
        <f t="shared" si="45"/>
        <v>38.682736723953234</v>
      </c>
      <c r="CE16" s="1">
        <f t="shared" si="46"/>
        <v>38.128186310100851</v>
      </c>
      <c r="CF16" s="1">
        <f t="shared" si="47"/>
        <v>0.55455041385238246</v>
      </c>
    </row>
    <row r="17" spans="1:84" s="1" customFormat="1" x14ac:dyDescent="0.25">
      <c r="A17" s="1" t="s">
        <v>17</v>
      </c>
      <c r="B17" s="1">
        <v>10.7876666666667</v>
      </c>
      <c r="E17" s="1">
        <v>0</v>
      </c>
      <c r="H17" s="1" t="s">
        <v>17</v>
      </c>
      <c r="I17" s="1">
        <v>18.38</v>
      </c>
      <c r="J17" s="1">
        <v>18.38</v>
      </c>
      <c r="K17" s="1">
        <v>18.39</v>
      </c>
      <c r="L17" s="1">
        <v>18.37</v>
      </c>
      <c r="M17" s="1">
        <v>10.7876666666667</v>
      </c>
      <c r="N17" s="1">
        <v>85.340999999999994</v>
      </c>
      <c r="O17" s="1">
        <f t="shared" si="14"/>
        <v>8.8964663331028451</v>
      </c>
      <c r="P17" s="1">
        <f t="shared" si="15"/>
        <v>8.8964663331028451</v>
      </c>
      <c r="Q17" s="1">
        <f t="shared" si="16"/>
        <v>8.9081840303409869</v>
      </c>
      <c r="R17" s="1">
        <f t="shared" si="17"/>
        <v>8.8847486358647085</v>
      </c>
      <c r="S17" s="1">
        <f t="shared" si="18"/>
        <v>1.1717697238139202E-2</v>
      </c>
      <c r="U17" s="1" t="s">
        <v>17</v>
      </c>
      <c r="V17" s="1">
        <v>22.861999999999998</v>
      </c>
      <c r="W17" s="1">
        <v>22.617999999999999</v>
      </c>
      <c r="X17" s="1">
        <v>22.873000000000001</v>
      </c>
      <c r="Y17" s="1">
        <f>AVERAGE(V17,W17,X17)</f>
        <v>22.784333333333333</v>
      </c>
      <c r="Z17" s="1">
        <v>10.7876666666667</v>
      </c>
      <c r="AA17" s="1">
        <v>85.340999999999994</v>
      </c>
      <c r="AB17" s="1">
        <f t="shared" si="19"/>
        <v>14.057330786687094</v>
      </c>
      <c r="AC17" s="1">
        <f t="shared" si="20"/>
        <v>14.148338235236638</v>
      </c>
      <c r="AD17" s="1">
        <f t="shared" si="21"/>
        <v>13.862426422626051</v>
      </c>
      <c r="AE17" s="1">
        <f t="shared" si="22"/>
        <v>14.161227702198593</v>
      </c>
      <c r="AF17" s="1">
        <f t="shared" si="23"/>
        <v>0.16891512051077773</v>
      </c>
      <c r="AH17" s="1" t="s">
        <v>17</v>
      </c>
      <c r="AI17" s="1">
        <v>28.79</v>
      </c>
      <c r="AJ17" s="1">
        <v>28.72</v>
      </c>
      <c r="AK17" s="1">
        <v>26.637</v>
      </c>
      <c r="AL17" s="1">
        <f t="shared" si="24"/>
        <v>28.048999999999996</v>
      </c>
      <c r="AM17" s="1">
        <v>10.7876666666667</v>
      </c>
      <c r="AN17" s="1">
        <v>85.340999999999994</v>
      </c>
      <c r="AO17" s="1">
        <f t="shared" si="25"/>
        <v>20.226307792659213</v>
      </c>
      <c r="AP17" s="1">
        <f t="shared" si="26"/>
        <v>21.094589158005295</v>
      </c>
      <c r="AQ17" s="1">
        <f t="shared" si="27"/>
        <v>21.012565277338322</v>
      </c>
      <c r="AR17" s="1">
        <f t="shared" si="28"/>
        <v>18.571768942634023</v>
      </c>
      <c r="AS17" s="1">
        <f t="shared" si="29"/>
        <v>1.433459481091784</v>
      </c>
      <c r="AU17" s="1" t="s">
        <v>17</v>
      </c>
      <c r="AV17" s="1">
        <v>31.763000000000002</v>
      </c>
      <c r="AW17" s="1">
        <v>31.97</v>
      </c>
      <c r="AX17" s="1">
        <v>29.692</v>
      </c>
      <c r="AY17" s="1">
        <f t="shared" si="30"/>
        <v>31.141666666666669</v>
      </c>
      <c r="AZ17" s="1">
        <v>10.7876666666667</v>
      </c>
      <c r="BA17" s="1">
        <v>85.340999999999994</v>
      </c>
      <c r="BB17" s="1">
        <f t="shared" si="31"/>
        <v>23.8502009585076</v>
      </c>
      <c r="BC17" s="1">
        <f t="shared" si="32"/>
        <v>24.578260546903955</v>
      </c>
      <c r="BD17" s="1">
        <f t="shared" si="33"/>
        <v>24.820816879733421</v>
      </c>
      <c r="BE17" s="1">
        <f t="shared" si="34"/>
        <v>22.151525448885412</v>
      </c>
      <c r="BF17" s="1">
        <f t="shared" si="35"/>
        <v>1.4760868060149985</v>
      </c>
      <c r="BH17" s="1" t="s">
        <v>17</v>
      </c>
      <c r="BI17" s="1">
        <v>36.771999999999998</v>
      </c>
      <c r="BJ17" s="1">
        <v>37.167000000000002</v>
      </c>
      <c r="BK17" s="1">
        <v>35.25</v>
      </c>
      <c r="BL17" s="1">
        <f t="shared" si="36"/>
        <v>36.396333333333331</v>
      </c>
      <c r="BM17" s="1">
        <v>10.7876666666667</v>
      </c>
      <c r="BN17" s="1">
        <v>85.340999999999994</v>
      </c>
      <c r="BO17" s="1">
        <f t="shared" si="37"/>
        <v>30.007460267241569</v>
      </c>
      <c r="BP17" s="1">
        <f t="shared" si="38"/>
        <v>30.447655093487651</v>
      </c>
      <c r="BQ17" s="1">
        <f t="shared" si="39"/>
        <v>30.910504134394142</v>
      </c>
      <c r="BR17" s="1">
        <f t="shared" si="40"/>
        <v>28.664221573842934</v>
      </c>
      <c r="BS17" s="1">
        <f t="shared" si="41"/>
        <v>1.1860754399486915</v>
      </c>
      <c r="BU17" s="1" t="s">
        <v>17</v>
      </c>
      <c r="BV17" s="1">
        <v>37.475999999999999</v>
      </c>
      <c r="BW17" s="1">
        <v>38.430999999999997</v>
      </c>
      <c r="BX17" s="1">
        <v>36.384999999999998</v>
      </c>
      <c r="BY17" s="1">
        <f t="shared" si="42"/>
        <v>37.430666666666667</v>
      </c>
      <c r="BZ17" s="1">
        <v>10.7876666666667</v>
      </c>
      <c r="CA17" s="1">
        <v>85.340999999999994</v>
      </c>
      <c r="CB17" s="1">
        <f t="shared" si="43"/>
        <v>31.219460751573063</v>
      </c>
      <c r="CC17" s="1">
        <f t="shared" si="44"/>
        <v>31.272580979052623</v>
      </c>
      <c r="CD17" s="1">
        <f t="shared" si="45"/>
        <v>32.391621065294871</v>
      </c>
      <c r="CE17" s="1">
        <f t="shared" si="46"/>
        <v>29.994180210371685</v>
      </c>
      <c r="CF17" s="1">
        <f t="shared" si="47"/>
        <v>1.199602843502513</v>
      </c>
    </row>
    <row r="18" spans="1:84" s="1" customFormat="1" x14ac:dyDescent="0.25">
      <c r="A18" s="1" t="s">
        <v>18</v>
      </c>
      <c r="B18" s="1">
        <v>9.1923333333333304</v>
      </c>
      <c r="E18" s="1">
        <v>0</v>
      </c>
      <c r="H18" s="1" t="s">
        <v>18</v>
      </c>
      <c r="I18" s="1">
        <v>17.636333333333301</v>
      </c>
      <c r="J18" s="1">
        <v>17.538</v>
      </c>
      <c r="K18" s="1">
        <v>17.667000000000002</v>
      </c>
      <c r="L18" s="1">
        <v>17.704000000000001</v>
      </c>
      <c r="M18" s="1">
        <v>9.1923333333333304</v>
      </c>
      <c r="N18" s="1">
        <v>85.694333333333304</v>
      </c>
      <c r="O18" s="1">
        <f t="shared" si="14"/>
        <v>9.8536270387384306</v>
      </c>
      <c r="P18" s="1">
        <f t="shared" si="15"/>
        <v>9.7388781055145692</v>
      </c>
      <c r="Q18" s="1">
        <f t="shared" si="16"/>
        <v>9.8894131467269411</v>
      </c>
      <c r="R18" s="1">
        <f t="shared" si="17"/>
        <v>9.9325898639738988</v>
      </c>
      <c r="S18" s="1">
        <f t="shared" si="18"/>
        <v>0.10169338958395135</v>
      </c>
      <c r="U18" s="1" t="s">
        <v>18</v>
      </c>
      <c r="V18" s="1">
        <v>21.658999999999999</v>
      </c>
      <c r="W18" s="1">
        <v>20.2</v>
      </c>
      <c r="X18" s="1">
        <v>20.821999999999999</v>
      </c>
      <c r="Y18" s="1">
        <f>AVERAGE(V18,W18,X18)</f>
        <v>20.893666666666665</v>
      </c>
      <c r="Z18" s="1">
        <v>9.1923333333333304</v>
      </c>
      <c r="AA18" s="1">
        <v>85.694333333333304</v>
      </c>
      <c r="AB18" s="1">
        <f t="shared" si="19"/>
        <v>13.654734074209502</v>
      </c>
      <c r="AC18" s="1">
        <f t="shared" si="20"/>
        <v>14.547830856182642</v>
      </c>
      <c r="AD18" s="1">
        <f t="shared" si="21"/>
        <v>12.845267870687685</v>
      </c>
      <c r="AE18" s="1">
        <f t="shared" si="22"/>
        <v>13.571103495758186</v>
      </c>
      <c r="AF18" s="1">
        <f t="shared" si="23"/>
        <v>0.85435691320047968</v>
      </c>
      <c r="AH18" s="1" t="s">
        <v>18</v>
      </c>
      <c r="AI18" s="1">
        <v>27.004000000000001</v>
      </c>
      <c r="AJ18" s="1">
        <v>27.481000000000002</v>
      </c>
      <c r="AK18" s="1">
        <v>26.492999999999999</v>
      </c>
      <c r="AL18" s="1">
        <f t="shared" si="24"/>
        <v>26.992666666666665</v>
      </c>
      <c r="AM18" s="1">
        <v>9.1923333333333304</v>
      </c>
      <c r="AN18" s="1">
        <v>85.694333333333304</v>
      </c>
      <c r="AO18" s="1">
        <f t="shared" si="25"/>
        <v>20.771890790133934</v>
      </c>
      <c r="AP18" s="1">
        <f t="shared" si="26"/>
        <v>20.785116090912286</v>
      </c>
      <c r="AQ18" s="1">
        <f t="shared" si="27"/>
        <v>21.341745661906867</v>
      </c>
      <c r="AR18" s="1">
        <f t="shared" si="28"/>
        <v>20.188810617582657</v>
      </c>
      <c r="AS18" s="1">
        <f t="shared" si="29"/>
        <v>0.57658129135727687</v>
      </c>
      <c r="AU18" s="1" t="s">
        <v>18</v>
      </c>
      <c r="AV18" s="1">
        <v>30.227</v>
      </c>
      <c r="AW18" s="1">
        <v>30.856999999999999</v>
      </c>
      <c r="AX18" s="1">
        <v>30.620999999999999</v>
      </c>
      <c r="AY18" s="1">
        <f t="shared" si="30"/>
        <v>30.568333333333332</v>
      </c>
      <c r="AZ18" s="1">
        <v>9.1923333333333304</v>
      </c>
      <c r="BA18" s="1">
        <v>85.694333333333304</v>
      </c>
      <c r="BB18" s="1">
        <f t="shared" si="31"/>
        <v>24.94447318570268</v>
      </c>
      <c r="BC18" s="1">
        <f t="shared" si="32"/>
        <v>24.546158244613618</v>
      </c>
      <c r="BD18" s="1">
        <f t="shared" si="33"/>
        <v>25.281329376115895</v>
      </c>
      <c r="BE18" s="1">
        <f t="shared" si="34"/>
        <v>25.005931936378534</v>
      </c>
      <c r="BF18" s="1">
        <f t="shared" si="35"/>
        <v>0.37141894361295291</v>
      </c>
      <c r="BH18" s="1" t="s">
        <v>18</v>
      </c>
      <c r="BI18" s="1">
        <v>36.979999999999997</v>
      </c>
      <c r="BJ18" s="1">
        <v>37.101999999999997</v>
      </c>
      <c r="BK18" s="1">
        <v>37.475999999999999</v>
      </c>
      <c r="BL18" s="1">
        <f t="shared" si="36"/>
        <v>37.186</v>
      </c>
      <c r="BM18" s="1">
        <v>9.1923333333333304</v>
      </c>
      <c r="BN18" s="1">
        <v>85.694333333333304</v>
      </c>
      <c r="BO18" s="1">
        <f t="shared" si="37"/>
        <v>32.666881901953857</v>
      </c>
      <c r="BP18" s="1">
        <f t="shared" si="38"/>
        <v>32.426492611335647</v>
      </c>
      <c r="BQ18" s="1">
        <f t="shared" si="39"/>
        <v>32.568859084420218</v>
      </c>
      <c r="BR18" s="1">
        <f t="shared" si="40"/>
        <v>33.0052940101057</v>
      </c>
      <c r="BS18" s="1">
        <f t="shared" si="41"/>
        <v>0.30159429598795001</v>
      </c>
      <c r="BU18" s="1" t="s">
        <v>18</v>
      </c>
      <c r="BV18" s="1">
        <v>37.789000000000001</v>
      </c>
      <c r="BW18" s="1">
        <v>38.457000000000001</v>
      </c>
      <c r="BX18" s="1">
        <v>36.841000000000001</v>
      </c>
      <c r="BY18" s="1">
        <f t="shared" si="42"/>
        <v>37.695666666666675</v>
      </c>
      <c r="BZ18" s="1">
        <v>9.1923333333333304</v>
      </c>
      <c r="CA18" s="1">
        <v>85.694333333333304</v>
      </c>
      <c r="CB18" s="1">
        <f t="shared" si="43"/>
        <v>33.261631457544865</v>
      </c>
      <c r="CC18" s="1">
        <f t="shared" si="44"/>
        <v>33.3705456992489</v>
      </c>
      <c r="CD18" s="1">
        <f t="shared" si="45"/>
        <v>34.150060486302102</v>
      </c>
      <c r="CE18" s="1">
        <f t="shared" si="46"/>
        <v>32.264288187083565</v>
      </c>
      <c r="CF18" s="1">
        <f t="shared" si="47"/>
        <v>0.94759222514722408</v>
      </c>
    </row>
    <row r="19" spans="1:84" x14ac:dyDescent="0.25">
      <c r="O19" s="1"/>
      <c r="P19" s="1"/>
      <c r="Q19" s="1"/>
      <c r="R19" s="1"/>
      <c r="S19" s="1"/>
      <c r="CF19" s="1"/>
    </row>
    <row r="20" spans="1:84" x14ac:dyDescent="0.25">
      <c r="O20" s="1"/>
      <c r="P20" s="1"/>
      <c r="Q20" s="1"/>
      <c r="R20" s="1"/>
      <c r="S20" s="1"/>
    </row>
    <row r="21" spans="1:84" x14ac:dyDescent="0.25">
      <c r="H21" s="9"/>
    </row>
    <row r="22" spans="1:84" s="1" customFormat="1" x14ac:dyDescent="0.25">
      <c r="A22" s="1" t="s">
        <v>12</v>
      </c>
      <c r="B22" s="10"/>
      <c r="J22" s="1" t="s">
        <v>13</v>
      </c>
      <c r="CB22" s="8"/>
      <c r="CC22" s="8"/>
      <c r="CD22" s="8"/>
      <c r="CE22" s="8"/>
    </row>
    <row r="23" spans="1:84" s="1" customFormat="1" x14ac:dyDescent="0.25">
      <c r="A23" s="1" t="s">
        <v>20</v>
      </c>
      <c r="B23" s="10" t="s">
        <v>0</v>
      </c>
      <c r="C23" s="10" t="s">
        <v>1</v>
      </c>
      <c r="D23" s="10" t="s">
        <v>2</v>
      </c>
      <c r="E23" s="10" t="s">
        <v>3</v>
      </c>
      <c r="F23" s="1" t="s">
        <v>4</v>
      </c>
      <c r="G23" s="1" t="s">
        <v>5</v>
      </c>
      <c r="H23" s="1" t="s">
        <v>6</v>
      </c>
      <c r="J23" s="1" t="s">
        <v>20</v>
      </c>
      <c r="K23" s="10" t="s">
        <v>0</v>
      </c>
      <c r="L23" s="10" t="s">
        <v>1</v>
      </c>
      <c r="M23" s="10" t="s">
        <v>2</v>
      </c>
      <c r="N23" s="10" t="s">
        <v>3</v>
      </c>
      <c r="O23" s="1" t="s">
        <v>4</v>
      </c>
      <c r="P23" s="1" t="s">
        <v>5</v>
      </c>
      <c r="Q23" s="1" t="s">
        <v>6</v>
      </c>
    </row>
    <row r="24" spans="1:84" s="1" customFormat="1" x14ac:dyDescent="0.25">
      <c r="A24" s="2" t="s">
        <v>24</v>
      </c>
      <c r="B24" s="1">
        <v>0</v>
      </c>
      <c r="C24" s="1">
        <v>13.769639165734199</v>
      </c>
      <c r="D24" s="1">
        <v>38.381039032569603</v>
      </c>
      <c r="E24" s="1">
        <v>54.971536935749803</v>
      </c>
      <c r="F24" s="1">
        <v>66.682004998901903</v>
      </c>
      <c r="G24" s="1">
        <v>72.974555798412496</v>
      </c>
      <c r="H24" s="1">
        <v>76.151333563408301</v>
      </c>
      <c r="J24" s="2" t="s">
        <v>24</v>
      </c>
      <c r="K24" s="1">
        <v>0</v>
      </c>
      <c r="L24" s="1">
        <v>1.4163298886196101</v>
      </c>
      <c r="M24" s="1">
        <v>0.34249811989671702</v>
      </c>
      <c r="N24" s="1">
        <v>0.64001765861160498</v>
      </c>
      <c r="O24" s="1">
        <v>0.64630154463978295</v>
      </c>
      <c r="P24" s="1">
        <v>6.8759661879490901</v>
      </c>
      <c r="Q24" s="1">
        <v>0.40106264172974698</v>
      </c>
    </row>
    <row r="25" spans="1:84" s="1" customFormat="1" x14ac:dyDescent="0.25">
      <c r="A25" s="2" t="s">
        <v>25</v>
      </c>
      <c r="B25" s="1">
        <v>0</v>
      </c>
      <c r="C25" s="1">
        <v>11.426103094103</v>
      </c>
      <c r="D25" s="1">
        <v>20.398041787988401</v>
      </c>
      <c r="E25" s="1">
        <v>39.613477106197799</v>
      </c>
      <c r="F25" s="1">
        <v>50.341407224906398</v>
      </c>
      <c r="G25" s="1">
        <v>65.054874732025695</v>
      </c>
      <c r="H25" s="1">
        <v>67.583591975170407</v>
      </c>
      <c r="J25" s="2" t="s">
        <v>25</v>
      </c>
      <c r="K25" s="1">
        <v>0</v>
      </c>
      <c r="L25" s="1">
        <v>0.71323220235651097</v>
      </c>
      <c r="M25" s="1">
        <v>8.1112686553489605E-2</v>
      </c>
      <c r="N25" s="1">
        <v>1.5863737908515601</v>
      </c>
      <c r="O25" s="1">
        <v>1.30111439891036</v>
      </c>
      <c r="P25" s="1">
        <v>0.76461967690341004</v>
      </c>
      <c r="Q25" s="1">
        <v>1.1050340584318801</v>
      </c>
    </row>
    <row r="26" spans="1:84" s="1" customFormat="1" x14ac:dyDescent="0.25">
      <c r="A26" s="2" t="s">
        <v>26</v>
      </c>
      <c r="B26" s="1">
        <v>0</v>
      </c>
      <c r="C26" s="1">
        <v>10.8666913832684</v>
      </c>
      <c r="D26" s="1">
        <v>15.4122991307995</v>
      </c>
      <c r="E26" s="1">
        <v>23.577765544308299</v>
      </c>
      <c r="F26" s="1">
        <v>28.814314657319301</v>
      </c>
      <c r="G26" s="1">
        <v>37.868455249843599</v>
      </c>
      <c r="H26" s="1">
        <v>39.832301602459701</v>
      </c>
      <c r="J26" s="2" t="s">
        <v>26</v>
      </c>
      <c r="K26" s="1">
        <v>0</v>
      </c>
      <c r="L26" s="1">
        <v>0.53477738206248804</v>
      </c>
      <c r="M26" s="1">
        <v>4.6062757698660299E-2</v>
      </c>
      <c r="N26" s="1">
        <v>0.41007089170757999</v>
      </c>
      <c r="O26" s="1">
        <v>0.64937253536159301</v>
      </c>
      <c r="P26" s="1">
        <v>5.3927130964282803E-2</v>
      </c>
      <c r="Q26" s="1">
        <v>0.17975710321428201</v>
      </c>
    </row>
    <row r="27" spans="1:84" s="1" customFormat="1" x14ac:dyDescent="0.25">
      <c r="A27" s="1" t="s">
        <v>15</v>
      </c>
      <c r="B27" s="1">
        <v>0</v>
      </c>
      <c r="C27" s="1">
        <v>8.8382698655028804</v>
      </c>
      <c r="D27" s="1">
        <v>16.551740377784999</v>
      </c>
      <c r="E27" s="1">
        <v>23.284053045317702</v>
      </c>
      <c r="F27" s="1">
        <v>28.303656579055801</v>
      </c>
      <c r="G27" s="1">
        <v>36.655664616700903</v>
      </c>
      <c r="H27" s="1">
        <v>38.128186310100801</v>
      </c>
      <c r="J27" s="1" t="s">
        <v>15</v>
      </c>
      <c r="K27" s="1">
        <v>0</v>
      </c>
      <c r="L27" s="1">
        <v>0.188724174785596</v>
      </c>
      <c r="M27" s="1">
        <v>0.38004396491065801</v>
      </c>
      <c r="N27" s="1">
        <v>0.85966226206375096</v>
      </c>
      <c r="O27" s="1">
        <v>1.10258563507737</v>
      </c>
      <c r="P27" s="1">
        <v>1.32607939778451</v>
      </c>
      <c r="Q27" s="1">
        <v>0.55455041385237902</v>
      </c>
    </row>
    <row r="28" spans="1:84" s="1" customFormat="1" x14ac:dyDescent="0.25">
      <c r="A28" s="1" t="s">
        <v>17</v>
      </c>
      <c r="B28" s="1">
        <v>0</v>
      </c>
      <c r="C28" s="1">
        <v>8.8964663331028895</v>
      </c>
      <c r="D28" s="1">
        <v>14.0573307866871</v>
      </c>
      <c r="E28" s="1">
        <v>20.226307792659298</v>
      </c>
      <c r="F28" s="1">
        <v>23.8502009585076</v>
      </c>
      <c r="G28" s="1">
        <v>30.007460267241601</v>
      </c>
      <c r="H28" s="1">
        <v>31.219460751573099</v>
      </c>
      <c r="J28" s="1" t="s">
        <v>17</v>
      </c>
      <c r="K28" s="1">
        <v>0</v>
      </c>
      <c r="L28" s="1">
        <v>1.17176972381383E-2</v>
      </c>
      <c r="M28" s="1">
        <v>0.16891512051077701</v>
      </c>
      <c r="N28" s="1">
        <v>1.43345948109179</v>
      </c>
      <c r="O28" s="1">
        <v>1.4760868060150001</v>
      </c>
      <c r="P28" s="1">
        <v>1.1860754399486899</v>
      </c>
      <c r="Q28" s="1">
        <v>1.1996028435025099</v>
      </c>
    </row>
    <row r="29" spans="1:84" s="1" customFormat="1" x14ac:dyDescent="0.25">
      <c r="A29" s="1" t="s">
        <v>18</v>
      </c>
      <c r="B29" s="1">
        <v>0</v>
      </c>
      <c r="C29" s="1">
        <v>9.8536270387384608</v>
      </c>
      <c r="D29" s="1">
        <v>13.6547340742095</v>
      </c>
      <c r="E29" s="1">
        <v>20.771890790133899</v>
      </c>
      <c r="F29" s="1">
        <v>24.944473185702702</v>
      </c>
      <c r="G29" s="1">
        <v>32.666881901953801</v>
      </c>
      <c r="H29" s="1">
        <v>33.261631457544802</v>
      </c>
      <c r="J29" s="1" t="s">
        <v>18</v>
      </c>
      <c r="K29" s="1">
        <v>0</v>
      </c>
      <c r="L29" s="1">
        <v>0.10169338958395099</v>
      </c>
      <c r="M29" s="1">
        <v>0.85435691320048002</v>
      </c>
      <c r="N29" s="1">
        <v>0.57658129135727498</v>
      </c>
      <c r="O29" s="1">
        <v>0.37141894361295502</v>
      </c>
      <c r="P29" s="1">
        <v>0.30159429598794701</v>
      </c>
      <c r="Q29" s="1">
        <v>0.94759222514722696</v>
      </c>
    </row>
    <row r="30" spans="1:84" s="1" customFormat="1" x14ac:dyDescent="0.25"/>
    <row r="31" spans="1:84" s="1" customFormat="1" x14ac:dyDescent="0.25"/>
    <row r="34" spans="1:17" x14ac:dyDescent="0.25">
      <c r="A34" s="2" t="s">
        <v>12</v>
      </c>
      <c r="B34" s="3"/>
      <c r="C34" s="2"/>
      <c r="D34" s="2"/>
      <c r="E34" s="2"/>
      <c r="F34" s="2"/>
      <c r="G34" s="2"/>
      <c r="H34" s="2"/>
      <c r="I34" s="2"/>
      <c r="J34" s="7" t="s">
        <v>45</v>
      </c>
      <c r="K34" s="2"/>
      <c r="L34" s="2"/>
      <c r="M34" s="2"/>
      <c r="N34" s="2"/>
      <c r="O34" s="2"/>
      <c r="P34" s="2"/>
      <c r="Q34" s="2"/>
    </row>
    <row r="35" spans="1:17" x14ac:dyDescent="0.25">
      <c r="A35" s="4"/>
      <c r="B35" s="5">
        <v>0</v>
      </c>
      <c r="C35" s="5">
        <v>10</v>
      </c>
      <c r="D35" s="5">
        <v>40</v>
      </c>
      <c r="E35" s="5">
        <v>140</v>
      </c>
      <c r="F35" s="4">
        <v>220</v>
      </c>
      <c r="G35" s="4">
        <v>360</v>
      </c>
      <c r="H35" s="4">
        <v>400</v>
      </c>
      <c r="I35" s="4"/>
      <c r="J35" s="4"/>
      <c r="K35" s="5">
        <v>0</v>
      </c>
      <c r="L35" s="5">
        <v>10</v>
      </c>
      <c r="M35" s="5">
        <v>40</v>
      </c>
      <c r="N35" s="5">
        <v>140</v>
      </c>
      <c r="O35" s="4">
        <v>220</v>
      </c>
      <c r="P35" s="4">
        <v>360</v>
      </c>
      <c r="Q35" s="4">
        <v>400</v>
      </c>
    </row>
    <row r="36" spans="1:17" x14ac:dyDescent="0.25">
      <c r="A36" s="2" t="s">
        <v>24</v>
      </c>
      <c r="B36" s="6">
        <v>0</v>
      </c>
      <c r="C36" s="2">
        <v>13.769639165734199</v>
      </c>
      <c r="D36" s="2">
        <v>38.381039032569603</v>
      </c>
      <c r="E36" s="2">
        <v>54.971536935749803</v>
      </c>
      <c r="F36" s="2">
        <v>66.682004998901903</v>
      </c>
      <c r="G36" s="2">
        <v>75.788442566660706</v>
      </c>
      <c r="H36" s="2">
        <v>76.151333563408301</v>
      </c>
      <c r="I36" s="2"/>
      <c r="J36" s="2" t="s">
        <v>24</v>
      </c>
      <c r="K36" s="2">
        <v>0</v>
      </c>
      <c r="L36" s="2">
        <v>1.4163298886196101</v>
      </c>
      <c r="M36" s="2">
        <v>0.34249811989671702</v>
      </c>
      <c r="N36" s="2">
        <v>0.64001765861160498</v>
      </c>
      <c r="O36" s="2">
        <v>0.64630154463978295</v>
      </c>
      <c r="P36" s="2">
        <v>0.59087438951694105</v>
      </c>
      <c r="Q36" s="2">
        <v>0.40106264172974698</v>
      </c>
    </row>
    <row r="37" spans="1:17" x14ac:dyDescent="0.25">
      <c r="A37" s="2" t="s">
        <v>25</v>
      </c>
      <c r="B37" s="6">
        <v>0</v>
      </c>
      <c r="C37" s="2">
        <v>11.426103094103</v>
      </c>
      <c r="D37" s="2">
        <v>20.398041787988401</v>
      </c>
      <c r="E37" s="2">
        <v>39.613477106197799</v>
      </c>
      <c r="F37" s="2">
        <v>50.341407224906398</v>
      </c>
      <c r="G37" s="2">
        <v>65.054874732025695</v>
      </c>
      <c r="H37" s="2">
        <v>67.583591975170407</v>
      </c>
      <c r="I37" s="2"/>
      <c r="J37" s="2" t="s">
        <v>25</v>
      </c>
      <c r="K37" s="2">
        <v>0</v>
      </c>
      <c r="L37" s="2">
        <v>0.71323220235651097</v>
      </c>
      <c r="M37" s="2">
        <v>8.1112686553489605E-2</v>
      </c>
      <c r="N37" s="2">
        <v>1.5863737908515601</v>
      </c>
      <c r="O37" s="2">
        <v>1.30111439891036</v>
      </c>
      <c r="P37" s="2">
        <v>0.76461967690341004</v>
      </c>
      <c r="Q37" s="2">
        <v>1.1050340584318801</v>
      </c>
    </row>
    <row r="38" spans="1:17" x14ac:dyDescent="0.25">
      <c r="A38" s="2" t="s">
        <v>26</v>
      </c>
      <c r="B38" s="6">
        <v>0</v>
      </c>
      <c r="C38" s="2">
        <v>10.8666913832684</v>
      </c>
      <c r="D38" s="2">
        <v>15.4122991307995</v>
      </c>
      <c r="E38" s="2">
        <v>23.577765544308299</v>
      </c>
      <c r="F38" s="2">
        <v>28.814314657319301</v>
      </c>
      <c r="G38" s="2">
        <v>37.868455249843599</v>
      </c>
      <c r="H38" s="2">
        <v>39.832301602459701</v>
      </c>
      <c r="I38" s="2"/>
      <c r="J38" s="2" t="s">
        <v>26</v>
      </c>
      <c r="K38" s="2">
        <v>0</v>
      </c>
      <c r="L38" s="2">
        <v>0.53477738206248804</v>
      </c>
      <c r="M38" s="2">
        <v>4.6062757698660299E-2</v>
      </c>
      <c r="N38" s="2">
        <v>0.41007089170757999</v>
      </c>
      <c r="O38" s="2">
        <v>0.64937253536159301</v>
      </c>
      <c r="P38" s="2">
        <v>5.3927130964282803E-2</v>
      </c>
      <c r="Q38" s="2">
        <v>0.17975710321428201</v>
      </c>
    </row>
    <row r="39" spans="1:17" x14ac:dyDescent="0.25">
      <c r="A39" s="2" t="s">
        <v>27</v>
      </c>
      <c r="B39" s="6">
        <v>0</v>
      </c>
      <c r="C39" s="2">
        <v>8.8382698655028804</v>
      </c>
      <c r="D39" s="2">
        <v>16.551740377784999</v>
      </c>
      <c r="E39" s="2">
        <v>23.284053045317702</v>
      </c>
      <c r="F39" s="2">
        <v>28.303656579055801</v>
      </c>
      <c r="G39" s="2">
        <v>36.655664616700903</v>
      </c>
      <c r="H39" s="2">
        <v>38.128186310100801</v>
      </c>
      <c r="I39" s="2"/>
      <c r="J39" s="2" t="s">
        <v>27</v>
      </c>
      <c r="K39" s="2">
        <v>0</v>
      </c>
      <c r="L39" s="2">
        <v>0.188724174785596</v>
      </c>
      <c r="M39" s="2">
        <v>0.38004396491065801</v>
      </c>
      <c r="N39" s="2">
        <v>0.85966226206375096</v>
      </c>
      <c r="O39" s="2">
        <v>1.10258563507737</v>
      </c>
      <c r="P39" s="2">
        <v>1.32607939778451</v>
      </c>
      <c r="Q39" s="2">
        <v>0.55455041385237902</v>
      </c>
    </row>
    <row r="40" spans="1:17" ht="13.2" customHeight="1" x14ac:dyDescent="0.25">
      <c r="A40" s="2" t="s">
        <v>28</v>
      </c>
      <c r="B40" s="6">
        <v>0</v>
      </c>
      <c r="C40" s="2">
        <v>8.8964663331028895</v>
      </c>
      <c r="D40" s="2">
        <v>14.0573307866871</v>
      </c>
      <c r="E40" s="2">
        <v>20.226307792659298</v>
      </c>
      <c r="F40" s="2">
        <v>23.8502009585076</v>
      </c>
      <c r="G40" s="2">
        <v>30.007460267241601</v>
      </c>
      <c r="H40" s="2">
        <v>31.219460751573099</v>
      </c>
      <c r="I40" s="2"/>
      <c r="J40" s="2" t="s">
        <v>28</v>
      </c>
      <c r="K40" s="2">
        <v>0</v>
      </c>
      <c r="L40" s="2">
        <v>1.17176972381383E-2</v>
      </c>
      <c r="M40" s="2">
        <v>0.16891512051077701</v>
      </c>
      <c r="N40" s="2">
        <v>1.43345948109179</v>
      </c>
      <c r="O40" s="2">
        <v>1.4760868060150001</v>
      </c>
      <c r="P40" s="2">
        <v>1.1860754399486899</v>
      </c>
      <c r="Q40" s="2">
        <v>1.1996028435025099</v>
      </c>
    </row>
    <row r="41" spans="1:17" x14ac:dyDescent="0.25">
      <c r="B41" s="11"/>
    </row>
    <row r="42" spans="1:17" x14ac:dyDescent="0.25">
      <c r="A42" s="1"/>
    </row>
    <row r="43" spans="1:17" x14ac:dyDescent="0.25">
      <c r="A43" s="1"/>
    </row>
    <row r="44" spans="1:17" x14ac:dyDescent="0.25">
      <c r="A44" s="1"/>
    </row>
    <row r="45" spans="1:17" x14ac:dyDescent="0.25">
      <c r="A45" s="1"/>
    </row>
    <row r="46" spans="1:17" x14ac:dyDescent="0.25">
      <c r="A46" s="1"/>
    </row>
    <row r="50" spans="1:6" x14ac:dyDescent="0.25">
      <c r="A50" s="12"/>
      <c r="B50" s="12"/>
      <c r="C50" s="12"/>
      <c r="D50" s="12"/>
      <c r="E50" s="12"/>
      <c r="F50" s="12"/>
    </row>
    <row r="51" spans="1:6" x14ac:dyDescent="0.25">
      <c r="A51" s="12"/>
      <c r="B51" s="12"/>
      <c r="C51" s="12"/>
      <c r="D51" s="12"/>
      <c r="E51" s="12"/>
      <c r="F51" s="12"/>
    </row>
    <row r="52" spans="1:6" x14ac:dyDescent="0.25">
      <c r="A52" s="12"/>
      <c r="B52" s="12"/>
      <c r="C52" s="12"/>
      <c r="D52" s="12"/>
      <c r="E52" s="12"/>
      <c r="F52" s="12"/>
    </row>
    <row r="53" spans="1:6" x14ac:dyDescent="0.25">
      <c r="A53" s="12"/>
      <c r="B53" s="12"/>
      <c r="C53" s="12"/>
      <c r="D53" s="12"/>
      <c r="E53" s="12"/>
      <c r="F53" s="12"/>
    </row>
    <row r="54" spans="1:6" x14ac:dyDescent="0.25">
      <c r="A54" s="12"/>
      <c r="B54" s="12"/>
      <c r="C54" s="12"/>
      <c r="D54" s="12"/>
      <c r="E54" s="12"/>
      <c r="F54" s="12"/>
    </row>
    <row r="55" spans="1:6" x14ac:dyDescent="0.25">
      <c r="A55" s="12"/>
      <c r="B55" s="12"/>
      <c r="C55" s="12"/>
      <c r="D55" s="12"/>
      <c r="E55" s="12"/>
      <c r="F55" s="12"/>
    </row>
    <row r="56" spans="1:6" x14ac:dyDescent="0.25">
      <c r="A56" s="12"/>
      <c r="B56" s="12"/>
      <c r="C56" s="12"/>
      <c r="D56" s="12"/>
      <c r="E56" s="12"/>
      <c r="F56" s="12"/>
    </row>
    <row r="57" spans="1:6" x14ac:dyDescent="0.25">
      <c r="A57" s="12"/>
      <c r="B57" s="12"/>
      <c r="C57" s="12"/>
      <c r="D57" s="12"/>
      <c r="E57" s="12"/>
      <c r="F57" s="12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carvacrol</vt:lpstr>
      <vt:lpstr>thymol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2020-02-05T03:05:43Z</cp:lastPrinted>
  <dcterms:created xsi:type="dcterms:W3CDTF">2019-05-04T08:08:00Z</dcterms:created>
  <dcterms:modified xsi:type="dcterms:W3CDTF">2020-02-05T09:55:15Z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