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I:\研究生阶段学习资料\精油\生测实验侯辉宇\论文\peerj投稿所有资料\peerj文章及图表\Supplemental Files important\Supplemental Files\fresh and dry mycelial weight\"/>
    </mc:Choice>
  </mc:AlternateContent>
  <xr:revisionPtr revIDLastSave="0" documentId="13_ncr:1_{EAD70B56-CF67-4D9D-AF7F-7A0E07D45CFA}" xr6:coauthVersionLast="45" xr6:coauthVersionMax="45" xr10:uidLastSave="{00000000-0000-0000-0000-000000000000}"/>
  <bookViews>
    <workbookView xWindow="-108" yWindow="-108" windowWidth="19416" windowHeight="1041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  <c r="E26" i="1"/>
  <c r="I25" i="1" s="1"/>
  <c r="F25" i="1"/>
  <c r="E25" i="1"/>
  <c r="F24" i="1"/>
  <c r="E24" i="1"/>
  <c r="F19" i="1"/>
  <c r="E19" i="1"/>
  <c r="G18" i="1" s="1"/>
  <c r="F18" i="1"/>
  <c r="E18" i="1"/>
  <c r="F17" i="1"/>
  <c r="E17" i="1"/>
  <c r="F11" i="1"/>
  <c r="E11" i="1"/>
  <c r="H10" i="1" s="1"/>
  <c r="F10" i="1"/>
  <c r="E10" i="1"/>
  <c r="F9" i="1"/>
  <c r="E9" i="1"/>
  <c r="F5" i="1"/>
  <c r="E5" i="1"/>
  <c r="I4" i="1" s="1"/>
  <c r="F4" i="1"/>
  <c r="E4" i="1"/>
  <c r="F3" i="1"/>
  <c r="E3" i="1"/>
  <c r="G9" i="1" l="1"/>
  <c r="G10" i="1"/>
  <c r="G24" i="1"/>
  <c r="H9" i="1"/>
  <c r="I10" i="1"/>
  <c r="I17" i="1"/>
  <c r="G17" i="1"/>
  <c r="H17" i="1"/>
  <c r="H18" i="1"/>
  <c r="I18" i="1"/>
  <c r="H3" i="1"/>
  <c r="J10" i="1"/>
  <c r="G3" i="1"/>
  <c r="G4" i="1"/>
  <c r="H24" i="1"/>
  <c r="G25" i="1"/>
  <c r="I3" i="1"/>
  <c r="H4" i="1"/>
  <c r="J4" i="1" s="1"/>
  <c r="K10" i="1"/>
  <c r="I24" i="1"/>
  <c r="H25" i="1"/>
  <c r="I9" i="1"/>
  <c r="J9" i="1" l="1"/>
  <c r="J18" i="1"/>
  <c r="K18" i="1" s="1"/>
  <c r="J17" i="1"/>
  <c r="K17" i="1" s="1"/>
  <c r="J3" i="1"/>
  <c r="J24" i="1"/>
  <c r="K24" i="1" s="1"/>
  <c r="K4" i="1"/>
  <c r="J25" i="1"/>
  <c r="K25" i="1" s="1"/>
  <c r="K9" i="1"/>
  <c r="K3" i="1"/>
</calcChain>
</file>

<file path=xl/sharedStrings.xml><?xml version="1.0" encoding="utf-8"?>
<sst xmlns="http://schemas.openxmlformats.org/spreadsheetml/2006/main" count="79" uniqueCount="29">
  <si>
    <t>3d</t>
  </si>
  <si>
    <t>CK</t>
  </si>
  <si>
    <t>cavacrol</t>
  </si>
  <si>
    <t>thymol</t>
  </si>
  <si>
    <t>cavacrol</t>
    <phoneticPr fontId="1" type="noConversion"/>
  </si>
  <si>
    <t>carvacrol wet/mg</t>
    <phoneticPr fontId="1" type="noConversion"/>
  </si>
  <si>
    <r>
      <t>EC</t>
    </r>
    <r>
      <rPr>
        <vertAlign val="subscript"/>
        <sz val="11"/>
        <color theme="1"/>
        <rFont val="Times New Roman"/>
        <family val="1"/>
      </rPr>
      <t>50</t>
    </r>
    <phoneticPr fontId="1" type="noConversion"/>
  </si>
  <si>
    <t>EC₅₀</t>
    <phoneticPr fontId="1" type="noConversion"/>
  </si>
  <si>
    <r>
      <t>EC</t>
    </r>
    <r>
      <rPr>
        <vertAlign val="subscript"/>
        <sz val="11"/>
        <color theme="1"/>
        <rFont val="Times New Roman"/>
        <family val="1"/>
      </rPr>
      <t>90</t>
    </r>
    <phoneticPr fontId="1" type="noConversion"/>
  </si>
  <si>
    <t>EC₉₀</t>
    <phoneticPr fontId="1" type="noConversion"/>
  </si>
  <si>
    <t>CK</t>
    <phoneticPr fontId="1" type="noConversion"/>
  </si>
  <si>
    <r>
      <rPr>
        <sz val="11"/>
        <color theme="1"/>
        <rFont val="宋体"/>
        <family val="3"/>
        <charset val="134"/>
      </rPr>
      <t>独立样本</t>
    </r>
    <r>
      <rPr>
        <sz val="11"/>
        <color theme="1"/>
        <rFont val="Times New Roman"/>
        <family val="1"/>
      </rPr>
      <t>t</t>
    </r>
    <r>
      <rPr>
        <sz val="11"/>
        <color theme="1"/>
        <rFont val="宋体"/>
        <family val="3"/>
        <charset val="134"/>
      </rPr>
      <t>检验干重，香芹酚</t>
    </r>
    <r>
      <rPr>
        <sz val="11"/>
        <color theme="1"/>
        <rFont val="Times New Roman"/>
        <family val="1"/>
      </rPr>
      <t>sig</t>
    </r>
    <r>
      <rPr>
        <sz val="11"/>
        <color theme="1"/>
        <rFont val="宋体"/>
        <family val="3"/>
        <charset val="134"/>
      </rPr>
      <t>值大于</t>
    </r>
    <r>
      <rPr>
        <sz val="11"/>
        <color theme="1"/>
        <rFont val="Times New Roman"/>
        <family val="1"/>
      </rPr>
      <t>0.05</t>
    </r>
    <r>
      <rPr>
        <sz val="11"/>
        <color theme="1"/>
        <rFont val="宋体"/>
        <family val="3"/>
        <charset val="134"/>
      </rPr>
      <t>，差异不显著；百里酚</t>
    </r>
    <r>
      <rPr>
        <sz val="11"/>
        <color theme="1"/>
        <rFont val="Times New Roman"/>
        <family val="1"/>
      </rPr>
      <t>sig</t>
    </r>
    <r>
      <rPr>
        <sz val="11"/>
        <color theme="1"/>
        <rFont val="宋体"/>
        <family val="3"/>
        <charset val="134"/>
      </rPr>
      <t>＜</t>
    </r>
    <r>
      <rPr>
        <sz val="11"/>
        <color theme="1"/>
        <rFont val="Times New Roman"/>
        <family val="1"/>
      </rPr>
      <t>0.01</t>
    </r>
    <r>
      <rPr>
        <sz val="11"/>
        <color theme="1"/>
        <rFont val="宋体"/>
        <family val="3"/>
        <charset val="134"/>
      </rPr>
      <t>，差异极显著</t>
    </r>
  </si>
  <si>
    <t>carvacrol dry/mg</t>
    <phoneticPr fontId="1" type="noConversion"/>
  </si>
  <si>
    <t>thymol wet/mg</t>
    <phoneticPr fontId="1" type="noConversion"/>
  </si>
  <si>
    <t>thymol dry/mg</t>
    <phoneticPr fontId="1" type="noConversion"/>
  </si>
  <si>
    <t>AVERAGE</t>
    <phoneticPr fontId="1" type="noConversion"/>
  </si>
  <si>
    <t>STDEV</t>
    <phoneticPr fontId="1" type="noConversion"/>
  </si>
  <si>
    <t>wet weight inhibition rate</t>
    <phoneticPr fontId="1" type="noConversion"/>
  </si>
  <si>
    <r>
      <t>dry weight inhibition rate</t>
    </r>
    <r>
      <rPr>
        <sz val="11"/>
        <color theme="1"/>
        <rFont val="Times New Roman"/>
        <family val="1"/>
      </rPr>
      <t>1</t>
    </r>
    <phoneticPr fontId="1" type="noConversion"/>
  </si>
  <si>
    <t>wet weight inhibition rate1</t>
    <phoneticPr fontId="1" type="noConversion"/>
  </si>
  <si>
    <t>wet weight inhibition rate2</t>
    <phoneticPr fontId="1" type="noConversion"/>
  </si>
  <si>
    <r>
      <rPr>
        <sz val="11"/>
        <color theme="1"/>
        <rFont val="Times New Roman"/>
        <family val="3"/>
      </rPr>
      <t>wet weight inhibition rate</t>
    </r>
    <r>
      <rPr>
        <sz val="11"/>
        <color theme="1"/>
        <rFont val="Times New Roman"/>
        <family val="1"/>
      </rPr>
      <t>3</t>
    </r>
    <phoneticPr fontId="1" type="noConversion"/>
  </si>
  <si>
    <t>Mean dry weight inhibition rate</t>
    <phoneticPr fontId="1" type="noConversion"/>
  </si>
  <si>
    <t>Mean wet weight inhibition rate</t>
    <phoneticPr fontId="1" type="noConversion"/>
  </si>
  <si>
    <r>
      <rPr>
        <sz val="11"/>
        <color theme="1"/>
        <rFont val="Times New Roman"/>
        <family val="3"/>
      </rPr>
      <t>dry weight inhibition rate</t>
    </r>
    <r>
      <rPr>
        <sz val="11"/>
        <color theme="1"/>
        <rFont val="Times New Roman"/>
        <family val="1"/>
      </rPr>
      <t>2</t>
    </r>
    <phoneticPr fontId="1" type="noConversion"/>
  </si>
  <si>
    <r>
      <rPr>
        <sz val="11"/>
        <color theme="1"/>
        <rFont val="Times New Roman"/>
        <family val="3"/>
      </rPr>
      <t>dry weight inhibition rate</t>
    </r>
    <r>
      <rPr>
        <sz val="11"/>
        <color theme="1"/>
        <rFont val="Times New Roman"/>
        <family val="1"/>
      </rPr>
      <t>3</t>
    </r>
    <phoneticPr fontId="1" type="noConversion"/>
  </si>
  <si>
    <t>wet</t>
    <phoneticPr fontId="1" type="noConversion"/>
  </si>
  <si>
    <t>dry</t>
    <phoneticPr fontId="1" type="noConversion"/>
  </si>
  <si>
    <t>dry weight inhibition rate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</si>
</sst>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vertAlign val="subscript"/>
      <sz val="11"/>
      <color theme="1"/>
      <name val="Times New Roman"/>
      <family val="1"/>
    </font>
    <font>
      <sz val="11"/>
      <color theme="1"/>
      <name val="Times New Roman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-5400000" spcFirstLastPara="1" vertOverflow="ellipsis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altLang="zh-CN" sz="14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Wet</a:t>
            </a:r>
            <a:r>
              <a:rPr lang="zh-CN" altLang="en-US" sz="14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（</a:t>
            </a:r>
            <a:r>
              <a:rPr lang="en-US" altLang="zh-CN" sz="14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mg</a:t>
            </a:r>
            <a:r>
              <a:rPr lang="zh-CN" altLang="en-US" sz="140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）</a:t>
            </a:r>
          </a:p>
        </c:rich>
      </c:tx>
      <c:layout>
        <c:manualLayout>
          <c:xMode val="edge"/>
          <c:yMode val="edge"/>
          <c:x val="2.2002836766616293E-2"/>
          <c:y val="0.31800980863307582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7963073428952692"/>
          <c:y val="0.15265574561800466"/>
          <c:w val="0.76783826895375451"/>
          <c:h val="0.731850242857573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Sheet1!$O$2</c:f>
              <c:strCache>
                <c:ptCount val="1"/>
                <c:pt idx="0">
                  <c:v>cavacrol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99C-4C13-886C-6F79C31F60B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9C-4C13-886C-6F79C31F60B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9C-4C13-886C-6F79C31F60B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9C-4C13-886C-6F79C31F60BA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Sheet1!$P$3:$P$5</c:f>
                <c:numCache>
                  <c:formatCode>General</c:formatCode>
                  <c:ptCount val="3"/>
                  <c:pt idx="0">
                    <c:v>2.2052966542697456</c:v>
                  </c:pt>
                  <c:pt idx="1">
                    <c:v>1.6623276853055584</c:v>
                  </c:pt>
                  <c:pt idx="2">
                    <c:v>8.4346507534890502</c:v>
                  </c:pt>
                </c:numCache>
              </c:numRef>
            </c:plus>
            <c:minus>
              <c:numRef>
                <c:f>Sheet1!$P$3:$P$5</c:f>
                <c:numCache>
                  <c:formatCode>General</c:formatCode>
                  <c:ptCount val="3"/>
                  <c:pt idx="0">
                    <c:v>2.2052966542697456</c:v>
                  </c:pt>
                  <c:pt idx="1">
                    <c:v>1.6623276853055584</c:v>
                  </c:pt>
                  <c:pt idx="2">
                    <c:v>8.4346507534890502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Sheet1!$N$3:$N$5</c:f>
              <c:strCache>
                <c:ptCount val="3"/>
                <c:pt idx="0">
                  <c:v>EC₅₀</c:v>
                </c:pt>
                <c:pt idx="1">
                  <c:v>EC₉₀</c:v>
                </c:pt>
                <c:pt idx="2">
                  <c:v>CK</c:v>
                </c:pt>
              </c:strCache>
            </c:strRef>
          </c:cat>
          <c:val>
            <c:numRef>
              <c:f>Sheet1!$O$3:$O$5</c:f>
              <c:numCache>
                <c:formatCode>0.00_ </c:formatCode>
                <c:ptCount val="3"/>
                <c:pt idx="0">
                  <c:v>21.933333333333334</c:v>
                </c:pt>
                <c:pt idx="1">
                  <c:v>5.833333333333333</c:v>
                </c:pt>
                <c:pt idx="2">
                  <c:v>167.16666666666666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9C-4C13-886C-6F79C31F60BA}"/>
            </c:ext>
          </c:extLst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thymol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00B-4451-8A98-27CC23A33A4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0B-4451-8A98-27CC23A33A4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c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00B-4451-8A98-27CC23A33A4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0B-4451-8A98-27CC23A33A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Sheet1!$R$3:$R$5</c:f>
                <c:numCache>
                  <c:formatCode>General</c:formatCode>
                  <c:ptCount val="3"/>
                  <c:pt idx="0">
                    <c:v>1.2000000000000028</c:v>
                  </c:pt>
                  <c:pt idx="1">
                    <c:v>0.20816659994661343</c:v>
                  </c:pt>
                  <c:pt idx="2">
                    <c:v>12.152777460317449</c:v>
                  </c:pt>
                </c:numCache>
              </c:numRef>
            </c:plus>
            <c:minus>
              <c:numRef>
                <c:f>Sheet1!$R$3:$R$5</c:f>
                <c:numCache>
                  <c:formatCode>General</c:formatCode>
                  <c:ptCount val="3"/>
                  <c:pt idx="0">
                    <c:v>1.2000000000000028</c:v>
                  </c:pt>
                  <c:pt idx="1">
                    <c:v>0.20816659994661343</c:v>
                  </c:pt>
                  <c:pt idx="2">
                    <c:v>12.152777460317449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Sheet1!$N$3:$N$5</c:f>
              <c:strCache>
                <c:ptCount val="3"/>
                <c:pt idx="0">
                  <c:v>EC₅₀</c:v>
                </c:pt>
                <c:pt idx="1">
                  <c:v>EC₉₀</c:v>
                </c:pt>
                <c:pt idx="2">
                  <c:v>CK</c:v>
                </c:pt>
              </c:strCache>
            </c:strRef>
          </c:cat>
          <c:val>
            <c:numRef>
              <c:f>Sheet1!$Q$3:$Q$5</c:f>
              <c:numCache>
                <c:formatCode>0.00_ </c:formatCode>
                <c:ptCount val="3"/>
                <c:pt idx="0">
                  <c:v>37.5</c:v>
                </c:pt>
                <c:pt idx="1">
                  <c:v>3.0333333333333337</c:v>
                </c:pt>
                <c:pt idx="2">
                  <c:v>170.9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B-4451-8A98-27CC23A33A4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9743192"/>
        <c:axId val="639748440"/>
      </c:barChart>
      <c:catAx>
        <c:axId val="639743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639748440"/>
        <c:crosses val="autoZero"/>
        <c:auto val="1"/>
        <c:lblAlgn val="ctr"/>
        <c:lblOffset val="100"/>
        <c:noMultiLvlLbl val="0"/>
      </c:catAx>
      <c:valAx>
        <c:axId val="639748440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_ 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39743192"/>
        <c:crosses val="autoZero"/>
        <c:crossBetween val="between"/>
        <c:majorUnit val="3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673058043317104"/>
          <c:y val="5.7609135065013424E-2"/>
          <c:w val="0.34560177115265178"/>
          <c:h val="6.60215888506894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altLang="zh-CN" sz="16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Dry</a:t>
            </a:r>
            <a:r>
              <a:rPr lang="zh-CN" altLang="en-US" sz="16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（</a:t>
            </a:r>
            <a:r>
              <a:rPr lang="en-US" altLang="zh-CN" sz="16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mg</a:t>
            </a:r>
            <a:r>
              <a:rPr lang="zh-CN" altLang="en-US" sz="16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）</a:t>
            </a:r>
          </a:p>
        </c:rich>
      </c:tx>
      <c:layout>
        <c:manualLayout>
          <c:xMode val="edge"/>
          <c:yMode val="edge"/>
          <c:x val="2.0629750271444085E-2"/>
          <c:y val="0.33333333333333331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7968463865680914"/>
          <c:y val="0.15065132987408833"/>
          <c:w val="0.77705836388772009"/>
          <c:h val="0.732730989271502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Sheet1!$O$8</c:f>
              <c:strCache>
                <c:ptCount val="1"/>
                <c:pt idx="0">
                  <c:v>cavacrol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65E-4DEF-B1E8-8B16B25C9ACE}"/>
                </c:ext>
              </c:extLst>
            </c:dLbl>
            <c:dLbl>
              <c:idx val="1"/>
              <c:layout>
                <c:manualLayout>
                  <c:x val="0"/>
                  <c:y val="-4.6296296296297144E-3"/>
                </c:manualLayout>
              </c:layout>
              <c:tx>
                <c:rich>
                  <a:bodyPr/>
                  <a:lstStyle/>
                  <a:p>
                    <a:r>
                      <a:rPr lang="en-US" altLang="zh-CN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65E-4DEF-B1E8-8B16B25C9AC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65E-4DEF-B1E8-8B16B25C9A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Sheet1!$P$9:$P$11</c:f>
                <c:numCache>
                  <c:formatCode>General</c:formatCode>
                  <c:ptCount val="3"/>
                  <c:pt idx="0">
                    <c:v>0.96436507609929534</c:v>
                  </c:pt>
                  <c:pt idx="1">
                    <c:v>0.96090235369330612</c:v>
                  </c:pt>
                  <c:pt idx="2">
                    <c:v>2.1548395145191992</c:v>
                  </c:pt>
                </c:numCache>
              </c:numRef>
            </c:plus>
            <c:minus>
              <c:numRef>
                <c:f>Sheet1!$P$9:$P$11</c:f>
                <c:numCache>
                  <c:formatCode>General</c:formatCode>
                  <c:ptCount val="3"/>
                  <c:pt idx="0">
                    <c:v>0.96436507609929534</c:v>
                  </c:pt>
                  <c:pt idx="1">
                    <c:v>0.96090235369330612</c:v>
                  </c:pt>
                  <c:pt idx="2">
                    <c:v>2.1548395145191992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Sheet1!$N$9:$N$11</c:f>
              <c:strCache>
                <c:ptCount val="3"/>
                <c:pt idx="0">
                  <c:v>EC₅₀</c:v>
                </c:pt>
                <c:pt idx="1">
                  <c:v>EC₉₀</c:v>
                </c:pt>
                <c:pt idx="2">
                  <c:v>CK</c:v>
                </c:pt>
              </c:strCache>
            </c:strRef>
          </c:cat>
          <c:val>
            <c:numRef>
              <c:f>Sheet1!$O$9:$O$11</c:f>
              <c:numCache>
                <c:formatCode>0.00_ </c:formatCode>
                <c:ptCount val="3"/>
                <c:pt idx="0">
                  <c:v>8.2999999999999989</c:v>
                </c:pt>
                <c:pt idx="1">
                  <c:v>4.1333333333333329</c:v>
                </c:pt>
                <c:pt idx="2">
                  <c:v>38.666666666666664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E-4DEF-B1E8-8B16B25C9ACE}"/>
            </c:ext>
          </c:extLst>
        </c:ser>
        <c:ser>
          <c:idx val="1"/>
          <c:order val="1"/>
          <c:tx>
            <c:strRef>
              <c:f>Sheet1!$Q$8</c:f>
              <c:strCache>
                <c:ptCount val="1"/>
                <c:pt idx="0">
                  <c:v>thymol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35-4DDB-AD68-BBA7C05DB20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c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35-4DDB-AD68-BBA7C05DB20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35-4DDB-AD68-BBA7C05DB2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Sheet1!$R$9:$R$11</c:f>
                <c:numCache>
                  <c:formatCode>General</c:formatCode>
                  <c:ptCount val="3"/>
                  <c:pt idx="0">
                    <c:v>0.70059498523279018</c:v>
                  </c:pt>
                  <c:pt idx="1">
                    <c:v>2.8867513459481315E-2</c:v>
                  </c:pt>
                  <c:pt idx="2">
                    <c:v>1.6083013813751865</c:v>
                  </c:pt>
                </c:numCache>
              </c:numRef>
            </c:plus>
            <c:minus>
              <c:numRef>
                <c:f>Sheet1!$R$9:$R$11</c:f>
                <c:numCache>
                  <c:formatCode>General</c:formatCode>
                  <c:ptCount val="3"/>
                  <c:pt idx="0">
                    <c:v>0.70059498523279018</c:v>
                  </c:pt>
                  <c:pt idx="1">
                    <c:v>2.8867513459481315E-2</c:v>
                  </c:pt>
                  <c:pt idx="2">
                    <c:v>1.6083013813751865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Sheet1!$N$9:$N$11</c:f>
              <c:strCache>
                <c:ptCount val="3"/>
                <c:pt idx="0">
                  <c:v>EC₅₀</c:v>
                </c:pt>
                <c:pt idx="1">
                  <c:v>EC₉₀</c:v>
                </c:pt>
                <c:pt idx="2">
                  <c:v>CK</c:v>
                </c:pt>
              </c:strCache>
            </c:strRef>
          </c:cat>
          <c:val>
            <c:numRef>
              <c:f>Sheet1!$Q$9:$Q$11</c:f>
              <c:numCache>
                <c:formatCode>0.00_ </c:formatCode>
                <c:ptCount val="3"/>
                <c:pt idx="0">
                  <c:v>11.316666666666668</c:v>
                </c:pt>
                <c:pt idx="1">
                  <c:v>1.5166666666666666</c:v>
                </c:pt>
                <c:pt idx="2">
                  <c:v>37.643333333333338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65E-4DEF-B1E8-8B16B25C9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361944"/>
        <c:axId val="479363256"/>
      </c:barChart>
      <c:catAx>
        <c:axId val="479361944"/>
        <c:scaling>
          <c:orientation val="minMax"/>
        </c:scaling>
        <c:delete val="0"/>
        <c:axPos val="b"/>
        <c:numFmt formatCode="#,##0_);[Red]\(#,##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479363256"/>
        <c:crosses val="autoZero"/>
        <c:auto val="1"/>
        <c:lblAlgn val="ctr"/>
        <c:lblOffset val="100"/>
        <c:noMultiLvlLbl val="0"/>
      </c:catAx>
      <c:valAx>
        <c:axId val="479363256"/>
        <c:scaling>
          <c:orientation val="minMax"/>
          <c:max val="40"/>
        </c:scaling>
        <c:delete val="0"/>
        <c:axPos val="l"/>
        <c:numFmt formatCode="0_ 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7936194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</c:legendEntry>
      <c:layout>
        <c:manualLayout>
          <c:xMode val="edge"/>
          <c:yMode val="edge"/>
          <c:x val="0.15281581214561921"/>
          <c:y val="5.0943128076732347E-2"/>
          <c:w val="0.34516699725511413"/>
          <c:h val="6.54074345357993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r>
              <a:rPr lang="en-US" sz="2000" baseline="0">
                <a:solidFill>
                  <a:schemeClr val="tx1"/>
                </a:solidFill>
              </a:rPr>
              <a:t>Inhibition of wet (%)</a:t>
            </a:r>
            <a:endParaRPr lang="zh-CN" sz="2000" baseline="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4.6614766508899723E-2"/>
          <c:y val="0.34174044074240884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20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7981247839049116"/>
          <c:y val="0.23131840526059816"/>
          <c:w val="0.70402253767078904"/>
          <c:h val="0.69098809050093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Sheet1!$O$15</c:f>
              <c:strCache>
                <c:ptCount val="1"/>
                <c:pt idx="0">
                  <c:v>cavacrol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9FA-4A43-AFCF-3BF14626D0E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FA-4A43-AFCF-3BF14626D0E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5D-4FA0-BD4C-88E8C45F27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Sheet1!$P$16:$P$18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1.3192203315671462</c:v>
                  </c:pt>
                  <c:pt idx="2">
                    <c:v>0.99441337107012118</c:v>
                  </c:pt>
                </c:numCache>
              </c:numRef>
            </c:plus>
            <c:minus>
              <c:numRef>
                <c:f>Sheet1!$P$16:$P$18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1.3192203315671462</c:v>
                  </c:pt>
                  <c:pt idx="2">
                    <c:v>0.99441337107012118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Sheet1!$N$16:$N$18</c:f>
              <c:strCache>
                <c:ptCount val="3"/>
                <c:pt idx="0">
                  <c:v>CK</c:v>
                </c:pt>
                <c:pt idx="1">
                  <c:v>EC₅₀</c:v>
                </c:pt>
                <c:pt idx="2">
                  <c:v>EC₉₀</c:v>
                </c:pt>
              </c:strCache>
            </c:strRef>
          </c:cat>
          <c:val>
            <c:numRef>
              <c:f>Sheet1!$O$16:$O$18</c:f>
              <c:numCache>
                <c:formatCode>0.00_ </c:formatCode>
                <c:ptCount val="3"/>
                <c:pt idx="1">
                  <c:v>86.879361914257217</c:v>
                </c:pt>
                <c:pt idx="2">
                  <c:v>96.510468594217357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A-4A43-AFCF-3BF14626D0E6}"/>
            </c:ext>
          </c:extLst>
        </c:ser>
        <c:ser>
          <c:idx val="1"/>
          <c:order val="1"/>
          <c:tx>
            <c:strRef>
              <c:f>Sheet1!$Q$15</c:f>
              <c:strCache>
                <c:ptCount val="1"/>
                <c:pt idx="0">
                  <c:v>thymol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FA-4A43-AFCF-3BF14626D0E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FA-4A43-AFCF-3BF14626D0E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B9-4F16-9513-29042CC61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Sheet1!$R$16:$R$18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0.40539515683297866</c:v>
                  </c:pt>
                  <c:pt idx="2">
                    <c:v>4.9085458912102656E-2</c:v>
                  </c:pt>
                </c:numCache>
              </c:numRef>
            </c:plus>
            <c:minus>
              <c:numRef>
                <c:f>Sheet1!$R$16:$R$18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0.40539515683297866</c:v>
                  </c:pt>
                  <c:pt idx="2">
                    <c:v>4.9085458912102656E-2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Sheet1!$N$16:$N$18</c:f>
              <c:strCache>
                <c:ptCount val="3"/>
                <c:pt idx="0">
                  <c:v>CK</c:v>
                </c:pt>
                <c:pt idx="1">
                  <c:v>EC₅₀</c:v>
                </c:pt>
                <c:pt idx="2">
                  <c:v>EC₉₀</c:v>
                </c:pt>
              </c:strCache>
            </c:strRef>
          </c:cat>
          <c:val>
            <c:numRef>
              <c:f>Sheet1!$Q$16:$Q$18</c:f>
              <c:numCache>
                <c:formatCode>0.00_ </c:formatCode>
                <c:ptCount val="3"/>
                <c:pt idx="1">
                  <c:v>78.057343475716792</c:v>
                </c:pt>
                <c:pt idx="2">
                  <c:v>98.225082894480195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FA-4A43-AFCF-3BF14626D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3451720"/>
        <c:axId val="483452376"/>
      </c:barChart>
      <c:catAx>
        <c:axId val="483451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zh-CN"/>
          </a:p>
        </c:txPr>
        <c:crossAx val="483452376"/>
        <c:crosses val="autoZero"/>
        <c:auto val="1"/>
        <c:lblAlgn val="ctr"/>
        <c:lblOffset val="100"/>
        <c:noMultiLvlLbl val="0"/>
      </c:catAx>
      <c:valAx>
        <c:axId val="483452376"/>
        <c:scaling>
          <c:orientation val="minMax"/>
          <c:max val="100"/>
        </c:scaling>
        <c:delete val="0"/>
        <c:axPos val="l"/>
        <c:numFmt formatCode="0_ " sourceLinked="0"/>
        <c:majorTickMark val="out"/>
        <c:minorTickMark val="none"/>
        <c:tickLblPos val="nextTo"/>
        <c:spPr>
          <a:noFill/>
          <a:ln w="12700"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zh-CN"/>
          </a:p>
        </c:txPr>
        <c:crossAx val="483451720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126472998662164"/>
          <c:y val="0.11717134105490742"/>
          <c:w val="0.3456845126059766"/>
          <c:h val="5.93166235831977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 baseline="0">
          <a:latin typeface="Arial" panose="020B0604020202020204" pitchFamily="34" charset="0"/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r>
              <a:rPr lang="en-US" sz="1600" b="0" i="0" baseline="0">
                <a:solidFill>
                  <a:schemeClr val="tx1"/>
                </a:solidFill>
              </a:rPr>
              <a:t>Inhibition of dry (%)</a:t>
            </a:r>
            <a:endParaRPr lang="zh-CN" sz="1600" b="0" i="0" baseline="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5.2777959156020036E-2"/>
          <c:y val="0.3425797202060849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8948340259585247"/>
          <c:y val="0.22156162195830442"/>
          <c:w val="0.70898278106334567"/>
          <c:h val="0.700846197259517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Sheet1!$O$22</c:f>
              <c:strCache>
                <c:ptCount val="1"/>
                <c:pt idx="0">
                  <c:v>cavacrol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93-47FC-87C2-11405AA0047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A93-47FC-87C2-11405AA0047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F9-458D-83A4-504BD6549B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Sheet1!$P$23:$P$25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2.4940476106016236</c:v>
                  </c:pt>
                  <c:pt idx="2">
                    <c:v>2.4850922940344065</c:v>
                  </c:pt>
                </c:numCache>
              </c:numRef>
            </c:plus>
            <c:minus>
              <c:numRef>
                <c:f>Sheet1!$P$23:$P$25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2.4940476106016236</c:v>
                  </c:pt>
                  <c:pt idx="2">
                    <c:v>2.4850922940344065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Sheet1!$N$23:$N$25</c:f>
              <c:strCache>
                <c:ptCount val="3"/>
                <c:pt idx="0">
                  <c:v>CK</c:v>
                </c:pt>
                <c:pt idx="1">
                  <c:v>EC₅₀</c:v>
                </c:pt>
                <c:pt idx="2">
                  <c:v>EC₉₀</c:v>
                </c:pt>
              </c:strCache>
            </c:strRef>
          </c:cat>
          <c:val>
            <c:numRef>
              <c:f>Sheet1!$O$23:$O$25</c:f>
              <c:numCache>
                <c:formatCode>0.00_ </c:formatCode>
                <c:ptCount val="3"/>
                <c:pt idx="1">
                  <c:v>78.534482758620697</c:v>
                </c:pt>
                <c:pt idx="2">
                  <c:v>89.310344827586206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93-47FC-87C2-11405AA00475}"/>
            </c:ext>
          </c:extLst>
        </c:ser>
        <c:ser>
          <c:idx val="1"/>
          <c:order val="1"/>
          <c:tx>
            <c:strRef>
              <c:f>Sheet1!$Q$22</c:f>
              <c:strCache>
                <c:ptCount val="1"/>
                <c:pt idx="0">
                  <c:v>thymol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93-47FC-87C2-11405AA0047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b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A93-47FC-87C2-11405AA0047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94-45AB-8AC5-CBB45A61EA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Sheet1!$R$23:$R$25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1.0234504234236965</c:v>
                  </c:pt>
                  <c:pt idx="2">
                    <c:v>6.76315076442012E-2</c:v>
                  </c:pt>
                </c:numCache>
              </c:numRef>
            </c:plus>
            <c:minus>
              <c:numRef>
                <c:f>Sheet1!$R$23:$R$25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1.0234504234236965</c:v>
                  </c:pt>
                  <c:pt idx="2">
                    <c:v>6.76315076442012E-2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Sheet1!$N$23:$N$25</c:f>
              <c:strCache>
                <c:ptCount val="3"/>
                <c:pt idx="0">
                  <c:v>CK</c:v>
                </c:pt>
                <c:pt idx="1">
                  <c:v>EC₅₀</c:v>
                </c:pt>
                <c:pt idx="2">
                  <c:v>EC₉₀</c:v>
                </c:pt>
              </c:strCache>
            </c:strRef>
          </c:cat>
          <c:val>
            <c:numRef>
              <c:f>Sheet1!$Q$23:$Q$25</c:f>
              <c:numCache>
                <c:formatCode>0.00_ </c:formatCode>
                <c:ptCount val="3"/>
                <c:pt idx="1">
                  <c:v>69.937129195076594</c:v>
                </c:pt>
                <c:pt idx="2">
                  <c:v>95.970955459133975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93-47FC-87C2-11405AA00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808768"/>
        <c:axId val="584810080"/>
      </c:barChart>
      <c:catAx>
        <c:axId val="58480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zh-CN"/>
          </a:p>
        </c:txPr>
        <c:crossAx val="584810080"/>
        <c:crosses val="autoZero"/>
        <c:auto val="1"/>
        <c:lblAlgn val="ctr"/>
        <c:lblOffset val="100"/>
        <c:noMultiLvlLbl val="0"/>
      </c:catAx>
      <c:valAx>
        <c:axId val="584810080"/>
        <c:scaling>
          <c:orientation val="minMax"/>
          <c:max val="100"/>
        </c:scaling>
        <c:delete val="0"/>
        <c:axPos val="l"/>
        <c:numFmt formatCode="0_ " sourceLinked="0"/>
        <c:majorTickMark val="out"/>
        <c:minorTickMark val="none"/>
        <c:tickLblPos val="nextTo"/>
        <c:spPr>
          <a:noFill/>
          <a:ln w="12700"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zh-CN"/>
          </a:p>
        </c:txPr>
        <c:crossAx val="584808768"/>
        <c:crosses val="autoZero"/>
        <c:crossBetween val="between"/>
        <c:majorUnit val="50"/>
      </c:valAx>
      <c:spPr>
        <a:noFill/>
        <a:ln w="12700">
          <a:noFill/>
        </a:ln>
        <a:effectLst/>
      </c:spPr>
    </c:plotArea>
    <c:legend>
      <c:legendPos val="b"/>
      <c:layout>
        <c:manualLayout>
          <c:xMode val="edge"/>
          <c:yMode val="edge"/>
          <c:x val="0.17866287224509406"/>
          <c:y val="0.13037241800744653"/>
          <c:w val="0.3451468242566984"/>
          <c:h val="6.06227987265550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 sz="2000" baseline="0">
          <a:latin typeface="Arial" panose="020B0604020202020204" pitchFamily="34" charset="0"/>
        </a:defRPr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91440</xdr:colOff>
      <xdr:row>26</xdr:row>
      <xdr:rowOff>0</xdr:rowOff>
    </xdr:from>
    <xdr:to>
      <xdr:col>14</xdr:col>
      <xdr:colOff>723900</xdr:colOff>
      <xdr:row>44</xdr:row>
      <xdr:rowOff>15240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94C57ABE-B603-40BA-9E5B-47B3870B23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716280</xdr:colOff>
      <xdr:row>25</xdr:row>
      <xdr:rowOff>45720</xdr:rowOff>
    </xdr:from>
    <xdr:to>
      <xdr:col>20</xdr:col>
      <xdr:colOff>228600</xdr:colOff>
      <xdr:row>43</xdr:row>
      <xdr:rowOff>53340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891125DA-F298-45A4-80C5-1524BB06F7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518160</xdr:colOff>
      <xdr:row>12</xdr:row>
      <xdr:rowOff>63500</xdr:rowOff>
    </xdr:from>
    <xdr:to>
      <xdr:col>42</xdr:col>
      <xdr:colOff>556260</xdr:colOff>
      <xdr:row>38</xdr:row>
      <xdr:rowOff>162560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88043AEB-D542-4377-8024-BF49F946A2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531950</xdr:colOff>
      <xdr:row>12</xdr:row>
      <xdr:rowOff>139831</xdr:rowOff>
    </xdr:from>
    <xdr:to>
      <xdr:col>32</xdr:col>
      <xdr:colOff>568656</xdr:colOff>
      <xdr:row>39</xdr:row>
      <xdr:rowOff>44323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C3A70B5E-A778-4887-B3F0-4EBC758AA6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0.01832</cdr:x>
      <cdr:y>0.02759</cdr:y>
    </cdr:from>
    <cdr:to>
      <cdr:x>0.08702</cdr:x>
      <cdr:y>0.14943</cdr:y>
    </cdr:to>
    <cdr:sp macro="" textlink="">
      <cdr:nvSpPr>
        <cdr:cNvPr id="8" name="文本框 7">
          <a:extLst xmlns:a="http://schemas.openxmlformats.org/drawingml/2006/main">
            <a:ext uri="{FF2B5EF4-FFF2-40B4-BE49-F238E27FC236}">
              <a16:creationId xmlns:a16="http://schemas.microsoft.com/office/drawing/2014/main" id="{DB3A7F5F-F80D-4E29-AC0A-5DAB0A16F74A}"/>
            </a:ext>
          </a:extLst>
        </cdr:cNvPr>
        <cdr:cNvSpPr txBox="1"/>
      </cdr:nvSpPr>
      <cdr:spPr>
        <a:xfrm xmlns:a="http://schemas.openxmlformats.org/drawingml/2006/main">
          <a:off x="91440" y="91440"/>
          <a:ext cx="3429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16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</a:t>
          </a:r>
          <a:endParaRPr lang="zh-CN" altLang="en-US" sz="16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0.02901</cdr:x>
      <cdr:y>0.02304</cdr:y>
    </cdr:from>
    <cdr:to>
      <cdr:x>0.09771</cdr:x>
      <cdr:y>0.14055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24F3F5D7-100B-42D8-B1F3-D13965D0833C}"/>
            </a:ext>
          </a:extLst>
        </cdr:cNvPr>
        <cdr:cNvSpPr txBox="1"/>
      </cdr:nvSpPr>
      <cdr:spPr>
        <a:xfrm xmlns:a="http://schemas.openxmlformats.org/drawingml/2006/main">
          <a:off x="144780" y="76200"/>
          <a:ext cx="342900" cy="388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1600">
              <a:latin typeface="Arial" panose="020B0604020202020204" pitchFamily="34" charset="0"/>
              <a:cs typeface="Arial" panose="020B0604020202020204" pitchFamily="34" charset="0"/>
            </a:rPr>
            <a:t>b</a:t>
          </a:r>
          <a:endParaRPr lang="zh-CN" altLang="en-US" sz="1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3"/>
  <sheetViews>
    <sheetView tabSelected="1" topLeftCell="J25" zoomScaleNormal="100" workbookViewId="0">
      <selection activeCell="J32" sqref="J32"/>
    </sheetView>
  </sheetViews>
  <sheetFormatPr defaultColWidth="8.88671875" defaultRowHeight="13.8" x14ac:dyDescent="0.25"/>
  <cols>
    <col min="1" max="1" width="15.109375" style="1" customWidth="1"/>
    <col min="2" max="4" width="9.6640625" style="1"/>
    <col min="5" max="6" width="8.88671875" style="1"/>
    <col min="7" max="7" width="23.88671875" style="1" customWidth="1"/>
    <col min="8" max="8" width="21.21875" style="1" customWidth="1"/>
    <col min="9" max="9" width="24.5546875" style="1" customWidth="1"/>
    <col min="10" max="10" width="27.5546875" style="1" customWidth="1"/>
    <col min="11" max="11" width="8.88671875" style="1"/>
    <col min="12" max="12" width="7.5546875" style="1" customWidth="1"/>
    <col min="13" max="13" width="8.88671875" style="1"/>
    <col min="14" max="14" width="20.77734375" style="1" customWidth="1"/>
    <col min="15" max="15" width="17.21875" style="1" customWidth="1"/>
    <col min="16" max="16" width="8.88671875" style="1"/>
    <col min="17" max="17" width="15.109375" style="1" customWidth="1"/>
    <col min="18" max="16384" width="8.88671875" style="1"/>
  </cols>
  <sheetData>
    <row r="1" spans="1:18" x14ac:dyDescent="0.25">
      <c r="A1" s="1" t="s">
        <v>0</v>
      </c>
      <c r="N1" s="4" t="s">
        <v>26</v>
      </c>
    </row>
    <row r="2" spans="1:18" s="2" customFormat="1" x14ac:dyDescent="0.25">
      <c r="A2" s="2" t="s">
        <v>5</v>
      </c>
      <c r="B2" s="2">
        <v>1</v>
      </c>
      <c r="C2" s="2">
        <v>2</v>
      </c>
      <c r="D2" s="2">
        <v>3</v>
      </c>
      <c r="E2" s="3" t="s">
        <v>15</v>
      </c>
      <c r="F2" s="3" t="s">
        <v>16</v>
      </c>
      <c r="G2" s="3" t="s">
        <v>19</v>
      </c>
      <c r="H2" s="3" t="s">
        <v>20</v>
      </c>
      <c r="I2" s="3" t="s">
        <v>21</v>
      </c>
      <c r="J2" s="3" t="s">
        <v>23</v>
      </c>
      <c r="K2" s="3" t="s">
        <v>16</v>
      </c>
      <c r="M2" s="1"/>
      <c r="N2" s="1"/>
      <c r="O2" s="2" t="s">
        <v>4</v>
      </c>
      <c r="P2" s="3" t="s">
        <v>16</v>
      </c>
      <c r="Q2" s="1" t="s">
        <v>3</v>
      </c>
      <c r="R2" s="4" t="s">
        <v>16</v>
      </c>
    </row>
    <row r="3" spans="1:18" ht="16.2" x14ac:dyDescent="0.25">
      <c r="A3" s="1" t="s">
        <v>6</v>
      </c>
      <c r="B3" s="1">
        <v>23.8</v>
      </c>
      <c r="C3" s="1">
        <v>22.5</v>
      </c>
      <c r="D3" s="1">
        <v>19.5</v>
      </c>
      <c r="E3" s="1">
        <f>AVERAGE(B3:D3)</f>
        <v>21.933333333333334</v>
      </c>
      <c r="F3" s="1">
        <f>STDEV(B3:D3)</f>
        <v>2.2052966542697456</v>
      </c>
      <c r="G3" s="1">
        <f t="shared" ref="G3:I4" si="0">($E$5-B3)/$E$5*100</f>
        <v>85.762711864406768</v>
      </c>
      <c r="H3" s="1">
        <f t="shared" si="0"/>
        <v>86.540378863409771</v>
      </c>
      <c r="I3" s="1">
        <f t="shared" si="0"/>
        <v>88.334995014955126</v>
      </c>
      <c r="J3" s="1">
        <f>AVERAGE(G3:I3)</f>
        <v>86.879361914257217</v>
      </c>
      <c r="K3" s="1">
        <f>STDEV(G3:I3)</f>
        <v>1.3192203315671462</v>
      </c>
      <c r="N3" s="1" t="s">
        <v>7</v>
      </c>
      <c r="O3" s="1">
        <v>21.933333333333334</v>
      </c>
      <c r="P3" s="1">
        <v>2.2052966542697456</v>
      </c>
      <c r="Q3" s="1">
        <v>37.5</v>
      </c>
      <c r="R3" s="1">
        <v>1.2000000000000028</v>
      </c>
    </row>
    <row r="4" spans="1:18" ht="16.2" x14ac:dyDescent="0.25">
      <c r="A4" s="1" t="s">
        <v>8</v>
      </c>
      <c r="B4" s="1">
        <v>7.6</v>
      </c>
      <c r="C4" s="1">
        <v>4.3</v>
      </c>
      <c r="D4" s="1">
        <v>5.6</v>
      </c>
      <c r="E4" s="1">
        <f>AVERAGE(B4:D4)</f>
        <v>5.833333333333333</v>
      </c>
      <c r="F4" s="1">
        <f>STDEV(B4:D4)</f>
        <v>1.6623276853055584</v>
      </c>
      <c r="G4" s="1">
        <f t="shared" si="0"/>
        <v>95.453639082751749</v>
      </c>
      <c r="H4" s="1">
        <f t="shared" si="0"/>
        <v>97.427716849451642</v>
      </c>
      <c r="I4" s="1">
        <f t="shared" si="0"/>
        <v>96.650049850448667</v>
      </c>
      <c r="J4" s="1">
        <f>AVERAGE(G4:I4)</f>
        <v>96.510468594217357</v>
      </c>
      <c r="K4" s="1">
        <f>STDEV(G4:I4)</f>
        <v>0.99441337107012118</v>
      </c>
      <c r="N4" s="1" t="s">
        <v>9</v>
      </c>
      <c r="O4" s="1">
        <v>5.833333333333333</v>
      </c>
      <c r="P4" s="1">
        <v>1.6623276853055584</v>
      </c>
      <c r="Q4" s="1">
        <v>3.0333333333333337</v>
      </c>
      <c r="R4" s="1">
        <v>0.20816659994661343</v>
      </c>
    </row>
    <row r="5" spans="1:18" x14ac:dyDescent="0.25">
      <c r="A5" s="1" t="s">
        <v>10</v>
      </c>
      <c r="B5" s="1">
        <v>162</v>
      </c>
      <c r="C5" s="1">
        <v>162.6</v>
      </c>
      <c r="D5" s="1">
        <v>176.9</v>
      </c>
      <c r="E5" s="1">
        <f>AVERAGE(B5:D5)</f>
        <v>167.16666666666666</v>
      </c>
      <c r="F5" s="1">
        <f>STDEV(B5:D5)</f>
        <v>8.4346507534890502</v>
      </c>
      <c r="N5" s="1" t="s">
        <v>1</v>
      </c>
      <c r="O5" s="1">
        <v>167.16666666666666</v>
      </c>
      <c r="P5" s="1">
        <v>8.4346507534890502</v>
      </c>
      <c r="Q5" s="1">
        <v>170.9</v>
      </c>
      <c r="R5" s="1">
        <v>12.152777460317449</v>
      </c>
    </row>
    <row r="7" spans="1:18" x14ac:dyDescent="0.25">
      <c r="N7" s="4" t="s">
        <v>27</v>
      </c>
    </row>
    <row r="8" spans="1:18" s="2" customFormat="1" x14ac:dyDescent="0.25">
      <c r="A8" s="3" t="s">
        <v>12</v>
      </c>
      <c r="B8" s="2">
        <v>1</v>
      </c>
      <c r="C8" s="2">
        <v>2</v>
      </c>
      <c r="D8" s="2">
        <v>3</v>
      </c>
      <c r="E8" s="3" t="s">
        <v>15</v>
      </c>
      <c r="F8" s="3" t="s">
        <v>16</v>
      </c>
      <c r="G8" s="3" t="s">
        <v>18</v>
      </c>
      <c r="H8" s="3" t="s">
        <v>24</v>
      </c>
      <c r="I8" s="3" t="s">
        <v>25</v>
      </c>
      <c r="J8" s="3" t="s">
        <v>22</v>
      </c>
      <c r="K8" s="3" t="s">
        <v>16</v>
      </c>
      <c r="M8" s="1"/>
      <c r="N8" s="1"/>
      <c r="O8" s="2" t="s">
        <v>2</v>
      </c>
      <c r="P8" s="3" t="s">
        <v>16</v>
      </c>
      <c r="Q8" s="1" t="s">
        <v>3</v>
      </c>
      <c r="R8" s="4" t="s">
        <v>16</v>
      </c>
    </row>
    <row r="9" spans="1:18" ht="16.2" x14ac:dyDescent="0.25">
      <c r="A9" s="1" t="s">
        <v>6</v>
      </c>
      <c r="B9" s="1">
        <v>9</v>
      </c>
      <c r="C9" s="1">
        <v>7.2</v>
      </c>
      <c r="D9" s="1">
        <v>8.6999999999999993</v>
      </c>
      <c r="E9" s="1">
        <f>AVERAGE(B9:D9)</f>
        <v>8.2999999999999989</v>
      </c>
      <c r="F9" s="1">
        <f>STDEV(B9:D9)</f>
        <v>0.96436507609929534</v>
      </c>
      <c r="G9" s="1">
        <f t="shared" ref="G9:I10" si="1">($E$11-B9)/$E$11*100</f>
        <v>76.724137931034491</v>
      </c>
      <c r="H9" s="1">
        <f t="shared" si="1"/>
        <v>81.379310344827587</v>
      </c>
      <c r="I9" s="1">
        <f t="shared" si="1"/>
        <v>77.5</v>
      </c>
      <c r="J9" s="1">
        <f>AVERAGE(G9:I9)</f>
        <v>78.534482758620697</v>
      </c>
      <c r="K9" s="1">
        <f>STDEV(G9:I9)</f>
        <v>2.4940476106016236</v>
      </c>
      <c r="N9" s="1" t="s">
        <v>7</v>
      </c>
      <c r="O9" s="1">
        <v>8.2999999999999989</v>
      </c>
      <c r="P9" s="1">
        <v>0.96436507609929534</v>
      </c>
      <c r="Q9" s="1">
        <v>11.316666666666668</v>
      </c>
      <c r="R9" s="1">
        <v>0.70059498523279018</v>
      </c>
    </row>
    <row r="10" spans="1:18" ht="16.2" x14ac:dyDescent="0.25">
      <c r="A10" s="1" t="s">
        <v>8</v>
      </c>
      <c r="B10" s="1">
        <v>3.1</v>
      </c>
      <c r="C10" s="1">
        <v>5</v>
      </c>
      <c r="D10" s="1">
        <v>4.3</v>
      </c>
      <c r="E10" s="1">
        <f>AVERAGE(B10:D10)</f>
        <v>4.1333333333333329</v>
      </c>
      <c r="F10" s="1">
        <f>STDEV(B10:D10)</f>
        <v>0.96090235369330612</v>
      </c>
      <c r="G10" s="1">
        <f t="shared" si="1"/>
        <v>91.982758620689651</v>
      </c>
      <c r="H10" s="1">
        <f t="shared" si="1"/>
        <v>87.068965517241381</v>
      </c>
      <c r="I10" s="1">
        <f t="shared" si="1"/>
        <v>88.879310344827587</v>
      </c>
      <c r="J10" s="1">
        <f>AVERAGE(G10:I10)</f>
        <v>89.310344827586206</v>
      </c>
      <c r="K10" s="1">
        <f>STDEV(G10:I10)</f>
        <v>2.4850922940344065</v>
      </c>
      <c r="N10" s="1" t="s">
        <v>9</v>
      </c>
      <c r="O10" s="1">
        <v>4.1333333333333329</v>
      </c>
      <c r="P10" s="1">
        <v>0.96090235369330612</v>
      </c>
      <c r="Q10" s="1">
        <v>1.5166666666666666</v>
      </c>
      <c r="R10" s="1">
        <v>2.8867513459481315E-2</v>
      </c>
    </row>
    <row r="11" spans="1:18" x14ac:dyDescent="0.25">
      <c r="A11" s="1" t="s">
        <v>10</v>
      </c>
      <c r="B11" s="1">
        <v>37</v>
      </c>
      <c r="C11" s="1">
        <v>37.9</v>
      </c>
      <c r="D11" s="1">
        <v>41.1</v>
      </c>
      <c r="E11" s="1">
        <f>AVERAGE(B11:D11)</f>
        <v>38.666666666666664</v>
      </c>
      <c r="F11" s="1">
        <f>STDEV(B11:D11)</f>
        <v>2.1548395145191992</v>
      </c>
      <c r="N11" s="1" t="s">
        <v>1</v>
      </c>
      <c r="O11" s="1">
        <v>38.666666666666664</v>
      </c>
      <c r="P11" s="1">
        <v>2.1548395145191992</v>
      </c>
      <c r="Q11" s="1">
        <v>37.643333333333338</v>
      </c>
      <c r="R11" s="1">
        <v>1.6083013813751865</v>
      </c>
    </row>
    <row r="14" spans="1:18" x14ac:dyDescent="0.25">
      <c r="A14" s="1" t="s">
        <v>0</v>
      </c>
      <c r="N14" s="4" t="s">
        <v>17</v>
      </c>
    </row>
    <row r="15" spans="1:18" x14ac:dyDescent="0.25">
      <c r="A15" s="4" t="s">
        <v>13</v>
      </c>
      <c r="B15" s="2">
        <v>1</v>
      </c>
      <c r="C15" s="2">
        <v>2</v>
      </c>
      <c r="D15" s="2">
        <v>3</v>
      </c>
      <c r="E15" s="3" t="s">
        <v>15</v>
      </c>
      <c r="F15" s="3" t="s">
        <v>16</v>
      </c>
      <c r="G15" s="3" t="s">
        <v>19</v>
      </c>
      <c r="H15" s="3" t="s">
        <v>20</v>
      </c>
      <c r="I15" s="3" t="s">
        <v>21</v>
      </c>
      <c r="J15" s="3" t="s">
        <v>23</v>
      </c>
      <c r="K15" s="3" t="s">
        <v>16</v>
      </c>
      <c r="O15" s="2" t="s">
        <v>2</v>
      </c>
      <c r="P15" s="3" t="s">
        <v>16</v>
      </c>
      <c r="Q15" s="1" t="s">
        <v>3</v>
      </c>
      <c r="R15" s="4" t="s">
        <v>16</v>
      </c>
    </row>
    <row r="16" spans="1:18" x14ac:dyDescent="0.25">
      <c r="B16" s="2"/>
      <c r="C16" s="2"/>
      <c r="D16" s="2"/>
      <c r="E16" s="2"/>
      <c r="G16" s="2"/>
      <c r="H16" s="2"/>
      <c r="I16" s="2"/>
      <c r="J16" s="2"/>
      <c r="K16" s="2"/>
      <c r="N16" s="1" t="s">
        <v>1</v>
      </c>
      <c r="O16" s="2"/>
      <c r="P16" s="2">
        <v>0</v>
      </c>
      <c r="R16" s="1">
        <v>0</v>
      </c>
    </row>
    <row r="17" spans="1:18" ht="16.2" x14ac:dyDescent="0.25">
      <c r="A17" s="1" t="s">
        <v>6</v>
      </c>
      <c r="B17" s="1">
        <v>36.299999999999997</v>
      </c>
      <c r="C17" s="1">
        <v>38.700000000000003</v>
      </c>
      <c r="D17" s="1">
        <v>37.5</v>
      </c>
      <c r="E17" s="1">
        <f>AVERAGE(B17:D17)</f>
        <v>37.5</v>
      </c>
      <c r="F17" s="1">
        <f t="shared" ref="F17:F26" si="2">STDEV(B17:D17)</f>
        <v>1.2000000000000028</v>
      </c>
      <c r="G17" s="1">
        <f t="shared" ref="G17:I18" si="3">($E$19-B17)/$E$19*100</f>
        <v>78.759508484493864</v>
      </c>
      <c r="H17" s="1">
        <f t="shared" si="3"/>
        <v>77.355178466939719</v>
      </c>
      <c r="I17" s="1">
        <f t="shared" si="3"/>
        <v>78.057343475716792</v>
      </c>
      <c r="J17" s="1">
        <f>AVERAGE(G17:I17)</f>
        <v>78.057343475716792</v>
      </c>
      <c r="K17" s="1">
        <f>STDEV(H17:J17)</f>
        <v>0.40539515683297866</v>
      </c>
      <c r="N17" s="1" t="s">
        <v>7</v>
      </c>
      <c r="O17" s="1">
        <v>86.879361914257217</v>
      </c>
      <c r="P17" s="1">
        <v>1.3192203315671462</v>
      </c>
      <c r="Q17" s="1">
        <v>78.057343475716792</v>
      </c>
      <c r="R17" s="1">
        <v>0.40539515683297866</v>
      </c>
    </row>
    <row r="18" spans="1:18" ht="16.2" x14ac:dyDescent="0.25">
      <c r="A18" s="1" t="s">
        <v>8</v>
      </c>
      <c r="B18" s="1">
        <v>2.8</v>
      </c>
      <c r="C18" s="1">
        <v>3.1</v>
      </c>
      <c r="D18" s="1">
        <v>3.2</v>
      </c>
      <c r="E18" s="1">
        <f t="shared" ref="E18:E26" si="4">AVERAGE(B18:D18)</f>
        <v>3.0333333333333337</v>
      </c>
      <c r="F18" s="1">
        <f t="shared" si="2"/>
        <v>0.20816659994661343</v>
      </c>
      <c r="G18" s="1">
        <f t="shared" si="3"/>
        <v>98.361614979520184</v>
      </c>
      <c r="H18" s="1">
        <f t="shared" si="3"/>
        <v>98.186073727325933</v>
      </c>
      <c r="I18" s="1">
        <f t="shared" si="3"/>
        <v>98.127559976594497</v>
      </c>
      <c r="J18" s="1">
        <f>AVERAGE(G18:I18)</f>
        <v>98.225082894480195</v>
      </c>
      <c r="K18" s="1">
        <f>STDEV(H18:J18)</f>
        <v>4.9085458912102656E-2</v>
      </c>
      <c r="N18" s="1" t="s">
        <v>9</v>
      </c>
      <c r="O18" s="1">
        <v>96.510468594217357</v>
      </c>
      <c r="P18" s="1">
        <v>0.99441337107012118</v>
      </c>
      <c r="Q18" s="1">
        <v>98.225082894480195</v>
      </c>
      <c r="R18" s="1">
        <v>4.9085458912102656E-2</v>
      </c>
    </row>
    <row r="19" spans="1:18" x14ac:dyDescent="0.25">
      <c r="A19" s="1" t="s">
        <v>10</v>
      </c>
      <c r="B19" s="1">
        <v>170.6</v>
      </c>
      <c r="C19" s="1">
        <v>158.9</v>
      </c>
      <c r="D19" s="1">
        <v>183.2</v>
      </c>
      <c r="E19" s="1">
        <f t="shared" si="4"/>
        <v>170.9</v>
      </c>
      <c r="F19" s="1">
        <f t="shared" si="2"/>
        <v>12.152777460317449</v>
      </c>
    </row>
    <row r="21" spans="1:18" x14ac:dyDescent="0.25">
      <c r="N21" s="4" t="s">
        <v>28</v>
      </c>
    </row>
    <row r="22" spans="1:18" x14ac:dyDescent="0.25">
      <c r="A22" s="4" t="s">
        <v>14</v>
      </c>
      <c r="B22" s="2">
        <v>1</v>
      </c>
      <c r="C22" s="2">
        <v>2</v>
      </c>
      <c r="D22" s="2">
        <v>3</v>
      </c>
      <c r="E22" s="3" t="s">
        <v>15</v>
      </c>
      <c r="F22" s="3" t="s">
        <v>16</v>
      </c>
      <c r="G22" s="3" t="s">
        <v>18</v>
      </c>
      <c r="H22" s="3" t="s">
        <v>24</v>
      </c>
      <c r="I22" s="3" t="s">
        <v>25</v>
      </c>
      <c r="J22" s="3" t="s">
        <v>22</v>
      </c>
      <c r="K22" s="3" t="s">
        <v>16</v>
      </c>
      <c r="O22" s="2" t="s">
        <v>2</v>
      </c>
      <c r="P22" s="3" t="s">
        <v>16</v>
      </c>
      <c r="Q22" s="1" t="s">
        <v>3</v>
      </c>
      <c r="R22" s="4" t="s">
        <v>16</v>
      </c>
    </row>
    <row r="23" spans="1:18" x14ac:dyDescent="0.25">
      <c r="B23" s="2"/>
      <c r="C23" s="2"/>
      <c r="D23" s="2"/>
      <c r="G23" s="2"/>
      <c r="H23" s="2"/>
      <c r="I23" s="2"/>
      <c r="J23" s="2"/>
      <c r="K23" s="2"/>
      <c r="N23" s="1" t="s">
        <v>1</v>
      </c>
      <c r="O23" s="2"/>
      <c r="P23" s="2">
        <v>0</v>
      </c>
      <c r="R23" s="1">
        <v>0</v>
      </c>
    </row>
    <row r="24" spans="1:18" ht="16.2" x14ac:dyDescent="0.25">
      <c r="A24" s="1" t="s">
        <v>6</v>
      </c>
      <c r="B24" s="1">
        <v>10.6</v>
      </c>
      <c r="C24" s="1">
        <v>11.35</v>
      </c>
      <c r="D24" s="1">
        <v>12</v>
      </c>
      <c r="E24" s="1">
        <f t="shared" si="4"/>
        <v>11.316666666666668</v>
      </c>
      <c r="F24" s="1">
        <f t="shared" si="2"/>
        <v>0.70059498523279018</v>
      </c>
      <c r="G24" s="1">
        <f t="shared" ref="G24:I25" si="5">($E$26-B24)/$E$26*100</f>
        <v>71.840963428672637</v>
      </c>
      <c r="H24" s="1">
        <f t="shared" si="5"/>
        <v>69.848578765607016</v>
      </c>
      <c r="I24" s="1">
        <f t="shared" si="5"/>
        <v>68.121845390950156</v>
      </c>
      <c r="J24" s="1">
        <f>AVERAGE(G24:I24)</f>
        <v>69.937129195076594</v>
      </c>
      <c r="K24" s="1">
        <f>STDEV(H24:J24)</f>
        <v>1.0234504234236965</v>
      </c>
      <c r="N24" s="1" t="s">
        <v>7</v>
      </c>
      <c r="O24" s="1">
        <v>78.534482758620697</v>
      </c>
      <c r="P24" s="1">
        <v>2.4940476106016236</v>
      </c>
      <c r="Q24" s="1">
        <v>69.937129195076594</v>
      </c>
      <c r="R24" s="1">
        <v>1.0234504234236965</v>
      </c>
    </row>
    <row r="25" spans="1:18" ht="16.2" x14ac:dyDescent="0.25">
      <c r="A25" s="1" t="s">
        <v>8</v>
      </c>
      <c r="B25" s="1">
        <v>1.5</v>
      </c>
      <c r="C25" s="1">
        <v>1.5</v>
      </c>
      <c r="D25" s="1">
        <v>1.55</v>
      </c>
      <c r="E25" s="1">
        <f t="shared" si="4"/>
        <v>1.5166666666666666</v>
      </c>
      <c r="F25" s="1">
        <f t="shared" si="2"/>
        <v>2.8867513459481315E-2</v>
      </c>
      <c r="G25" s="1">
        <f t="shared" si="5"/>
        <v>96.015230673868771</v>
      </c>
      <c r="H25" s="1">
        <f t="shared" si="5"/>
        <v>96.015230673868771</v>
      </c>
      <c r="I25" s="1">
        <f t="shared" si="5"/>
        <v>95.882405029664397</v>
      </c>
      <c r="J25" s="1">
        <f>AVERAGE(G25:I25)</f>
        <v>95.970955459133975</v>
      </c>
      <c r="K25" s="1">
        <f>STDEV(H25:J25)</f>
        <v>6.76315076442012E-2</v>
      </c>
      <c r="N25" s="1" t="s">
        <v>9</v>
      </c>
      <c r="O25" s="1">
        <v>89.310344827586206</v>
      </c>
      <c r="P25" s="1">
        <v>2.4850922940344065</v>
      </c>
      <c r="Q25" s="1">
        <v>95.970955459133975</v>
      </c>
      <c r="R25" s="1">
        <v>6.76315076442012E-2</v>
      </c>
    </row>
    <row r="26" spans="1:18" x14ac:dyDescent="0.25">
      <c r="A26" s="1" t="s">
        <v>10</v>
      </c>
      <c r="B26" s="1">
        <v>36.75</v>
      </c>
      <c r="C26" s="1">
        <v>36.68</v>
      </c>
      <c r="D26" s="1">
        <v>39.5</v>
      </c>
      <c r="E26" s="1">
        <f t="shared" si="4"/>
        <v>37.643333333333338</v>
      </c>
      <c r="F26" s="1">
        <f t="shared" si="2"/>
        <v>1.6083013813751865</v>
      </c>
    </row>
    <row r="33" spans="28:28" ht="14.4" x14ac:dyDescent="0.25">
      <c r="AB33" s="1" t="s">
        <v>11</v>
      </c>
    </row>
  </sheetData>
  <phoneticPr fontId="1" type="noConversion"/>
  <pageMargins left="0.75" right="0.75" top="1" bottom="1" header="0.5" footer="0.5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2019-09-08T11:47:02Z</cp:lastPrinted>
  <dcterms:created xsi:type="dcterms:W3CDTF">2019-06-18T07:38:00Z</dcterms:created>
  <dcterms:modified xsi:type="dcterms:W3CDTF">2020-02-05T11:22:24Z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