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reiacruz/MEOCloud/Projects (1)/1. R&amp;D Projects/Papers ISI/Perkinsus_Cruz et al./Submitted version_3June2020/Raw data submitted/"/>
    </mc:Choice>
  </mc:AlternateContent>
  <xr:revisionPtr revIDLastSave="0" documentId="13_ncr:1_{23624161-A06D-F04F-9E7E-FC620EFB58E1}" xr6:coauthVersionLast="45" xr6:coauthVersionMax="45" xr10:uidLastSave="{00000000-0000-0000-0000-000000000000}"/>
  <bookViews>
    <workbookView xWindow="39800" yWindow="480" windowWidth="27200" windowHeight="19420" xr2:uid="{00000000-000D-0000-FFFF-FFFF00000000}"/>
  </bookViews>
  <sheets>
    <sheet name="El Tesón, Ría de Ribadeo (SP)" sheetId="7" r:id="rId1"/>
    <sheet name="Barallobre (SP)" sheetId="3" r:id="rId2"/>
    <sheet name="Campelo, Ría de Pontevedra (SP)" sheetId="6" r:id="rId3"/>
    <sheet name="Cangas, Ría de Vigo (SP)" sheetId="4" r:id="rId4"/>
    <sheet name="Ria de Aveiro (PT)" sheetId="2" r:id="rId5"/>
    <sheet name="Lagoa de Óbidos, Portugal" sheetId="5" r:id="rId6"/>
    <sheet name="Ria Formosa, Algarve (PT)" sheetId="1" r:id="rId7"/>
    <sheet name="Venice Lagoon, Italy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5" l="1"/>
  <c r="R16" i="5"/>
  <c r="R15" i="5"/>
  <c r="R14" i="5"/>
  <c r="R13" i="5"/>
  <c r="R12" i="5"/>
  <c r="I60" i="5"/>
  <c r="H60" i="5"/>
  <c r="G60" i="5"/>
  <c r="F60" i="5"/>
  <c r="E60" i="5"/>
  <c r="D60" i="5"/>
  <c r="C60" i="5"/>
  <c r="I59" i="5"/>
  <c r="H59" i="5"/>
  <c r="G59" i="5"/>
  <c r="F59" i="5"/>
  <c r="E59" i="5"/>
  <c r="D59" i="5"/>
  <c r="C59" i="5"/>
  <c r="L58" i="5"/>
  <c r="I58" i="5"/>
  <c r="H58" i="5"/>
  <c r="G58" i="5"/>
  <c r="F58" i="5"/>
  <c r="E58" i="5"/>
  <c r="D58" i="5"/>
  <c r="C58" i="5"/>
  <c r="L57" i="5"/>
  <c r="I57" i="5"/>
  <c r="H57" i="5"/>
  <c r="G57" i="5"/>
  <c r="F57" i="5"/>
  <c r="E57" i="5"/>
  <c r="D57" i="5"/>
  <c r="C57" i="5"/>
  <c r="K56" i="5"/>
  <c r="J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57" i="5" l="1"/>
  <c r="J60" i="5"/>
  <c r="K58" i="5"/>
  <c r="K59" i="5"/>
  <c r="J59" i="5"/>
  <c r="R20" i="5"/>
  <c r="J58" i="5"/>
  <c r="K60" i="5"/>
  <c r="J57" i="5"/>
  <c r="R19" i="5"/>
  <c r="R18" i="5"/>
  <c r="S16" i="5" s="1"/>
  <c r="S14" i="5" l="1"/>
  <c r="S15" i="5"/>
  <c r="S17" i="5"/>
  <c r="S13" i="5"/>
  <c r="S12" i="5"/>
  <c r="R22" i="8"/>
  <c r="R21" i="8"/>
  <c r="R20" i="8"/>
  <c r="R19" i="8"/>
  <c r="R18" i="8"/>
  <c r="R17" i="8"/>
  <c r="I60" i="8"/>
  <c r="H60" i="8"/>
  <c r="G60" i="8"/>
  <c r="F60" i="8"/>
  <c r="E60" i="8"/>
  <c r="D60" i="8"/>
  <c r="C60" i="8"/>
  <c r="I59" i="8"/>
  <c r="H59" i="8"/>
  <c r="G59" i="8"/>
  <c r="F59" i="8"/>
  <c r="E59" i="8"/>
  <c r="D59" i="8"/>
  <c r="C59" i="8"/>
  <c r="L58" i="8"/>
  <c r="I58" i="8"/>
  <c r="H58" i="8"/>
  <c r="G58" i="8"/>
  <c r="F58" i="8"/>
  <c r="E58" i="8"/>
  <c r="D58" i="8"/>
  <c r="C58" i="8"/>
  <c r="L57" i="8"/>
  <c r="I57" i="8"/>
  <c r="H57" i="8"/>
  <c r="G57" i="8"/>
  <c r="F57" i="8"/>
  <c r="E57" i="8"/>
  <c r="D57" i="8"/>
  <c r="C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J7" i="8"/>
  <c r="J59" i="8" l="1"/>
  <c r="K57" i="8"/>
  <c r="R25" i="8"/>
  <c r="J58" i="8"/>
  <c r="K58" i="8"/>
  <c r="K59" i="8"/>
  <c r="S18" i="5"/>
  <c r="J60" i="8"/>
  <c r="K60" i="8"/>
  <c r="J57" i="8"/>
  <c r="R24" i="8"/>
  <c r="R23" i="8"/>
  <c r="S21" i="8" s="1"/>
  <c r="R19" i="7"/>
  <c r="R18" i="7"/>
  <c r="R17" i="7"/>
  <c r="R16" i="7"/>
  <c r="R15" i="7"/>
  <c r="R14" i="7"/>
  <c r="I60" i="7"/>
  <c r="H60" i="7"/>
  <c r="G60" i="7"/>
  <c r="F60" i="7"/>
  <c r="E60" i="7"/>
  <c r="D60" i="7"/>
  <c r="C60" i="7"/>
  <c r="I59" i="7"/>
  <c r="H59" i="7"/>
  <c r="G59" i="7"/>
  <c r="F59" i="7"/>
  <c r="E59" i="7"/>
  <c r="D59" i="7"/>
  <c r="C59" i="7"/>
  <c r="L58" i="7"/>
  <c r="I58" i="7"/>
  <c r="H58" i="7"/>
  <c r="G58" i="7"/>
  <c r="F58" i="7"/>
  <c r="E58" i="7"/>
  <c r="D58" i="7"/>
  <c r="C58" i="7"/>
  <c r="L57" i="7"/>
  <c r="I57" i="7"/>
  <c r="H57" i="7"/>
  <c r="G57" i="7"/>
  <c r="F57" i="7"/>
  <c r="E57" i="7"/>
  <c r="D57" i="7"/>
  <c r="C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S22" i="8" l="1"/>
  <c r="K57" i="7"/>
  <c r="J58" i="7"/>
  <c r="K58" i="7"/>
  <c r="K59" i="7"/>
  <c r="J59" i="7"/>
  <c r="R22" i="7"/>
  <c r="S19" i="8"/>
  <c r="S17" i="8"/>
  <c r="S20" i="8"/>
  <c r="S18" i="8"/>
  <c r="K60" i="7"/>
  <c r="J57" i="7"/>
  <c r="J60" i="7"/>
  <c r="R21" i="7"/>
  <c r="R20" i="7"/>
  <c r="S16" i="7" s="1"/>
  <c r="R22" i="6"/>
  <c r="R21" i="6"/>
  <c r="R20" i="6"/>
  <c r="R19" i="6"/>
  <c r="R18" i="6"/>
  <c r="R17" i="6"/>
  <c r="I60" i="6"/>
  <c r="H60" i="6"/>
  <c r="G60" i="6"/>
  <c r="F60" i="6"/>
  <c r="E60" i="6"/>
  <c r="D60" i="6"/>
  <c r="C60" i="6"/>
  <c r="I59" i="6"/>
  <c r="H59" i="6"/>
  <c r="G59" i="6"/>
  <c r="F59" i="6"/>
  <c r="E59" i="6"/>
  <c r="D59" i="6"/>
  <c r="C59" i="6"/>
  <c r="L58" i="6"/>
  <c r="I58" i="6"/>
  <c r="H58" i="6"/>
  <c r="G58" i="6"/>
  <c r="F58" i="6"/>
  <c r="E58" i="6"/>
  <c r="D58" i="6"/>
  <c r="C58" i="6"/>
  <c r="L57" i="6"/>
  <c r="I57" i="6"/>
  <c r="H57" i="6"/>
  <c r="G57" i="6"/>
  <c r="F57" i="6"/>
  <c r="E57" i="6"/>
  <c r="D57" i="6"/>
  <c r="C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57" i="6" l="1"/>
  <c r="R25" i="6"/>
  <c r="J59" i="6"/>
  <c r="J58" i="6"/>
  <c r="K58" i="6"/>
  <c r="K59" i="6"/>
  <c r="S23" i="8"/>
  <c r="S14" i="7"/>
  <c r="S17" i="7"/>
  <c r="S18" i="7"/>
  <c r="S15" i="7"/>
  <c r="S19" i="7"/>
  <c r="J60" i="6"/>
  <c r="K60" i="6"/>
  <c r="J57" i="6"/>
  <c r="R24" i="6"/>
  <c r="R23" i="6"/>
  <c r="S20" i="6" s="1"/>
  <c r="S20" i="7" l="1"/>
  <c r="S18" i="6"/>
  <c r="S21" i="6"/>
  <c r="S17" i="6"/>
  <c r="S22" i="6"/>
  <c r="S19" i="6"/>
  <c r="R22" i="4"/>
  <c r="R21" i="4"/>
  <c r="R20" i="4"/>
  <c r="R19" i="4"/>
  <c r="R18" i="4"/>
  <c r="R17" i="4"/>
  <c r="I60" i="4"/>
  <c r="H60" i="4"/>
  <c r="G60" i="4"/>
  <c r="F60" i="4"/>
  <c r="E60" i="4"/>
  <c r="D60" i="4"/>
  <c r="C60" i="4"/>
  <c r="I59" i="4"/>
  <c r="H59" i="4"/>
  <c r="G59" i="4"/>
  <c r="F59" i="4"/>
  <c r="E59" i="4"/>
  <c r="D59" i="4"/>
  <c r="C59" i="4"/>
  <c r="L58" i="4"/>
  <c r="I58" i="4"/>
  <c r="H58" i="4"/>
  <c r="G58" i="4"/>
  <c r="F58" i="4"/>
  <c r="E58" i="4"/>
  <c r="D58" i="4"/>
  <c r="C58" i="4"/>
  <c r="L57" i="4"/>
  <c r="I57" i="4"/>
  <c r="H57" i="4"/>
  <c r="G57" i="4"/>
  <c r="F57" i="4"/>
  <c r="E57" i="4"/>
  <c r="D57" i="4"/>
  <c r="C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60" i="4" l="1"/>
  <c r="K58" i="4"/>
  <c r="R25" i="4"/>
  <c r="J59" i="4"/>
  <c r="K59" i="4"/>
  <c r="K57" i="4"/>
  <c r="S23" i="6"/>
  <c r="J58" i="4"/>
  <c r="K60" i="4"/>
  <c r="J57" i="4"/>
  <c r="R24" i="4"/>
  <c r="R23" i="4"/>
  <c r="S18" i="4" s="1"/>
  <c r="M70" i="3"/>
  <c r="M69" i="3"/>
  <c r="M68" i="3"/>
  <c r="M67" i="3"/>
  <c r="M66" i="3"/>
  <c r="M65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L58" i="3"/>
  <c r="I58" i="3"/>
  <c r="H58" i="3"/>
  <c r="G58" i="3"/>
  <c r="F58" i="3"/>
  <c r="E58" i="3"/>
  <c r="D58" i="3"/>
  <c r="C58" i="3"/>
  <c r="L57" i="3"/>
  <c r="I57" i="3"/>
  <c r="H57" i="3"/>
  <c r="G57" i="3"/>
  <c r="F57" i="3"/>
  <c r="E57" i="3"/>
  <c r="D57" i="3"/>
  <c r="C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S22" i="4" l="1"/>
  <c r="J59" i="3"/>
  <c r="K57" i="3"/>
  <c r="M73" i="3"/>
  <c r="J58" i="3"/>
  <c r="K60" i="3"/>
  <c r="K59" i="3"/>
  <c r="S21" i="4"/>
  <c r="S19" i="4"/>
  <c r="S20" i="4"/>
  <c r="S17" i="4"/>
  <c r="J60" i="3"/>
  <c r="J57" i="3"/>
  <c r="K58" i="3"/>
  <c r="M72" i="3"/>
  <c r="M71" i="3"/>
  <c r="N67" i="3" s="1"/>
  <c r="R25" i="2"/>
  <c r="R24" i="2"/>
  <c r="R23" i="2"/>
  <c r="R22" i="2"/>
  <c r="R21" i="2"/>
  <c r="R20" i="2"/>
  <c r="I60" i="2"/>
  <c r="H60" i="2"/>
  <c r="G60" i="2"/>
  <c r="F60" i="2"/>
  <c r="E60" i="2"/>
  <c r="D60" i="2"/>
  <c r="C60" i="2"/>
  <c r="I59" i="2"/>
  <c r="H59" i="2"/>
  <c r="G59" i="2"/>
  <c r="F59" i="2"/>
  <c r="E59" i="2"/>
  <c r="D59" i="2"/>
  <c r="C59" i="2"/>
  <c r="L58" i="2"/>
  <c r="I58" i="2"/>
  <c r="H58" i="2"/>
  <c r="G58" i="2"/>
  <c r="F58" i="2"/>
  <c r="E58" i="2"/>
  <c r="D58" i="2"/>
  <c r="C58" i="2"/>
  <c r="L57" i="2"/>
  <c r="I57" i="2"/>
  <c r="H57" i="2"/>
  <c r="G57" i="2"/>
  <c r="F57" i="2"/>
  <c r="E57" i="2"/>
  <c r="D57" i="2"/>
  <c r="C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J59" i="2" s="1"/>
  <c r="R28" i="2" l="1"/>
  <c r="K60" i="2"/>
  <c r="K59" i="2"/>
  <c r="K57" i="2"/>
  <c r="J58" i="2"/>
  <c r="N69" i="3"/>
  <c r="N70" i="3"/>
  <c r="S23" i="4"/>
  <c r="N68" i="3"/>
  <c r="N65" i="3"/>
  <c r="N66" i="3"/>
  <c r="J60" i="2"/>
  <c r="J57" i="2"/>
  <c r="K58" i="2"/>
  <c r="R27" i="2"/>
  <c r="R26" i="2"/>
  <c r="S24" i="2" s="1"/>
  <c r="F57" i="1"/>
  <c r="J56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K56" i="1"/>
  <c r="R21" i="1"/>
  <c r="R20" i="1"/>
  <c r="R19" i="1"/>
  <c r="R18" i="1"/>
  <c r="R17" i="1"/>
  <c r="R16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L58" i="1"/>
  <c r="I58" i="1"/>
  <c r="H58" i="1"/>
  <c r="G58" i="1"/>
  <c r="F58" i="1"/>
  <c r="E58" i="1"/>
  <c r="D58" i="1"/>
  <c r="C58" i="1"/>
  <c r="L57" i="1"/>
  <c r="I57" i="1"/>
  <c r="H57" i="1"/>
  <c r="G57" i="1"/>
  <c r="E57" i="1"/>
  <c r="D57" i="1"/>
  <c r="C57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J59" i="1" s="1"/>
  <c r="K58" i="1" l="1"/>
  <c r="K59" i="1"/>
  <c r="R24" i="1"/>
  <c r="J58" i="1"/>
  <c r="J60" i="1"/>
  <c r="J57" i="1"/>
  <c r="K57" i="1"/>
  <c r="K60" i="1"/>
  <c r="N71" i="3"/>
  <c r="S20" i="2"/>
  <c r="S22" i="2"/>
  <c r="S25" i="2"/>
  <c r="S23" i="2"/>
  <c r="S21" i="2"/>
  <c r="R23" i="1"/>
  <c r="R22" i="1"/>
  <c r="S26" i="2" l="1"/>
  <c r="S19" i="1"/>
  <c r="S17" i="1"/>
  <c r="S16" i="1"/>
  <c r="S20" i="1"/>
  <c r="S21" i="1"/>
  <c r="S18" i="1"/>
  <c r="S22" i="1" l="1"/>
</calcChain>
</file>

<file path=xl/sharedStrings.xml><?xml version="1.0" encoding="utf-8"?>
<sst xmlns="http://schemas.openxmlformats.org/spreadsheetml/2006/main" count="665" uniqueCount="447">
  <si>
    <t>Species:</t>
  </si>
  <si>
    <t>R. decussatus</t>
  </si>
  <si>
    <t>Origin:</t>
  </si>
  <si>
    <t xml:space="preserve">Reception date: </t>
  </si>
  <si>
    <t xml:space="preserve">Weight (Kg): </t>
  </si>
  <si>
    <t xml:space="preserve">Number of clams: </t>
  </si>
  <si>
    <t xml:space="preserve">Reference: </t>
  </si>
  <si>
    <t>Sampling date:</t>
  </si>
  <si>
    <t>Clam No.</t>
  </si>
  <si>
    <t>Reference</t>
  </si>
  <si>
    <t>Lenght (mm)</t>
  </si>
  <si>
    <t>Height (mm)</t>
  </si>
  <si>
    <t>Thickness (mm)</t>
  </si>
  <si>
    <t>Total weight (g)</t>
  </si>
  <si>
    <t xml:space="preserve"> Empty shell weight (g)</t>
  </si>
  <si>
    <t>Viscera weight (g)</t>
  </si>
  <si>
    <t>Gonad weight (g)</t>
  </si>
  <si>
    <t>Visceral index</t>
  </si>
  <si>
    <t>Gonadal index</t>
  </si>
  <si>
    <t>Perkinsus infection</t>
  </si>
  <si>
    <t>AVERAGE</t>
  </si>
  <si>
    <t>STDEV</t>
  </si>
  <si>
    <t>MAX</t>
  </si>
  <si>
    <t>MIN</t>
  </si>
  <si>
    <t>Stage</t>
  </si>
  <si>
    <t xml:space="preserve">Number </t>
  </si>
  <si>
    <t>%</t>
  </si>
  <si>
    <t>Total</t>
  </si>
  <si>
    <t>A.U.</t>
  </si>
  <si>
    <t>Perkinsus infection(%)</t>
  </si>
  <si>
    <t>RdAl25102017</t>
  </si>
  <si>
    <t>RdAl25102017-001</t>
  </si>
  <si>
    <t>RdAl25102017-002</t>
  </si>
  <si>
    <t>RdAl25102017-003</t>
  </si>
  <si>
    <t>RdAl25102017-004</t>
  </si>
  <si>
    <t>RdAl25102017-005</t>
  </si>
  <si>
    <t>RdAl25102017-006</t>
  </si>
  <si>
    <t>RdAl25102017-007</t>
  </si>
  <si>
    <t>RdAl25102017-008</t>
  </si>
  <si>
    <t>RdAl25102017-009</t>
  </si>
  <si>
    <t>RdAl25102017-010</t>
  </si>
  <si>
    <t>RdAl25102017-011</t>
  </si>
  <si>
    <t>RdAl25102017-012</t>
  </si>
  <si>
    <t>RdAl25102017-013</t>
  </si>
  <si>
    <t>RdAl25102017-014</t>
  </si>
  <si>
    <t>RdAl25102017-015</t>
  </si>
  <si>
    <t>RdAl25102017-016</t>
  </si>
  <si>
    <t>RdAl25102017-017</t>
  </si>
  <si>
    <t>RdAl25102017-018</t>
  </si>
  <si>
    <t>RdAl25102017-019</t>
  </si>
  <si>
    <t>RdAl25102017-020</t>
  </si>
  <si>
    <t>RdAl25102017-021</t>
  </si>
  <si>
    <t>RdAl25102017-022</t>
  </si>
  <si>
    <t>RdAl25102017-023</t>
  </si>
  <si>
    <t>RdAl25102017-024</t>
  </si>
  <si>
    <t>RdAl25102017-025</t>
  </si>
  <si>
    <t>RdAl25102017-026</t>
  </si>
  <si>
    <t>RdAl25102017-027</t>
  </si>
  <si>
    <t>RdAl25102017-028</t>
  </si>
  <si>
    <t>RdAl25102017-029</t>
  </si>
  <si>
    <t>RdAl25102017-030</t>
  </si>
  <si>
    <t>RdAl25102017-031</t>
  </si>
  <si>
    <t>RdAl25102017-032</t>
  </si>
  <si>
    <t>RdAl25102017-033</t>
  </si>
  <si>
    <t>RdAl25102017-034</t>
  </si>
  <si>
    <t>RdAl25102017-035</t>
  </si>
  <si>
    <t>RdAl25102017-036</t>
  </si>
  <si>
    <t>RdAl25102017-037</t>
  </si>
  <si>
    <t>RdAl25102017-038</t>
  </si>
  <si>
    <t>RdAl25102017-039</t>
  </si>
  <si>
    <t>RdAl25102017-040</t>
  </si>
  <si>
    <t>RdAl25102017-041</t>
  </si>
  <si>
    <t>RdAl25102017-042</t>
  </si>
  <si>
    <t>RdAl25102017-043</t>
  </si>
  <si>
    <t>RdAl25102017-044</t>
  </si>
  <si>
    <t>RdAl25102017-045</t>
  </si>
  <si>
    <t>RdAl25102017-046</t>
  </si>
  <si>
    <t>RdAl25102017-047</t>
  </si>
  <si>
    <t>RdAl25102017-048</t>
  </si>
  <si>
    <t>RdAl25102017-049</t>
  </si>
  <si>
    <t>RdAl25102017-050</t>
  </si>
  <si>
    <t>RdAv30112017</t>
  </si>
  <si>
    <t>RdAv30112017-001</t>
  </si>
  <si>
    <t>RdAv30112017-002</t>
  </si>
  <si>
    <t>RdAv30112017-003</t>
  </si>
  <si>
    <t>RdAv30112017-004</t>
  </si>
  <si>
    <t>RdAv30112017-005</t>
  </si>
  <si>
    <t>RdAv30112017-006</t>
  </si>
  <si>
    <t>RdAv30112017-007</t>
  </si>
  <si>
    <t>RdAv30112017-008</t>
  </si>
  <si>
    <t>RdAv30112017-009</t>
  </si>
  <si>
    <t>RdAv30112017-010</t>
  </si>
  <si>
    <t>RdAv30112017-011</t>
  </si>
  <si>
    <t>RdAv30112017-012</t>
  </si>
  <si>
    <t>RdAv30112017-013</t>
  </si>
  <si>
    <t>RdAv30112017-014</t>
  </si>
  <si>
    <t>RdAv30112017-015</t>
  </si>
  <si>
    <t>RdAv30112017-016</t>
  </si>
  <si>
    <t>RdAv30112017-017</t>
  </si>
  <si>
    <t>RdAv30112017-018</t>
  </si>
  <si>
    <t>RdAv30112017-019</t>
  </si>
  <si>
    <t>RdAv30112017-020</t>
  </si>
  <si>
    <t>RdAv30112017-021</t>
  </si>
  <si>
    <t>RdAv30112017-022</t>
  </si>
  <si>
    <t>RdAv30112017-023</t>
  </si>
  <si>
    <t>RdAv30112017-024</t>
  </si>
  <si>
    <t>RdAv30112017-025</t>
  </si>
  <si>
    <t>RdAv30112017-026</t>
  </si>
  <si>
    <t>RdAv30112017-027</t>
  </si>
  <si>
    <t>RdAv30112017-028</t>
  </si>
  <si>
    <t>RdAv30112017-029</t>
  </si>
  <si>
    <t>RdAv30112017-030</t>
  </si>
  <si>
    <t>RdAv30112017-031</t>
  </si>
  <si>
    <t>RdAv30112017-032</t>
  </si>
  <si>
    <t>RdAv30112017-033</t>
  </si>
  <si>
    <t>RdAv30112017-034</t>
  </si>
  <si>
    <t>RdAv30112017-035</t>
  </si>
  <si>
    <t>RdAv30112017-036</t>
  </si>
  <si>
    <t>RdAv30112017-037</t>
  </si>
  <si>
    <t>RdAv30112017-038</t>
  </si>
  <si>
    <t>RdAv30112017-039</t>
  </si>
  <si>
    <t>RdAv30112017-040</t>
  </si>
  <si>
    <t>RdAv30112017-041</t>
  </si>
  <si>
    <t>RdAv30112017-042</t>
  </si>
  <si>
    <t>RdAv30112017-043</t>
  </si>
  <si>
    <t>RdAv30112017-044</t>
  </si>
  <si>
    <t>RdAv30112017-045</t>
  </si>
  <si>
    <t>RdAv30112017-046</t>
  </si>
  <si>
    <t>RdAv30112017-047</t>
  </si>
  <si>
    <t>RdAv30112017-048</t>
  </si>
  <si>
    <t>RdAv30112017-049</t>
  </si>
  <si>
    <t>RdAv30112017-050</t>
  </si>
  <si>
    <t>RdBa24102017</t>
  </si>
  <si>
    <t>RdBa24102017-001</t>
  </si>
  <si>
    <t>RdBa24102017-002</t>
  </si>
  <si>
    <t>RdBa24102017-003</t>
  </si>
  <si>
    <t>RdBa24102017-004</t>
  </si>
  <si>
    <t>RdBa24102017-005</t>
  </si>
  <si>
    <t>RdBa24102017-006</t>
  </si>
  <si>
    <t>RdBa24102017-007</t>
  </si>
  <si>
    <t>RdBa24102017-008</t>
  </si>
  <si>
    <t>RdBa24102017-009</t>
  </si>
  <si>
    <t>RdBa24102017-010</t>
  </si>
  <si>
    <t>RdBa24102017-011</t>
  </si>
  <si>
    <t>RdBa24102017-012</t>
  </si>
  <si>
    <t>RdBa24102017-013</t>
  </si>
  <si>
    <t>RdBa24102017-014</t>
  </si>
  <si>
    <t>RdBa24102017-015</t>
  </si>
  <si>
    <t>RdBa24102017-016</t>
  </si>
  <si>
    <t>RdBa24102017-017</t>
  </si>
  <si>
    <t>RdBa24102017-018</t>
  </si>
  <si>
    <t>RdBa24102017-019</t>
  </si>
  <si>
    <t>RdBa24102017-020</t>
  </si>
  <si>
    <t>RdBa24102017-021</t>
  </si>
  <si>
    <t>RdBa24102017-022</t>
  </si>
  <si>
    <t>RdBa24102017-023</t>
  </si>
  <si>
    <t>RdBa24102017-024</t>
  </si>
  <si>
    <t>RdBa24102017-025</t>
  </si>
  <si>
    <t>RdBa24102017-026</t>
  </si>
  <si>
    <t>RdBa24102017-027</t>
  </si>
  <si>
    <t>RdBa24102017-028</t>
  </si>
  <si>
    <t>RdBa24102017-029</t>
  </si>
  <si>
    <t>RdBa24102017-030</t>
  </si>
  <si>
    <t>RdBa24102017-031</t>
  </si>
  <si>
    <t>RdBa24102017-032</t>
  </si>
  <si>
    <t>RdBa24102017-033</t>
  </si>
  <si>
    <t>RdBa24102017-034</t>
  </si>
  <si>
    <t>RdBa24102017-035</t>
  </si>
  <si>
    <t>RdBa24102017-036</t>
  </si>
  <si>
    <t>RdBa24102017-037</t>
  </si>
  <si>
    <t>RdBa24102017-038</t>
  </si>
  <si>
    <t>RdBa24102017-039</t>
  </si>
  <si>
    <t>RdBa24102017-040</t>
  </si>
  <si>
    <t>RdBa24102017-041</t>
  </si>
  <si>
    <t>RdBa24102017-042</t>
  </si>
  <si>
    <t>RdBa24102017-043</t>
  </si>
  <si>
    <t>RdBa24102017-044</t>
  </si>
  <si>
    <t>RdBa24102017-045</t>
  </si>
  <si>
    <t>RdBa24102017-046</t>
  </si>
  <si>
    <t>RdBa24102017-047</t>
  </si>
  <si>
    <t>RdBa24102017-048</t>
  </si>
  <si>
    <t>RdBa24102017-049</t>
  </si>
  <si>
    <t>RdBa24102017-050</t>
  </si>
  <si>
    <t>RdCg06022018</t>
  </si>
  <si>
    <t>RdCg06022018-001</t>
  </si>
  <si>
    <t>RdCg06022018-002</t>
  </si>
  <si>
    <t>RdCg06022018-003</t>
  </si>
  <si>
    <t>RdCg06022018-004</t>
  </si>
  <si>
    <t>RdCg06022018-005</t>
  </si>
  <si>
    <t>RdCg06022018-006</t>
  </si>
  <si>
    <t>RdCg06022018-007</t>
  </si>
  <si>
    <t>RdCg06022018-008</t>
  </si>
  <si>
    <t>RdCg06022018-009</t>
  </si>
  <si>
    <t>RdCg06022018-010</t>
  </si>
  <si>
    <t>RdCg06022018-011</t>
  </si>
  <si>
    <t>RdCg06022018-012</t>
  </si>
  <si>
    <t>RdCg06022018-013</t>
  </si>
  <si>
    <t>RdCg06022018-014</t>
  </si>
  <si>
    <t>RdCg06022018-015</t>
  </si>
  <si>
    <t>RdCg06022018-016</t>
  </si>
  <si>
    <t>RdCg06022018-017</t>
  </si>
  <si>
    <t>RdCg06022018-018</t>
  </si>
  <si>
    <t>RdCg06022018-019</t>
  </si>
  <si>
    <t>RdCg06022018-020</t>
  </si>
  <si>
    <t>RdCg06022018-021</t>
  </si>
  <si>
    <t>RdCg06022018-022</t>
  </si>
  <si>
    <t>RdCg06022018-023</t>
  </si>
  <si>
    <t>RdCg06022018-024</t>
  </si>
  <si>
    <t>RdCg06022018-025</t>
  </si>
  <si>
    <t>RdCg06022018-026</t>
  </si>
  <si>
    <t>RdCg06022018-027</t>
  </si>
  <si>
    <t>RdCg06022018-028</t>
  </si>
  <si>
    <t>RdCg06022018-029</t>
  </si>
  <si>
    <t>RdCg06022018-030</t>
  </si>
  <si>
    <t>RdCg06022018-031</t>
  </si>
  <si>
    <t>RdCg06022018-032</t>
  </si>
  <si>
    <t>RdCg06022018-033</t>
  </si>
  <si>
    <t>RdCg06022018-034</t>
  </si>
  <si>
    <t>RdCg06022018-035</t>
  </si>
  <si>
    <t>RdCg06022018-036</t>
  </si>
  <si>
    <t>RdCg06022018-037</t>
  </si>
  <si>
    <t>RdCg06022018-038</t>
  </si>
  <si>
    <t>RdCg06022018-039</t>
  </si>
  <si>
    <t>RdCg06022018-040</t>
  </si>
  <si>
    <t>RdCg06022018-041</t>
  </si>
  <si>
    <t>RdCg06022018-042</t>
  </si>
  <si>
    <t>RdCg06022018-043</t>
  </si>
  <si>
    <t>RdCg06022018-044</t>
  </si>
  <si>
    <t>RdCg06022018-045</t>
  </si>
  <si>
    <t>RdCg06022018-046</t>
  </si>
  <si>
    <t>RdCg06022018-047</t>
  </si>
  <si>
    <t>RdCg06022018-048</t>
  </si>
  <si>
    <t>RdCg06022018-049</t>
  </si>
  <si>
    <t>RdCg06022018-050</t>
  </si>
  <si>
    <t>RdOb07122017</t>
  </si>
  <si>
    <t>RdOb07122017-001</t>
  </si>
  <si>
    <t>RdOb07122017-002</t>
  </si>
  <si>
    <t>RdOb07122017-003</t>
  </si>
  <si>
    <t>RdOb07122017-004</t>
  </si>
  <si>
    <t>RdOb07122017-005</t>
  </si>
  <si>
    <t>RdOb07122017-006</t>
  </si>
  <si>
    <t>RdOb07122017-007</t>
  </si>
  <si>
    <t>RdOb07122017-008</t>
  </si>
  <si>
    <t>RdOb07122017-009</t>
  </si>
  <si>
    <t>RdOb07122017-010</t>
  </si>
  <si>
    <t>RdOb07122017-011</t>
  </si>
  <si>
    <t>RdOb07122017-012</t>
  </si>
  <si>
    <t>RdOb07122017-013</t>
  </si>
  <si>
    <t>RdOb07122017-014</t>
  </si>
  <si>
    <t>RdOb07122017-015</t>
  </si>
  <si>
    <t>RdOb07122017-016</t>
  </si>
  <si>
    <t>RdOb07122017-017</t>
  </si>
  <si>
    <t>RdOb07122017-018</t>
  </si>
  <si>
    <t>RdOb07122017-019</t>
  </si>
  <si>
    <t>RdOb07122017-020</t>
  </si>
  <si>
    <t>RdOb07122017-021</t>
  </si>
  <si>
    <t>RdOb07122017-022</t>
  </si>
  <si>
    <t>RdOb07122017-023</t>
  </si>
  <si>
    <t>RdOb07122017-024</t>
  </si>
  <si>
    <t>RdOb07122017-025</t>
  </si>
  <si>
    <t>RdOb07122017-026</t>
  </si>
  <si>
    <t>RdOb07122017-027</t>
  </si>
  <si>
    <t>RdOb07122017-028</t>
  </si>
  <si>
    <t>RdOb07122017-029</t>
  </si>
  <si>
    <t>RdOb07122017-030</t>
  </si>
  <si>
    <t>RdOb07122017-031</t>
  </si>
  <si>
    <t>RdOb07122017-032</t>
  </si>
  <si>
    <t>RdOb07122017-033</t>
  </si>
  <si>
    <t>RdOb07122017-034</t>
  </si>
  <si>
    <t>RdOb07122017-035</t>
  </si>
  <si>
    <t>RdOb07122017-036</t>
  </si>
  <si>
    <t>RdOb07122017-037</t>
  </si>
  <si>
    <t>RdOb07122017-038</t>
  </si>
  <si>
    <t>RdOb07122017-039</t>
  </si>
  <si>
    <t>RdOb07122017-040</t>
  </si>
  <si>
    <t>RdOb07122017-041</t>
  </si>
  <si>
    <t>RdOb07122017-042</t>
  </si>
  <si>
    <t>RdOb07122017-043</t>
  </si>
  <si>
    <t>RdOb07122017-044</t>
  </si>
  <si>
    <t>RdOb07122017-045</t>
  </si>
  <si>
    <t>RdOb07122017-046</t>
  </si>
  <si>
    <t>RdOb07122017-047</t>
  </si>
  <si>
    <t>RdOb07122017-048</t>
  </si>
  <si>
    <t>RdOb07122017-049</t>
  </si>
  <si>
    <t>RdOb07122017-050</t>
  </si>
  <si>
    <t>RdPo07112017</t>
  </si>
  <si>
    <t>RdPo07112017-001</t>
  </si>
  <si>
    <t>RdPo07112017-002</t>
  </si>
  <si>
    <t>RdPo07112017-003</t>
  </si>
  <si>
    <t>RdPo07112017-004</t>
  </si>
  <si>
    <t>RdPo07112017-005</t>
  </si>
  <si>
    <t>RdPo07112017-006</t>
  </si>
  <si>
    <t>RdPo07112017-007</t>
  </si>
  <si>
    <t>RdPo07112017-008</t>
  </si>
  <si>
    <t>RdPo07112017-009</t>
  </si>
  <si>
    <t>RdPo07112017-010</t>
  </si>
  <si>
    <t>RdPo07112017-011</t>
  </si>
  <si>
    <t>RdPo07112017-012</t>
  </si>
  <si>
    <t>RdPo07112017-013</t>
  </si>
  <si>
    <t>RdPo07112017-014</t>
  </si>
  <si>
    <t>RdPo07112017-015</t>
  </si>
  <si>
    <t>RdPo07112017-016</t>
  </si>
  <si>
    <t>RdPo07112017-017</t>
  </si>
  <si>
    <t>RdPo07112017-018</t>
  </si>
  <si>
    <t>RdPo07112017-019</t>
  </si>
  <si>
    <t>RdPo07112017-020</t>
  </si>
  <si>
    <t>RdPo07112017-021</t>
  </si>
  <si>
    <t>RdPo07112017-022</t>
  </si>
  <si>
    <t>RdPo07112017-023</t>
  </si>
  <si>
    <t>RdPo07112017-024</t>
  </si>
  <si>
    <t>RdPo07112017-025</t>
  </si>
  <si>
    <t>RdPo07112017-026</t>
  </si>
  <si>
    <t>RdPo07112017-027</t>
  </si>
  <si>
    <t>RdPo07112017-028</t>
  </si>
  <si>
    <t>RdPo07112017-029</t>
  </si>
  <si>
    <t>RdPo07112017-030</t>
  </si>
  <si>
    <t>RdPo07112017-031</t>
  </si>
  <si>
    <t>RdPo07112017-032</t>
  </si>
  <si>
    <t>RdPo07112017-033</t>
  </si>
  <si>
    <t>RdPo07112017-034</t>
  </si>
  <si>
    <t>RdPo07112017-035</t>
  </si>
  <si>
    <t>RdPo07112017-036</t>
  </si>
  <si>
    <t>RdPo07112017-037</t>
  </si>
  <si>
    <t>RdPo07112017-038</t>
  </si>
  <si>
    <t>RdPo07112017-039</t>
  </si>
  <si>
    <t>RdPo07112017-040</t>
  </si>
  <si>
    <t>RdPo07112017-041</t>
  </si>
  <si>
    <t>RdPo07112017-042</t>
  </si>
  <si>
    <t>RdPo07112017-043</t>
  </si>
  <si>
    <t>RdPo07112017-044</t>
  </si>
  <si>
    <t>RdPo07112017-045</t>
  </si>
  <si>
    <t>RdPo07112017-046</t>
  </si>
  <si>
    <t>RdPo07112017-047</t>
  </si>
  <si>
    <t>RdPo07112017-048</t>
  </si>
  <si>
    <t>RdPo07112017-049</t>
  </si>
  <si>
    <t>RdPo07112017-050</t>
  </si>
  <si>
    <t>79 Rd+3 Rp</t>
  </si>
  <si>
    <t>RdRib25102017</t>
  </si>
  <si>
    <t>RdRib25102017-001</t>
  </si>
  <si>
    <t>RdRib25102017-002</t>
  </si>
  <si>
    <t>RdRib25102017-003</t>
  </si>
  <si>
    <t>RdRib25102017-004</t>
  </si>
  <si>
    <t>RdRib25102017-005</t>
  </si>
  <si>
    <t>RdRib25102017-006</t>
  </si>
  <si>
    <t>RdRib25102017-007</t>
  </si>
  <si>
    <t>RdRib25102017-008</t>
  </si>
  <si>
    <t>RdRib25102017-009</t>
  </si>
  <si>
    <t>RdRib25102017-010</t>
  </si>
  <si>
    <t>RdRib25102017-011</t>
  </si>
  <si>
    <t>RdRib25102017-012</t>
  </si>
  <si>
    <t>RdRib25102017-013</t>
  </si>
  <si>
    <t>RdRib25102017-014</t>
  </si>
  <si>
    <t>RdRib25102017-015</t>
  </si>
  <si>
    <t>RdRib25102017-016</t>
  </si>
  <si>
    <t>RdRib25102017-017</t>
  </si>
  <si>
    <t>RdRib25102017-018</t>
  </si>
  <si>
    <t>RdRib25102017-019</t>
  </si>
  <si>
    <t>RdRib25102017-020</t>
  </si>
  <si>
    <t>RdRib25102017-021</t>
  </si>
  <si>
    <t>RdRib25102017-022</t>
  </si>
  <si>
    <t>RdRib25102017-023</t>
  </si>
  <si>
    <t>RdRib25102017-024</t>
  </si>
  <si>
    <t>RdRib25102017-025</t>
  </si>
  <si>
    <t>RdRib25102017-026</t>
  </si>
  <si>
    <t>RdRib25102017-027</t>
  </si>
  <si>
    <t>RdRib25102017-028</t>
  </si>
  <si>
    <t>RdRib25102017-029</t>
  </si>
  <si>
    <t>RdRib25102017-030</t>
  </si>
  <si>
    <t>RdRib25102017-031</t>
  </si>
  <si>
    <t>RdRib25102017-032</t>
  </si>
  <si>
    <t>RdRib25102017-033</t>
  </si>
  <si>
    <t>RdRib25102017-034</t>
  </si>
  <si>
    <t>RdRib25102017-035</t>
  </si>
  <si>
    <t>RdRib25102017-036</t>
  </si>
  <si>
    <t>RdRib25102017-037</t>
  </si>
  <si>
    <t>RdRib25102017-038</t>
  </si>
  <si>
    <t>RdRib25102017-039</t>
  </si>
  <si>
    <t>RdRib25102017-040</t>
  </si>
  <si>
    <t>RdRib25102017-041</t>
  </si>
  <si>
    <t>RdRib25102017-042</t>
  </si>
  <si>
    <t>RdRib25102017-043</t>
  </si>
  <si>
    <t>RdRib25102017-044</t>
  </si>
  <si>
    <t>RdRib25102017-045</t>
  </si>
  <si>
    <t>RdRib25102017-046</t>
  </si>
  <si>
    <t>RdRib25102017-047</t>
  </si>
  <si>
    <t>RdRib25102017-048</t>
  </si>
  <si>
    <t>RdRib25102017-049</t>
  </si>
  <si>
    <t>RdRib25102017-050</t>
  </si>
  <si>
    <t>RdVe16122017</t>
  </si>
  <si>
    <t>RdVe16122017-001</t>
  </si>
  <si>
    <t>RdVe16122017-002</t>
  </si>
  <si>
    <t>RdVe16122017-003</t>
  </si>
  <si>
    <t>RdVe16122017-004</t>
  </si>
  <si>
    <t>RdVe16122017-005</t>
  </si>
  <si>
    <t>RdVe16122017-006</t>
  </si>
  <si>
    <t>RdVe16122017-007</t>
  </si>
  <si>
    <t>RdVe16122017-008</t>
  </si>
  <si>
    <t>RdVe16122017-009</t>
  </si>
  <si>
    <t>RdVe16122017-010</t>
  </si>
  <si>
    <t>RdVe16122017-011</t>
  </si>
  <si>
    <t>RdVe16122017-012</t>
  </si>
  <si>
    <t>RdVe16122017-013</t>
  </si>
  <si>
    <t>RdVe16122017-014</t>
  </si>
  <si>
    <t>RdVe16122017-015</t>
  </si>
  <si>
    <t>RdVe16122017-016</t>
  </si>
  <si>
    <t>RdVe16122017-017</t>
  </si>
  <si>
    <t>RdVe16122017-018</t>
  </si>
  <si>
    <t>RdVe16122017-019</t>
  </si>
  <si>
    <t>RdVe16122017-020</t>
  </si>
  <si>
    <t>RdVe16122017-021</t>
  </si>
  <si>
    <t>RdVe16122017-022</t>
  </si>
  <si>
    <t>RdVe16122017-023</t>
  </si>
  <si>
    <t>RdVe16122017-024</t>
  </si>
  <si>
    <t>RdVe16122017-025</t>
  </si>
  <si>
    <t>RdVe16122017-026</t>
  </si>
  <si>
    <t>RdVe16122017-027</t>
  </si>
  <si>
    <t>RdVe16122017-028</t>
  </si>
  <si>
    <t>RdVe16122017-029</t>
  </si>
  <si>
    <t>RdVe16122017-030</t>
  </si>
  <si>
    <t>RdVe16122017-031</t>
  </si>
  <si>
    <t>RdVe16122017-032</t>
  </si>
  <si>
    <t>RdVe16122017-033</t>
  </si>
  <si>
    <t>RdVe16122017-034</t>
  </si>
  <si>
    <t>RdVe16122017-035</t>
  </si>
  <si>
    <t>RdVe16122017-036</t>
  </si>
  <si>
    <t>RdVe16122017-037</t>
  </si>
  <si>
    <t>RdVe16122017-038</t>
  </si>
  <si>
    <t>RdVe16122017-039</t>
  </si>
  <si>
    <t>RdVe16122017-040</t>
  </si>
  <si>
    <t>RdVe16122017-041</t>
  </si>
  <si>
    <t>RdVe16122017-042</t>
  </si>
  <si>
    <t>RdVe16122017-043</t>
  </si>
  <si>
    <t>RdVe16122017-044</t>
  </si>
  <si>
    <t>RdVe16122017-045</t>
  </si>
  <si>
    <t>RdVe16122017-046</t>
  </si>
  <si>
    <t>RdVe16122017-047</t>
  </si>
  <si>
    <t>RdVe16122017-048</t>
  </si>
  <si>
    <t>RdVe16122017-049</t>
  </si>
  <si>
    <t>RdVe16122017-050</t>
  </si>
  <si>
    <t>El Tesón, Ría de Ribadeo, Spain</t>
  </si>
  <si>
    <t>Barallobre, Spain</t>
  </si>
  <si>
    <t>Campelo, Ría de Pontevedra, Spain</t>
  </si>
  <si>
    <t>Cangas, Ría de Vigo, Spain</t>
  </si>
  <si>
    <t>Riad de Aveiro, Portugal</t>
  </si>
  <si>
    <t>Lagoa de Obidos, Portugal</t>
  </si>
  <si>
    <t>Ria Formosa, Algarve, Portugal</t>
  </si>
  <si>
    <t>Venice Lagoon,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</si>
</sst>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1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0" fontId="1" fillId="0" borderId="25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28" xfId="0" applyFont="1" applyBorder="1" applyAlignment="1">
      <alignment horizontal="center"/>
    </xf>
    <xf numFmtId="0" fontId="1" fillId="0" borderId="6" xfId="0" applyFont="1" applyBorder="1"/>
    <xf numFmtId="0" fontId="1" fillId="0" borderId="29" xfId="0" applyFont="1" applyBorder="1"/>
    <xf numFmtId="0" fontId="2" fillId="0" borderId="30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9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25" xfId="0" applyFont="1" applyBorder="1" applyAlignment="1">
      <alignment vertical="top"/>
    </xf>
    <xf numFmtId="0" fontId="1" fillId="0" borderId="0" xfId="0" applyFont="1" applyAlignment="1">
      <alignment vertical="top"/>
    </xf>
    <xf numFmtId="2" fontId="2" fillId="3" borderId="37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010-3E36-CA46-8F7A-84815E8DE864}">
  <dimension ref="A1:S62"/>
  <sheetViews>
    <sheetView tabSelected="1" topLeftCell="A43" workbookViewId="0">
      <selection activeCell="X27" sqref="X27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8" style="9" customWidth="1"/>
    <col min="11" max="11" width="10.832031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439</v>
      </c>
      <c r="G1" s="90"/>
      <c r="H1" s="90"/>
      <c r="I1" s="91"/>
      <c r="J1" s="55" t="s">
        <v>3</v>
      </c>
      <c r="K1" s="56"/>
      <c r="L1" s="81">
        <v>43033</v>
      </c>
      <c r="M1" s="81"/>
      <c r="N1" s="82"/>
      <c r="O1" s="60"/>
    </row>
    <row r="2" spans="1:19" ht="16" thickBot="1" x14ac:dyDescent="0.25">
      <c r="A2" s="55" t="s">
        <v>4</v>
      </c>
      <c r="B2" s="58">
        <v>1.0269999999999999</v>
      </c>
      <c r="C2" s="92" t="s">
        <v>5</v>
      </c>
      <c r="D2" s="93"/>
      <c r="E2" s="59" t="s">
        <v>336</v>
      </c>
    </row>
    <row r="3" spans="1:19" ht="16" thickBot="1" x14ac:dyDescent="0.25">
      <c r="H3" s="55" t="s">
        <v>6</v>
      </c>
      <c r="I3" s="86" t="s">
        <v>337</v>
      </c>
      <c r="J3" s="86"/>
      <c r="K3" s="87"/>
      <c r="L3" s="60"/>
      <c r="M3" s="60"/>
      <c r="N3" s="60"/>
      <c r="O3"/>
      <c r="P3"/>
      <c r="Q3"/>
      <c r="R3"/>
      <c r="S3"/>
    </row>
    <row r="4" spans="1:19" ht="16" thickBot="1" x14ac:dyDescent="0.25">
      <c r="A4" s="55" t="s">
        <v>7</v>
      </c>
      <c r="B4" s="81">
        <v>43033</v>
      </c>
      <c r="C4" s="81"/>
      <c r="D4" s="82"/>
      <c r="O4"/>
      <c r="P4"/>
      <c r="Q4"/>
      <c r="R4"/>
      <c r="S4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5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17" t="s">
        <v>338</v>
      </c>
      <c r="C7" s="18">
        <v>40.26</v>
      </c>
      <c r="D7" s="19">
        <v>29.86</v>
      </c>
      <c r="E7" s="19">
        <v>20.54</v>
      </c>
      <c r="F7" s="19">
        <v>15.17</v>
      </c>
      <c r="G7" s="19">
        <v>7.56</v>
      </c>
      <c r="H7" s="19">
        <v>4.7699999999999996</v>
      </c>
      <c r="I7" s="19">
        <v>1.32</v>
      </c>
      <c r="J7" s="20">
        <f t="shared" ref="J7:J38" si="0">(H7/G7)*100</f>
        <v>63.095238095238095</v>
      </c>
      <c r="K7" s="21">
        <f t="shared" ref="K7:K38" si="1">(I7/G7)*100</f>
        <v>17.460317460317462</v>
      </c>
      <c r="L7" s="22">
        <v>0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339</v>
      </c>
      <c r="C8" s="24">
        <v>42.29</v>
      </c>
      <c r="D8" s="25">
        <v>29.98</v>
      </c>
      <c r="E8" s="25">
        <v>21.28</v>
      </c>
      <c r="F8" s="25">
        <v>18.12</v>
      </c>
      <c r="G8" s="25">
        <v>9.98</v>
      </c>
      <c r="H8" s="25">
        <v>4.62</v>
      </c>
      <c r="I8" s="25">
        <v>0.83</v>
      </c>
      <c r="J8" s="26">
        <f t="shared" si="0"/>
        <v>46.292585170340686</v>
      </c>
      <c r="K8" s="27">
        <f t="shared" si="1"/>
        <v>8.3166332665330653</v>
      </c>
      <c r="L8" s="22">
        <v>1</v>
      </c>
      <c r="M8"/>
      <c r="N8"/>
      <c r="O8" s="38"/>
      <c r="P8" s="38"/>
      <c r="Q8" s="38"/>
      <c r="R8"/>
      <c r="S8"/>
    </row>
    <row r="9" spans="1:19" x14ac:dyDescent="0.2">
      <c r="A9" s="23">
        <v>3</v>
      </c>
      <c r="B9" s="17" t="s">
        <v>340</v>
      </c>
      <c r="C9" s="24">
        <v>38.76</v>
      </c>
      <c r="D9" s="25">
        <v>28.75</v>
      </c>
      <c r="E9" s="25">
        <v>19.86</v>
      </c>
      <c r="F9" s="25">
        <v>13.93</v>
      </c>
      <c r="G9" s="25">
        <v>7.23</v>
      </c>
      <c r="H9" s="25">
        <v>3.86</v>
      </c>
      <c r="I9" s="25">
        <v>0.79</v>
      </c>
      <c r="J9" s="26">
        <f t="shared" si="0"/>
        <v>53.388658367911482</v>
      </c>
      <c r="K9" s="27">
        <f t="shared" si="1"/>
        <v>10.926694329183956</v>
      </c>
      <c r="L9" s="22">
        <v>1</v>
      </c>
      <c r="M9"/>
      <c r="N9"/>
      <c r="R9"/>
      <c r="S9"/>
    </row>
    <row r="10" spans="1:19" x14ac:dyDescent="0.2">
      <c r="A10" s="28">
        <v>4</v>
      </c>
      <c r="B10" s="17" t="s">
        <v>341</v>
      </c>
      <c r="C10" s="24">
        <v>38.1</v>
      </c>
      <c r="D10" s="25">
        <v>27.22</v>
      </c>
      <c r="E10" s="25">
        <v>19.02</v>
      </c>
      <c r="F10" s="25">
        <v>12.16</v>
      </c>
      <c r="G10" s="25">
        <v>6.32</v>
      </c>
      <c r="H10" s="25">
        <v>3.72</v>
      </c>
      <c r="I10" s="25">
        <v>0.81</v>
      </c>
      <c r="J10" s="26">
        <f t="shared" si="0"/>
        <v>58.860759493670891</v>
      </c>
      <c r="K10" s="27">
        <f t="shared" si="1"/>
        <v>12.81645569620253</v>
      </c>
      <c r="L10" s="22">
        <v>0</v>
      </c>
      <c r="M10"/>
      <c r="N10" s="38"/>
    </row>
    <row r="11" spans="1:19" ht="16" thickBot="1" x14ac:dyDescent="0.25">
      <c r="A11" s="23">
        <v>5</v>
      </c>
      <c r="B11" s="17" t="s">
        <v>342</v>
      </c>
      <c r="C11" s="24">
        <v>43.26</v>
      </c>
      <c r="D11" s="25">
        <v>30.76</v>
      </c>
      <c r="E11" s="25">
        <v>21.66</v>
      </c>
      <c r="F11" s="25">
        <v>17.29</v>
      </c>
      <c r="G11" s="25">
        <v>8.52</v>
      </c>
      <c r="H11" s="25">
        <v>5.12</v>
      </c>
      <c r="I11" s="25">
        <v>1.08</v>
      </c>
      <c r="J11" s="26">
        <f t="shared" si="0"/>
        <v>60.093896713615024</v>
      </c>
      <c r="K11" s="27">
        <f t="shared" si="1"/>
        <v>12.676056338028172</v>
      </c>
      <c r="L11" s="22">
        <v>0</v>
      </c>
      <c r="M11"/>
      <c r="O11" s="73"/>
      <c r="P11" s="73"/>
      <c r="Q11" s="73"/>
      <c r="R11" s="73"/>
      <c r="S11" s="73"/>
    </row>
    <row r="12" spans="1:19" ht="16" thickBot="1" x14ac:dyDescent="0.25">
      <c r="A12" s="23">
        <v>6</v>
      </c>
      <c r="B12" s="17" t="s">
        <v>343</v>
      </c>
      <c r="C12" s="24">
        <v>37.909999999999997</v>
      </c>
      <c r="D12" s="25">
        <v>27.28</v>
      </c>
      <c r="E12" s="25">
        <v>18.440000000000001</v>
      </c>
      <c r="F12" s="25">
        <v>12.04</v>
      </c>
      <c r="G12" s="25">
        <v>6.29</v>
      </c>
      <c r="H12" s="25">
        <v>3.35</v>
      </c>
      <c r="I12" s="25">
        <v>0.8</v>
      </c>
      <c r="J12" s="26">
        <f t="shared" si="0"/>
        <v>53.25914149443561</v>
      </c>
      <c r="K12" s="27">
        <f t="shared" si="1"/>
        <v>12.718600953895074</v>
      </c>
      <c r="L12" s="22">
        <v>0</v>
      </c>
      <c r="M12"/>
      <c r="Q12" s="83" t="s">
        <v>19</v>
      </c>
      <c r="R12" s="84"/>
      <c r="S12" s="85"/>
    </row>
    <row r="13" spans="1:19" ht="16" thickBot="1" x14ac:dyDescent="0.25">
      <c r="A13" s="28">
        <v>7</v>
      </c>
      <c r="B13" s="17" t="s">
        <v>344</v>
      </c>
      <c r="C13" s="24">
        <v>38.979999999999997</v>
      </c>
      <c r="D13" s="25">
        <v>28.22</v>
      </c>
      <c r="E13" s="25">
        <v>18.71</v>
      </c>
      <c r="F13" s="25">
        <v>13.22</v>
      </c>
      <c r="G13" s="25">
        <v>7.17</v>
      </c>
      <c r="H13" s="25">
        <v>3.71</v>
      </c>
      <c r="I13" s="25">
        <v>0.87</v>
      </c>
      <c r="J13" s="26">
        <f t="shared" si="0"/>
        <v>51.743375174337515</v>
      </c>
      <c r="K13" s="27">
        <f t="shared" si="1"/>
        <v>12.133891213389122</v>
      </c>
      <c r="L13" s="22">
        <v>0</v>
      </c>
      <c r="M13"/>
      <c r="N13" s="73"/>
      <c r="Q13" s="43" t="s">
        <v>24</v>
      </c>
      <c r="R13" s="44" t="s">
        <v>25</v>
      </c>
      <c r="S13" s="42" t="s">
        <v>26</v>
      </c>
    </row>
    <row r="14" spans="1:19" x14ac:dyDescent="0.2">
      <c r="A14" s="23">
        <v>8</v>
      </c>
      <c r="B14" s="17" t="s">
        <v>345</v>
      </c>
      <c r="C14" s="24">
        <v>37.33</v>
      </c>
      <c r="D14" s="25">
        <v>26.63</v>
      </c>
      <c r="E14" s="25">
        <v>18.43</v>
      </c>
      <c r="F14" s="25">
        <v>11.69</v>
      </c>
      <c r="G14" s="25">
        <v>5.98</v>
      </c>
      <c r="H14" s="25">
        <v>3.06</v>
      </c>
      <c r="I14" s="25">
        <v>0.69</v>
      </c>
      <c r="J14" s="26">
        <f t="shared" si="0"/>
        <v>51.170568561872912</v>
      </c>
      <c r="K14" s="27">
        <f t="shared" si="1"/>
        <v>11.538461538461537</v>
      </c>
      <c r="L14" s="22">
        <v>0</v>
      </c>
      <c r="M14"/>
      <c r="Q14" s="47">
        <v>0</v>
      </c>
      <c r="R14" s="45">
        <f t="shared" ref="R14:R19" si="2">COUNTIF($L$7:$L$56, Q14)</f>
        <v>44</v>
      </c>
      <c r="S14" s="46">
        <f>(R14*100)/$R$20</f>
        <v>88</v>
      </c>
    </row>
    <row r="15" spans="1:19" x14ac:dyDescent="0.2">
      <c r="A15" s="23">
        <v>9</v>
      </c>
      <c r="B15" s="17" t="s">
        <v>346</v>
      </c>
      <c r="C15" s="24">
        <v>42.28</v>
      </c>
      <c r="D15" s="25">
        <v>30.14</v>
      </c>
      <c r="E15" s="25">
        <v>19.28</v>
      </c>
      <c r="F15" s="25">
        <v>15.17</v>
      </c>
      <c r="G15" s="25">
        <v>7.38</v>
      </c>
      <c r="H15" s="25">
        <v>4.29</v>
      </c>
      <c r="I15" s="25">
        <v>1.01</v>
      </c>
      <c r="J15" s="26">
        <f t="shared" si="0"/>
        <v>58.130081300813011</v>
      </c>
      <c r="K15" s="27">
        <f t="shared" si="1"/>
        <v>13.685636856368562</v>
      </c>
      <c r="L15" s="22">
        <v>1</v>
      </c>
      <c r="M15"/>
      <c r="Q15" s="48">
        <v>1</v>
      </c>
      <c r="R15" s="49">
        <f t="shared" si="2"/>
        <v>6</v>
      </c>
      <c r="S15" s="46">
        <f t="shared" ref="S15:S19" si="3">(R15*100)/$R$20</f>
        <v>12</v>
      </c>
    </row>
    <row r="16" spans="1:19" x14ac:dyDescent="0.2">
      <c r="A16" s="28">
        <v>10</v>
      </c>
      <c r="B16" s="17" t="s">
        <v>347</v>
      </c>
      <c r="C16" s="24">
        <v>41.26</v>
      </c>
      <c r="D16" s="25">
        <v>29.36</v>
      </c>
      <c r="E16" s="25">
        <v>19.43</v>
      </c>
      <c r="F16" s="25">
        <v>14.44</v>
      </c>
      <c r="G16" s="25">
        <v>7.64</v>
      </c>
      <c r="H16" s="25">
        <v>3.9</v>
      </c>
      <c r="I16" s="25">
        <v>0.85</v>
      </c>
      <c r="J16" s="26">
        <f t="shared" si="0"/>
        <v>51.047120418848166</v>
      </c>
      <c r="K16" s="27">
        <f t="shared" si="1"/>
        <v>11.125654450261781</v>
      </c>
      <c r="L16" s="22">
        <v>0</v>
      </c>
      <c r="M16"/>
      <c r="Q16" s="48">
        <v>2</v>
      </c>
      <c r="R16" s="49">
        <f t="shared" si="2"/>
        <v>0</v>
      </c>
      <c r="S16" s="46">
        <f t="shared" si="3"/>
        <v>0</v>
      </c>
    </row>
    <row r="17" spans="1:19" x14ac:dyDescent="0.2">
      <c r="A17" s="23">
        <v>11</v>
      </c>
      <c r="B17" s="17" t="s">
        <v>348</v>
      </c>
      <c r="C17" s="24">
        <v>36.49</v>
      </c>
      <c r="D17" s="25">
        <v>27.97</v>
      </c>
      <c r="E17" s="25">
        <v>18.23</v>
      </c>
      <c r="F17" s="25">
        <v>12.51</v>
      </c>
      <c r="G17" s="25">
        <v>6.82</v>
      </c>
      <c r="H17" s="25">
        <v>3.06</v>
      </c>
      <c r="I17" s="25">
        <v>0.63</v>
      </c>
      <c r="J17" s="26">
        <f t="shared" si="0"/>
        <v>44.868035190615835</v>
      </c>
      <c r="K17" s="27">
        <f t="shared" si="1"/>
        <v>9.2375366568914963</v>
      </c>
      <c r="L17" s="22">
        <v>0</v>
      </c>
      <c r="M17"/>
      <c r="Q17" s="48">
        <v>3</v>
      </c>
      <c r="R17" s="49">
        <f t="shared" si="2"/>
        <v>0</v>
      </c>
      <c r="S17" s="46">
        <f t="shared" si="3"/>
        <v>0</v>
      </c>
    </row>
    <row r="18" spans="1:19" x14ac:dyDescent="0.2">
      <c r="A18" s="23">
        <v>12</v>
      </c>
      <c r="B18" s="17" t="s">
        <v>349</v>
      </c>
      <c r="C18" s="24">
        <v>38.14</v>
      </c>
      <c r="D18" s="25">
        <v>29.26</v>
      </c>
      <c r="E18" s="25">
        <v>20.350000000000001</v>
      </c>
      <c r="F18" s="25">
        <v>14.21</v>
      </c>
      <c r="G18" s="25">
        <v>7.32</v>
      </c>
      <c r="H18" s="25">
        <v>4.43</v>
      </c>
      <c r="I18" s="25">
        <v>1.1100000000000001</v>
      </c>
      <c r="J18" s="26">
        <f t="shared" si="0"/>
        <v>60.519125683060103</v>
      </c>
      <c r="K18" s="27">
        <f t="shared" si="1"/>
        <v>15.163934426229508</v>
      </c>
      <c r="L18" s="22">
        <v>0</v>
      </c>
      <c r="M18"/>
      <c r="Q18" s="48">
        <v>4</v>
      </c>
      <c r="R18" s="49">
        <f t="shared" si="2"/>
        <v>0</v>
      </c>
      <c r="S18" s="46">
        <f t="shared" si="3"/>
        <v>0</v>
      </c>
    </row>
    <row r="19" spans="1:19" ht="16" thickBot="1" x14ac:dyDescent="0.25">
      <c r="A19" s="28">
        <v>13</v>
      </c>
      <c r="B19" s="17" t="s">
        <v>350</v>
      </c>
      <c r="C19" s="24">
        <v>41.83</v>
      </c>
      <c r="D19" s="25">
        <v>30.35</v>
      </c>
      <c r="E19" s="25">
        <v>20.21</v>
      </c>
      <c r="F19" s="25">
        <v>15.91</v>
      </c>
      <c r="G19" s="25">
        <v>8.8000000000000007</v>
      </c>
      <c r="H19" s="25">
        <v>4.24</v>
      </c>
      <c r="I19" s="25">
        <v>0.87</v>
      </c>
      <c r="J19" s="26">
        <f t="shared" si="0"/>
        <v>48.18181818181818</v>
      </c>
      <c r="K19" s="27">
        <f t="shared" si="1"/>
        <v>9.8863636363636367</v>
      </c>
      <c r="L19" s="22">
        <v>0</v>
      </c>
      <c r="M19"/>
      <c r="Q19" s="50">
        <v>5</v>
      </c>
      <c r="R19" s="51">
        <f t="shared" si="2"/>
        <v>0</v>
      </c>
      <c r="S19" s="46">
        <f t="shared" si="3"/>
        <v>0</v>
      </c>
    </row>
    <row r="20" spans="1:19" ht="16" thickBot="1" x14ac:dyDescent="0.25">
      <c r="A20" s="23">
        <v>14</v>
      </c>
      <c r="B20" s="17" t="s">
        <v>351</v>
      </c>
      <c r="C20" s="24">
        <v>40.67</v>
      </c>
      <c r="D20" s="25">
        <v>29.15</v>
      </c>
      <c r="E20" s="25">
        <v>19.13</v>
      </c>
      <c r="F20" s="25">
        <v>13.21</v>
      </c>
      <c r="G20" s="25">
        <v>6.99</v>
      </c>
      <c r="H20" s="25">
        <v>3.74</v>
      </c>
      <c r="I20" s="25">
        <v>1.04</v>
      </c>
      <c r="J20" s="26">
        <f t="shared" si="0"/>
        <v>53.505007153075823</v>
      </c>
      <c r="K20" s="27">
        <f t="shared" si="1"/>
        <v>14.878397711015737</v>
      </c>
      <c r="L20" s="22">
        <v>0</v>
      </c>
      <c r="M20"/>
      <c r="Q20" s="53" t="s">
        <v>27</v>
      </c>
      <c r="R20" s="54">
        <f>SUM(R14:R19)</f>
        <v>50</v>
      </c>
      <c r="S20" s="42">
        <f>SUM(S14:S19)</f>
        <v>100</v>
      </c>
    </row>
    <row r="21" spans="1:19" ht="16" thickBot="1" x14ac:dyDescent="0.25">
      <c r="A21" s="23">
        <v>15</v>
      </c>
      <c r="B21" s="17" t="s">
        <v>352</v>
      </c>
      <c r="C21" s="24">
        <v>38.51</v>
      </c>
      <c r="D21" s="25">
        <v>27.2</v>
      </c>
      <c r="E21" s="25">
        <v>19.059999999999999</v>
      </c>
      <c r="F21" s="25">
        <v>12.23</v>
      </c>
      <c r="G21" s="25">
        <v>6.56</v>
      </c>
      <c r="H21" s="25">
        <v>3.53</v>
      </c>
      <c r="I21" s="25">
        <v>0.88</v>
      </c>
      <c r="J21" s="26">
        <f t="shared" si="0"/>
        <v>53.810975609756099</v>
      </c>
      <c r="K21" s="27">
        <f t="shared" si="1"/>
        <v>13.414634146341465</v>
      </c>
      <c r="L21" s="22">
        <v>0</v>
      </c>
      <c r="M21"/>
      <c r="Q21" s="52" t="s">
        <v>29</v>
      </c>
      <c r="R21" s="79">
        <f>((R14*Q14)+(R15*Q15)+(R16*Q16)+(R17*Q17)+(R18*Q18)+(R19*Q19))*100/150</f>
        <v>4</v>
      </c>
      <c r="S21" s="80"/>
    </row>
    <row r="22" spans="1:19" ht="16" thickBot="1" x14ac:dyDescent="0.25">
      <c r="A22" s="28">
        <v>16</v>
      </c>
      <c r="B22" s="17" t="s">
        <v>353</v>
      </c>
      <c r="C22" s="24">
        <v>47.05</v>
      </c>
      <c r="D22" s="25">
        <v>32.630000000000003</v>
      </c>
      <c r="E22" s="25">
        <v>23.23</v>
      </c>
      <c r="F22" s="25">
        <v>23.48</v>
      </c>
      <c r="G22" s="25">
        <v>12.61</v>
      </c>
      <c r="H22" s="25">
        <v>5.41</v>
      </c>
      <c r="I22" s="25">
        <v>1.2</v>
      </c>
      <c r="J22" s="26">
        <f t="shared" si="0"/>
        <v>42.902458366375896</v>
      </c>
      <c r="K22" s="27">
        <f t="shared" si="1"/>
        <v>9.5162569389373513</v>
      </c>
      <c r="L22" s="22">
        <v>1</v>
      </c>
      <c r="M22"/>
      <c r="Q22" s="52" t="s">
        <v>28</v>
      </c>
      <c r="R22" s="79">
        <f>((R14*Q14)+(R15*Q15)+(R16*Q16)+(R17*Q17)+(R18*Q18)+(R19*Q19))</f>
        <v>6</v>
      </c>
      <c r="S22" s="80"/>
    </row>
    <row r="23" spans="1:19" x14ac:dyDescent="0.2">
      <c r="A23" s="23">
        <v>17</v>
      </c>
      <c r="B23" s="17" t="s">
        <v>354</v>
      </c>
      <c r="C23" s="24">
        <v>40.520000000000003</v>
      </c>
      <c r="D23" s="25">
        <v>27.84</v>
      </c>
      <c r="E23" s="25">
        <v>19.899999999999999</v>
      </c>
      <c r="F23" s="25">
        <v>13.37</v>
      </c>
      <c r="G23" s="25">
        <v>7.07</v>
      </c>
      <c r="H23" s="25">
        <v>3.39</v>
      </c>
      <c r="I23" s="25">
        <v>0.86</v>
      </c>
      <c r="J23" s="26">
        <f t="shared" si="0"/>
        <v>47.94908062234795</v>
      </c>
      <c r="K23" s="27">
        <f t="shared" si="1"/>
        <v>12.164073550212164</v>
      </c>
      <c r="L23" s="22">
        <v>0</v>
      </c>
      <c r="M23"/>
    </row>
    <row r="24" spans="1:19" x14ac:dyDescent="0.2">
      <c r="A24" s="23">
        <v>18</v>
      </c>
      <c r="B24" s="17" t="s">
        <v>355</v>
      </c>
      <c r="C24" s="24">
        <v>35.299999999999997</v>
      </c>
      <c r="D24" s="25">
        <v>26.61</v>
      </c>
      <c r="E24" s="25">
        <v>18.149999999999999</v>
      </c>
      <c r="F24" s="25">
        <v>10.34</v>
      </c>
      <c r="G24" s="25">
        <v>5.51</v>
      </c>
      <c r="H24" s="25">
        <v>2.97</v>
      </c>
      <c r="I24" s="25">
        <v>0.79</v>
      </c>
      <c r="J24" s="26">
        <f t="shared" si="0"/>
        <v>53.901996370235935</v>
      </c>
      <c r="K24" s="27">
        <f t="shared" si="1"/>
        <v>14.337568058076226</v>
      </c>
      <c r="L24" s="22">
        <v>0</v>
      </c>
      <c r="M24"/>
    </row>
    <row r="25" spans="1:19" x14ac:dyDescent="0.2">
      <c r="A25" s="28">
        <v>19</v>
      </c>
      <c r="B25" s="17" t="s">
        <v>356</v>
      </c>
      <c r="C25" s="24">
        <v>39.83</v>
      </c>
      <c r="D25" s="25">
        <v>29.05</v>
      </c>
      <c r="E25" s="25">
        <v>18.670000000000002</v>
      </c>
      <c r="F25" s="25">
        <v>13.1</v>
      </c>
      <c r="G25" s="25">
        <v>6.67</v>
      </c>
      <c r="H25" s="25">
        <v>3.77</v>
      </c>
      <c r="I25" s="25">
        <v>1</v>
      </c>
      <c r="J25" s="26">
        <f t="shared" si="0"/>
        <v>56.521739130434781</v>
      </c>
      <c r="K25" s="27">
        <f t="shared" si="1"/>
        <v>14.992503748125937</v>
      </c>
      <c r="L25" s="22">
        <v>0</v>
      </c>
      <c r="M25"/>
    </row>
    <row r="26" spans="1:19" x14ac:dyDescent="0.2">
      <c r="A26" s="23">
        <v>20</v>
      </c>
      <c r="B26" s="17" t="s">
        <v>357</v>
      </c>
      <c r="C26" s="29">
        <v>37.83</v>
      </c>
      <c r="D26" s="30">
        <v>27.46</v>
      </c>
      <c r="E26" s="30">
        <v>18.54</v>
      </c>
      <c r="F26" s="25">
        <v>11.5</v>
      </c>
      <c r="G26" s="30">
        <v>6.59</v>
      </c>
      <c r="H26" s="30">
        <v>2.89</v>
      </c>
      <c r="I26" s="30">
        <v>0.8</v>
      </c>
      <c r="J26" s="26">
        <f t="shared" si="0"/>
        <v>43.854324734446131</v>
      </c>
      <c r="K26" s="27">
        <f t="shared" si="1"/>
        <v>12.139605462822459</v>
      </c>
      <c r="L26" s="22">
        <v>0</v>
      </c>
      <c r="M26"/>
    </row>
    <row r="27" spans="1:19" x14ac:dyDescent="0.2">
      <c r="A27" s="28">
        <v>21</v>
      </c>
      <c r="B27" s="17" t="s">
        <v>358</v>
      </c>
      <c r="C27" s="29">
        <v>39.799999999999997</v>
      </c>
      <c r="D27" s="30">
        <v>28.79</v>
      </c>
      <c r="E27" s="30">
        <v>18.78</v>
      </c>
      <c r="F27" s="30">
        <v>13.18</v>
      </c>
      <c r="G27" s="30">
        <v>6.95</v>
      </c>
      <c r="H27" s="30">
        <v>3.31</v>
      </c>
      <c r="I27" s="30">
        <v>0.76</v>
      </c>
      <c r="J27" s="26">
        <f t="shared" si="0"/>
        <v>47.625899280575538</v>
      </c>
      <c r="K27" s="27">
        <f t="shared" si="1"/>
        <v>10.935251798561151</v>
      </c>
      <c r="L27" s="22">
        <v>0</v>
      </c>
      <c r="M27"/>
    </row>
    <row r="28" spans="1:19" x14ac:dyDescent="0.2">
      <c r="A28" s="23">
        <v>22</v>
      </c>
      <c r="B28" s="17" t="s">
        <v>359</v>
      </c>
      <c r="C28" s="29">
        <v>40.04</v>
      </c>
      <c r="D28" s="30">
        <v>28.24</v>
      </c>
      <c r="E28" s="30">
        <v>18.920000000000002</v>
      </c>
      <c r="F28" s="30">
        <v>13.27</v>
      </c>
      <c r="G28" s="30">
        <v>6.87</v>
      </c>
      <c r="H28" s="30">
        <v>2.91</v>
      </c>
      <c r="I28" s="30">
        <v>1.1000000000000001</v>
      </c>
      <c r="J28" s="26">
        <f t="shared" si="0"/>
        <v>42.358078602620083</v>
      </c>
      <c r="K28" s="27">
        <f t="shared" si="1"/>
        <v>16.011644832605533</v>
      </c>
      <c r="L28" s="22">
        <v>0</v>
      </c>
      <c r="M28"/>
    </row>
    <row r="29" spans="1:19" x14ac:dyDescent="0.2">
      <c r="A29" s="28">
        <v>23</v>
      </c>
      <c r="B29" s="17" t="s">
        <v>360</v>
      </c>
      <c r="C29" s="29">
        <v>43.68</v>
      </c>
      <c r="D29" s="30">
        <v>31.97</v>
      </c>
      <c r="E29" s="30">
        <v>22.51</v>
      </c>
      <c r="F29" s="30">
        <v>19.86</v>
      </c>
      <c r="G29" s="30">
        <v>10.35</v>
      </c>
      <c r="H29" s="30">
        <v>4.87</v>
      </c>
      <c r="I29" s="30">
        <v>0.77</v>
      </c>
      <c r="J29" s="26">
        <f t="shared" si="0"/>
        <v>47.053140096618364</v>
      </c>
      <c r="K29" s="27">
        <f t="shared" si="1"/>
        <v>7.4396135265700494</v>
      </c>
      <c r="L29" s="22">
        <v>0</v>
      </c>
      <c r="M29"/>
    </row>
    <row r="30" spans="1:19" x14ac:dyDescent="0.2">
      <c r="A30" s="23">
        <v>24</v>
      </c>
      <c r="B30" s="17" t="s">
        <v>361</v>
      </c>
      <c r="C30" s="29">
        <v>38.049999999999997</v>
      </c>
      <c r="D30" s="30">
        <v>28.09</v>
      </c>
      <c r="E30" s="30">
        <v>18.98</v>
      </c>
      <c r="F30" s="30">
        <v>12.69</v>
      </c>
      <c r="G30" s="30">
        <v>6.6</v>
      </c>
      <c r="H30" s="30">
        <v>4.0999999999999996</v>
      </c>
      <c r="I30" s="30">
        <v>1.02</v>
      </c>
      <c r="J30" s="26">
        <f t="shared" si="0"/>
        <v>62.121212121212125</v>
      </c>
      <c r="K30" s="27">
        <f t="shared" si="1"/>
        <v>15.454545454545457</v>
      </c>
      <c r="L30" s="22">
        <v>0</v>
      </c>
      <c r="M30"/>
    </row>
    <row r="31" spans="1:19" x14ac:dyDescent="0.2">
      <c r="A31" s="28">
        <v>25</v>
      </c>
      <c r="B31" s="17" t="s">
        <v>362</v>
      </c>
      <c r="C31" s="29">
        <v>36.28</v>
      </c>
      <c r="D31" s="30">
        <v>26.99</v>
      </c>
      <c r="E31" s="30">
        <v>18.7</v>
      </c>
      <c r="F31" s="30">
        <v>11.92</v>
      </c>
      <c r="G31" s="30">
        <v>6.25</v>
      </c>
      <c r="H31" s="30">
        <v>3.72</v>
      </c>
      <c r="I31" s="30">
        <v>0.82</v>
      </c>
      <c r="J31" s="26">
        <f t="shared" si="0"/>
        <v>59.52</v>
      </c>
      <c r="K31" s="27">
        <f t="shared" si="1"/>
        <v>13.119999999999997</v>
      </c>
      <c r="L31" s="22">
        <v>0</v>
      </c>
      <c r="M31"/>
    </row>
    <row r="32" spans="1:19" x14ac:dyDescent="0.2">
      <c r="A32" s="23">
        <v>26</v>
      </c>
      <c r="B32" s="17" t="s">
        <v>363</v>
      </c>
      <c r="C32" s="29">
        <v>36.619999999999997</v>
      </c>
      <c r="D32" s="30">
        <v>27.09</v>
      </c>
      <c r="E32" s="30">
        <v>18.21</v>
      </c>
      <c r="F32" s="30">
        <v>10.23</v>
      </c>
      <c r="G32" s="30">
        <v>5.8</v>
      </c>
      <c r="H32" s="30">
        <v>3.28</v>
      </c>
      <c r="I32" s="30">
        <v>0.87</v>
      </c>
      <c r="J32" s="26">
        <f t="shared" si="0"/>
        <v>56.551724137931039</v>
      </c>
      <c r="K32" s="27">
        <f t="shared" si="1"/>
        <v>15</v>
      </c>
      <c r="L32" s="22">
        <v>0</v>
      </c>
      <c r="M32"/>
    </row>
    <row r="33" spans="1:13" x14ac:dyDescent="0.2">
      <c r="A33" s="28">
        <v>27</v>
      </c>
      <c r="B33" s="17" t="s">
        <v>364</v>
      </c>
      <c r="C33" s="29">
        <v>39.200000000000003</v>
      </c>
      <c r="D33" s="30">
        <v>29.16</v>
      </c>
      <c r="E33" s="30">
        <v>19.329999999999998</v>
      </c>
      <c r="F33" s="30">
        <v>13.21</v>
      </c>
      <c r="G33" s="30">
        <v>6.96</v>
      </c>
      <c r="H33" s="30">
        <v>3.93</v>
      </c>
      <c r="I33" s="30">
        <v>1.06</v>
      </c>
      <c r="J33" s="26">
        <f t="shared" si="0"/>
        <v>56.465517241379317</v>
      </c>
      <c r="K33" s="27">
        <f t="shared" si="1"/>
        <v>15.229885057471265</v>
      </c>
      <c r="L33" s="22">
        <v>0</v>
      </c>
      <c r="M33"/>
    </row>
    <row r="34" spans="1:13" x14ac:dyDescent="0.2">
      <c r="A34" s="28">
        <v>28</v>
      </c>
      <c r="B34" s="17" t="s">
        <v>365</v>
      </c>
      <c r="C34" s="29">
        <v>36.64</v>
      </c>
      <c r="D34" s="30">
        <v>27.36</v>
      </c>
      <c r="E34" s="30">
        <v>18.98</v>
      </c>
      <c r="F34" s="30">
        <v>11.97</v>
      </c>
      <c r="G34" s="30">
        <v>6.47</v>
      </c>
      <c r="H34" s="30">
        <v>3.53</v>
      </c>
      <c r="I34" s="30">
        <v>0.81</v>
      </c>
      <c r="J34" s="26">
        <f t="shared" si="0"/>
        <v>54.559505409582684</v>
      </c>
      <c r="K34" s="27">
        <f t="shared" si="1"/>
        <v>12.519319938176199</v>
      </c>
      <c r="L34" s="22">
        <v>0</v>
      </c>
      <c r="M34"/>
    </row>
    <row r="35" spans="1:13" x14ac:dyDescent="0.2">
      <c r="A35" s="28">
        <v>29</v>
      </c>
      <c r="B35" s="17" t="s">
        <v>366</v>
      </c>
      <c r="C35" s="29">
        <v>36.76</v>
      </c>
      <c r="D35" s="30">
        <v>28.11</v>
      </c>
      <c r="E35" s="30">
        <v>18.7</v>
      </c>
      <c r="F35" s="30">
        <v>12.37</v>
      </c>
      <c r="G35" s="30">
        <v>5.93</v>
      </c>
      <c r="H35" s="30">
        <v>3.62</v>
      </c>
      <c r="I35" s="30">
        <v>1</v>
      </c>
      <c r="J35" s="26">
        <f t="shared" si="0"/>
        <v>61.045531197301862</v>
      </c>
      <c r="K35" s="27">
        <f t="shared" si="1"/>
        <v>16.863406408094438</v>
      </c>
      <c r="L35" s="22">
        <v>0</v>
      </c>
      <c r="M35"/>
    </row>
    <row r="36" spans="1:13" x14ac:dyDescent="0.2">
      <c r="A36" s="28">
        <v>30</v>
      </c>
      <c r="B36" s="17" t="s">
        <v>367</v>
      </c>
      <c r="C36" s="29">
        <v>38.549999999999997</v>
      </c>
      <c r="D36" s="30">
        <v>28.2</v>
      </c>
      <c r="E36" s="30">
        <v>18.53</v>
      </c>
      <c r="F36" s="30">
        <v>12.39</v>
      </c>
      <c r="G36" s="30">
        <v>6.36</v>
      </c>
      <c r="H36" s="30">
        <v>3.8</v>
      </c>
      <c r="I36" s="30">
        <v>1.07</v>
      </c>
      <c r="J36" s="26">
        <f t="shared" si="0"/>
        <v>59.74842767295597</v>
      </c>
      <c r="K36" s="27">
        <f t="shared" si="1"/>
        <v>16.823899371069182</v>
      </c>
      <c r="L36" s="22">
        <v>0</v>
      </c>
      <c r="M36"/>
    </row>
    <row r="37" spans="1:13" x14ac:dyDescent="0.2">
      <c r="A37" s="28">
        <v>31</v>
      </c>
      <c r="B37" s="17" t="s">
        <v>368</v>
      </c>
      <c r="C37" s="29">
        <v>40.96</v>
      </c>
      <c r="D37" s="30">
        <v>29.72</v>
      </c>
      <c r="E37" s="30">
        <v>20.23</v>
      </c>
      <c r="F37" s="30">
        <v>15.28</v>
      </c>
      <c r="G37" s="30">
        <v>7.83</v>
      </c>
      <c r="H37" s="30">
        <v>4.07</v>
      </c>
      <c r="I37" s="30">
        <v>1.0900000000000001</v>
      </c>
      <c r="J37" s="26">
        <f t="shared" si="0"/>
        <v>51.979565772669226</v>
      </c>
      <c r="K37" s="27">
        <f t="shared" si="1"/>
        <v>13.920817369093234</v>
      </c>
      <c r="L37" s="22">
        <v>0</v>
      </c>
      <c r="M37"/>
    </row>
    <row r="38" spans="1:13" x14ac:dyDescent="0.2">
      <c r="A38" s="28">
        <v>32</v>
      </c>
      <c r="B38" s="17" t="s">
        <v>369</v>
      </c>
      <c r="C38" s="29">
        <v>37.57</v>
      </c>
      <c r="D38" s="30">
        <v>25.99</v>
      </c>
      <c r="E38" s="30">
        <v>17.21</v>
      </c>
      <c r="F38" s="30">
        <v>10.15</v>
      </c>
      <c r="G38" s="30">
        <v>5.0599999999999996</v>
      </c>
      <c r="H38" s="30">
        <v>3.18</v>
      </c>
      <c r="I38" s="30">
        <v>0.75</v>
      </c>
      <c r="J38" s="26">
        <f t="shared" si="0"/>
        <v>62.845849802371546</v>
      </c>
      <c r="K38" s="27">
        <f t="shared" si="1"/>
        <v>14.822134387351779</v>
      </c>
      <c r="L38" s="22">
        <v>0</v>
      </c>
      <c r="M38"/>
    </row>
    <row r="39" spans="1:13" x14ac:dyDescent="0.2">
      <c r="A39" s="28">
        <v>33</v>
      </c>
      <c r="B39" s="17" t="s">
        <v>370</v>
      </c>
      <c r="C39" s="29">
        <v>39.479999999999997</v>
      </c>
      <c r="D39" s="30">
        <v>28.37</v>
      </c>
      <c r="E39" s="30">
        <v>19.399999999999999</v>
      </c>
      <c r="F39" s="30">
        <v>13.4</v>
      </c>
      <c r="G39" s="30">
        <v>6.99</v>
      </c>
      <c r="H39" s="30">
        <v>3.38</v>
      </c>
      <c r="I39" s="30">
        <v>0.84</v>
      </c>
      <c r="J39" s="26">
        <f t="shared" ref="J39:J56" si="4">(H39/G39)*100</f>
        <v>48.354792560801144</v>
      </c>
      <c r="K39" s="27">
        <f t="shared" ref="K39:K56" si="5">(I39/G39)*100</f>
        <v>12.017167381974247</v>
      </c>
      <c r="L39" s="22">
        <v>0</v>
      </c>
      <c r="M39"/>
    </row>
    <row r="40" spans="1:13" x14ac:dyDescent="0.2">
      <c r="A40" s="28">
        <v>34</v>
      </c>
      <c r="B40" s="17" t="s">
        <v>371</v>
      </c>
      <c r="C40" s="29">
        <v>36.18</v>
      </c>
      <c r="D40" s="30">
        <v>25.77</v>
      </c>
      <c r="E40" s="30">
        <v>17.72</v>
      </c>
      <c r="F40" s="30">
        <v>10.11</v>
      </c>
      <c r="G40" s="30">
        <v>5.15</v>
      </c>
      <c r="H40" s="30">
        <v>2.96</v>
      </c>
      <c r="I40" s="30">
        <v>0.73</v>
      </c>
      <c r="J40" s="26">
        <f t="shared" si="4"/>
        <v>57.475728155339802</v>
      </c>
      <c r="K40" s="27">
        <f t="shared" si="5"/>
        <v>14.174757281553397</v>
      </c>
      <c r="L40" s="22">
        <v>0</v>
      </c>
      <c r="M40"/>
    </row>
    <row r="41" spans="1:13" x14ac:dyDescent="0.2">
      <c r="A41" s="28">
        <v>35</v>
      </c>
      <c r="B41" s="17" t="s">
        <v>372</v>
      </c>
      <c r="C41" s="29">
        <v>37.46</v>
      </c>
      <c r="D41" s="30">
        <v>25.95</v>
      </c>
      <c r="E41" s="30">
        <v>19.059999999999999</v>
      </c>
      <c r="F41" s="30">
        <v>12.04</v>
      </c>
      <c r="G41" s="30">
        <v>6.44</v>
      </c>
      <c r="H41" s="30">
        <v>3.57</v>
      </c>
      <c r="I41" s="30">
        <v>0.91</v>
      </c>
      <c r="J41" s="26">
        <f t="shared" si="4"/>
        <v>55.434782608695642</v>
      </c>
      <c r="K41" s="27">
        <f t="shared" si="5"/>
        <v>14.130434782608695</v>
      </c>
      <c r="L41" s="22">
        <v>1</v>
      </c>
      <c r="M41"/>
    </row>
    <row r="42" spans="1:13" x14ac:dyDescent="0.2">
      <c r="A42" s="28">
        <v>36</v>
      </c>
      <c r="B42" s="17" t="s">
        <v>373</v>
      </c>
      <c r="C42" s="29">
        <v>38.700000000000003</v>
      </c>
      <c r="D42" s="30">
        <v>27.68</v>
      </c>
      <c r="E42" s="30">
        <v>18.27</v>
      </c>
      <c r="F42" s="30">
        <v>11.77</v>
      </c>
      <c r="G42" s="30">
        <v>6.06</v>
      </c>
      <c r="H42" s="30">
        <v>3.01</v>
      </c>
      <c r="I42" s="30">
        <v>0.72</v>
      </c>
      <c r="J42" s="26">
        <f t="shared" si="4"/>
        <v>49.669966996699671</v>
      </c>
      <c r="K42" s="27">
        <f t="shared" si="5"/>
        <v>11.881188118811883</v>
      </c>
      <c r="L42" s="22">
        <v>0</v>
      </c>
      <c r="M42"/>
    </row>
    <row r="43" spans="1:13" x14ac:dyDescent="0.2">
      <c r="A43" s="28">
        <v>37</v>
      </c>
      <c r="B43" s="17" t="s">
        <v>374</v>
      </c>
      <c r="C43" s="29">
        <v>40.51</v>
      </c>
      <c r="D43" s="30">
        <v>29.32</v>
      </c>
      <c r="E43" s="30">
        <v>21.51</v>
      </c>
      <c r="F43" s="30">
        <v>16.12</v>
      </c>
      <c r="G43" s="30">
        <v>8.18</v>
      </c>
      <c r="H43" s="30">
        <v>4.8</v>
      </c>
      <c r="I43" s="30">
        <v>1.27</v>
      </c>
      <c r="J43" s="26">
        <f t="shared" si="4"/>
        <v>58.679706601466997</v>
      </c>
      <c r="K43" s="27">
        <f t="shared" si="5"/>
        <v>15.525672371638144</v>
      </c>
      <c r="L43" s="22">
        <v>0</v>
      </c>
      <c r="M43"/>
    </row>
    <row r="44" spans="1:13" x14ac:dyDescent="0.2">
      <c r="A44" s="28">
        <v>38</v>
      </c>
      <c r="B44" s="17" t="s">
        <v>375</v>
      </c>
      <c r="C44" s="29">
        <v>35.700000000000003</v>
      </c>
      <c r="D44" s="30">
        <v>26.86</v>
      </c>
      <c r="E44" s="30">
        <v>17.23</v>
      </c>
      <c r="F44" s="30">
        <v>10.14</v>
      </c>
      <c r="G44" s="30">
        <v>5.34</v>
      </c>
      <c r="H44" s="30">
        <v>2.79</v>
      </c>
      <c r="I44" s="30">
        <v>0.82</v>
      </c>
      <c r="J44" s="26">
        <f t="shared" si="4"/>
        <v>52.247191011235962</v>
      </c>
      <c r="K44" s="27">
        <f t="shared" si="5"/>
        <v>15.355805243445692</v>
      </c>
      <c r="L44" s="22">
        <v>0</v>
      </c>
      <c r="M44"/>
    </row>
    <row r="45" spans="1:13" x14ac:dyDescent="0.2">
      <c r="A45" s="28">
        <v>39</v>
      </c>
      <c r="B45" s="17" t="s">
        <v>376</v>
      </c>
      <c r="C45" s="29">
        <v>38.36</v>
      </c>
      <c r="D45" s="30">
        <v>28.73</v>
      </c>
      <c r="E45" s="30">
        <v>18.690000000000001</v>
      </c>
      <c r="F45" s="30">
        <v>12.83</v>
      </c>
      <c r="G45" s="30">
        <v>6.74</v>
      </c>
      <c r="H45" s="30">
        <v>4.01</v>
      </c>
      <c r="I45" s="30">
        <v>1.07</v>
      </c>
      <c r="J45" s="26">
        <f t="shared" si="4"/>
        <v>59.495548961424326</v>
      </c>
      <c r="K45" s="27">
        <f t="shared" si="5"/>
        <v>15.875370919881307</v>
      </c>
      <c r="L45" s="22">
        <v>0</v>
      </c>
      <c r="M45"/>
    </row>
    <row r="46" spans="1:13" x14ac:dyDescent="0.2">
      <c r="A46" s="28">
        <v>40</v>
      </c>
      <c r="B46" s="17" t="s">
        <v>377</v>
      </c>
      <c r="C46" s="29">
        <v>41.77</v>
      </c>
      <c r="D46" s="30">
        <v>29.35</v>
      </c>
      <c r="E46" s="30">
        <v>19.899999999999999</v>
      </c>
      <c r="F46" s="30">
        <v>14.65</v>
      </c>
      <c r="G46" s="30">
        <v>7.17</v>
      </c>
      <c r="H46" s="30">
        <v>4.13</v>
      </c>
      <c r="I46" s="30">
        <v>1.03</v>
      </c>
      <c r="J46" s="26">
        <f t="shared" si="4"/>
        <v>57.601115760111576</v>
      </c>
      <c r="K46" s="27">
        <f t="shared" si="5"/>
        <v>14.365411436541144</v>
      </c>
      <c r="L46" s="22">
        <v>0</v>
      </c>
      <c r="M46"/>
    </row>
    <row r="47" spans="1:13" x14ac:dyDescent="0.2">
      <c r="A47" s="28">
        <v>41</v>
      </c>
      <c r="B47" s="17" t="s">
        <v>378</v>
      </c>
      <c r="C47" s="29">
        <v>37.630000000000003</v>
      </c>
      <c r="D47" s="30">
        <v>27.53</v>
      </c>
      <c r="E47" s="30">
        <v>18.309999999999999</v>
      </c>
      <c r="F47" s="30">
        <v>11.92</v>
      </c>
      <c r="G47" s="30">
        <v>6.64</v>
      </c>
      <c r="H47" s="30">
        <v>3.47</v>
      </c>
      <c r="I47" s="30">
        <v>0.84</v>
      </c>
      <c r="J47" s="26">
        <f t="shared" si="4"/>
        <v>52.259036144578317</v>
      </c>
      <c r="K47" s="27">
        <f t="shared" si="5"/>
        <v>12.650602409638553</v>
      </c>
      <c r="L47" s="22">
        <v>0</v>
      </c>
      <c r="M47"/>
    </row>
    <row r="48" spans="1:13" x14ac:dyDescent="0.2">
      <c r="A48" s="28">
        <v>42</v>
      </c>
      <c r="B48" s="17" t="s">
        <v>379</v>
      </c>
      <c r="C48" s="29">
        <v>37.93</v>
      </c>
      <c r="D48" s="30">
        <v>26.45</v>
      </c>
      <c r="E48" s="30">
        <v>18.010000000000002</v>
      </c>
      <c r="F48" s="30">
        <v>11.44</v>
      </c>
      <c r="G48" s="30">
        <v>6.06</v>
      </c>
      <c r="H48" s="30">
        <v>3.34</v>
      </c>
      <c r="I48" s="30">
        <v>0.92</v>
      </c>
      <c r="J48" s="26">
        <f t="shared" si="4"/>
        <v>55.115511551155116</v>
      </c>
      <c r="K48" s="27">
        <f t="shared" si="5"/>
        <v>15.181518151815181</v>
      </c>
      <c r="L48" s="22">
        <v>0</v>
      </c>
      <c r="M48"/>
    </row>
    <row r="49" spans="1:13" x14ac:dyDescent="0.2">
      <c r="A49" s="28">
        <v>43</v>
      </c>
      <c r="B49" s="17" t="s">
        <v>380</v>
      </c>
      <c r="C49" s="29">
        <v>35.57</v>
      </c>
      <c r="D49" s="30">
        <v>26.54</v>
      </c>
      <c r="E49" s="30">
        <v>17.850000000000001</v>
      </c>
      <c r="F49" s="30">
        <v>10.46</v>
      </c>
      <c r="G49" s="30">
        <v>5.26</v>
      </c>
      <c r="H49" s="30">
        <v>2.83</v>
      </c>
      <c r="I49" s="30">
        <v>0.73</v>
      </c>
      <c r="J49" s="26">
        <f t="shared" si="4"/>
        <v>53.802281368821291</v>
      </c>
      <c r="K49" s="27">
        <f t="shared" si="5"/>
        <v>13.878326996197718</v>
      </c>
      <c r="L49" s="22">
        <v>0</v>
      </c>
      <c r="M49"/>
    </row>
    <row r="50" spans="1:13" x14ac:dyDescent="0.2">
      <c r="A50" s="28">
        <v>44</v>
      </c>
      <c r="B50" s="17" t="s">
        <v>381</v>
      </c>
      <c r="C50" s="29">
        <v>35.6</v>
      </c>
      <c r="D50" s="30">
        <v>26.14</v>
      </c>
      <c r="E50" s="30">
        <v>18.03</v>
      </c>
      <c r="F50" s="30">
        <v>10.82</v>
      </c>
      <c r="G50" s="30">
        <v>5.81</v>
      </c>
      <c r="H50" s="30">
        <v>3.13</v>
      </c>
      <c r="I50" s="30">
        <v>0.7</v>
      </c>
      <c r="J50" s="26">
        <f t="shared" si="4"/>
        <v>53.87263339070568</v>
      </c>
      <c r="K50" s="27">
        <f t="shared" si="5"/>
        <v>12.048192771084338</v>
      </c>
      <c r="L50" s="22">
        <v>0</v>
      </c>
      <c r="M50"/>
    </row>
    <row r="51" spans="1:13" x14ac:dyDescent="0.2">
      <c r="A51" s="28">
        <v>45</v>
      </c>
      <c r="B51" s="17" t="s">
        <v>382</v>
      </c>
      <c r="C51" s="29">
        <v>41.51</v>
      </c>
      <c r="D51" s="30">
        <v>28.84</v>
      </c>
      <c r="E51" s="30">
        <v>19.260000000000002</v>
      </c>
      <c r="F51" s="30">
        <v>13.95</v>
      </c>
      <c r="G51" s="30">
        <v>7.37</v>
      </c>
      <c r="H51" s="30">
        <v>4.32</v>
      </c>
      <c r="I51" s="30">
        <v>1.18</v>
      </c>
      <c r="J51" s="26">
        <f t="shared" si="4"/>
        <v>58.616010854816821</v>
      </c>
      <c r="K51" s="27">
        <f t="shared" si="5"/>
        <v>16.010854816824967</v>
      </c>
      <c r="L51" s="22">
        <v>0</v>
      </c>
      <c r="M51"/>
    </row>
    <row r="52" spans="1:13" x14ac:dyDescent="0.2">
      <c r="A52" s="28">
        <v>46</v>
      </c>
      <c r="B52" s="17" t="s">
        <v>383</v>
      </c>
      <c r="C52" s="29">
        <v>43.11</v>
      </c>
      <c r="D52" s="30">
        <v>30.17</v>
      </c>
      <c r="E52" s="30">
        <v>21.27</v>
      </c>
      <c r="F52" s="30">
        <v>18.11</v>
      </c>
      <c r="G52" s="30">
        <v>9.6999999999999993</v>
      </c>
      <c r="H52" s="30">
        <v>4.78</v>
      </c>
      <c r="I52" s="30">
        <v>1.43</v>
      </c>
      <c r="J52" s="26">
        <f t="shared" si="4"/>
        <v>49.278350515463927</v>
      </c>
      <c r="K52" s="27">
        <f t="shared" si="5"/>
        <v>14.742268041237114</v>
      </c>
      <c r="L52" s="22">
        <v>1</v>
      </c>
      <c r="M52"/>
    </row>
    <row r="53" spans="1:13" x14ac:dyDescent="0.2">
      <c r="A53" s="28">
        <v>47</v>
      </c>
      <c r="B53" s="17" t="s">
        <v>384</v>
      </c>
      <c r="C53" s="29">
        <v>40.520000000000003</v>
      </c>
      <c r="D53" s="30">
        <v>29.04</v>
      </c>
      <c r="E53" s="30">
        <v>19.579999999999998</v>
      </c>
      <c r="F53" s="30">
        <v>14.19</v>
      </c>
      <c r="G53" s="30">
        <v>7.41</v>
      </c>
      <c r="H53" s="30">
        <v>3.84</v>
      </c>
      <c r="I53" s="30">
        <v>0.86</v>
      </c>
      <c r="J53" s="26">
        <f t="shared" si="4"/>
        <v>51.821862348178136</v>
      </c>
      <c r="K53" s="27">
        <f t="shared" si="5"/>
        <v>11.605937921727396</v>
      </c>
      <c r="L53" s="22">
        <v>0</v>
      </c>
      <c r="M53"/>
    </row>
    <row r="54" spans="1:13" x14ac:dyDescent="0.2">
      <c r="A54" s="28">
        <v>48</v>
      </c>
      <c r="B54" s="17" t="s">
        <v>385</v>
      </c>
      <c r="C54" s="29">
        <v>37.43</v>
      </c>
      <c r="D54" s="30">
        <v>26.26</v>
      </c>
      <c r="E54" s="30">
        <v>18.21</v>
      </c>
      <c r="F54" s="30">
        <v>11.09</v>
      </c>
      <c r="G54" s="30">
        <v>5.81</v>
      </c>
      <c r="H54" s="30">
        <v>3.49</v>
      </c>
      <c r="I54" s="30">
        <v>0.86</v>
      </c>
      <c r="J54" s="26">
        <f t="shared" si="4"/>
        <v>60.068846815834775</v>
      </c>
      <c r="K54" s="27">
        <f t="shared" si="5"/>
        <v>14.802065404475043</v>
      </c>
      <c r="L54" s="22">
        <v>0</v>
      </c>
      <c r="M54"/>
    </row>
    <row r="55" spans="1:13" x14ac:dyDescent="0.2">
      <c r="A55" s="28">
        <v>49</v>
      </c>
      <c r="B55" s="17" t="s">
        <v>386</v>
      </c>
      <c r="C55" s="29">
        <v>44.78</v>
      </c>
      <c r="D55" s="30">
        <v>31.33</v>
      </c>
      <c r="E55" s="30">
        <v>21.46</v>
      </c>
      <c r="F55" s="30">
        <v>20.53</v>
      </c>
      <c r="G55" s="30">
        <v>11.39</v>
      </c>
      <c r="H55" s="30">
        <v>4.68</v>
      </c>
      <c r="I55" s="30">
        <v>0.96</v>
      </c>
      <c r="J55" s="26">
        <f t="shared" si="4"/>
        <v>41.088674275680418</v>
      </c>
      <c r="K55" s="27">
        <f t="shared" si="5"/>
        <v>8.4284460052677783</v>
      </c>
      <c r="L55" s="22">
        <v>0</v>
      </c>
      <c r="M55"/>
    </row>
    <row r="56" spans="1:13" x14ac:dyDescent="0.2">
      <c r="A56" s="28">
        <v>50</v>
      </c>
      <c r="B56" s="17" t="s">
        <v>387</v>
      </c>
      <c r="C56" s="29">
        <v>39.409999999999997</v>
      </c>
      <c r="D56" s="30">
        <v>28.01</v>
      </c>
      <c r="E56" s="30">
        <v>19.02</v>
      </c>
      <c r="F56" s="30">
        <v>14.3</v>
      </c>
      <c r="G56" s="30">
        <v>7.72</v>
      </c>
      <c r="H56" s="30">
        <v>4.0599999999999996</v>
      </c>
      <c r="I56" s="30">
        <v>0.94</v>
      </c>
      <c r="J56" s="26">
        <f t="shared" si="4"/>
        <v>52.590673575129529</v>
      </c>
      <c r="K56" s="27">
        <f t="shared" si="5"/>
        <v>12.176165803108809</v>
      </c>
      <c r="L56" s="22">
        <v>0</v>
      </c>
      <c r="M56"/>
    </row>
    <row r="57" spans="1:13" x14ac:dyDescent="0.2">
      <c r="A57" s="69" t="s">
        <v>20</v>
      </c>
      <c r="B57" s="38"/>
      <c r="C57" s="70">
        <f t="shared" ref="C57:I57" si="6">AVERAGE(C7:C56)</f>
        <v>39.247999999999998</v>
      </c>
      <c r="D57" s="70">
        <f t="shared" si="6"/>
        <v>28.355399999999996</v>
      </c>
      <c r="E57" s="70">
        <f t="shared" si="6"/>
        <v>19.279600000000002</v>
      </c>
      <c r="F57" s="70">
        <f t="shared" si="6"/>
        <v>13.549600000000003</v>
      </c>
      <c r="G57" s="70">
        <f t="shared" si="6"/>
        <v>7.1135999999999999</v>
      </c>
      <c r="H57" s="70">
        <f t="shared" si="6"/>
        <v>3.7748000000000004</v>
      </c>
      <c r="I57" s="70">
        <f t="shared" si="6"/>
        <v>0.92320000000000024</v>
      </c>
      <c r="J57" s="37">
        <f>AVERAGE(J7:J56)</f>
        <v>53.648863013292122</v>
      </c>
      <c r="K57" s="37">
        <f>AVERAGE(K7:K56)</f>
        <v>13.24239960878054</v>
      </c>
      <c r="L57" s="36">
        <f>AVERAGE(L7:L56)</f>
        <v>0.12</v>
      </c>
      <c r="M57"/>
    </row>
    <row r="58" spans="1:13" x14ac:dyDescent="0.2">
      <c r="A58" s="69" t="s">
        <v>21</v>
      </c>
      <c r="B58" s="38"/>
      <c r="C58" s="70">
        <f t="shared" ref="C58:I58" si="7">STDEV(C7:C56)</f>
        <v>2.5683576901377654</v>
      </c>
      <c r="D58" s="70">
        <f t="shared" si="7"/>
        <v>1.5865007187556663</v>
      </c>
      <c r="E58" s="70">
        <f t="shared" si="7"/>
        <v>1.3011909144773366</v>
      </c>
      <c r="F58" s="70">
        <f t="shared" si="7"/>
        <v>2.7978001270677693</v>
      </c>
      <c r="G58" s="70">
        <f t="shared" si="7"/>
        <v>1.5243677310911024</v>
      </c>
      <c r="H58" s="70">
        <f t="shared" si="7"/>
        <v>0.64793625284830403</v>
      </c>
      <c r="I58" s="70">
        <f t="shared" si="7"/>
        <v>0.17275014397938296</v>
      </c>
      <c r="J58" s="37">
        <f>STDEV(J7:J56)</f>
        <v>5.6342217039098115</v>
      </c>
      <c r="K58" s="37">
        <f>STDEV(K7:K56)</f>
        <v>2.3361368854782758</v>
      </c>
      <c r="L58" s="37">
        <f>STDEV(L7:L56)</f>
        <v>0.32826072265931594</v>
      </c>
      <c r="M58"/>
    </row>
    <row r="59" spans="1:13" x14ac:dyDescent="0.2">
      <c r="A59" s="69" t="s">
        <v>22</v>
      </c>
      <c r="B59" s="38"/>
      <c r="C59" s="70">
        <f t="shared" ref="C59:I59" si="8">MAX(C7:C56)</f>
        <v>47.05</v>
      </c>
      <c r="D59" s="70">
        <f t="shared" si="8"/>
        <v>32.630000000000003</v>
      </c>
      <c r="E59" s="70">
        <f t="shared" si="8"/>
        <v>23.23</v>
      </c>
      <c r="F59" s="70">
        <f t="shared" si="8"/>
        <v>23.48</v>
      </c>
      <c r="G59" s="70">
        <f t="shared" si="8"/>
        <v>12.61</v>
      </c>
      <c r="H59" s="70">
        <f t="shared" si="8"/>
        <v>5.41</v>
      </c>
      <c r="I59" s="70">
        <f t="shared" si="8"/>
        <v>1.43</v>
      </c>
      <c r="J59" s="37">
        <f>MAX(J7:J56)</f>
        <v>63.095238095238095</v>
      </c>
      <c r="K59" s="37">
        <f>MAX(K7:K56)</f>
        <v>17.460317460317462</v>
      </c>
      <c r="L59" s="38"/>
      <c r="M59" s="38"/>
    </row>
    <row r="60" spans="1:13" x14ac:dyDescent="0.2">
      <c r="A60" s="71" t="s">
        <v>23</v>
      </c>
      <c r="B60" s="38"/>
      <c r="C60" s="70">
        <f t="shared" ref="C60:I60" si="9">MIN(C7:C56)</f>
        <v>35.299999999999997</v>
      </c>
      <c r="D60" s="70">
        <f t="shared" si="9"/>
        <v>25.77</v>
      </c>
      <c r="E60" s="70">
        <f t="shared" si="9"/>
        <v>17.21</v>
      </c>
      <c r="F60" s="70">
        <f t="shared" si="9"/>
        <v>10.11</v>
      </c>
      <c r="G60" s="70">
        <f t="shared" si="9"/>
        <v>5.0599999999999996</v>
      </c>
      <c r="H60" s="70">
        <f t="shared" si="9"/>
        <v>2.79</v>
      </c>
      <c r="I60" s="70">
        <f t="shared" si="9"/>
        <v>0.63</v>
      </c>
      <c r="J60" s="70">
        <f>MIN(J7:J56)</f>
        <v>41.088674275680418</v>
      </c>
      <c r="K60" s="70">
        <f>MIN(K7:K56)</f>
        <v>7.4396135265700494</v>
      </c>
    </row>
    <row r="62" spans="1:13" x14ac:dyDescent="0.2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</sheetData>
  <mergeCells count="9">
    <mergeCell ref="B1:D1"/>
    <mergeCell ref="F1:I1"/>
    <mergeCell ref="L1:N1"/>
    <mergeCell ref="C2:D2"/>
    <mergeCell ref="R22:S22"/>
    <mergeCell ref="B4:D4"/>
    <mergeCell ref="Q12:S12"/>
    <mergeCell ref="R21:S21"/>
    <mergeCell ref="I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EA2C-9F4A-4A4D-8BA2-49FCD03CF805}">
  <dimension ref="A1:S73"/>
  <sheetViews>
    <sheetView topLeftCell="A2" workbookViewId="0">
      <selection activeCell="T20" sqref="T20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8.5" style="9" customWidth="1"/>
    <col min="11" max="11" width="10.832031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440</v>
      </c>
      <c r="G1" s="90"/>
      <c r="H1" s="90"/>
      <c r="I1" s="91"/>
      <c r="J1" s="55" t="s">
        <v>3</v>
      </c>
      <c r="K1" s="56"/>
      <c r="L1" s="81">
        <v>43032</v>
      </c>
      <c r="M1" s="81"/>
      <c r="N1" s="82"/>
      <c r="O1"/>
      <c r="P1"/>
      <c r="Q1"/>
      <c r="R1"/>
      <c r="S1"/>
    </row>
    <row r="2" spans="1:19" ht="16" thickBot="1" x14ac:dyDescent="0.25">
      <c r="A2" s="55" t="s">
        <v>4</v>
      </c>
      <c r="B2" s="58">
        <v>2</v>
      </c>
      <c r="C2" s="92" t="s">
        <v>5</v>
      </c>
      <c r="D2" s="93"/>
      <c r="E2" s="59">
        <v>179</v>
      </c>
      <c r="O2"/>
      <c r="P2"/>
      <c r="Q2"/>
      <c r="R2"/>
      <c r="S2"/>
    </row>
    <row r="3" spans="1:19" ht="16" thickBot="1" x14ac:dyDescent="0.25">
      <c r="H3" s="55" t="s">
        <v>6</v>
      </c>
      <c r="I3" s="86" t="s">
        <v>132</v>
      </c>
      <c r="J3" s="86"/>
      <c r="K3" s="87"/>
      <c r="L3" s="60"/>
      <c r="M3" s="60"/>
      <c r="N3" s="60"/>
      <c r="O3"/>
      <c r="P3"/>
      <c r="Q3"/>
      <c r="R3"/>
      <c r="S3"/>
    </row>
    <row r="4" spans="1:19" ht="16" thickBot="1" x14ac:dyDescent="0.25">
      <c r="A4" s="55" t="s">
        <v>7</v>
      </c>
      <c r="B4" s="81">
        <v>43033</v>
      </c>
      <c r="C4" s="81"/>
      <c r="D4" s="82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5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17" t="s">
        <v>133</v>
      </c>
      <c r="C7" s="18">
        <v>38.08</v>
      </c>
      <c r="D7" s="19">
        <v>28.16</v>
      </c>
      <c r="E7" s="19">
        <v>19.46</v>
      </c>
      <c r="F7" s="19">
        <v>13.74</v>
      </c>
      <c r="G7" s="19">
        <v>7.29</v>
      </c>
      <c r="H7" s="19">
        <v>3.44</v>
      </c>
      <c r="I7" s="19">
        <v>0.85</v>
      </c>
      <c r="J7" s="20">
        <f t="shared" ref="J7:J38" si="0">(H7/G7)*100</f>
        <v>47.187928669410148</v>
      </c>
      <c r="K7" s="21">
        <f t="shared" ref="K7:K38" si="1">(I7/G7)*100</f>
        <v>11.659807956104252</v>
      </c>
      <c r="L7" s="22">
        <v>0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134</v>
      </c>
      <c r="C8" s="24">
        <v>39.5</v>
      </c>
      <c r="D8" s="25">
        <v>26.69</v>
      </c>
      <c r="E8" s="25">
        <v>18.77</v>
      </c>
      <c r="F8" s="25">
        <v>12.57</v>
      </c>
      <c r="G8" s="25">
        <v>6.73</v>
      </c>
      <c r="H8" s="25">
        <v>3.69</v>
      </c>
      <c r="I8" s="25">
        <v>0.84</v>
      </c>
      <c r="J8" s="26">
        <f t="shared" si="0"/>
        <v>54.829123328380383</v>
      </c>
      <c r="K8" s="27">
        <f t="shared" si="1"/>
        <v>12.481426448736997</v>
      </c>
      <c r="L8" s="22">
        <v>0</v>
      </c>
      <c r="M8"/>
      <c r="N8"/>
      <c r="O8"/>
      <c r="P8"/>
      <c r="Q8"/>
      <c r="R8"/>
      <c r="S8"/>
    </row>
    <row r="9" spans="1:19" x14ac:dyDescent="0.2">
      <c r="A9" s="23">
        <v>3</v>
      </c>
      <c r="B9" s="17" t="s">
        <v>135</v>
      </c>
      <c r="C9" s="24">
        <v>38.97</v>
      </c>
      <c r="D9" s="25">
        <v>27.9</v>
      </c>
      <c r="E9" s="25">
        <v>18.47</v>
      </c>
      <c r="F9" s="25">
        <v>12.63</v>
      </c>
      <c r="G9" s="25">
        <v>6.72</v>
      </c>
      <c r="H9" s="25">
        <v>3.4</v>
      </c>
      <c r="I9" s="25">
        <v>0.75</v>
      </c>
      <c r="J9" s="26">
        <f t="shared" si="0"/>
        <v>50.595238095238095</v>
      </c>
      <c r="K9" s="27">
        <f t="shared" si="1"/>
        <v>11.160714285714286</v>
      </c>
      <c r="L9" s="22">
        <v>1</v>
      </c>
      <c r="M9"/>
      <c r="N9"/>
      <c r="O9"/>
      <c r="P9"/>
      <c r="Q9"/>
      <c r="R9"/>
      <c r="S9"/>
    </row>
    <row r="10" spans="1:19" x14ac:dyDescent="0.2">
      <c r="A10" s="28">
        <v>4</v>
      </c>
      <c r="B10" s="17" t="s">
        <v>136</v>
      </c>
      <c r="C10" s="24">
        <v>39.22</v>
      </c>
      <c r="D10" s="25">
        <v>28.47</v>
      </c>
      <c r="E10" s="25">
        <v>17.96</v>
      </c>
      <c r="F10" s="25">
        <v>11.97</v>
      </c>
      <c r="G10" s="25">
        <v>6.24</v>
      </c>
      <c r="H10" s="25">
        <v>3.13</v>
      </c>
      <c r="I10" s="25">
        <v>0.53</v>
      </c>
      <c r="J10" s="26">
        <f t="shared" si="0"/>
        <v>50.160256410256409</v>
      </c>
      <c r="K10" s="27">
        <f t="shared" si="1"/>
        <v>8.4935897435897445</v>
      </c>
      <c r="L10" s="22">
        <v>0</v>
      </c>
      <c r="M10"/>
      <c r="N10"/>
      <c r="O10"/>
      <c r="P10"/>
      <c r="Q10"/>
      <c r="R10"/>
      <c r="S10"/>
    </row>
    <row r="11" spans="1:19" x14ac:dyDescent="0.2">
      <c r="A11" s="23">
        <v>5</v>
      </c>
      <c r="B11" s="17" t="s">
        <v>137</v>
      </c>
      <c r="C11" s="24">
        <v>36.619999999999997</v>
      </c>
      <c r="D11" s="25">
        <v>25.66</v>
      </c>
      <c r="E11" s="25">
        <v>16.29</v>
      </c>
      <c r="F11" s="25">
        <v>9.24</v>
      </c>
      <c r="G11" s="25">
        <v>4.58</v>
      </c>
      <c r="H11" s="25">
        <v>2.62</v>
      </c>
      <c r="I11" s="25">
        <v>0.46</v>
      </c>
      <c r="J11" s="26">
        <f t="shared" si="0"/>
        <v>57.20524017467249</v>
      </c>
      <c r="K11" s="27">
        <f t="shared" si="1"/>
        <v>10.043668122270741</v>
      </c>
      <c r="L11" s="22">
        <v>1</v>
      </c>
      <c r="M11"/>
      <c r="N11"/>
      <c r="O11"/>
      <c r="P11"/>
      <c r="Q11"/>
      <c r="R11"/>
      <c r="S11"/>
    </row>
    <row r="12" spans="1:19" x14ac:dyDescent="0.2">
      <c r="A12" s="23">
        <v>6</v>
      </c>
      <c r="B12" s="17" t="s">
        <v>138</v>
      </c>
      <c r="C12" s="24">
        <v>41.35</v>
      </c>
      <c r="D12" s="25">
        <v>27.99</v>
      </c>
      <c r="E12" s="25">
        <v>20.16</v>
      </c>
      <c r="F12" s="25">
        <v>14.82</v>
      </c>
      <c r="G12" s="25">
        <v>7.66</v>
      </c>
      <c r="H12" s="25">
        <v>3.91</v>
      </c>
      <c r="I12" s="25">
        <v>1.02</v>
      </c>
      <c r="J12" s="26">
        <f t="shared" si="0"/>
        <v>51.044386422976508</v>
      </c>
      <c r="K12" s="27">
        <f t="shared" si="1"/>
        <v>13.315926892950392</v>
      </c>
      <c r="L12" s="22">
        <v>1</v>
      </c>
      <c r="M12"/>
      <c r="N12"/>
      <c r="O12"/>
      <c r="P12"/>
      <c r="Q12"/>
      <c r="R12"/>
      <c r="S12"/>
    </row>
    <row r="13" spans="1:19" x14ac:dyDescent="0.2">
      <c r="A13" s="28">
        <v>7</v>
      </c>
      <c r="B13" s="17" t="s">
        <v>139</v>
      </c>
      <c r="C13" s="24">
        <v>36.729999999999997</v>
      </c>
      <c r="D13" s="25">
        <v>26.41</v>
      </c>
      <c r="E13" s="25">
        <v>17.23</v>
      </c>
      <c r="F13" s="25">
        <v>10.33</v>
      </c>
      <c r="G13" s="25">
        <v>5.24</v>
      </c>
      <c r="H13" s="25">
        <v>2.4500000000000002</v>
      </c>
      <c r="I13" s="25">
        <v>0.41</v>
      </c>
      <c r="J13" s="26">
        <f t="shared" si="0"/>
        <v>46.755725190839698</v>
      </c>
      <c r="K13" s="27">
        <f t="shared" si="1"/>
        <v>7.8244274809160297</v>
      </c>
      <c r="L13" s="22">
        <v>1</v>
      </c>
      <c r="M13"/>
      <c r="N13"/>
      <c r="O13"/>
      <c r="P13"/>
      <c r="Q13"/>
      <c r="R13"/>
      <c r="S13"/>
    </row>
    <row r="14" spans="1:19" x14ac:dyDescent="0.2">
      <c r="A14" s="23">
        <v>8</v>
      </c>
      <c r="B14" s="17" t="s">
        <v>140</v>
      </c>
      <c r="C14" s="24">
        <v>39.590000000000003</v>
      </c>
      <c r="D14" s="25">
        <v>27.92</v>
      </c>
      <c r="E14" s="25">
        <v>18.13</v>
      </c>
      <c r="F14" s="25">
        <v>11.99</v>
      </c>
      <c r="G14" s="25">
        <v>6.7</v>
      </c>
      <c r="H14" s="25">
        <v>2.74</v>
      </c>
      <c r="I14" s="25">
        <v>0.65</v>
      </c>
      <c r="J14" s="26">
        <f t="shared" si="0"/>
        <v>40.895522388059703</v>
      </c>
      <c r="K14" s="27">
        <f t="shared" si="1"/>
        <v>9.7014925373134329</v>
      </c>
      <c r="L14" s="22">
        <v>2</v>
      </c>
      <c r="M14"/>
      <c r="N14"/>
      <c r="O14"/>
      <c r="P14"/>
      <c r="Q14"/>
      <c r="R14"/>
      <c r="S14"/>
    </row>
    <row r="15" spans="1:19" x14ac:dyDescent="0.2">
      <c r="A15" s="23">
        <v>9</v>
      </c>
      <c r="B15" s="17" t="s">
        <v>141</v>
      </c>
      <c r="C15" s="24">
        <v>36.92</v>
      </c>
      <c r="D15" s="25">
        <v>26.17</v>
      </c>
      <c r="E15" s="25">
        <v>17.829999999999998</v>
      </c>
      <c r="F15" s="25">
        <v>10.47</v>
      </c>
      <c r="G15" s="25">
        <v>5.29</v>
      </c>
      <c r="H15" s="25">
        <v>2.88</v>
      </c>
      <c r="I15" s="25">
        <v>0.6</v>
      </c>
      <c r="J15" s="26">
        <f t="shared" si="0"/>
        <v>54.442344045368621</v>
      </c>
      <c r="K15" s="27">
        <f t="shared" si="1"/>
        <v>11.342155009451796</v>
      </c>
      <c r="L15" s="22">
        <v>1</v>
      </c>
      <c r="M15"/>
      <c r="N15"/>
      <c r="O15"/>
      <c r="P15"/>
      <c r="Q15"/>
      <c r="R15"/>
      <c r="S15"/>
    </row>
    <row r="16" spans="1:19" x14ac:dyDescent="0.2">
      <c r="A16" s="28">
        <v>10</v>
      </c>
      <c r="B16" s="17" t="s">
        <v>142</v>
      </c>
      <c r="C16" s="24">
        <v>36.93</v>
      </c>
      <c r="D16" s="25">
        <v>26.91</v>
      </c>
      <c r="E16" s="25">
        <v>17.73</v>
      </c>
      <c r="F16" s="25">
        <v>10.42</v>
      </c>
      <c r="G16" s="25">
        <v>5.42</v>
      </c>
      <c r="H16" s="25">
        <v>2.67</v>
      </c>
      <c r="I16" s="25">
        <v>0.52</v>
      </c>
      <c r="J16" s="26">
        <f t="shared" si="0"/>
        <v>49.261992619926197</v>
      </c>
      <c r="K16" s="27">
        <f t="shared" si="1"/>
        <v>9.5940959409594093</v>
      </c>
      <c r="L16" s="22">
        <v>2</v>
      </c>
      <c r="M16"/>
      <c r="N16"/>
      <c r="O16"/>
      <c r="P16"/>
      <c r="Q16"/>
      <c r="R16"/>
      <c r="S16"/>
    </row>
    <row r="17" spans="1:19" x14ac:dyDescent="0.2">
      <c r="A17" s="23">
        <v>11</v>
      </c>
      <c r="B17" s="17" t="s">
        <v>143</v>
      </c>
      <c r="C17" s="24">
        <v>39.6</v>
      </c>
      <c r="D17" s="25">
        <v>28.79</v>
      </c>
      <c r="E17" s="25">
        <v>19.149999999999999</v>
      </c>
      <c r="F17" s="25">
        <v>13.47</v>
      </c>
      <c r="G17" s="25">
        <v>6.98</v>
      </c>
      <c r="H17" s="25">
        <v>3.82</v>
      </c>
      <c r="I17" s="25">
        <v>1.04</v>
      </c>
      <c r="J17" s="26">
        <f t="shared" si="0"/>
        <v>54.727793696275064</v>
      </c>
      <c r="K17" s="27">
        <f t="shared" si="1"/>
        <v>14.899713467048711</v>
      </c>
      <c r="L17" s="22">
        <v>1</v>
      </c>
      <c r="M17"/>
      <c r="N17"/>
      <c r="O17"/>
      <c r="P17"/>
      <c r="Q17"/>
      <c r="R17"/>
      <c r="S17"/>
    </row>
    <row r="18" spans="1:19" x14ac:dyDescent="0.2">
      <c r="A18" s="23">
        <v>12</v>
      </c>
      <c r="B18" s="17" t="s">
        <v>144</v>
      </c>
      <c r="C18" s="24">
        <v>36.81</v>
      </c>
      <c r="D18" s="25">
        <v>26.38</v>
      </c>
      <c r="E18" s="25">
        <v>18.489999999999998</v>
      </c>
      <c r="F18" s="25">
        <v>11.31</v>
      </c>
      <c r="G18" s="25">
        <v>6.16</v>
      </c>
      <c r="H18" s="25">
        <v>3.2</v>
      </c>
      <c r="I18" s="25">
        <v>0.88</v>
      </c>
      <c r="J18" s="26">
        <f t="shared" si="0"/>
        <v>51.948051948051955</v>
      </c>
      <c r="K18" s="27">
        <f t="shared" si="1"/>
        <v>14.285714285714285</v>
      </c>
      <c r="L18" s="22">
        <v>0</v>
      </c>
      <c r="M18"/>
      <c r="N18"/>
      <c r="O18"/>
      <c r="P18"/>
      <c r="Q18"/>
      <c r="R18"/>
      <c r="S18"/>
    </row>
    <row r="19" spans="1:19" x14ac:dyDescent="0.2">
      <c r="A19" s="28">
        <v>13</v>
      </c>
      <c r="B19" s="17" t="s">
        <v>145</v>
      </c>
      <c r="C19" s="24">
        <v>39.49</v>
      </c>
      <c r="D19" s="25">
        <v>28.21</v>
      </c>
      <c r="E19" s="25">
        <v>18.690000000000001</v>
      </c>
      <c r="F19" s="25">
        <v>12.5</v>
      </c>
      <c r="G19" s="25">
        <v>6.14</v>
      </c>
      <c r="H19" s="25">
        <v>2.73</v>
      </c>
      <c r="I19" s="25">
        <v>0.74</v>
      </c>
      <c r="J19" s="26">
        <f t="shared" si="0"/>
        <v>44.462540716612381</v>
      </c>
      <c r="K19" s="27">
        <f t="shared" si="1"/>
        <v>12.052117263843648</v>
      </c>
      <c r="L19" s="22">
        <v>0</v>
      </c>
      <c r="M19"/>
      <c r="N19"/>
      <c r="O19"/>
      <c r="P19"/>
      <c r="Q19"/>
      <c r="R19"/>
      <c r="S19"/>
    </row>
    <row r="20" spans="1:19" x14ac:dyDescent="0.2">
      <c r="A20" s="23">
        <v>14</v>
      </c>
      <c r="B20" s="17" t="s">
        <v>146</v>
      </c>
      <c r="C20" s="24">
        <v>38.450000000000003</v>
      </c>
      <c r="D20" s="25">
        <v>26.65</v>
      </c>
      <c r="E20" s="25">
        <v>17.350000000000001</v>
      </c>
      <c r="F20" s="25">
        <v>10.71</v>
      </c>
      <c r="G20" s="25">
        <v>5.23</v>
      </c>
      <c r="H20" s="25">
        <v>3.07</v>
      </c>
      <c r="I20" s="25">
        <v>0.65</v>
      </c>
      <c r="J20" s="26">
        <f t="shared" si="0"/>
        <v>58.69980879541108</v>
      </c>
      <c r="K20" s="27">
        <f t="shared" si="1"/>
        <v>12.4282982791587</v>
      </c>
      <c r="L20" s="22">
        <v>3</v>
      </c>
      <c r="M20"/>
      <c r="N20"/>
      <c r="O20"/>
      <c r="P20"/>
      <c r="Q20"/>
      <c r="R20"/>
      <c r="S20"/>
    </row>
    <row r="21" spans="1:19" x14ac:dyDescent="0.2">
      <c r="A21" s="23">
        <v>15</v>
      </c>
      <c r="B21" s="17" t="s">
        <v>147</v>
      </c>
      <c r="C21" s="24">
        <v>36.11</v>
      </c>
      <c r="D21" s="25">
        <v>24.92</v>
      </c>
      <c r="E21" s="25">
        <v>16.46</v>
      </c>
      <c r="F21" s="25">
        <v>9.09</v>
      </c>
      <c r="G21" s="25">
        <v>4.74</v>
      </c>
      <c r="H21" s="25">
        <v>2.74</v>
      </c>
      <c r="I21" s="25">
        <v>0.46</v>
      </c>
      <c r="J21" s="26">
        <f t="shared" si="0"/>
        <v>57.805907172995788</v>
      </c>
      <c r="K21" s="27">
        <f t="shared" si="1"/>
        <v>9.7046413502109701</v>
      </c>
      <c r="L21" s="22">
        <v>2</v>
      </c>
      <c r="M21"/>
      <c r="N21"/>
      <c r="O21"/>
      <c r="P21"/>
      <c r="Q21"/>
      <c r="R21"/>
      <c r="S21"/>
    </row>
    <row r="22" spans="1:19" x14ac:dyDescent="0.2">
      <c r="A22" s="28">
        <v>16</v>
      </c>
      <c r="B22" s="17" t="s">
        <v>148</v>
      </c>
      <c r="C22" s="24">
        <v>38.9</v>
      </c>
      <c r="D22" s="25">
        <v>26.1</v>
      </c>
      <c r="E22" s="25">
        <v>18.93</v>
      </c>
      <c r="F22" s="25">
        <v>11.48</v>
      </c>
      <c r="G22" s="25">
        <v>5.9</v>
      </c>
      <c r="H22" s="25">
        <v>2.78</v>
      </c>
      <c r="I22" s="25">
        <v>0.73</v>
      </c>
      <c r="J22" s="26">
        <f t="shared" si="0"/>
        <v>47.118644067796609</v>
      </c>
      <c r="K22" s="27">
        <f t="shared" si="1"/>
        <v>12.372881355932202</v>
      </c>
      <c r="L22" s="22">
        <v>1</v>
      </c>
      <c r="M22"/>
      <c r="N22"/>
      <c r="O22"/>
      <c r="P22"/>
      <c r="Q22"/>
      <c r="R22"/>
      <c r="S22"/>
    </row>
    <row r="23" spans="1:19" x14ac:dyDescent="0.2">
      <c r="A23" s="23">
        <v>17</v>
      </c>
      <c r="B23" s="17" t="s">
        <v>149</v>
      </c>
      <c r="C23" s="24">
        <v>38.619999999999997</v>
      </c>
      <c r="D23" s="25">
        <v>26.91</v>
      </c>
      <c r="E23" s="25">
        <v>18.55</v>
      </c>
      <c r="F23" s="25">
        <v>11.79</v>
      </c>
      <c r="G23" s="25">
        <v>6.07</v>
      </c>
      <c r="H23" s="25">
        <v>2.83</v>
      </c>
      <c r="I23" s="25">
        <v>0.78</v>
      </c>
      <c r="J23" s="26">
        <f t="shared" si="0"/>
        <v>46.622734761120263</v>
      </c>
      <c r="K23" s="27">
        <f t="shared" si="1"/>
        <v>12.850082372322898</v>
      </c>
      <c r="L23" s="22">
        <v>2</v>
      </c>
      <c r="M23"/>
      <c r="N23"/>
      <c r="O23"/>
      <c r="P23"/>
      <c r="Q23"/>
      <c r="R23"/>
      <c r="S23"/>
    </row>
    <row r="24" spans="1:19" x14ac:dyDescent="0.2">
      <c r="A24" s="23">
        <v>18</v>
      </c>
      <c r="B24" s="17" t="s">
        <v>150</v>
      </c>
      <c r="C24" s="24">
        <v>36.96</v>
      </c>
      <c r="D24" s="25">
        <v>26.41</v>
      </c>
      <c r="E24" s="25">
        <v>17.66</v>
      </c>
      <c r="F24" s="25">
        <v>10.87</v>
      </c>
      <c r="G24" s="25">
        <v>6.06</v>
      </c>
      <c r="H24" s="25">
        <v>2.39</v>
      </c>
      <c r="I24" s="25">
        <v>0.59</v>
      </c>
      <c r="J24" s="26">
        <f t="shared" si="0"/>
        <v>39.438943894389446</v>
      </c>
      <c r="K24" s="27">
        <f t="shared" si="1"/>
        <v>9.7359735973597363</v>
      </c>
      <c r="L24" s="22">
        <v>1</v>
      </c>
      <c r="M24"/>
      <c r="N24"/>
      <c r="O24"/>
      <c r="P24"/>
      <c r="Q24"/>
      <c r="R24"/>
      <c r="S24"/>
    </row>
    <row r="25" spans="1:19" x14ac:dyDescent="0.2">
      <c r="A25" s="28">
        <v>19</v>
      </c>
      <c r="B25" s="17" t="s">
        <v>151</v>
      </c>
      <c r="C25" s="24">
        <v>37.25</v>
      </c>
      <c r="D25" s="25">
        <v>26.45</v>
      </c>
      <c r="E25" s="25">
        <v>17.8</v>
      </c>
      <c r="F25" s="25">
        <v>10.87</v>
      </c>
      <c r="G25" s="25">
        <v>5.72</v>
      </c>
      <c r="H25" s="25">
        <v>2.0099999999999998</v>
      </c>
      <c r="I25" s="25">
        <v>0.66</v>
      </c>
      <c r="J25" s="26">
        <f t="shared" si="0"/>
        <v>35.139860139860133</v>
      </c>
      <c r="K25" s="27">
        <f t="shared" si="1"/>
        <v>11.538461538461538</v>
      </c>
      <c r="L25" s="22">
        <v>1</v>
      </c>
      <c r="M25"/>
      <c r="N25"/>
      <c r="O25"/>
      <c r="P25"/>
      <c r="Q25"/>
      <c r="R25"/>
      <c r="S25"/>
    </row>
    <row r="26" spans="1:19" x14ac:dyDescent="0.2">
      <c r="A26" s="23">
        <v>20</v>
      </c>
      <c r="B26" s="17" t="s">
        <v>152</v>
      </c>
      <c r="C26" s="29">
        <v>39.229999999999997</v>
      </c>
      <c r="D26" s="30">
        <v>28.14</v>
      </c>
      <c r="E26" s="30">
        <v>18.87</v>
      </c>
      <c r="F26" s="30">
        <v>12.63</v>
      </c>
      <c r="G26" s="30">
        <v>6.62</v>
      </c>
      <c r="H26" s="30">
        <v>3.44</v>
      </c>
      <c r="I26" s="30">
        <v>0.91</v>
      </c>
      <c r="J26" s="26">
        <f t="shared" si="0"/>
        <v>51.963746223564954</v>
      </c>
      <c r="K26" s="27">
        <f t="shared" si="1"/>
        <v>13.746223564954683</v>
      </c>
      <c r="L26" s="22">
        <v>2</v>
      </c>
      <c r="M26"/>
      <c r="N26"/>
      <c r="O26"/>
      <c r="P26"/>
      <c r="Q26"/>
      <c r="R26"/>
      <c r="S26"/>
    </row>
    <row r="27" spans="1:19" x14ac:dyDescent="0.2">
      <c r="A27" s="28">
        <v>21</v>
      </c>
      <c r="B27" s="17" t="s">
        <v>153</v>
      </c>
      <c r="C27" s="29">
        <v>38.11</v>
      </c>
      <c r="D27" s="30">
        <v>28.07</v>
      </c>
      <c r="E27" s="30">
        <v>19.809999999999999</v>
      </c>
      <c r="F27" s="30">
        <v>13.46</v>
      </c>
      <c r="G27" s="30">
        <v>7.31</v>
      </c>
      <c r="H27" s="30">
        <v>3.92</v>
      </c>
      <c r="I27" s="30">
        <v>1.03</v>
      </c>
      <c r="J27" s="26">
        <f t="shared" si="0"/>
        <v>53.625170998632008</v>
      </c>
      <c r="K27" s="27">
        <f t="shared" si="1"/>
        <v>14.09028727770178</v>
      </c>
      <c r="L27" s="22">
        <v>4</v>
      </c>
      <c r="M27"/>
      <c r="N27"/>
      <c r="O27"/>
      <c r="P27"/>
      <c r="Q27"/>
      <c r="R27"/>
      <c r="S27"/>
    </row>
    <row r="28" spans="1:19" x14ac:dyDescent="0.2">
      <c r="A28" s="23">
        <v>22</v>
      </c>
      <c r="B28" s="17" t="s">
        <v>154</v>
      </c>
      <c r="C28" s="29">
        <v>39.200000000000003</v>
      </c>
      <c r="D28" s="30">
        <v>28.68</v>
      </c>
      <c r="E28" s="30">
        <v>19.420000000000002</v>
      </c>
      <c r="F28" s="30">
        <v>13.95</v>
      </c>
      <c r="G28" s="30">
        <v>7.41</v>
      </c>
      <c r="H28" s="30">
        <v>3.24</v>
      </c>
      <c r="I28" s="30">
        <v>0.75</v>
      </c>
      <c r="J28" s="26">
        <f t="shared" si="0"/>
        <v>43.724696356275302</v>
      </c>
      <c r="K28" s="27">
        <f t="shared" si="1"/>
        <v>10.121457489878543</v>
      </c>
      <c r="L28" s="22">
        <v>1</v>
      </c>
      <c r="M28"/>
      <c r="N28"/>
      <c r="O28"/>
      <c r="P28"/>
      <c r="Q28"/>
      <c r="R28"/>
      <c r="S28"/>
    </row>
    <row r="29" spans="1:19" x14ac:dyDescent="0.2">
      <c r="A29" s="28">
        <v>23</v>
      </c>
      <c r="B29" s="17" t="s">
        <v>155</v>
      </c>
      <c r="C29" s="29">
        <v>40.479999999999997</v>
      </c>
      <c r="D29" s="30">
        <v>27.66</v>
      </c>
      <c r="E29" s="30">
        <v>19.440000000000001</v>
      </c>
      <c r="F29" s="30">
        <v>13.32</v>
      </c>
      <c r="G29" s="30">
        <v>6.58</v>
      </c>
      <c r="H29" s="30">
        <v>3.18</v>
      </c>
      <c r="I29" s="30">
        <v>0.65</v>
      </c>
      <c r="J29" s="26">
        <f t="shared" si="0"/>
        <v>48.328267477203653</v>
      </c>
      <c r="K29" s="27">
        <f t="shared" si="1"/>
        <v>9.8784194528875382</v>
      </c>
      <c r="L29" s="22">
        <v>2</v>
      </c>
      <c r="M29"/>
      <c r="N29"/>
      <c r="O29"/>
      <c r="P29"/>
      <c r="Q29"/>
      <c r="R29"/>
      <c r="S29"/>
    </row>
    <row r="30" spans="1:19" x14ac:dyDescent="0.2">
      <c r="A30" s="23">
        <v>24</v>
      </c>
      <c r="B30" s="17" t="s">
        <v>156</v>
      </c>
      <c r="C30" s="29">
        <v>37.31</v>
      </c>
      <c r="D30" s="30">
        <v>26.73</v>
      </c>
      <c r="E30" s="30">
        <v>18.239999999999998</v>
      </c>
      <c r="F30" s="30">
        <v>11.42</v>
      </c>
      <c r="G30" s="30">
        <v>5.96</v>
      </c>
      <c r="H30" s="30">
        <v>2.78</v>
      </c>
      <c r="I30" s="30">
        <v>0.74</v>
      </c>
      <c r="J30" s="26">
        <f t="shared" si="0"/>
        <v>46.644295302013425</v>
      </c>
      <c r="K30" s="27">
        <f t="shared" si="1"/>
        <v>12.416107382550337</v>
      </c>
      <c r="L30" s="22">
        <v>2</v>
      </c>
      <c r="M30"/>
      <c r="N30"/>
      <c r="O30"/>
      <c r="P30"/>
      <c r="Q30"/>
      <c r="R30"/>
      <c r="S30"/>
    </row>
    <row r="31" spans="1:19" x14ac:dyDescent="0.2">
      <c r="A31" s="28">
        <v>25</v>
      </c>
      <c r="B31" s="17" t="s">
        <v>157</v>
      </c>
      <c r="C31" s="29">
        <v>37.590000000000003</v>
      </c>
      <c r="D31" s="30">
        <v>27.32</v>
      </c>
      <c r="E31" s="30">
        <v>17.68</v>
      </c>
      <c r="F31" s="30">
        <v>11.49</v>
      </c>
      <c r="G31" s="30">
        <v>5.84</v>
      </c>
      <c r="H31" s="30">
        <v>2.83</v>
      </c>
      <c r="I31" s="30">
        <v>0.51</v>
      </c>
      <c r="J31" s="26">
        <f t="shared" si="0"/>
        <v>48.458904109589049</v>
      </c>
      <c r="K31" s="27">
        <f t="shared" si="1"/>
        <v>8.7328767123287676</v>
      </c>
      <c r="L31" s="22">
        <v>5</v>
      </c>
      <c r="M31"/>
      <c r="N31"/>
      <c r="O31"/>
      <c r="P31"/>
      <c r="Q31"/>
      <c r="R31"/>
      <c r="S31"/>
    </row>
    <row r="32" spans="1:19" x14ac:dyDescent="0.2">
      <c r="A32" s="23">
        <v>26</v>
      </c>
      <c r="B32" s="17" t="s">
        <v>158</v>
      </c>
      <c r="C32" s="29">
        <v>38.93</v>
      </c>
      <c r="D32" s="30">
        <v>26.84</v>
      </c>
      <c r="E32" s="30">
        <v>17.690000000000001</v>
      </c>
      <c r="F32" s="30">
        <v>11.03</v>
      </c>
      <c r="G32" s="30">
        <v>5.44</v>
      </c>
      <c r="H32" s="30">
        <v>2.99</v>
      </c>
      <c r="I32" s="30">
        <v>0.69</v>
      </c>
      <c r="J32" s="26">
        <f t="shared" si="0"/>
        <v>54.963235294117652</v>
      </c>
      <c r="K32" s="27">
        <f t="shared" si="1"/>
        <v>12.683823529411764</v>
      </c>
      <c r="L32" s="22">
        <v>3</v>
      </c>
      <c r="M32"/>
      <c r="N32"/>
      <c r="O32"/>
      <c r="P32"/>
      <c r="Q32"/>
      <c r="R32"/>
      <c r="S32"/>
    </row>
    <row r="33" spans="1:19" x14ac:dyDescent="0.2">
      <c r="A33" s="28">
        <v>27</v>
      </c>
      <c r="B33" s="17" t="s">
        <v>159</v>
      </c>
      <c r="C33" s="29">
        <v>39.090000000000003</v>
      </c>
      <c r="D33" s="30">
        <v>27.8</v>
      </c>
      <c r="E33" s="30">
        <v>18.77</v>
      </c>
      <c r="F33" s="30">
        <v>12.67</v>
      </c>
      <c r="G33" s="30">
        <v>6.3</v>
      </c>
      <c r="H33" s="30">
        <v>2.72</v>
      </c>
      <c r="I33" s="30">
        <v>0.73</v>
      </c>
      <c r="J33" s="26">
        <f t="shared" si="0"/>
        <v>43.174603174603178</v>
      </c>
      <c r="K33" s="27">
        <f t="shared" si="1"/>
        <v>11.587301587301587</v>
      </c>
      <c r="L33" s="22">
        <v>2</v>
      </c>
      <c r="M33"/>
      <c r="N33"/>
      <c r="O33"/>
      <c r="P33"/>
      <c r="Q33"/>
      <c r="R33"/>
      <c r="S33"/>
    </row>
    <row r="34" spans="1:19" x14ac:dyDescent="0.2">
      <c r="A34" s="28">
        <v>28</v>
      </c>
      <c r="B34" s="17" t="s">
        <v>160</v>
      </c>
      <c r="C34" s="29">
        <v>37.46</v>
      </c>
      <c r="D34" s="30">
        <v>25.28</v>
      </c>
      <c r="E34" s="30">
        <v>17.77</v>
      </c>
      <c r="F34" s="30">
        <v>9.93</v>
      </c>
      <c r="G34" s="30">
        <v>6.28</v>
      </c>
      <c r="H34" s="30">
        <v>2.36</v>
      </c>
      <c r="I34" s="30">
        <v>0.55000000000000004</v>
      </c>
      <c r="J34" s="26">
        <f t="shared" si="0"/>
        <v>37.579617834394902</v>
      </c>
      <c r="K34" s="27">
        <f t="shared" si="1"/>
        <v>8.7579617834394909</v>
      </c>
      <c r="L34" s="22">
        <v>0</v>
      </c>
      <c r="M34"/>
      <c r="N34"/>
      <c r="O34"/>
      <c r="P34"/>
      <c r="Q34"/>
      <c r="R34"/>
      <c r="S34"/>
    </row>
    <row r="35" spans="1:19" x14ac:dyDescent="0.2">
      <c r="A35" s="28">
        <v>29</v>
      </c>
      <c r="B35" s="17" t="s">
        <v>161</v>
      </c>
      <c r="C35" s="29">
        <v>40.880000000000003</v>
      </c>
      <c r="D35" s="30">
        <v>28.22</v>
      </c>
      <c r="E35" s="30">
        <v>18.97</v>
      </c>
      <c r="F35" s="30">
        <v>13.46</v>
      </c>
      <c r="G35" s="30">
        <v>6.67</v>
      </c>
      <c r="H35" s="30">
        <v>3.9</v>
      </c>
      <c r="I35" s="30">
        <v>0.98</v>
      </c>
      <c r="J35" s="26">
        <f t="shared" si="0"/>
        <v>58.470764617691152</v>
      </c>
      <c r="K35" s="27">
        <f t="shared" si="1"/>
        <v>14.69265367316342</v>
      </c>
      <c r="L35" s="22">
        <v>1</v>
      </c>
      <c r="M35"/>
      <c r="N35"/>
      <c r="O35"/>
      <c r="P35"/>
      <c r="Q35"/>
      <c r="R35"/>
      <c r="S35"/>
    </row>
    <row r="36" spans="1:19" x14ac:dyDescent="0.2">
      <c r="A36" s="28">
        <v>30</v>
      </c>
      <c r="B36" s="17" t="s">
        <v>162</v>
      </c>
      <c r="C36" s="29">
        <v>40.71</v>
      </c>
      <c r="D36" s="30">
        <v>29.22</v>
      </c>
      <c r="E36" s="30">
        <v>18.670000000000002</v>
      </c>
      <c r="F36" s="30">
        <v>14.31</v>
      </c>
      <c r="G36" s="30">
        <v>7.8</v>
      </c>
      <c r="H36" s="30">
        <v>3.74</v>
      </c>
      <c r="I36" s="30">
        <v>0.81</v>
      </c>
      <c r="J36" s="26">
        <f t="shared" si="0"/>
        <v>47.948717948717949</v>
      </c>
      <c r="K36" s="27">
        <f t="shared" si="1"/>
        <v>10.384615384615385</v>
      </c>
      <c r="L36" s="22">
        <v>3</v>
      </c>
      <c r="M36"/>
      <c r="N36"/>
      <c r="O36"/>
      <c r="P36"/>
      <c r="Q36"/>
      <c r="R36"/>
      <c r="S36"/>
    </row>
    <row r="37" spans="1:19" x14ac:dyDescent="0.2">
      <c r="A37" s="28">
        <v>31</v>
      </c>
      <c r="B37" s="17" t="s">
        <v>163</v>
      </c>
      <c r="C37" s="29">
        <v>40.270000000000003</v>
      </c>
      <c r="D37" s="30">
        <v>28.47</v>
      </c>
      <c r="E37" s="30">
        <v>18.86</v>
      </c>
      <c r="F37" s="30">
        <v>13.96</v>
      </c>
      <c r="G37" s="30">
        <v>7.39</v>
      </c>
      <c r="H37" s="30">
        <v>4.16</v>
      </c>
      <c r="I37" s="30">
        <v>0.9</v>
      </c>
      <c r="J37" s="26">
        <f t="shared" si="0"/>
        <v>56.292286874154264</v>
      </c>
      <c r="K37" s="27">
        <f t="shared" si="1"/>
        <v>12.178619756427606</v>
      </c>
      <c r="L37" s="22">
        <v>4</v>
      </c>
      <c r="M37"/>
      <c r="N37"/>
      <c r="O37"/>
      <c r="P37"/>
      <c r="Q37"/>
      <c r="R37"/>
      <c r="S37"/>
    </row>
    <row r="38" spans="1:19" x14ac:dyDescent="0.2">
      <c r="A38" s="28">
        <v>32</v>
      </c>
      <c r="B38" s="17" t="s">
        <v>164</v>
      </c>
      <c r="C38" s="29">
        <v>37.57</v>
      </c>
      <c r="D38" s="30">
        <v>26.75</v>
      </c>
      <c r="E38" s="30">
        <v>18.16</v>
      </c>
      <c r="F38" s="30">
        <v>11.3</v>
      </c>
      <c r="G38" s="30">
        <v>5.75</v>
      </c>
      <c r="H38" s="30">
        <v>2.97</v>
      </c>
      <c r="I38" s="30">
        <v>0.62</v>
      </c>
      <c r="J38" s="26">
        <f t="shared" si="0"/>
        <v>51.652173913043484</v>
      </c>
      <c r="K38" s="27">
        <f t="shared" si="1"/>
        <v>10.782608695652174</v>
      </c>
      <c r="L38" s="22">
        <v>0</v>
      </c>
      <c r="M38"/>
      <c r="N38"/>
      <c r="O38"/>
      <c r="P38"/>
      <c r="Q38"/>
      <c r="R38"/>
      <c r="S38"/>
    </row>
    <row r="39" spans="1:19" x14ac:dyDescent="0.2">
      <c r="A39" s="28">
        <v>33</v>
      </c>
      <c r="B39" s="17" t="s">
        <v>165</v>
      </c>
      <c r="C39" s="29">
        <v>37.979999999999997</v>
      </c>
      <c r="D39" s="30">
        <v>26.71</v>
      </c>
      <c r="E39" s="30">
        <v>17.690000000000001</v>
      </c>
      <c r="F39" s="30">
        <v>11.02</v>
      </c>
      <c r="G39" s="30">
        <v>5.46</v>
      </c>
      <c r="H39" s="30">
        <v>3.32</v>
      </c>
      <c r="I39" s="30">
        <v>0.72</v>
      </c>
      <c r="J39" s="26">
        <f t="shared" ref="J39:J56" si="2">(H39/G39)*100</f>
        <v>60.805860805860803</v>
      </c>
      <c r="K39" s="27">
        <f t="shared" ref="K39:K56" si="3">(I39/G39)*100</f>
        <v>13.186813186813188</v>
      </c>
      <c r="L39" s="22">
        <v>0</v>
      </c>
      <c r="M39"/>
      <c r="N39"/>
      <c r="O39"/>
      <c r="P39"/>
      <c r="Q39"/>
      <c r="R39"/>
      <c r="S39"/>
    </row>
    <row r="40" spans="1:19" x14ac:dyDescent="0.2">
      <c r="A40" s="28">
        <v>34</v>
      </c>
      <c r="B40" s="17" t="s">
        <v>166</v>
      </c>
      <c r="C40" s="29">
        <v>37.44</v>
      </c>
      <c r="D40" s="30">
        <v>26.9</v>
      </c>
      <c r="E40" s="30">
        <v>18.649999999999999</v>
      </c>
      <c r="F40" s="30">
        <v>11.8</v>
      </c>
      <c r="G40" s="30">
        <v>6.17</v>
      </c>
      <c r="H40" s="30">
        <v>3.48</v>
      </c>
      <c r="I40" s="30">
        <v>0.83</v>
      </c>
      <c r="J40" s="26">
        <f t="shared" si="2"/>
        <v>56.401944894651542</v>
      </c>
      <c r="K40" s="27">
        <f t="shared" si="3"/>
        <v>13.452188006482983</v>
      </c>
      <c r="L40" s="22">
        <v>1</v>
      </c>
      <c r="M40"/>
      <c r="N40"/>
      <c r="O40"/>
      <c r="P40"/>
      <c r="Q40"/>
      <c r="R40"/>
      <c r="S40"/>
    </row>
    <row r="41" spans="1:19" x14ac:dyDescent="0.2">
      <c r="A41" s="28">
        <v>35</v>
      </c>
      <c r="B41" s="17" t="s">
        <v>167</v>
      </c>
      <c r="C41" s="29">
        <v>37.619999999999997</v>
      </c>
      <c r="D41" s="30">
        <v>26.32</v>
      </c>
      <c r="E41" s="30">
        <v>18.190000000000001</v>
      </c>
      <c r="F41" s="30">
        <v>11.13</v>
      </c>
      <c r="G41" s="30">
        <v>5.98</v>
      </c>
      <c r="H41" s="30">
        <v>3.17</v>
      </c>
      <c r="I41" s="30">
        <v>0.56000000000000005</v>
      </c>
      <c r="J41" s="26">
        <f t="shared" si="2"/>
        <v>53.010033444816052</v>
      </c>
      <c r="K41" s="27">
        <f t="shared" si="3"/>
        <v>9.3645484949832785</v>
      </c>
      <c r="L41" s="22">
        <v>0</v>
      </c>
      <c r="M41"/>
      <c r="N41"/>
      <c r="O41"/>
      <c r="P41"/>
      <c r="Q41"/>
      <c r="R41"/>
      <c r="S41"/>
    </row>
    <row r="42" spans="1:19" x14ac:dyDescent="0.2">
      <c r="A42" s="28">
        <v>36</v>
      </c>
      <c r="B42" s="17" t="s">
        <v>168</v>
      </c>
      <c r="C42" s="29">
        <v>36.76</v>
      </c>
      <c r="D42" s="30">
        <v>27.07</v>
      </c>
      <c r="E42" s="30">
        <v>17.75</v>
      </c>
      <c r="F42" s="30">
        <v>11.09</v>
      </c>
      <c r="G42" s="30">
        <v>5.76</v>
      </c>
      <c r="H42" s="30">
        <v>2.74</v>
      </c>
      <c r="I42" s="30">
        <v>0.63</v>
      </c>
      <c r="J42" s="26">
        <f t="shared" si="2"/>
        <v>47.56944444444445</v>
      </c>
      <c r="K42" s="27">
        <f t="shared" si="3"/>
        <v>10.9375</v>
      </c>
      <c r="L42" s="22">
        <v>1</v>
      </c>
      <c r="M42"/>
      <c r="N42"/>
      <c r="O42"/>
      <c r="P42"/>
      <c r="Q42"/>
      <c r="R42"/>
      <c r="S42"/>
    </row>
    <row r="43" spans="1:19" x14ac:dyDescent="0.2">
      <c r="A43" s="28">
        <v>37</v>
      </c>
      <c r="B43" s="17" t="s">
        <v>169</v>
      </c>
      <c r="C43" s="29">
        <v>36.06</v>
      </c>
      <c r="D43" s="30">
        <v>26.11</v>
      </c>
      <c r="E43" s="30">
        <v>16.78</v>
      </c>
      <c r="F43" s="30">
        <v>9.9600000000000009</v>
      </c>
      <c r="G43" s="30">
        <v>5.37</v>
      </c>
      <c r="H43" s="30">
        <v>2.63</v>
      </c>
      <c r="I43" s="30">
        <v>0.57999999999999996</v>
      </c>
      <c r="J43" s="26">
        <f t="shared" si="2"/>
        <v>48.975791433891992</v>
      </c>
      <c r="K43" s="27">
        <f t="shared" si="3"/>
        <v>10.800744878957168</v>
      </c>
      <c r="L43" s="22">
        <v>5</v>
      </c>
      <c r="M43"/>
      <c r="N43"/>
      <c r="O43"/>
      <c r="P43"/>
      <c r="Q43"/>
      <c r="R43"/>
      <c r="S43"/>
    </row>
    <row r="44" spans="1:19" x14ac:dyDescent="0.2">
      <c r="A44" s="28">
        <v>38</v>
      </c>
      <c r="B44" s="17" t="s">
        <v>170</v>
      </c>
      <c r="C44" s="29">
        <v>39.659999999999997</v>
      </c>
      <c r="D44" s="30">
        <v>27.01</v>
      </c>
      <c r="E44" s="30">
        <v>18.95</v>
      </c>
      <c r="F44" s="30">
        <v>12.42</v>
      </c>
      <c r="G44" s="30">
        <v>6.29</v>
      </c>
      <c r="H44" s="30">
        <v>3.33</v>
      </c>
      <c r="I44" s="30">
        <v>0.62</v>
      </c>
      <c r="J44" s="26">
        <f t="shared" si="2"/>
        <v>52.941176470588239</v>
      </c>
      <c r="K44" s="27">
        <f t="shared" si="3"/>
        <v>9.8569157392686808</v>
      </c>
      <c r="L44" s="22">
        <v>0</v>
      </c>
      <c r="M44"/>
      <c r="N44"/>
      <c r="O44"/>
      <c r="P44"/>
      <c r="Q44"/>
      <c r="R44"/>
      <c r="S44"/>
    </row>
    <row r="45" spans="1:19" x14ac:dyDescent="0.2">
      <c r="A45" s="28">
        <v>39</v>
      </c>
      <c r="B45" s="17" t="s">
        <v>171</v>
      </c>
      <c r="C45" s="29">
        <v>39.71</v>
      </c>
      <c r="D45" s="30">
        <v>29.83</v>
      </c>
      <c r="E45" s="30">
        <v>19.32</v>
      </c>
      <c r="F45" s="30">
        <v>14.46</v>
      </c>
      <c r="G45" s="30">
        <v>8.11</v>
      </c>
      <c r="H45" s="30">
        <v>3.22</v>
      </c>
      <c r="I45" s="30">
        <v>0.75</v>
      </c>
      <c r="J45" s="26">
        <f t="shared" si="2"/>
        <v>39.704069050554871</v>
      </c>
      <c r="K45" s="27">
        <f t="shared" si="3"/>
        <v>9.2478421701602969</v>
      </c>
      <c r="L45" s="22">
        <v>0</v>
      </c>
      <c r="M45"/>
      <c r="N45"/>
      <c r="O45"/>
      <c r="P45"/>
      <c r="Q45"/>
      <c r="R45"/>
      <c r="S45"/>
    </row>
    <row r="46" spans="1:19" x14ac:dyDescent="0.2">
      <c r="A46" s="28">
        <v>40</v>
      </c>
      <c r="B46" s="17" t="s">
        <v>172</v>
      </c>
      <c r="C46" s="29">
        <v>38.57</v>
      </c>
      <c r="D46" s="30">
        <v>27.72</v>
      </c>
      <c r="E46" s="30">
        <v>19.350000000000001</v>
      </c>
      <c r="F46" s="30">
        <v>12.83</v>
      </c>
      <c r="G46" s="30">
        <v>6.59</v>
      </c>
      <c r="H46" s="30">
        <v>3.68</v>
      </c>
      <c r="I46" s="30">
        <v>0.91</v>
      </c>
      <c r="J46" s="26">
        <f t="shared" si="2"/>
        <v>55.84218512898331</v>
      </c>
      <c r="K46" s="27">
        <f t="shared" si="3"/>
        <v>13.808801213960548</v>
      </c>
      <c r="L46" s="22">
        <v>1</v>
      </c>
      <c r="M46"/>
      <c r="N46"/>
      <c r="O46"/>
      <c r="P46"/>
      <c r="Q46"/>
      <c r="R46"/>
      <c r="S46"/>
    </row>
    <row r="47" spans="1:19" x14ac:dyDescent="0.2">
      <c r="A47" s="28">
        <v>41</v>
      </c>
      <c r="B47" s="17" t="s">
        <v>173</v>
      </c>
      <c r="C47" s="29">
        <v>39.57</v>
      </c>
      <c r="D47" s="30">
        <v>27.56</v>
      </c>
      <c r="E47" s="30">
        <v>19.899999999999999</v>
      </c>
      <c r="F47" s="30">
        <v>13.38</v>
      </c>
      <c r="G47" s="30">
        <v>5.48</v>
      </c>
      <c r="H47" s="30">
        <v>3.6</v>
      </c>
      <c r="I47" s="30">
        <v>1.01</v>
      </c>
      <c r="J47" s="26">
        <f t="shared" si="2"/>
        <v>65.693430656934311</v>
      </c>
      <c r="K47" s="27">
        <f t="shared" si="3"/>
        <v>18.430656934306569</v>
      </c>
      <c r="L47" s="22">
        <v>1</v>
      </c>
      <c r="M47"/>
      <c r="N47"/>
      <c r="O47"/>
      <c r="P47"/>
      <c r="Q47"/>
      <c r="R47"/>
      <c r="S47"/>
    </row>
    <row r="48" spans="1:19" x14ac:dyDescent="0.2">
      <c r="A48" s="28">
        <v>42</v>
      </c>
      <c r="B48" s="17" t="s">
        <v>174</v>
      </c>
      <c r="C48" s="29">
        <v>39.06</v>
      </c>
      <c r="D48" s="30">
        <v>27.36</v>
      </c>
      <c r="E48" s="30">
        <v>18.899999999999999</v>
      </c>
      <c r="F48" s="30">
        <v>12.68</v>
      </c>
      <c r="G48" s="30">
        <v>6.75</v>
      </c>
      <c r="H48" s="30">
        <v>3.48</v>
      </c>
      <c r="I48" s="30">
        <v>0.85</v>
      </c>
      <c r="J48" s="26">
        <f t="shared" si="2"/>
        <v>51.555555555555557</v>
      </c>
      <c r="K48" s="27">
        <f t="shared" si="3"/>
        <v>12.592592592592592</v>
      </c>
      <c r="L48" s="22">
        <v>0</v>
      </c>
      <c r="M48"/>
      <c r="N48"/>
      <c r="O48"/>
      <c r="P48"/>
      <c r="Q48"/>
      <c r="R48"/>
      <c r="S48"/>
    </row>
    <row r="49" spans="1:19" x14ac:dyDescent="0.2">
      <c r="A49" s="28">
        <v>43</v>
      </c>
      <c r="B49" s="17" t="s">
        <v>175</v>
      </c>
      <c r="C49" s="29">
        <v>39.74</v>
      </c>
      <c r="D49" s="30">
        <v>27.93</v>
      </c>
      <c r="E49" s="30">
        <v>18.77</v>
      </c>
      <c r="F49" s="30">
        <v>12.41</v>
      </c>
      <c r="G49" s="30">
        <v>6.07</v>
      </c>
      <c r="H49" s="30">
        <v>3.35</v>
      </c>
      <c r="I49" s="30">
        <v>0.83</v>
      </c>
      <c r="J49" s="26">
        <f t="shared" si="2"/>
        <v>55.189456342668862</v>
      </c>
      <c r="K49" s="27">
        <f t="shared" si="3"/>
        <v>13.673805601317957</v>
      </c>
      <c r="L49" s="22">
        <v>1</v>
      </c>
      <c r="M49"/>
      <c r="N49"/>
      <c r="O49"/>
      <c r="P49"/>
      <c r="Q49"/>
      <c r="R49"/>
      <c r="S49"/>
    </row>
    <row r="50" spans="1:19" x14ac:dyDescent="0.2">
      <c r="A50" s="28">
        <v>44</v>
      </c>
      <c r="B50" s="17" t="s">
        <v>176</v>
      </c>
      <c r="C50" s="29">
        <v>38.21</v>
      </c>
      <c r="D50" s="30">
        <v>26.8</v>
      </c>
      <c r="E50" s="30">
        <v>17.79</v>
      </c>
      <c r="F50" s="30">
        <v>11.14</v>
      </c>
      <c r="G50" s="30">
        <v>5.52</v>
      </c>
      <c r="H50" s="30">
        <v>3.35</v>
      </c>
      <c r="I50" s="30">
        <v>0.75</v>
      </c>
      <c r="J50" s="26">
        <f t="shared" si="2"/>
        <v>60.688405797101453</v>
      </c>
      <c r="K50" s="27">
        <f t="shared" si="3"/>
        <v>13.586956521739133</v>
      </c>
      <c r="L50" s="22">
        <v>0</v>
      </c>
      <c r="M50"/>
      <c r="N50"/>
      <c r="O50"/>
      <c r="P50"/>
      <c r="Q50"/>
      <c r="R50"/>
      <c r="S50"/>
    </row>
    <row r="51" spans="1:19" x14ac:dyDescent="0.2">
      <c r="A51" s="28">
        <v>45</v>
      </c>
      <c r="B51" s="17" t="s">
        <v>177</v>
      </c>
      <c r="C51" s="29">
        <v>37.96</v>
      </c>
      <c r="D51" s="30">
        <v>26.53</v>
      </c>
      <c r="E51" s="30">
        <v>17.46</v>
      </c>
      <c r="F51" s="30">
        <v>10.65</v>
      </c>
      <c r="G51" s="30">
        <v>5.42</v>
      </c>
      <c r="H51" s="30">
        <v>3.08</v>
      </c>
      <c r="I51" s="30">
        <v>0.8</v>
      </c>
      <c r="J51" s="26">
        <f t="shared" si="2"/>
        <v>56.826568265682667</v>
      </c>
      <c r="K51" s="27">
        <f t="shared" si="3"/>
        <v>14.760147601476014</v>
      </c>
      <c r="L51" s="22">
        <v>5</v>
      </c>
      <c r="M51"/>
      <c r="N51"/>
      <c r="O51"/>
      <c r="P51"/>
      <c r="Q51"/>
      <c r="R51"/>
      <c r="S51"/>
    </row>
    <row r="52" spans="1:19" x14ac:dyDescent="0.2">
      <c r="A52" s="28">
        <v>46</v>
      </c>
      <c r="B52" s="17" t="s">
        <v>178</v>
      </c>
      <c r="C52" s="29">
        <v>36.130000000000003</v>
      </c>
      <c r="D52" s="30">
        <v>25.35</v>
      </c>
      <c r="E52" s="30">
        <v>17.87</v>
      </c>
      <c r="F52" s="30">
        <v>10.17</v>
      </c>
      <c r="G52" s="30">
        <v>5.17</v>
      </c>
      <c r="H52" s="30">
        <v>2.74</v>
      </c>
      <c r="I52" s="30">
        <v>0.77</v>
      </c>
      <c r="J52" s="26">
        <f t="shared" si="2"/>
        <v>52.998065764023217</v>
      </c>
      <c r="K52" s="27">
        <f t="shared" si="3"/>
        <v>14.893617021276595</v>
      </c>
      <c r="L52" s="22">
        <v>2</v>
      </c>
      <c r="M52"/>
      <c r="N52"/>
      <c r="O52"/>
      <c r="P52"/>
      <c r="Q52"/>
      <c r="R52"/>
      <c r="S52"/>
    </row>
    <row r="53" spans="1:19" x14ac:dyDescent="0.2">
      <c r="A53" s="28">
        <v>47</v>
      </c>
      <c r="B53" s="17" t="s">
        <v>179</v>
      </c>
      <c r="C53" s="29">
        <v>37.729999999999997</v>
      </c>
      <c r="D53" s="30">
        <v>27.09</v>
      </c>
      <c r="E53" s="30">
        <v>18.25</v>
      </c>
      <c r="F53" s="30">
        <v>11.18</v>
      </c>
      <c r="G53" s="30">
        <v>5.54</v>
      </c>
      <c r="H53" s="30">
        <v>2.72</v>
      </c>
      <c r="I53" s="30">
        <v>0.81</v>
      </c>
      <c r="J53" s="26">
        <f t="shared" si="2"/>
        <v>49.097472924187727</v>
      </c>
      <c r="K53" s="27">
        <f t="shared" si="3"/>
        <v>14.620938628158845</v>
      </c>
      <c r="L53" s="22">
        <v>1</v>
      </c>
      <c r="M53"/>
      <c r="N53"/>
      <c r="O53"/>
      <c r="P53"/>
      <c r="Q53"/>
      <c r="R53"/>
      <c r="S53"/>
    </row>
    <row r="54" spans="1:19" x14ac:dyDescent="0.2">
      <c r="A54" s="28">
        <v>48</v>
      </c>
      <c r="B54" s="17" t="s">
        <v>180</v>
      </c>
      <c r="C54" s="29">
        <v>38.299999999999997</v>
      </c>
      <c r="D54" s="30">
        <v>27.02</v>
      </c>
      <c r="E54" s="30">
        <v>17.71</v>
      </c>
      <c r="F54" s="30">
        <v>10.87</v>
      </c>
      <c r="G54" s="30">
        <v>5.6</v>
      </c>
      <c r="H54" s="30">
        <v>2.19</v>
      </c>
      <c r="I54" s="30">
        <v>0.63</v>
      </c>
      <c r="J54" s="26">
        <f t="shared" si="2"/>
        <v>39.107142857142854</v>
      </c>
      <c r="K54" s="27">
        <f t="shared" si="3"/>
        <v>11.25</v>
      </c>
      <c r="L54" s="22">
        <v>1</v>
      </c>
      <c r="M54"/>
      <c r="N54"/>
      <c r="O54"/>
      <c r="P54"/>
      <c r="Q54"/>
      <c r="R54"/>
      <c r="S54"/>
    </row>
    <row r="55" spans="1:19" x14ac:dyDescent="0.2">
      <c r="A55" s="28">
        <v>49</v>
      </c>
      <c r="B55" s="17" t="s">
        <v>181</v>
      </c>
      <c r="C55" s="29">
        <v>36.56</v>
      </c>
      <c r="D55" s="30">
        <v>26.8</v>
      </c>
      <c r="E55" s="30">
        <v>18.03</v>
      </c>
      <c r="F55" s="30">
        <v>10.8</v>
      </c>
      <c r="G55" s="30">
        <v>5.71</v>
      </c>
      <c r="H55" s="30">
        <v>2.5499999999999998</v>
      </c>
      <c r="I55" s="30">
        <v>0.72</v>
      </c>
      <c r="J55" s="26">
        <f t="shared" si="2"/>
        <v>44.6584938704028</v>
      </c>
      <c r="K55" s="27">
        <f t="shared" si="3"/>
        <v>12.609457092819614</v>
      </c>
      <c r="L55" s="22">
        <v>5</v>
      </c>
      <c r="M55"/>
      <c r="N55"/>
      <c r="O55"/>
      <c r="P55"/>
      <c r="Q55"/>
      <c r="R55"/>
      <c r="S55"/>
    </row>
    <row r="56" spans="1:19" x14ac:dyDescent="0.2">
      <c r="A56" s="28">
        <v>50</v>
      </c>
      <c r="B56" s="17" t="s">
        <v>182</v>
      </c>
      <c r="C56" s="29">
        <v>38.840000000000003</v>
      </c>
      <c r="D56" s="30">
        <v>27.89</v>
      </c>
      <c r="E56" s="30">
        <v>17.66</v>
      </c>
      <c r="F56" s="30">
        <v>11.95</v>
      </c>
      <c r="G56" s="30">
        <v>6.17</v>
      </c>
      <c r="H56" s="30">
        <v>3.3</v>
      </c>
      <c r="I56" s="30">
        <v>0.94</v>
      </c>
      <c r="J56" s="26">
        <f t="shared" si="2"/>
        <v>53.484602917341974</v>
      </c>
      <c r="K56" s="27">
        <f t="shared" si="3"/>
        <v>15.235008103727715</v>
      </c>
      <c r="L56" s="22">
        <v>0</v>
      </c>
      <c r="M56"/>
      <c r="N56"/>
      <c r="O56"/>
      <c r="P56"/>
      <c r="Q56"/>
      <c r="R56"/>
      <c r="S56"/>
    </row>
    <row r="57" spans="1:19" x14ac:dyDescent="0.2">
      <c r="A57" s="69" t="s">
        <v>20</v>
      </c>
      <c r="B57" s="38"/>
      <c r="C57" s="70">
        <f t="shared" ref="C57:I57" si="4">AVERAGE(C7:C56)</f>
        <v>38.376599999999996</v>
      </c>
      <c r="D57" s="70">
        <f t="shared" si="4"/>
        <v>27.2056</v>
      </c>
      <c r="E57" s="70">
        <f t="shared" si="4"/>
        <v>18.329600000000003</v>
      </c>
      <c r="F57" s="70">
        <f t="shared" si="4"/>
        <v>11.862799999999995</v>
      </c>
      <c r="G57" s="70">
        <f t="shared" si="4"/>
        <v>6.1476000000000006</v>
      </c>
      <c r="H57" s="70">
        <f t="shared" si="4"/>
        <v>3.0931999999999999</v>
      </c>
      <c r="I57" s="70">
        <f t="shared" si="4"/>
        <v>0.7347999999999999</v>
      </c>
      <c r="J57" s="37">
        <f>AVERAGE(J7:J56)</f>
        <v>50.514364465729479</v>
      </c>
      <c r="K57" s="37">
        <f>AVERAGE(K7:K56)</f>
        <v>11.956933560128283</v>
      </c>
      <c r="L57" s="36">
        <f>AVERAGE(L7:L56)</f>
        <v>1.46</v>
      </c>
      <c r="M57"/>
      <c r="N57"/>
      <c r="O57"/>
      <c r="P57"/>
      <c r="Q57"/>
      <c r="R57"/>
      <c r="S57"/>
    </row>
    <row r="58" spans="1:19" x14ac:dyDescent="0.2">
      <c r="A58" s="69" t="s">
        <v>21</v>
      </c>
      <c r="B58" s="38"/>
      <c r="C58" s="70">
        <f t="shared" ref="C58:I58" si="5">STDEV(C7:C56)</f>
        <v>1.3395728987331779</v>
      </c>
      <c r="D58" s="70">
        <f t="shared" si="5"/>
        <v>1.021118154629661</v>
      </c>
      <c r="E58" s="70">
        <f>STDEV(E7:E56)</f>
        <v>0.84941506884659956</v>
      </c>
      <c r="F58" s="70">
        <f t="shared" si="5"/>
        <v>1.3816465184847153</v>
      </c>
      <c r="G58" s="70">
        <f t="shared" si="5"/>
        <v>0.78898426046740822</v>
      </c>
      <c r="H58" s="70">
        <f t="shared" si="5"/>
        <v>0.48838108238613814</v>
      </c>
      <c r="I58" s="70">
        <f t="shared" si="5"/>
        <v>0.15816860030501956</v>
      </c>
      <c r="J58" s="37">
        <f>STDEV(J7:J56)</f>
        <v>6.5079580370185424</v>
      </c>
      <c r="K58" s="37">
        <f>STDEV(K7:K56)</f>
        <v>2.1741187030609641</v>
      </c>
      <c r="L58" s="37">
        <f>STDEV(L7:L56)</f>
        <v>1.4737152827781483</v>
      </c>
      <c r="M58"/>
      <c r="N58"/>
      <c r="O58"/>
      <c r="P58"/>
      <c r="Q58"/>
      <c r="R58"/>
      <c r="S58"/>
    </row>
    <row r="59" spans="1:19" x14ac:dyDescent="0.2">
      <c r="A59" s="69" t="s">
        <v>22</v>
      </c>
      <c r="B59" s="38"/>
      <c r="C59" s="70">
        <f t="shared" ref="C59:I59" si="6">MAX(C7:C56)</f>
        <v>41.35</v>
      </c>
      <c r="D59" s="70">
        <f t="shared" si="6"/>
        <v>29.83</v>
      </c>
      <c r="E59" s="70">
        <f t="shared" si="6"/>
        <v>20.16</v>
      </c>
      <c r="F59" s="70">
        <f t="shared" si="6"/>
        <v>14.82</v>
      </c>
      <c r="G59" s="70">
        <f t="shared" si="6"/>
        <v>8.11</v>
      </c>
      <c r="H59" s="70">
        <f t="shared" si="6"/>
        <v>4.16</v>
      </c>
      <c r="I59" s="70">
        <f t="shared" si="6"/>
        <v>1.04</v>
      </c>
      <c r="J59" s="37">
        <f>MAX(J7:J56)</f>
        <v>65.693430656934311</v>
      </c>
      <c r="K59" s="37">
        <f>MAX(K7:K56)</f>
        <v>18.430656934306569</v>
      </c>
      <c r="L59" s="38"/>
      <c r="M59"/>
      <c r="N59"/>
      <c r="O59"/>
      <c r="P59"/>
      <c r="Q59"/>
      <c r="R59"/>
      <c r="S59"/>
    </row>
    <row r="60" spans="1:19" x14ac:dyDescent="0.2">
      <c r="A60" s="71" t="s">
        <v>23</v>
      </c>
      <c r="B60" s="38"/>
      <c r="C60" s="70">
        <f t="shared" ref="C60:I60" si="7">MIN(C7:C56)</f>
        <v>36.06</v>
      </c>
      <c r="D60" s="70">
        <f t="shared" si="7"/>
        <v>24.92</v>
      </c>
      <c r="E60" s="70">
        <f t="shared" si="7"/>
        <v>16.29</v>
      </c>
      <c r="F60" s="70">
        <f t="shared" si="7"/>
        <v>9.09</v>
      </c>
      <c r="G60" s="70">
        <f t="shared" si="7"/>
        <v>4.58</v>
      </c>
      <c r="H60" s="70">
        <f t="shared" si="7"/>
        <v>2.0099999999999998</v>
      </c>
      <c r="I60" s="70">
        <f t="shared" si="7"/>
        <v>0.41</v>
      </c>
      <c r="J60" s="70">
        <f>MIN(J7:J56)</f>
        <v>35.139860139860133</v>
      </c>
      <c r="K60" s="70">
        <f>MIN(K7:K56)</f>
        <v>7.8244274809160297</v>
      </c>
      <c r="M60"/>
      <c r="N60"/>
      <c r="O60"/>
      <c r="P60"/>
      <c r="Q60"/>
      <c r="R60"/>
      <c r="S60"/>
    </row>
    <row r="61" spans="1:19" x14ac:dyDescent="0.2">
      <c r="O61"/>
      <c r="P61"/>
      <c r="Q61"/>
      <c r="R61"/>
      <c r="S61"/>
    </row>
    <row r="62" spans="1:19" ht="16" thickBot="1" x14ac:dyDescent="0.25">
      <c r="A62" s="72"/>
      <c r="B62" s="73"/>
      <c r="C62" s="73"/>
      <c r="D62" s="73"/>
      <c r="E62" s="73"/>
      <c r="F62" s="73"/>
      <c r="G62" s="73"/>
      <c r="H62" s="73"/>
      <c r="L62" s="73"/>
      <c r="M62" s="73"/>
      <c r="N62" s="73"/>
      <c r="O62"/>
      <c r="P62"/>
      <c r="Q62"/>
      <c r="R62"/>
      <c r="S62"/>
    </row>
    <row r="63" spans="1:19" ht="16" customHeight="1" thickBot="1" x14ac:dyDescent="0.25">
      <c r="L63" s="94" t="s">
        <v>19</v>
      </c>
      <c r="M63" s="95"/>
      <c r="N63" s="96"/>
      <c r="O63"/>
      <c r="P63"/>
      <c r="Q63"/>
      <c r="R63"/>
      <c r="S63"/>
    </row>
    <row r="64" spans="1:19" ht="16" thickBot="1" x14ac:dyDescent="0.25">
      <c r="L64" s="43" t="s">
        <v>24</v>
      </c>
      <c r="M64" s="44" t="s">
        <v>25</v>
      </c>
      <c r="N64" s="42" t="s">
        <v>26</v>
      </c>
      <c r="O64"/>
      <c r="P64"/>
      <c r="Q64"/>
      <c r="R64"/>
      <c r="S64"/>
    </row>
    <row r="65" spans="12:19" x14ac:dyDescent="0.2">
      <c r="L65" s="47">
        <v>0</v>
      </c>
      <c r="M65" s="45">
        <f t="shared" ref="M65:M70" si="8">COUNTIF($L$7:$L$56, L65)</f>
        <v>14</v>
      </c>
      <c r="N65" s="46">
        <f>(M65*100)/$M$71</f>
        <v>28</v>
      </c>
      <c r="O65"/>
      <c r="P65"/>
      <c r="Q65"/>
      <c r="R65"/>
      <c r="S65"/>
    </row>
    <row r="66" spans="12:19" x14ac:dyDescent="0.2">
      <c r="L66" s="48">
        <v>1</v>
      </c>
      <c r="M66" s="49">
        <f t="shared" si="8"/>
        <v>18</v>
      </c>
      <c r="N66" s="46">
        <f t="shared" ref="N66:N70" si="9">(M66*100)/$M$71</f>
        <v>36</v>
      </c>
      <c r="O66"/>
      <c r="P66"/>
      <c r="Q66"/>
      <c r="R66"/>
      <c r="S66"/>
    </row>
    <row r="67" spans="12:19" x14ac:dyDescent="0.2">
      <c r="L67" s="48">
        <v>2</v>
      </c>
      <c r="M67" s="49">
        <f t="shared" si="8"/>
        <v>9</v>
      </c>
      <c r="N67" s="46">
        <f t="shared" si="9"/>
        <v>18</v>
      </c>
      <c r="O67"/>
      <c r="P67"/>
      <c r="Q67"/>
      <c r="R67"/>
      <c r="S67"/>
    </row>
    <row r="68" spans="12:19" x14ac:dyDescent="0.2">
      <c r="L68" s="48">
        <v>3</v>
      </c>
      <c r="M68" s="49">
        <f t="shared" si="8"/>
        <v>3</v>
      </c>
      <c r="N68" s="46">
        <f t="shared" si="9"/>
        <v>6</v>
      </c>
      <c r="O68"/>
      <c r="P68"/>
      <c r="Q68"/>
      <c r="R68"/>
      <c r="S68"/>
    </row>
    <row r="69" spans="12:19" x14ac:dyDescent="0.2">
      <c r="L69" s="48">
        <v>4</v>
      </c>
      <c r="M69" s="49">
        <f t="shared" si="8"/>
        <v>2</v>
      </c>
      <c r="N69" s="46">
        <f t="shared" si="9"/>
        <v>4</v>
      </c>
      <c r="O69"/>
      <c r="P69"/>
      <c r="Q69"/>
      <c r="R69"/>
      <c r="S69"/>
    </row>
    <row r="70" spans="12:19" ht="16" thickBot="1" x14ac:dyDescent="0.25">
      <c r="L70" s="50">
        <v>5</v>
      </c>
      <c r="M70" s="51">
        <f t="shared" si="8"/>
        <v>4</v>
      </c>
      <c r="N70" s="46">
        <f t="shared" si="9"/>
        <v>8</v>
      </c>
      <c r="O70"/>
      <c r="P70"/>
      <c r="Q70"/>
      <c r="R70"/>
      <c r="S70"/>
    </row>
    <row r="71" spans="12:19" ht="16" thickBot="1" x14ac:dyDescent="0.25">
      <c r="L71" s="53" t="s">
        <v>27</v>
      </c>
      <c r="M71" s="54">
        <f>SUM(M65:M70)</f>
        <v>50</v>
      </c>
      <c r="N71" s="42">
        <f>SUM(N65:N70)</f>
        <v>100</v>
      </c>
      <c r="O71"/>
      <c r="P71"/>
      <c r="Q71"/>
      <c r="R71"/>
      <c r="S71"/>
    </row>
    <row r="72" spans="12:19" ht="16" thickBot="1" x14ac:dyDescent="0.25">
      <c r="L72" s="52" t="s">
        <v>29</v>
      </c>
      <c r="M72" s="79">
        <f>((M65*L65)+(M66*L66)+(M67*L67)+(M68*L68)+(M69*L69)+(M70*L70))*100/150</f>
        <v>48.666666666666664</v>
      </c>
      <c r="N72" s="80"/>
      <c r="O72"/>
      <c r="P72"/>
      <c r="Q72"/>
      <c r="R72"/>
      <c r="S72"/>
    </row>
    <row r="73" spans="12:19" ht="16" thickBot="1" x14ac:dyDescent="0.25">
      <c r="L73" s="52" t="s">
        <v>28</v>
      </c>
      <c r="M73" s="79">
        <f>((M65*L65)+(M66*L66)+(M67*L67)+(M68*L68)+(M69*L69)+(M70*L70))</f>
        <v>73</v>
      </c>
      <c r="N73" s="80"/>
      <c r="O73"/>
      <c r="P73"/>
      <c r="Q73"/>
      <c r="R73"/>
      <c r="S73"/>
    </row>
  </sheetData>
  <mergeCells count="9">
    <mergeCell ref="B1:D1"/>
    <mergeCell ref="F1:I1"/>
    <mergeCell ref="L1:N1"/>
    <mergeCell ref="C2:D2"/>
    <mergeCell ref="M73:N73"/>
    <mergeCell ref="B4:D4"/>
    <mergeCell ref="L63:N63"/>
    <mergeCell ref="M72:N72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0466-E4B9-7840-98A3-A52E7972C18F}">
  <dimension ref="A1:S62"/>
  <sheetViews>
    <sheetView topLeftCell="A6" workbookViewId="0">
      <selection activeCell="X27" sqref="X27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7.33203125" style="9" customWidth="1"/>
    <col min="11" max="11" width="10.832031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441</v>
      </c>
      <c r="G1" s="90"/>
      <c r="H1" s="90"/>
      <c r="I1" s="91"/>
      <c r="J1" s="55" t="s">
        <v>3</v>
      </c>
      <c r="K1" s="56"/>
      <c r="L1" s="81">
        <v>43046</v>
      </c>
      <c r="M1" s="81"/>
      <c r="N1" s="82"/>
      <c r="O1"/>
      <c r="P1"/>
      <c r="Q1"/>
      <c r="R1"/>
      <c r="S1"/>
    </row>
    <row r="2" spans="1:19" ht="16" thickBot="1" x14ac:dyDescent="0.25">
      <c r="A2" s="55" t="s">
        <v>4</v>
      </c>
      <c r="B2" s="58">
        <v>2.1560000000000001</v>
      </c>
      <c r="C2" s="92" t="s">
        <v>5</v>
      </c>
      <c r="D2" s="93"/>
      <c r="E2" s="59">
        <v>135</v>
      </c>
      <c r="O2"/>
      <c r="P2"/>
      <c r="Q2"/>
      <c r="R2"/>
      <c r="S2"/>
    </row>
    <row r="3" spans="1:19" ht="16" thickBot="1" x14ac:dyDescent="0.25">
      <c r="H3" s="55" t="s">
        <v>6</v>
      </c>
      <c r="I3" s="86" t="s">
        <v>285</v>
      </c>
      <c r="J3" s="86"/>
      <c r="K3" s="87"/>
      <c r="L3" s="60"/>
      <c r="M3" s="60"/>
      <c r="N3" s="60"/>
      <c r="O3"/>
      <c r="P3"/>
      <c r="Q3"/>
      <c r="R3"/>
      <c r="S3"/>
    </row>
    <row r="4" spans="1:19" ht="16" thickBot="1" x14ac:dyDescent="0.25">
      <c r="A4" s="55" t="s">
        <v>7</v>
      </c>
      <c r="B4" s="81">
        <v>43047</v>
      </c>
      <c r="C4" s="81"/>
      <c r="D4" s="82"/>
      <c r="O4"/>
      <c r="P4"/>
      <c r="Q4"/>
      <c r="R4"/>
      <c r="S4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5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17" t="s">
        <v>286</v>
      </c>
      <c r="C7" s="18">
        <v>44.84</v>
      </c>
      <c r="D7" s="19">
        <v>31.83</v>
      </c>
      <c r="E7" s="19">
        <v>20.66</v>
      </c>
      <c r="F7" s="19">
        <v>17.52</v>
      </c>
      <c r="G7" s="19">
        <v>8.7100000000000009</v>
      </c>
      <c r="H7" s="19">
        <v>5.31</v>
      </c>
      <c r="I7" s="19">
        <v>1.32</v>
      </c>
      <c r="J7" s="20">
        <f t="shared" ref="J7:J38" si="0">(H7/G7)*100</f>
        <v>60.964408725602745</v>
      </c>
      <c r="K7" s="21">
        <f t="shared" ref="K7:K38" si="1">(I7/G7)*100</f>
        <v>15.154994259471872</v>
      </c>
      <c r="L7" s="22">
        <v>4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287</v>
      </c>
      <c r="C8" s="24">
        <v>44.45</v>
      </c>
      <c r="D8" s="25">
        <v>33.04</v>
      </c>
      <c r="E8" s="25">
        <v>21.59</v>
      </c>
      <c r="F8" s="25">
        <v>20.100000000000001</v>
      </c>
      <c r="G8" s="25">
        <v>10.74</v>
      </c>
      <c r="H8" s="25">
        <v>5.03</v>
      </c>
      <c r="I8" s="25">
        <v>1.42</v>
      </c>
      <c r="J8" s="26">
        <f t="shared" si="0"/>
        <v>46.834264432029798</v>
      </c>
      <c r="K8" s="27">
        <f t="shared" si="1"/>
        <v>13.221601489757914</v>
      </c>
      <c r="L8" s="22">
        <v>3</v>
      </c>
      <c r="M8"/>
      <c r="N8"/>
      <c r="O8"/>
      <c r="P8"/>
      <c r="Q8"/>
      <c r="R8"/>
      <c r="S8"/>
    </row>
    <row r="9" spans="1:19" x14ac:dyDescent="0.2">
      <c r="A9" s="23">
        <v>3</v>
      </c>
      <c r="B9" s="17" t="s">
        <v>288</v>
      </c>
      <c r="C9" s="24">
        <v>42.5</v>
      </c>
      <c r="D9" s="25">
        <v>30.37</v>
      </c>
      <c r="E9" s="25">
        <v>20.25</v>
      </c>
      <c r="F9" s="25">
        <v>16.52</v>
      </c>
      <c r="G9" s="25">
        <v>8.67</v>
      </c>
      <c r="H9" s="25">
        <v>4.01</v>
      </c>
      <c r="I9" s="25">
        <v>0.96</v>
      </c>
      <c r="J9" s="26">
        <f t="shared" si="0"/>
        <v>46.251441753171854</v>
      </c>
      <c r="K9" s="27">
        <f t="shared" si="1"/>
        <v>11.072664359861593</v>
      </c>
      <c r="L9" s="22">
        <v>3</v>
      </c>
      <c r="M9"/>
      <c r="N9"/>
      <c r="O9"/>
      <c r="P9"/>
      <c r="Q9"/>
      <c r="R9"/>
      <c r="S9"/>
    </row>
    <row r="10" spans="1:19" x14ac:dyDescent="0.2">
      <c r="A10" s="28">
        <v>4</v>
      </c>
      <c r="B10" s="17" t="s">
        <v>289</v>
      </c>
      <c r="C10" s="24">
        <v>46.03</v>
      </c>
      <c r="D10" s="25">
        <v>32.82</v>
      </c>
      <c r="E10" s="25">
        <v>20.82</v>
      </c>
      <c r="F10" s="25">
        <v>18.77</v>
      </c>
      <c r="G10" s="25">
        <v>9.44</v>
      </c>
      <c r="H10" s="25">
        <v>5.3</v>
      </c>
      <c r="I10" s="25">
        <v>1.69</v>
      </c>
      <c r="J10" s="26">
        <f t="shared" si="0"/>
        <v>56.144067796610173</v>
      </c>
      <c r="K10" s="27">
        <f t="shared" si="1"/>
        <v>17.902542372881356</v>
      </c>
      <c r="L10" s="22">
        <v>0</v>
      </c>
      <c r="M10"/>
      <c r="N10"/>
      <c r="O10"/>
      <c r="P10"/>
      <c r="Q10"/>
      <c r="R10"/>
      <c r="S10"/>
    </row>
    <row r="11" spans="1:19" x14ac:dyDescent="0.2">
      <c r="A11" s="23">
        <v>5</v>
      </c>
      <c r="B11" s="17" t="s">
        <v>290</v>
      </c>
      <c r="C11" s="24">
        <v>42.87</v>
      </c>
      <c r="D11" s="25">
        <v>31.72</v>
      </c>
      <c r="E11" s="25">
        <v>21.09</v>
      </c>
      <c r="F11" s="25">
        <v>17.16</v>
      </c>
      <c r="G11" s="25">
        <v>8.2100000000000009</v>
      </c>
      <c r="H11" s="25">
        <v>4.71</v>
      </c>
      <c r="I11" s="25">
        <v>1.24</v>
      </c>
      <c r="J11" s="26">
        <f t="shared" si="0"/>
        <v>57.369062119366617</v>
      </c>
      <c r="K11" s="27">
        <f t="shared" si="1"/>
        <v>15.103532277710109</v>
      </c>
      <c r="L11" s="22">
        <v>5</v>
      </c>
      <c r="M11"/>
      <c r="N11"/>
      <c r="O11"/>
      <c r="P11"/>
      <c r="Q11"/>
      <c r="R11"/>
      <c r="S11"/>
    </row>
    <row r="12" spans="1:19" x14ac:dyDescent="0.2">
      <c r="A12" s="23">
        <v>6</v>
      </c>
      <c r="B12" s="17" t="s">
        <v>291</v>
      </c>
      <c r="C12" s="24">
        <v>46.37</v>
      </c>
      <c r="D12" s="25">
        <v>33.15</v>
      </c>
      <c r="E12" s="25">
        <v>21.24</v>
      </c>
      <c r="F12" s="25">
        <v>19.649999999999999</v>
      </c>
      <c r="G12" s="25">
        <v>10.01</v>
      </c>
      <c r="H12" s="25">
        <v>6.04</v>
      </c>
      <c r="I12" s="25">
        <v>1.83</v>
      </c>
      <c r="J12" s="26">
        <f t="shared" si="0"/>
        <v>60.339660339660341</v>
      </c>
      <c r="K12" s="27">
        <f t="shared" si="1"/>
        <v>18.28171828171828</v>
      </c>
      <c r="L12" s="22">
        <v>5</v>
      </c>
      <c r="M12"/>
      <c r="N12"/>
      <c r="O12"/>
      <c r="P12"/>
      <c r="Q12"/>
      <c r="R12"/>
      <c r="S12"/>
    </row>
    <row r="13" spans="1:19" x14ac:dyDescent="0.2">
      <c r="A13" s="28">
        <v>7</v>
      </c>
      <c r="B13" s="17" t="s">
        <v>292</v>
      </c>
      <c r="C13" s="24">
        <v>42.98</v>
      </c>
      <c r="D13" s="25">
        <v>30.68</v>
      </c>
      <c r="E13" s="25">
        <v>20.13</v>
      </c>
      <c r="F13" s="25">
        <v>15.9</v>
      </c>
      <c r="G13" s="25">
        <v>8.3699999999999992</v>
      </c>
      <c r="H13" s="25">
        <v>4.53</v>
      </c>
      <c r="I13" s="25">
        <v>1.17</v>
      </c>
      <c r="J13" s="26">
        <f t="shared" si="0"/>
        <v>54.121863799283162</v>
      </c>
      <c r="K13" s="27">
        <f t="shared" si="1"/>
        <v>13.978494623655916</v>
      </c>
      <c r="L13" s="22">
        <v>0</v>
      </c>
      <c r="M13"/>
      <c r="N13"/>
    </row>
    <row r="14" spans="1:19" ht="16" thickBot="1" x14ac:dyDescent="0.25">
      <c r="A14" s="23">
        <v>8</v>
      </c>
      <c r="B14" s="17" t="s">
        <v>293</v>
      </c>
      <c r="C14" s="24">
        <v>40.700000000000003</v>
      </c>
      <c r="D14" s="25">
        <v>29.6</v>
      </c>
      <c r="E14" s="25">
        <v>18.05</v>
      </c>
      <c r="F14" s="25">
        <v>12.92</v>
      </c>
      <c r="G14" s="25">
        <v>6.84</v>
      </c>
      <c r="H14" s="25">
        <v>3.43</v>
      </c>
      <c r="I14" s="25">
        <v>0.95</v>
      </c>
      <c r="J14" s="26">
        <f t="shared" si="0"/>
        <v>50.146198830409361</v>
      </c>
      <c r="K14" s="27">
        <f t="shared" si="1"/>
        <v>13.888888888888889</v>
      </c>
      <c r="L14" s="22">
        <v>0</v>
      </c>
      <c r="M14"/>
      <c r="N14"/>
      <c r="O14" s="73"/>
      <c r="P14" s="73"/>
      <c r="Q14" s="73"/>
      <c r="R14" s="73"/>
      <c r="S14" s="73"/>
    </row>
    <row r="15" spans="1:19" ht="16" thickBot="1" x14ac:dyDescent="0.25">
      <c r="A15" s="23">
        <v>9</v>
      </c>
      <c r="B15" s="17" t="s">
        <v>294</v>
      </c>
      <c r="C15" s="24">
        <v>43.01</v>
      </c>
      <c r="D15" s="25">
        <v>30.6</v>
      </c>
      <c r="E15" s="25">
        <v>20.18</v>
      </c>
      <c r="F15" s="25">
        <v>15.87</v>
      </c>
      <c r="G15" s="25">
        <v>7.88</v>
      </c>
      <c r="H15" s="25">
        <v>4.83</v>
      </c>
      <c r="I15" s="25">
        <v>1.33</v>
      </c>
      <c r="J15" s="26">
        <f t="shared" si="0"/>
        <v>61.294416243654823</v>
      </c>
      <c r="K15" s="27">
        <f t="shared" si="1"/>
        <v>16.878172588832488</v>
      </c>
      <c r="L15" s="22">
        <v>5</v>
      </c>
      <c r="M15"/>
      <c r="N15"/>
      <c r="Q15" s="83" t="s">
        <v>19</v>
      </c>
      <c r="R15" s="84"/>
      <c r="S15" s="85"/>
    </row>
    <row r="16" spans="1:19" ht="16" thickBot="1" x14ac:dyDescent="0.25">
      <c r="A16" s="28">
        <v>10</v>
      </c>
      <c r="B16" s="17" t="s">
        <v>295</v>
      </c>
      <c r="C16" s="24">
        <v>41.39</v>
      </c>
      <c r="D16" s="25">
        <v>30.53</v>
      </c>
      <c r="E16" s="25">
        <v>20.27</v>
      </c>
      <c r="F16" s="25">
        <v>16.690000000000001</v>
      </c>
      <c r="G16" s="25">
        <v>8.77</v>
      </c>
      <c r="H16" s="25">
        <v>3.87</v>
      </c>
      <c r="I16" s="25">
        <v>1</v>
      </c>
      <c r="J16" s="26">
        <f t="shared" si="0"/>
        <v>44.127708095781074</v>
      </c>
      <c r="K16" s="27">
        <f t="shared" si="1"/>
        <v>11.402508551881414</v>
      </c>
      <c r="L16" s="22">
        <v>3</v>
      </c>
      <c r="M16"/>
      <c r="N16"/>
      <c r="Q16" s="43" t="s">
        <v>24</v>
      </c>
      <c r="R16" s="44" t="s">
        <v>25</v>
      </c>
      <c r="S16" s="42" t="s">
        <v>26</v>
      </c>
    </row>
    <row r="17" spans="1:19" x14ac:dyDescent="0.2">
      <c r="A17" s="23">
        <v>11</v>
      </c>
      <c r="B17" s="17" t="s">
        <v>296</v>
      </c>
      <c r="C17" s="24">
        <v>42.43</v>
      </c>
      <c r="D17" s="25">
        <v>30.5</v>
      </c>
      <c r="E17" s="25">
        <v>20.27</v>
      </c>
      <c r="F17" s="25">
        <v>17.440000000000001</v>
      </c>
      <c r="G17" s="25">
        <v>9.48</v>
      </c>
      <c r="H17" s="25">
        <v>4.07</v>
      </c>
      <c r="I17" s="25">
        <v>1.07</v>
      </c>
      <c r="J17" s="26">
        <f t="shared" si="0"/>
        <v>42.932489451476798</v>
      </c>
      <c r="K17" s="27">
        <f t="shared" si="1"/>
        <v>11.286919831223628</v>
      </c>
      <c r="L17" s="22">
        <v>4</v>
      </c>
      <c r="M17"/>
      <c r="Q17" s="47">
        <v>0</v>
      </c>
      <c r="R17" s="45">
        <f t="shared" ref="R17:R22" si="2">COUNTIF($L$7:$L$56, Q17)</f>
        <v>13</v>
      </c>
      <c r="S17" s="46">
        <f>(R17*100)/$R$23</f>
        <v>26</v>
      </c>
    </row>
    <row r="18" spans="1:19" x14ac:dyDescent="0.2">
      <c r="A18" s="23">
        <v>12</v>
      </c>
      <c r="B18" s="17" t="s">
        <v>297</v>
      </c>
      <c r="C18" s="24">
        <v>40.9</v>
      </c>
      <c r="D18" s="25">
        <v>28.9</v>
      </c>
      <c r="E18" s="25">
        <v>18.309999999999999</v>
      </c>
      <c r="F18" s="25">
        <v>13.3</v>
      </c>
      <c r="G18" s="25">
        <v>6.91</v>
      </c>
      <c r="H18" s="25">
        <v>3.54</v>
      </c>
      <c r="I18" s="25">
        <v>0.9</v>
      </c>
      <c r="J18" s="26">
        <f t="shared" si="0"/>
        <v>51.230101302460206</v>
      </c>
      <c r="K18" s="27">
        <f t="shared" si="1"/>
        <v>13.024602026049203</v>
      </c>
      <c r="L18" s="22">
        <v>0</v>
      </c>
      <c r="M18"/>
      <c r="N18" s="73"/>
      <c r="Q18" s="48">
        <v>1</v>
      </c>
      <c r="R18" s="49">
        <f t="shared" si="2"/>
        <v>6</v>
      </c>
      <c r="S18" s="46">
        <f t="shared" ref="S18:S22" si="3">(R18*100)/$R$23</f>
        <v>12</v>
      </c>
    </row>
    <row r="19" spans="1:19" x14ac:dyDescent="0.2">
      <c r="A19" s="28">
        <v>13</v>
      </c>
      <c r="B19" s="17" t="s">
        <v>298</v>
      </c>
      <c r="C19" s="24">
        <v>46.04</v>
      </c>
      <c r="D19" s="25">
        <v>31.69</v>
      </c>
      <c r="E19" s="25">
        <v>21.44</v>
      </c>
      <c r="F19" s="25">
        <v>19.010000000000002</v>
      </c>
      <c r="G19" s="25">
        <v>9.68</v>
      </c>
      <c r="H19" s="25">
        <v>4.71</v>
      </c>
      <c r="I19" s="25">
        <v>1.23</v>
      </c>
      <c r="J19" s="26">
        <f t="shared" si="0"/>
        <v>48.65702479338843</v>
      </c>
      <c r="K19" s="27">
        <f t="shared" si="1"/>
        <v>12.706611570247933</v>
      </c>
      <c r="L19" s="22">
        <v>5</v>
      </c>
      <c r="M19"/>
      <c r="Q19" s="48">
        <v>2</v>
      </c>
      <c r="R19" s="49">
        <f t="shared" si="2"/>
        <v>8</v>
      </c>
      <c r="S19" s="46">
        <f t="shared" si="3"/>
        <v>16</v>
      </c>
    </row>
    <row r="20" spans="1:19" x14ac:dyDescent="0.2">
      <c r="A20" s="23">
        <v>14</v>
      </c>
      <c r="B20" s="17" t="s">
        <v>299</v>
      </c>
      <c r="C20" s="24">
        <v>42.55</v>
      </c>
      <c r="D20" s="25">
        <v>29.93</v>
      </c>
      <c r="E20" s="25">
        <v>19.48</v>
      </c>
      <c r="F20" s="25">
        <v>14.74</v>
      </c>
      <c r="G20" s="25">
        <v>7.26</v>
      </c>
      <c r="H20" s="25">
        <v>4.8600000000000003</v>
      </c>
      <c r="I20" s="25">
        <v>1.3</v>
      </c>
      <c r="J20" s="26">
        <f t="shared" si="0"/>
        <v>66.942148760330582</v>
      </c>
      <c r="K20" s="27">
        <f t="shared" si="1"/>
        <v>17.906336088154269</v>
      </c>
      <c r="L20" s="22">
        <v>4</v>
      </c>
      <c r="M20"/>
      <c r="Q20" s="48">
        <v>3</v>
      </c>
      <c r="R20" s="49">
        <f t="shared" si="2"/>
        <v>9</v>
      </c>
      <c r="S20" s="46">
        <f t="shared" si="3"/>
        <v>18</v>
      </c>
    </row>
    <row r="21" spans="1:19" x14ac:dyDescent="0.2">
      <c r="A21" s="23">
        <v>15</v>
      </c>
      <c r="B21" s="17" t="s">
        <v>300</v>
      </c>
      <c r="C21" s="24">
        <v>42.46</v>
      </c>
      <c r="D21" s="25">
        <v>29.73</v>
      </c>
      <c r="E21" s="25">
        <v>19.72</v>
      </c>
      <c r="F21" s="25">
        <v>15.89</v>
      </c>
      <c r="G21" s="25">
        <v>8.39</v>
      </c>
      <c r="H21" s="25">
        <v>4.3899999999999997</v>
      </c>
      <c r="I21" s="25">
        <v>1.19</v>
      </c>
      <c r="J21" s="26">
        <f t="shared" si="0"/>
        <v>52.324195470798564</v>
      </c>
      <c r="K21" s="27">
        <f t="shared" si="1"/>
        <v>14.183551847437423</v>
      </c>
      <c r="L21" s="22">
        <v>0</v>
      </c>
      <c r="M21"/>
      <c r="Q21" s="48">
        <v>4</v>
      </c>
      <c r="R21" s="49">
        <f t="shared" si="2"/>
        <v>5</v>
      </c>
      <c r="S21" s="46">
        <f t="shared" si="3"/>
        <v>10</v>
      </c>
    </row>
    <row r="22" spans="1:19" ht="16" thickBot="1" x14ac:dyDescent="0.25">
      <c r="A22" s="28">
        <v>16</v>
      </c>
      <c r="B22" s="17" t="s">
        <v>301</v>
      </c>
      <c r="C22" s="24">
        <v>41.85</v>
      </c>
      <c r="D22" s="25">
        <v>31.07</v>
      </c>
      <c r="E22" s="25">
        <v>20.36</v>
      </c>
      <c r="F22" s="25">
        <v>16</v>
      </c>
      <c r="G22" s="25">
        <v>7.97</v>
      </c>
      <c r="H22" s="25">
        <v>4.4000000000000004</v>
      </c>
      <c r="I22" s="25">
        <v>1.1100000000000001</v>
      </c>
      <c r="J22" s="26">
        <f t="shared" si="0"/>
        <v>55.207026348808043</v>
      </c>
      <c r="K22" s="27">
        <f t="shared" si="1"/>
        <v>13.927227101631118</v>
      </c>
      <c r="L22" s="22">
        <v>0</v>
      </c>
      <c r="M22"/>
      <c r="Q22" s="50">
        <v>5</v>
      </c>
      <c r="R22" s="51">
        <f t="shared" si="2"/>
        <v>9</v>
      </c>
      <c r="S22" s="46">
        <f t="shared" si="3"/>
        <v>18</v>
      </c>
    </row>
    <row r="23" spans="1:19" ht="16" thickBot="1" x14ac:dyDescent="0.25">
      <c r="A23" s="23">
        <v>17</v>
      </c>
      <c r="B23" s="17" t="s">
        <v>302</v>
      </c>
      <c r="C23" s="24">
        <v>42.29</v>
      </c>
      <c r="D23" s="25">
        <v>31.61</v>
      </c>
      <c r="E23" s="25">
        <v>21.15</v>
      </c>
      <c r="F23" s="25">
        <v>18.010000000000002</v>
      </c>
      <c r="G23" s="25">
        <v>9.08</v>
      </c>
      <c r="H23" s="25">
        <v>4.05</v>
      </c>
      <c r="I23" s="25">
        <v>1.36</v>
      </c>
      <c r="J23" s="26">
        <f t="shared" si="0"/>
        <v>44.603524229074885</v>
      </c>
      <c r="K23" s="27">
        <f t="shared" si="1"/>
        <v>14.977973568281937</v>
      </c>
      <c r="L23" s="22">
        <v>5</v>
      </c>
      <c r="M23"/>
      <c r="Q23" s="53" t="s">
        <v>27</v>
      </c>
      <c r="R23" s="54">
        <f>SUM(R17:R22)</f>
        <v>50</v>
      </c>
      <c r="S23" s="42">
        <f>SUM(S17:S22)</f>
        <v>100</v>
      </c>
    </row>
    <row r="24" spans="1:19" ht="16" thickBot="1" x14ac:dyDescent="0.25">
      <c r="A24" s="23">
        <v>18</v>
      </c>
      <c r="B24" s="17" t="s">
        <v>303</v>
      </c>
      <c r="C24" s="24">
        <v>43.8</v>
      </c>
      <c r="D24" s="25">
        <v>31.81</v>
      </c>
      <c r="E24" s="25">
        <v>21.09</v>
      </c>
      <c r="F24" s="25">
        <v>18.399999999999999</v>
      </c>
      <c r="G24" s="25">
        <v>9.7100000000000009</v>
      </c>
      <c r="H24" s="25">
        <v>5.45</v>
      </c>
      <c r="I24" s="25">
        <v>1.45</v>
      </c>
      <c r="J24" s="26">
        <f t="shared" si="0"/>
        <v>56.127703398558182</v>
      </c>
      <c r="K24" s="27">
        <f t="shared" si="1"/>
        <v>14.93305870236869</v>
      </c>
      <c r="L24" s="22">
        <v>2</v>
      </c>
      <c r="M24"/>
      <c r="Q24" s="52" t="s">
        <v>29</v>
      </c>
      <c r="R24" s="79">
        <f>((R17*Q17)+(R18*Q18)+(R19*Q19)+(R20*Q20)+(R21*Q21)+(R22*Q22))*100/150</f>
        <v>76</v>
      </c>
      <c r="S24" s="80"/>
    </row>
    <row r="25" spans="1:19" ht="16" thickBot="1" x14ac:dyDescent="0.25">
      <c r="A25" s="28">
        <v>19</v>
      </c>
      <c r="B25" s="17" t="s">
        <v>304</v>
      </c>
      <c r="C25" s="24">
        <v>42.32</v>
      </c>
      <c r="D25" s="25">
        <v>29.86</v>
      </c>
      <c r="E25" s="25">
        <v>19.88</v>
      </c>
      <c r="F25" s="25">
        <v>21.27</v>
      </c>
      <c r="G25" s="25">
        <v>8.23</v>
      </c>
      <c r="H25" s="25">
        <v>4.8600000000000003</v>
      </c>
      <c r="I25" s="25">
        <v>1.33</v>
      </c>
      <c r="J25" s="26">
        <f t="shared" si="0"/>
        <v>59.052247873633043</v>
      </c>
      <c r="K25" s="27">
        <f t="shared" si="1"/>
        <v>16.160388821385176</v>
      </c>
      <c r="L25" s="22">
        <v>3</v>
      </c>
      <c r="M25"/>
      <c r="Q25" s="52" t="s">
        <v>28</v>
      </c>
      <c r="R25" s="79">
        <f>((R17*Q17)+(R18*Q18)+(R19*Q19)+(R20*Q20)+(R21*Q21)+(R22*Q22))</f>
        <v>114</v>
      </c>
      <c r="S25" s="80"/>
    </row>
    <row r="26" spans="1:19" x14ac:dyDescent="0.2">
      <c r="A26" s="23">
        <v>20</v>
      </c>
      <c r="B26" s="17" t="s">
        <v>305</v>
      </c>
      <c r="C26" s="29">
        <v>41.96</v>
      </c>
      <c r="D26" s="30">
        <v>29.3</v>
      </c>
      <c r="E26" s="30">
        <v>19.3</v>
      </c>
      <c r="F26" s="30">
        <v>14.67</v>
      </c>
      <c r="G26" s="30">
        <v>7.35</v>
      </c>
      <c r="H26" s="30">
        <v>3.83</v>
      </c>
      <c r="I26" s="30">
        <v>1.0900000000000001</v>
      </c>
      <c r="J26" s="26">
        <f t="shared" si="0"/>
        <v>52.10884353741497</v>
      </c>
      <c r="K26" s="27">
        <f t="shared" si="1"/>
        <v>14.829931972789117</v>
      </c>
      <c r="L26" s="22">
        <v>1</v>
      </c>
      <c r="M26"/>
    </row>
    <row r="27" spans="1:19" x14ac:dyDescent="0.2">
      <c r="A27" s="28">
        <v>21</v>
      </c>
      <c r="B27" s="17" t="s">
        <v>306</v>
      </c>
      <c r="C27" s="29">
        <v>44.26</v>
      </c>
      <c r="D27" s="30">
        <v>31.78</v>
      </c>
      <c r="E27" s="30">
        <v>20.9</v>
      </c>
      <c r="F27" s="30">
        <v>17.670000000000002</v>
      </c>
      <c r="G27" s="30">
        <v>8.5299999999999994</v>
      </c>
      <c r="H27" s="30">
        <v>4.3499999999999996</v>
      </c>
      <c r="I27" s="30">
        <v>1.25</v>
      </c>
      <c r="J27" s="26">
        <f t="shared" si="0"/>
        <v>50.996483001172329</v>
      </c>
      <c r="K27" s="27">
        <f t="shared" si="1"/>
        <v>14.654161781946073</v>
      </c>
      <c r="L27" s="22">
        <v>5</v>
      </c>
      <c r="M27"/>
    </row>
    <row r="28" spans="1:19" x14ac:dyDescent="0.2">
      <c r="A28" s="23">
        <v>22</v>
      </c>
      <c r="B28" s="17" t="s">
        <v>307</v>
      </c>
      <c r="C28" s="29">
        <v>41.38</v>
      </c>
      <c r="D28" s="30">
        <v>29.28</v>
      </c>
      <c r="E28" s="30">
        <v>18.77</v>
      </c>
      <c r="F28" s="30">
        <v>14.09</v>
      </c>
      <c r="G28" s="30">
        <v>7.32</v>
      </c>
      <c r="H28" s="30">
        <v>3.93</v>
      </c>
      <c r="I28" s="30">
        <v>1.03</v>
      </c>
      <c r="J28" s="26">
        <f t="shared" si="0"/>
        <v>53.688524590163937</v>
      </c>
      <c r="K28" s="27">
        <f t="shared" si="1"/>
        <v>14.071038251366119</v>
      </c>
      <c r="L28" s="22">
        <v>2</v>
      </c>
      <c r="M28"/>
    </row>
    <row r="29" spans="1:19" x14ac:dyDescent="0.2">
      <c r="A29" s="28">
        <v>23</v>
      </c>
      <c r="B29" s="17" t="s">
        <v>308</v>
      </c>
      <c r="C29" s="29">
        <v>46.66</v>
      </c>
      <c r="D29" s="30">
        <v>31.94</v>
      </c>
      <c r="E29" s="30">
        <v>20.13</v>
      </c>
      <c r="F29" s="30">
        <v>18.37</v>
      </c>
      <c r="G29" s="30">
        <v>9.11</v>
      </c>
      <c r="H29" s="30">
        <v>4.7699999999999996</v>
      </c>
      <c r="I29" s="30">
        <v>1.1599999999999999</v>
      </c>
      <c r="J29" s="26">
        <f t="shared" si="0"/>
        <v>52.360043907793631</v>
      </c>
      <c r="K29" s="27">
        <f t="shared" si="1"/>
        <v>12.733260153677278</v>
      </c>
      <c r="L29" s="22">
        <v>2</v>
      </c>
      <c r="M29"/>
    </row>
    <row r="30" spans="1:19" x14ac:dyDescent="0.2">
      <c r="A30" s="23">
        <v>24</v>
      </c>
      <c r="B30" s="17" t="s">
        <v>309</v>
      </c>
      <c r="C30" s="29">
        <v>43.89</v>
      </c>
      <c r="D30" s="30">
        <v>31</v>
      </c>
      <c r="E30" s="30">
        <v>19.32</v>
      </c>
      <c r="F30" s="30">
        <v>15.78</v>
      </c>
      <c r="G30" s="30">
        <v>7.59</v>
      </c>
      <c r="H30" s="30">
        <v>4.6100000000000003</v>
      </c>
      <c r="I30" s="30">
        <v>1.38</v>
      </c>
      <c r="J30" s="26">
        <f t="shared" si="0"/>
        <v>60.73781291172596</v>
      </c>
      <c r="K30" s="27">
        <f t="shared" si="1"/>
        <v>18.18181818181818</v>
      </c>
      <c r="L30" s="22">
        <v>3</v>
      </c>
      <c r="M30"/>
    </row>
    <row r="31" spans="1:19" x14ac:dyDescent="0.2">
      <c r="A31" s="28">
        <v>25</v>
      </c>
      <c r="B31" s="17" t="s">
        <v>310</v>
      </c>
      <c r="C31" s="29">
        <v>44.73</v>
      </c>
      <c r="D31" s="30">
        <v>30.6</v>
      </c>
      <c r="E31" s="30">
        <v>19.41</v>
      </c>
      <c r="F31" s="30">
        <v>15.83</v>
      </c>
      <c r="G31" s="30">
        <v>7.73</v>
      </c>
      <c r="H31" s="30">
        <v>4.67</v>
      </c>
      <c r="I31" s="30">
        <v>1.32</v>
      </c>
      <c r="J31" s="26">
        <f t="shared" si="0"/>
        <v>60.413971539456654</v>
      </c>
      <c r="K31" s="27">
        <f t="shared" si="1"/>
        <v>17.076326002587322</v>
      </c>
      <c r="L31" s="22">
        <v>3</v>
      </c>
      <c r="M31"/>
    </row>
    <row r="32" spans="1:19" x14ac:dyDescent="0.2">
      <c r="A32" s="23">
        <v>26</v>
      </c>
      <c r="B32" s="17" t="s">
        <v>311</v>
      </c>
      <c r="C32" s="29">
        <v>42.6</v>
      </c>
      <c r="D32" s="30">
        <v>28.95</v>
      </c>
      <c r="E32" s="30">
        <v>18.84</v>
      </c>
      <c r="F32" s="30">
        <v>21.09</v>
      </c>
      <c r="G32" s="30">
        <v>6.72</v>
      </c>
      <c r="H32" s="30">
        <v>4.01</v>
      </c>
      <c r="I32" s="30">
        <v>0.99</v>
      </c>
      <c r="J32" s="26">
        <f t="shared" si="0"/>
        <v>59.672619047619044</v>
      </c>
      <c r="K32" s="27">
        <f t="shared" si="1"/>
        <v>14.732142857142858</v>
      </c>
      <c r="L32" s="22">
        <v>2</v>
      </c>
      <c r="M32"/>
    </row>
    <row r="33" spans="1:13" x14ac:dyDescent="0.2">
      <c r="A33" s="28">
        <v>27</v>
      </c>
      <c r="B33" s="17" t="s">
        <v>312</v>
      </c>
      <c r="C33" s="29">
        <v>42.95</v>
      </c>
      <c r="D33" s="30">
        <v>30.85</v>
      </c>
      <c r="E33" s="30">
        <v>19.16</v>
      </c>
      <c r="F33" s="30">
        <v>15.56</v>
      </c>
      <c r="G33" s="30">
        <v>7.98</v>
      </c>
      <c r="H33" s="30">
        <v>4.17</v>
      </c>
      <c r="I33" s="30">
        <v>1.25</v>
      </c>
      <c r="J33" s="26">
        <f t="shared" si="0"/>
        <v>52.255639097744357</v>
      </c>
      <c r="K33" s="27">
        <f t="shared" si="1"/>
        <v>15.664160401002505</v>
      </c>
      <c r="L33" s="22">
        <v>3</v>
      </c>
      <c r="M33"/>
    </row>
    <row r="34" spans="1:13" x14ac:dyDescent="0.2">
      <c r="A34" s="28">
        <v>28</v>
      </c>
      <c r="B34" s="17" t="s">
        <v>313</v>
      </c>
      <c r="C34" s="29">
        <v>43.02</v>
      </c>
      <c r="D34" s="30">
        <v>28.9</v>
      </c>
      <c r="E34" s="30">
        <v>19.670000000000002</v>
      </c>
      <c r="F34" s="30">
        <v>15.56</v>
      </c>
      <c r="G34" s="30">
        <v>7.85</v>
      </c>
      <c r="H34" s="30">
        <v>4.3499999999999996</v>
      </c>
      <c r="I34" s="30">
        <v>1.48</v>
      </c>
      <c r="J34" s="26">
        <f t="shared" si="0"/>
        <v>55.414012738853501</v>
      </c>
      <c r="K34" s="27">
        <f t="shared" si="1"/>
        <v>18.853503184713379</v>
      </c>
      <c r="L34" s="22">
        <v>1</v>
      </c>
      <c r="M34"/>
    </row>
    <row r="35" spans="1:13" x14ac:dyDescent="0.2">
      <c r="A35" s="28">
        <v>29</v>
      </c>
      <c r="B35" s="17" t="s">
        <v>314</v>
      </c>
      <c r="C35" s="29">
        <v>41.61</v>
      </c>
      <c r="D35" s="30">
        <v>29.16</v>
      </c>
      <c r="E35" s="30">
        <v>19.21</v>
      </c>
      <c r="F35" s="30">
        <v>14.48</v>
      </c>
      <c r="G35" s="30">
        <v>7.82</v>
      </c>
      <c r="H35" s="30">
        <v>3.4</v>
      </c>
      <c r="I35" s="30">
        <v>0.83</v>
      </c>
      <c r="J35" s="26">
        <f t="shared" si="0"/>
        <v>43.478260869565219</v>
      </c>
      <c r="K35" s="27">
        <f t="shared" si="1"/>
        <v>10.613810741687979</v>
      </c>
      <c r="L35" s="22">
        <v>0</v>
      </c>
      <c r="M35"/>
    </row>
    <row r="36" spans="1:13" x14ac:dyDescent="0.2">
      <c r="A36" s="28">
        <v>30</v>
      </c>
      <c r="B36" s="17" t="s">
        <v>315</v>
      </c>
      <c r="C36" s="29">
        <v>40.97</v>
      </c>
      <c r="D36" s="30">
        <v>29.25</v>
      </c>
      <c r="E36" s="30">
        <v>19.23</v>
      </c>
      <c r="F36" s="30">
        <v>14.22</v>
      </c>
      <c r="G36" s="30">
        <v>7.32</v>
      </c>
      <c r="H36" s="30">
        <v>3.92</v>
      </c>
      <c r="I36" s="30">
        <v>0.92</v>
      </c>
      <c r="J36" s="26">
        <f t="shared" si="0"/>
        <v>53.551912568306001</v>
      </c>
      <c r="K36" s="27">
        <f t="shared" si="1"/>
        <v>12.568306010928962</v>
      </c>
      <c r="L36" s="22">
        <v>2</v>
      </c>
      <c r="M36"/>
    </row>
    <row r="37" spans="1:13" x14ac:dyDescent="0.2">
      <c r="A37" s="28">
        <v>31</v>
      </c>
      <c r="B37" s="17" t="s">
        <v>316</v>
      </c>
      <c r="C37" s="29">
        <v>43.14</v>
      </c>
      <c r="D37" s="30">
        <v>30.78</v>
      </c>
      <c r="E37" s="30">
        <v>20.11</v>
      </c>
      <c r="F37" s="30">
        <v>17.29</v>
      </c>
      <c r="G37" s="30">
        <v>8.9</v>
      </c>
      <c r="H37" s="30">
        <v>5.35</v>
      </c>
      <c r="I37" s="30">
        <v>1.31</v>
      </c>
      <c r="J37" s="26">
        <f t="shared" si="0"/>
        <v>60.112359550561791</v>
      </c>
      <c r="K37" s="27">
        <f t="shared" si="1"/>
        <v>14.719101123595504</v>
      </c>
      <c r="L37" s="22">
        <v>4</v>
      </c>
      <c r="M37"/>
    </row>
    <row r="38" spans="1:13" x14ac:dyDescent="0.2">
      <c r="A38" s="28">
        <v>32</v>
      </c>
      <c r="B38" s="17" t="s">
        <v>317</v>
      </c>
      <c r="C38" s="29">
        <v>40.92</v>
      </c>
      <c r="D38" s="30">
        <v>30.05</v>
      </c>
      <c r="E38" s="30">
        <v>20.29</v>
      </c>
      <c r="F38" s="30">
        <v>16.13</v>
      </c>
      <c r="G38" s="30">
        <v>8.75</v>
      </c>
      <c r="H38" s="30">
        <v>3.73</v>
      </c>
      <c r="I38" s="30">
        <v>0.91</v>
      </c>
      <c r="J38" s="26">
        <f t="shared" si="0"/>
        <v>42.628571428571426</v>
      </c>
      <c r="K38" s="27">
        <f t="shared" si="1"/>
        <v>10.4</v>
      </c>
      <c r="L38" s="22">
        <v>3</v>
      </c>
      <c r="M38"/>
    </row>
    <row r="39" spans="1:13" x14ac:dyDescent="0.2">
      <c r="A39" s="28">
        <v>33</v>
      </c>
      <c r="B39" s="17" t="s">
        <v>318</v>
      </c>
      <c r="C39" s="29">
        <v>43.08</v>
      </c>
      <c r="D39" s="30">
        <v>30.59</v>
      </c>
      <c r="E39" s="30">
        <v>20.77</v>
      </c>
      <c r="F39" s="30">
        <v>17.739999999999998</v>
      </c>
      <c r="G39" s="30">
        <v>9.51</v>
      </c>
      <c r="H39" s="30">
        <v>4.8099999999999996</v>
      </c>
      <c r="I39" s="30">
        <v>1.02</v>
      </c>
      <c r="J39" s="26">
        <f t="shared" ref="J39:J56" si="4">(H39/G39)*100</f>
        <v>50.578338590956882</v>
      </c>
      <c r="K39" s="27">
        <f t="shared" ref="K39:K56" si="5">(I39/G39)*100</f>
        <v>10.725552050473187</v>
      </c>
      <c r="L39" s="22">
        <v>0</v>
      </c>
      <c r="M39"/>
    </row>
    <row r="40" spans="1:13" x14ac:dyDescent="0.2">
      <c r="A40" s="28">
        <v>34</v>
      </c>
      <c r="B40" s="17" t="s">
        <v>319</v>
      </c>
      <c r="C40" s="29">
        <v>45.59</v>
      </c>
      <c r="D40" s="30">
        <v>31.74</v>
      </c>
      <c r="E40" s="30">
        <v>19.55</v>
      </c>
      <c r="F40" s="30">
        <v>17.059999999999999</v>
      </c>
      <c r="G40" s="30">
        <v>8.23</v>
      </c>
      <c r="H40" s="30">
        <v>4.22</v>
      </c>
      <c r="I40" s="30">
        <v>1.82</v>
      </c>
      <c r="J40" s="26">
        <f t="shared" si="4"/>
        <v>51.275820170109355</v>
      </c>
      <c r="K40" s="27">
        <f t="shared" si="5"/>
        <v>22.114216281895505</v>
      </c>
      <c r="L40" s="22">
        <v>0</v>
      </c>
      <c r="M40"/>
    </row>
    <row r="41" spans="1:13" x14ac:dyDescent="0.2">
      <c r="A41" s="28">
        <v>35</v>
      </c>
      <c r="B41" s="17" t="s">
        <v>320</v>
      </c>
      <c r="C41" s="29">
        <v>47.44</v>
      </c>
      <c r="D41" s="30">
        <v>32.880000000000003</v>
      </c>
      <c r="E41" s="30">
        <v>20.49</v>
      </c>
      <c r="F41" s="30">
        <v>19.329999999999998</v>
      </c>
      <c r="G41" s="30">
        <v>9.6</v>
      </c>
      <c r="H41" s="30">
        <v>5.31</v>
      </c>
      <c r="I41" s="30">
        <v>1.42</v>
      </c>
      <c r="J41" s="26">
        <f t="shared" si="4"/>
        <v>55.3125</v>
      </c>
      <c r="K41" s="27">
        <f t="shared" si="5"/>
        <v>14.791666666666666</v>
      </c>
      <c r="L41" s="22">
        <v>1</v>
      </c>
      <c r="M41"/>
    </row>
    <row r="42" spans="1:13" x14ac:dyDescent="0.2">
      <c r="A42" s="28">
        <v>36</v>
      </c>
      <c r="B42" s="17" t="s">
        <v>321</v>
      </c>
      <c r="C42" s="29">
        <v>42.34</v>
      </c>
      <c r="D42" s="30">
        <v>30.47</v>
      </c>
      <c r="E42" s="30">
        <v>20.28</v>
      </c>
      <c r="F42" s="30">
        <v>15.92</v>
      </c>
      <c r="G42" s="30">
        <v>7.95</v>
      </c>
      <c r="H42" s="30">
        <v>4.78</v>
      </c>
      <c r="I42" s="30">
        <v>1.29</v>
      </c>
      <c r="J42" s="26">
        <f t="shared" si="4"/>
        <v>60.125786163522008</v>
      </c>
      <c r="K42" s="27">
        <f t="shared" si="5"/>
        <v>16.226415094339622</v>
      </c>
      <c r="L42" s="22">
        <v>2</v>
      </c>
      <c r="M42"/>
    </row>
    <row r="43" spans="1:13" x14ac:dyDescent="0.2">
      <c r="A43" s="28">
        <v>37</v>
      </c>
      <c r="B43" s="17" t="s">
        <v>322</v>
      </c>
      <c r="C43" s="29">
        <v>46.11</v>
      </c>
      <c r="D43" s="30">
        <v>32.619999999999997</v>
      </c>
      <c r="E43" s="30">
        <v>20.28</v>
      </c>
      <c r="F43" s="30">
        <v>18.46</v>
      </c>
      <c r="G43" s="30">
        <v>8.7899999999999991</v>
      </c>
      <c r="H43" s="30">
        <v>4.54</v>
      </c>
      <c r="I43" s="30">
        <v>1.31</v>
      </c>
      <c r="J43" s="26">
        <f t="shared" si="4"/>
        <v>51.64960182025029</v>
      </c>
      <c r="K43" s="27">
        <f t="shared" si="5"/>
        <v>14.903299203640502</v>
      </c>
      <c r="L43" s="22">
        <v>0</v>
      </c>
      <c r="M43"/>
    </row>
    <row r="44" spans="1:13" x14ac:dyDescent="0.2">
      <c r="A44" s="28">
        <v>38</v>
      </c>
      <c r="B44" s="17" t="s">
        <v>323</v>
      </c>
      <c r="C44" s="29">
        <v>44.84</v>
      </c>
      <c r="D44" s="30">
        <v>32.630000000000003</v>
      </c>
      <c r="E44" s="30">
        <v>19.82</v>
      </c>
      <c r="F44" s="30">
        <v>18.170000000000002</v>
      </c>
      <c r="G44" s="30">
        <v>9.3800000000000008</v>
      </c>
      <c r="H44" s="30">
        <v>4.88</v>
      </c>
      <c r="I44" s="30">
        <v>1.1599999999999999</v>
      </c>
      <c r="J44" s="26">
        <f t="shared" si="4"/>
        <v>52.025586353944554</v>
      </c>
      <c r="K44" s="27">
        <f t="shared" si="5"/>
        <v>12.366737739872066</v>
      </c>
      <c r="L44" s="22">
        <v>5</v>
      </c>
      <c r="M44"/>
    </row>
    <row r="45" spans="1:13" x14ac:dyDescent="0.2">
      <c r="A45" s="28">
        <v>39</v>
      </c>
      <c r="B45" s="17" t="s">
        <v>324</v>
      </c>
      <c r="C45" s="29">
        <v>44.51</v>
      </c>
      <c r="D45" s="30">
        <v>31.92</v>
      </c>
      <c r="E45" s="30">
        <v>19.670000000000002</v>
      </c>
      <c r="F45" s="30">
        <v>17.07</v>
      </c>
      <c r="G45" s="30">
        <v>8.68</v>
      </c>
      <c r="H45" s="30">
        <v>4.62</v>
      </c>
      <c r="I45" s="30">
        <v>1.26</v>
      </c>
      <c r="J45" s="26">
        <f t="shared" si="4"/>
        <v>53.225806451612911</v>
      </c>
      <c r="K45" s="27">
        <f t="shared" si="5"/>
        <v>14.516129032258066</v>
      </c>
      <c r="L45" s="22">
        <v>0</v>
      </c>
      <c r="M45"/>
    </row>
    <row r="46" spans="1:13" x14ac:dyDescent="0.2">
      <c r="A46" s="28">
        <v>40</v>
      </c>
      <c r="B46" s="17" t="s">
        <v>325</v>
      </c>
      <c r="C46" s="29">
        <v>45.75</v>
      </c>
      <c r="D46" s="30">
        <v>31.84</v>
      </c>
      <c r="E46" s="30">
        <v>21.3</v>
      </c>
      <c r="F46" s="30">
        <v>19.75</v>
      </c>
      <c r="G46" s="30">
        <v>10.09</v>
      </c>
      <c r="H46" s="30">
        <v>5.55</v>
      </c>
      <c r="I46" s="30">
        <v>1.3</v>
      </c>
      <c r="J46" s="26">
        <f t="shared" si="4"/>
        <v>55.004955401387512</v>
      </c>
      <c r="K46" s="27">
        <f t="shared" si="5"/>
        <v>12.884043607532211</v>
      </c>
      <c r="L46" s="22">
        <v>0</v>
      </c>
      <c r="M46"/>
    </row>
    <row r="47" spans="1:13" x14ac:dyDescent="0.2">
      <c r="A47" s="28">
        <v>41</v>
      </c>
      <c r="B47" s="17" t="s">
        <v>326</v>
      </c>
      <c r="C47" s="29">
        <v>40.15</v>
      </c>
      <c r="D47" s="30">
        <v>27.37</v>
      </c>
      <c r="E47" s="30">
        <v>18.53</v>
      </c>
      <c r="F47" s="30">
        <v>12.11</v>
      </c>
      <c r="G47" s="30">
        <v>6.28</v>
      </c>
      <c r="H47" s="30">
        <v>2.98</v>
      </c>
      <c r="I47" s="30">
        <v>0.81</v>
      </c>
      <c r="J47" s="26">
        <f t="shared" si="4"/>
        <v>47.452229299363054</v>
      </c>
      <c r="K47" s="27">
        <f t="shared" si="5"/>
        <v>12.898089171974522</v>
      </c>
      <c r="L47" s="22">
        <v>5</v>
      </c>
      <c r="M47"/>
    </row>
    <row r="48" spans="1:13" x14ac:dyDescent="0.2">
      <c r="A48" s="28">
        <v>42</v>
      </c>
      <c r="B48" s="17" t="s">
        <v>327</v>
      </c>
      <c r="C48" s="29">
        <v>44.92</v>
      </c>
      <c r="D48" s="30">
        <v>31.65</v>
      </c>
      <c r="E48" s="30">
        <v>20.96</v>
      </c>
      <c r="F48" s="30">
        <v>19.05</v>
      </c>
      <c r="G48" s="30">
        <v>10.4</v>
      </c>
      <c r="H48" s="30">
        <v>5.0199999999999996</v>
      </c>
      <c r="I48" s="30">
        <v>1.32</v>
      </c>
      <c r="J48" s="26">
        <f t="shared" si="4"/>
        <v>48.269230769230766</v>
      </c>
      <c r="K48" s="27">
        <f t="shared" si="5"/>
        <v>12.692307692307692</v>
      </c>
      <c r="L48" s="22">
        <v>0</v>
      </c>
      <c r="M48"/>
    </row>
    <row r="49" spans="1:13" x14ac:dyDescent="0.2">
      <c r="A49" s="28">
        <v>43</v>
      </c>
      <c r="B49" s="17" t="s">
        <v>328</v>
      </c>
      <c r="C49" s="29">
        <v>41.64</v>
      </c>
      <c r="D49" s="30">
        <v>29.32</v>
      </c>
      <c r="E49" s="30">
        <v>20.03</v>
      </c>
      <c r="F49" s="30">
        <v>14.42</v>
      </c>
      <c r="G49" s="30">
        <v>6.81</v>
      </c>
      <c r="H49" s="30">
        <v>3.01</v>
      </c>
      <c r="I49" s="30">
        <v>1</v>
      </c>
      <c r="J49" s="26">
        <f t="shared" si="4"/>
        <v>44.199706314243755</v>
      </c>
      <c r="K49" s="27">
        <f t="shared" si="5"/>
        <v>14.684287812041116</v>
      </c>
      <c r="L49" s="22">
        <v>4</v>
      </c>
      <c r="M49"/>
    </row>
    <row r="50" spans="1:13" x14ac:dyDescent="0.2">
      <c r="A50" s="28">
        <v>44</v>
      </c>
      <c r="B50" s="17" t="s">
        <v>329</v>
      </c>
      <c r="C50" s="29">
        <v>43.43</v>
      </c>
      <c r="D50" s="30">
        <v>30.23</v>
      </c>
      <c r="E50" s="30">
        <v>20.6</v>
      </c>
      <c r="F50" s="30">
        <v>25.56</v>
      </c>
      <c r="G50" s="30">
        <v>8.83</v>
      </c>
      <c r="H50" s="30">
        <v>4.45</v>
      </c>
      <c r="I50" s="30">
        <v>1.28</v>
      </c>
      <c r="J50" s="26">
        <f t="shared" si="4"/>
        <v>50.39637599093998</v>
      </c>
      <c r="K50" s="27">
        <f t="shared" si="5"/>
        <v>14.496036240090602</v>
      </c>
      <c r="L50" s="22">
        <v>1</v>
      </c>
      <c r="M50"/>
    </row>
    <row r="51" spans="1:13" x14ac:dyDescent="0.2">
      <c r="A51" s="28">
        <v>45</v>
      </c>
      <c r="B51" s="17" t="s">
        <v>330</v>
      </c>
      <c r="C51" s="29">
        <v>38.49</v>
      </c>
      <c r="D51" s="30">
        <v>26.6</v>
      </c>
      <c r="E51" s="30">
        <v>18.739999999999998</v>
      </c>
      <c r="F51" s="30">
        <v>12.04</v>
      </c>
      <c r="G51" s="30">
        <v>6.32</v>
      </c>
      <c r="H51" s="30">
        <v>3.28</v>
      </c>
      <c r="I51" s="30">
        <v>0.98</v>
      </c>
      <c r="J51" s="26">
        <f t="shared" si="4"/>
        <v>51.898734177215189</v>
      </c>
      <c r="K51" s="27">
        <f t="shared" si="5"/>
        <v>15.50632911392405</v>
      </c>
      <c r="L51" s="22">
        <v>1</v>
      </c>
      <c r="M51"/>
    </row>
    <row r="52" spans="1:13" x14ac:dyDescent="0.2">
      <c r="A52" s="28">
        <v>46</v>
      </c>
      <c r="B52" s="17" t="s">
        <v>331</v>
      </c>
      <c r="C52" s="29">
        <v>43.24</v>
      </c>
      <c r="D52" s="30">
        <v>29.92</v>
      </c>
      <c r="E52" s="30">
        <v>18.87</v>
      </c>
      <c r="F52" s="30">
        <v>14.43</v>
      </c>
      <c r="G52" s="30">
        <v>7.03</v>
      </c>
      <c r="H52" s="30">
        <v>3.73</v>
      </c>
      <c r="I52" s="30">
        <v>0.99</v>
      </c>
      <c r="J52" s="26">
        <f t="shared" si="4"/>
        <v>53.058321479374101</v>
      </c>
      <c r="K52" s="27">
        <f t="shared" si="5"/>
        <v>14.082503556187767</v>
      </c>
      <c r="L52" s="22">
        <v>2</v>
      </c>
      <c r="M52"/>
    </row>
    <row r="53" spans="1:13" x14ac:dyDescent="0.2">
      <c r="A53" s="28">
        <v>47</v>
      </c>
      <c r="B53" s="17" t="s">
        <v>332</v>
      </c>
      <c r="C53" s="29">
        <v>43.36</v>
      </c>
      <c r="D53" s="30">
        <v>30.33</v>
      </c>
      <c r="E53" s="30">
        <v>19.87</v>
      </c>
      <c r="F53" s="30">
        <v>20.45</v>
      </c>
      <c r="G53" s="30">
        <v>9.09</v>
      </c>
      <c r="H53" s="30">
        <v>4.22</v>
      </c>
      <c r="I53" s="30">
        <v>1.1000000000000001</v>
      </c>
      <c r="J53" s="26">
        <f t="shared" si="4"/>
        <v>46.424642464246425</v>
      </c>
      <c r="K53" s="27">
        <f t="shared" si="5"/>
        <v>12.101210121012103</v>
      </c>
      <c r="L53" s="22">
        <v>2</v>
      </c>
      <c r="M53"/>
    </row>
    <row r="54" spans="1:13" x14ac:dyDescent="0.2">
      <c r="A54" s="28">
        <v>48</v>
      </c>
      <c r="B54" s="17" t="s">
        <v>333</v>
      </c>
      <c r="C54" s="29">
        <v>41.41</v>
      </c>
      <c r="D54" s="30">
        <v>29.85</v>
      </c>
      <c r="E54" s="30">
        <v>20.55</v>
      </c>
      <c r="F54" s="30">
        <v>15.78</v>
      </c>
      <c r="G54" s="30">
        <v>8.01</v>
      </c>
      <c r="H54" s="30">
        <v>4.1900000000000004</v>
      </c>
      <c r="I54" s="30">
        <v>1.08</v>
      </c>
      <c r="J54" s="26">
        <f t="shared" si="4"/>
        <v>52.309612983770293</v>
      </c>
      <c r="K54" s="27">
        <f t="shared" si="5"/>
        <v>13.483146067415733</v>
      </c>
      <c r="L54" s="22">
        <v>3</v>
      </c>
      <c r="M54"/>
    </row>
    <row r="55" spans="1:13" x14ac:dyDescent="0.2">
      <c r="A55" s="28">
        <v>49</v>
      </c>
      <c r="B55" s="17" t="s">
        <v>334</v>
      </c>
      <c r="C55" s="29">
        <v>42.66</v>
      </c>
      <c r="D55" s="30">
        <v>28.84</v>
      </c>
      <c r="E55" s="30">
        <v>19.600000000000001</v>
      </c>
      <c r="F55" s="30">
        <v>14.79</v>
      </c>
      <c r="G55" s="30">
        <v>7.23</v>
      </c>
      <c r="H55" s="30">
        <v>3.91</v>
      </c>
      <c r="I55" s="30">
        <v>1.1100000000000001</v>
      </c>
      <c r="J55" s="26">
        <f t="shared" si="4"/>
        <v>54.080221300138312</v>
      </c>
      <c r="K55" s="27">
        <f t="shared" si="5"/>
        <v>15.352697095435685</v>
      </c>
      <c r="L55" s="22">
        <v>5</v>
      </c>
      <c r="M55"/>
    </row>
    <row r="56" spans="1:13" x14ac:dyDescent="0.2">
      <c r="A56" s="28">
        <v>50</v>
      </c>
      <c r="B56" s="17" t="s">
        <v>335</v>
      </c>
      <c r="C56" s="29">
        <v>41.48</v>
      </c>
      <c r="D56" s="30">
        <v>30</v>
      </c>
      <c r="E56" s="30">
        <v>19.55</v>
      </c>
      <c r="F56" s="30">
        <v>15.87</v>
      </c>
      <c r="G56" s="30">
        <v>8.42</v>
      </c>
      <c r="H56" s="30">
        <v>3.74</v>
      </c>
      <c r="I56" s="30">
        <v>0.99</v>
      </c>
      <c r="J56" s="26">
        <f t="shared" si="4"/>
        <v>44.418052256532071</v>
      </c>
      <c r="K56" s="27">
        <f t="shared" si="5"/>
        <v>11.75771971496437</v>
      </c>
      <c r="L56" s="22">
        <v>1</v>
      </c>
      <c r="M56"/>
    </row>
    <row r="57" spans="1:13" x14ac:dyDescent="0.2">
      <c r="A57" s="69" t="s">
        <v>20</v>
      </c>
      <c r="B57" s="38"/>
      <c r="C57" s="70">
        <f t="shared" ref="C57:I57" si="6">AVERAGE(C7:C56)</f>
        <v>43.166199999999996</v>
      </c>
      <c r="D57" s="70">
        <f t="shared" si="6"/>
        <v>30.601599999999994</v>
      </c>
      <c r="E57" s="70">
        <f t="shared" si="6"/>
        <v>19.995599999999996</v>
      </c>
      <c r="F57" s="70">
        <f t="shared" si="6"/>
        <v>16.877999999999997</v>
      </c>
      <c r="G57" s="70">
        <f t="shared" si="6"/>
        <v>8.3593999999999991</v>
      </c>
      <c r="H57" s="70">
        <f t="shared" si="6"/>
        <v>4.3943999999999992</v>
      </c>
      <c r="I57" s="70">
        <f t="shared" si="6"/>
        <v>1.2001999999999999</v>
      </c>
      <c r="J57" s="37">
        <f>AVERAGE(J7:J56)</f>
        <v>52.675882610797728</v>
      </c>
      <c r="K57" s="37">
        <f>AVERAGE(K7:K56)</f>
        <v>14.41343468353452</v>
      </c>
      <c r="L57" s="36">
        <f>AVERAGE(L7:L56)</f>
        <v>2.2799999999999998</v>
      </c>
      <c r="M57"/>
    </row>
    <row r="58" spans="1:13" x14ac:dyDescent="0.2">
      <c r="A58" s="69" t="s">
        <v>21</v>
      </c>
      <c r="B58" s="38"/>
      <c r="C58" s="70">
        <f t="shared" ref="C58:I58" si="7">STDEV(C7:C56)</f>
        <v>1.8752892457170547</v>
      </c>
      <c r="D58" s="70">
        <f t="shared" si="7"/>
        <v>1.41645772608854</v>
      </c>
      <c r="E58" s="70">
        <f t="shared" si="7"/>
        <v>0.85094223886087039</v>
      </c>
      <c r="F58" s="70">
        <f t="shared" si="7"/>
        <v>2.544084775894651</v>
      </c>
      <c r="G58" s="70">
        <f t="shared" si="7"/>
        <v>1.0715322045119</v>
      </c>
      <c r="H58" s="70">
        <f t="shared" si="7"/>
        <v>0.67255273672291405</v>
      </c>
      <c r="I58" s="70">
        <f t="shared" si="7"/>
        <v>0.22683708079696593</v>
      </c>
      <c r="J58" s="37">
        <f>STDEV(J7:J56)</f>
        <v>5.6621989426805523</v>
      </c>
      <c r="K58" s="37">
        <f>STDEV(K7:K56)</f>
        <v>2.3512212721248567</v>
      </c>
      <c r="L58" s="37">
        <f>STDEV(L7:L56)</f>
        <v>1.829910224183533</v>
      </c>
      <c r="M58"/>
    </row>
    <row r="59" spans="1:13" x14ac:dyDescent="0.2">
      <c r="A59" s="69" t="s">
        <v>22</v>
      </c>
      <c r="B59" s="38"/>
      <c r="C59" s="70">
        <f t="shared" ref="C59:I59" si="8">MAX(C7:C56)</f>
        <v>47.44</v>
      </c>
      <c r="D59" s="70">
        <f t="shared" si="8"/>
        <v>33.15</v>
      </c>
      <c r="E59" s="70">
        <f t="shared" si="8"/>
        <v>21.59</v>
      </c>
      <c r="F59" s="70">
        <f t="shared" si="8"/>
        <v>25.56</v>
      </c>
      <c r="G59" s="70">
        <f t="shared" si="8"/>
        <v>10.74</v>
      </c>
      <c r="H59" s="70">
        <f t="shared" si="8"/>
        <v>6.04</v>
      </c>
      <c r="I59" s="70">
        <f t="shared" si="8"/>
        <v>1.83</v>
      </c>
      <c r="J59" s="37">
        <f>MAX(J7:J56)</f>
        <v>66.942148760330582</v>
      </c>
      <c r="K59" s="37">
        <f>MAX(K7:K56)</f>
        <v>22.114216281895505</v>
      </c>
      <c r="L59" s="38"/>
      <c r="M59"/>
    </row>
    <row r="60" spans="1:13" x14ac:dyDescent="0.2">
      <c r="A60" s="71" t="s">
        <v>23</v>
      </c>
      <c r="B60" s="38"/>
      <c r="C60" s="70">
        <f t="shared" ref="C60:I60" si="9">MIN(C7:C56)</f>
        <v>38.49</v>
      </c>
      <c r="D60" s="70">
        <f t="shared" si="9"/>
        <v>26.6</v>
      </c>
      <c r="E60" s="70">
        <f t="shared" si="9"/>
        <v>18.05</v>
      </c>
      <c r="F60" s="70">
        <f t="shared" si="9"/>
        <v>12.04</v>
      </c>
      <c r="G60" s="70">
        <f t="shared" si="9"/>
        <v>6.28</v>
      </c>
      <c r="H60" s="70">
        <f t="shared" si="9"/>
        <v>2.98</v>
      </c>
      <c r="I60" s="70">
        <f t="shared" si="9"/>
        <v>0.81</v>
      </c>
      <c r="J60" s="70">
        <f>MIN(J7:J56)</f>
        <v>42.628571428571426</v>
      </c>
      <c r="K60" s="70">
        <f>MIN(K7:K56)</f>
        <v>10.4</v>
      </c>
      <c r="M60"/>
    </row>
    <row r="62" spans="1:13" x14ac:dyDescent="0.2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</sheetData>
  <mergeCells count="9">
    <mergeCell ref="B1:D1"/>
    <mergeCell ref="F1:I1"/>
    <mergeCell ref="L1:N1"/>
    <mergeCell ref="C2:D2"/>
    <mergeCell ref="R25:S25"/>
    <mergeCell ref="B4:D4"/>
    <mergeCell ref="Q15:S15"/>
    <mergeCell ref="R24:S24"/>
    <mergeCell ref="I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AAA2-E8E6-A441-9BCD-313B799A3D9B}">
  <dimension ref="A1:S62"/>
  <sheetViews>
    <sheetView workbookViewId="0">
      <selection activeCell="S9" sqref="S9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6.83203125" style="9" customWidth="1"/>
    <col min="11" max="11" width="12.16406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442</v>
      </c>
      <c r="G1" s="90"/>
      <c r="H1" s="90"/>
      <c r="I1" s="91"/>
      <c r="J1" s="55" t="s">
        <v>3</v>
      </c>
      <c r="K1" s="56"/>
      <c r="L1" s="81">
        <v>43137</v>
      </c>
      <c r="M1" s="81"/>
      <c r="N1" s="82"/>
      <c r="O1"/>
      <c r="P1"/>
      <c r="Q1"/>
      <c r="R1"/>
      <c r="S1"/>
    </row>
    <row r="2" spans="1:19" ht="16" thickBot="1" x14ac:dyDescent="0.25">
      <c r="A2" s="55" t="s">
        <v>4</v>
      </c>
      <c r="B2" s="58">
        <v>2.0529999999999999</v>
      </c>
      <c r="C2" s="92" t="s">
        <v>5</v>
      </c>
      <c r="D2" s="93"/>
      <c r="E2" s="59">
        <v>125</v>
      </c>
      <c r="O2"/>
      <c r="P2"/>
      <c r="Q2"/>
      <c r="R2"/>
      <c r="S2"/>
    </row>
    <row r="3" spans="1:19" ht="16" thickBot="1" x14ac:dyDescent="0.25">
      <c r="H3" s="55" t="s">
        <v>6</v>
      </c>
      <c r="I3" s="86" t="s">
        <v>183</v>
      </c>
      <c r="J3" s="86"/>
      <c r="K3" s="87"/>
      <c r="L3" s="60"/>
      <c r="M3" s="60"/>
      <c r="N3" s="60"/>
      <c r="O3"/>
      <c r="P3"/>
      <c r="Q3"/>
      <c r="R3"/>
      <c r="S3"/>
    </row>
    <row r="4" spans="1:19" ht="16" thickBot="1" x14ac:dyDescent="0.25">
      <c r="A4" s="55" t="s">
        <v>7</v>
      </c>
      <c r="B4" s="81">
        <v>43138</v>
      </c>
      <c r="C4" s="81"/>
      <c r="D4" s="82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3" t="s">
        <v>19</v>
      </c>
      <c r="M6"/>
      <c r="N6"/>
      <c r="O6"/>
      <c r="P6"/>
      <c r="Q6"/>
      <c r="R6"/>
      <c r="S6"/>
    </row>
    <row r="7" spans="1:19" ht="16" thickBot="1" x14ac:dyDescent="0.25">
      <c r="A7" s="16">
        <v>1</v>
      </c>
      <c r="B7" s="61" t="s">
        <v>184</v>
      </c>
      <c r="C7" s="74">
        <v>40.07</v>
      </c>
      <c r="D7" s="19">
        <v>29.34</v>
      </c>
      <c r="E7" s="19">
        <v>18.53</v>
      </c>
      <c r="F7" s="19">
        <v>13.19</v>
      </c>
      <c r="G7" s="19">
        <v>6.66</v>
      </c>
      <c r="H7" s="19">
        <v>2.64</v>
      </c>
      <c r="I7" s="19">
        <v>0.67</v>
      </c>
      <c r="J7" s="62">
        <f t="shared" ref="J7:J38" si="0">(H7/G7)*100</f>
        <v>39.63963963963964</v>
      </c>
      <c r="K7" s="63">
        <f t="shared" ref="K7:K38" si="1">(I7/G7)*100</f>
        <v>10.06006006006006</v>
      </c>
      <c r="L7" s="64">
        <v>0</v>
      </c>
      <c r="M7"/>
      <c r="N7"/>
      <c r="O7"/>
      <c r="P7"/>
      <c r="Q7"/>
      <c r="R7"/>
      <c r="S7"/>
    </row>
    <row r="8" spans="1:19" ht="16" thickBot="1" x14ac:dyDescent="0.25">
      <c r="A8" s="23">
        <v>2</v>
      </c>
      <c r="B8" s="61" t="s">
        <v>185</v>
      </c>
      <c r="C8" s="75">
        <v>43.69</v>
      </c>
      <c r="D8" s="25">
        <v>30.59</v>
      </c>
      <c r="E8" s="25">
        <v>20.79</v>
      </c>
      <c r="F8" s="25">
        <v>17.829999999999998</v>
      </c>
      <c r="G8" s="25">
        <v>9.52</v>
      </c>
      <c r="H8" s="25">
        <v>4.18</v>
      </c>
      <c r="I8" s="25">
        <v>0.73</v>
      </c>
      <c r="J8" s="65">
        <f t="shared" si="0"/>
        <v>43.907563025210081</v>
      </c>
      <c r="K8" s="66">
        <f t="shared" si="1"/>
        <v>7.6680672268907566</v>
      </c>
      <c r="L8" s="22">
        <v>0</v>
      </c>
      <c r="M8"/>
      <c r="N8"/>
      <c r="O8"/>
      <c r="P8"/>
      <c r="Q8"/>
      <c r="R8"/>
      <c r="S8"/>
    </row>
    <row r="9" spans="1:19" ht="16" thickBot="1" x14ac:dyDescent="0.25">
      <c r="A9" s="23">
        <v>3</v>
      </c>
      <c r="B9" s="61" t="s">
        <v>186</v>
      </c>
      <c r="C9" s="75">
        <v>43.18</v>
      </c>
      <c r="D9" s="25">
        <v>30.56</v>
      </c>
      <c r="E9" s="25">
        <v>21.77</v>
      </c>
      <c r="F9" s="25">
        <v>17.89</v>
      </c>
      <c r="G9" s="25">
        <v>8.5299999999999994</v>
      </c>
      <c r="H9" s="25">
        <v>4.37</v>
      </c>
      <c r="I9" s="25">
        <v>0.74</v>
      </c>
      <c r="J9" s="65">
        <f t="shared" si="0"/>
        <v>51.230949589683469</v>
      </c>
      <c r="K9" s="66">
        <f t="shared" si="1"/>
        <v>8.6752637749120751</v>
      </c>
      <c r="L9" s="22">
        <v>1</v>
      </c>
      <c r="M9"/>
      <c r="N9"/>
      <c r="O9"/>
      <c r="P9"/>
      <c r="Q9"/>
      <c r="R9"/>
      <c r="S9"/>
    </row>
    <row r="10" spans="1:19" ht="16" thickBot="1" x14ac:dyDescent="0.25">
      <c r="A10" s="28">
        <v>4</v>
      </c>
      <c r="B10" s="61" t="s">
        <v>187</v>
      </c>
      <c r="C10" s="75">
        <v>42.93</v>
      </c>
      <c r="D10" s="25">
        <v>32.049999999999997</v>
      </c>
      <c r="E10" s="25">
        <v>21.39</v>
      </c>
      <c r="F10" s="25">
        <v>16.46</v>
      </c>
      <c r="G10" s="25">
        <v>7.63</v>
      </c>
      <c r="H10" s="25">
        <v>5.04</v>
      </c>
      <c r="I10" s="25">
        <v>0.69</v>
      </c>
      <c r="J10" s="65">
        <f t="shared" si="0"/>
        <v>66.055045871559642</v>
      </c>
      <c r="K10" s="66">
        <f t="shared" si="1"/>
        <v>9.0432503276539968</v>
      </c>
      <c r="L10" s="22">
        <v>0</v>
      </c>
      <c r="M10"/>
      <c r="N10"/>
      <c r="O10"/>
      <c r="P10"/>
      <c r="Q10"/>
      <c r="R10"/>
      <c r="S10"/>
    </row>
    <row r="11" spans="1:19" ht="16" thickBot="1" x14ac:dyDescent="0.25">
      <c r="A11" s="23">
        <v>5</v>
      </c>
      <c r="B11" s="61" t="s">
        <v>188</v>
      </c>
      <c r="C11" s="75">
        <v>39.24</v>
      </c>
      <c r="D11" s="25">
        <v>29.72</v>
      </c>
      <c r="E11" s="25">
        <v>20.6</v>
      </c>
      <c r="F11" s="25">
        <v>15.91</v>
      </c>
      <c r="G11" s="25">
        <v>8.6</v>
      </c>
      <c r="H11" s="25">
        <v>3.7</v>
      </c>
      <c r="I11" s="25">
        <v>0.74</v>
      </c>
      <c r="J11" s="65">
        <f t="shared" si="0"/>
        <v>43.02325581395349</v>
      </c>
      <c r="K11" s="66">
        <f t="shared" si="1"/>
        <v>8.6046511627906987</v>
      </c>
      <c r="L11" s="22">
        <v>5</v>
      </c>
      <c r="M11"/>
      <c r="N11"/>
      <c r="O11"/>
      <c r="P11"/>
      <c r="Q11"/>
      <c r="R11"/>
      <c r="S11"/>
    </row>
    <row r="12" spans="1:19" ht="16" thickBot="1" x14ac:dyDescent="0.25">
      <c r="A12" s="23">
        <v>6</v>
      </c>
      <c r="B12" s="61" t="s">
        <v>189</v>
      </c>
      <c r="C12" s="75">
        <v>41.35</v>
      </c>
      <c r="D12" s="25">
        <v>30.28</v>
      </c>
      <c r="E12" s="25">
        <v>19.91</v>
      </c>
      <c r="F12" s="25">
        <v>15.37</v>
      </c>
      <c r="G12" s="25">
        <v>7.75</v>
      </c>
      <c r="H12" s="25">
        <v>5.0199999999999996</v>
      </c>
      <c r="I12" s="25">
        <v>0.63</v>
      </c>
      <c r="J12" s="65">
        <f t="shared" si="0"/>
        <v>64.774193548387089</v>
      </c>
      <c r="K12" s="66">
        <f t="shared" si="1"/>
        <v>8.129032258064516</v>
      </c>
      <c r="L12" s="22">
        <v>0</v>
      </c>
      <c r="M12"/>
      <c r="N12"/>
      <c r="O12"/>
      <c r="P12"/>
      <c r="Q12"/>
      <c r="R12"/>
      <c r="S12"/>
    </row>
    <row r="13" spans="1:19" ht="16" thickBot="1" x14ac:dyDescent="0.25">
      <c r="A13" s="28">
        <v>7</v>
      </c>
      <c r="B13" s="61" t="s">
        <v>190</v>
      </c>
      <c r="C13" s="75">
        <v>42.45</v>
      </c>
      <c r="D13" s="25">
        <v>30.79</v>
      </c>
      <c r="E13" s="25">
        <v>21.49</v>
      </c>
      <c r="F13" s="25">
        <v>19.04</v>
      </c>
      <c r="G13" s="25">
        <v>10.83</v>
      </c>
      <c r="H13" s="25">
        <v>3.29</v>
      </c>
      <c r="I13" s="25">
        <v>0.52</v>
      </c>
      <c r="J13" s="65">
        <f t="shared" si="0"/>
        <v>30.378578024007385</v>
      </c>
      <c r="K13" s="66">
        <f t="shared" si="1"/>
        <v>4.8014773776546633</v>
      </c>
      <c r="L13" s="22">
        <v>4</v>
      </c>
      <c r="M13"/>
    </row>
    <row r="14" spans="1:19" ht="16" thickBot="1" x14ac:dyDescent="0.25">
      <c r="A14" s="23">
        <v>8</v>
      </c>
      <c r="B14" s="61" t="s">
        <v>191</v>
      </c>
      <c r="C14" s="75">
        <v>42.92</v>
      </c>
      <c r="D14" s="25">
        <v>31.78</v>
      </c>
      <c r="E14" s="25">
        <v>21.21</v>
      </c>
      <c r="F14" s="25">
        <v>18.399999999999999</v>
      </c>
      <c r="G14" s="25">
        <v>9.75</v>
      </c>
      <c r="H14" s="25">
        <v>4.0599999999999996</v>
      </c>
      <c r="I14" s="25">
        <v>0.55000000000000004</v>
      </c>
      <c r="J14" s="65">
        <f t="shared" si="0"/>
        <v>41.641025641025635</v>
      </c>
      <c r="K14" s="66">
        <f t="shared" si="1"/>
        <v>5.6410256410256414</v>
      </c>
      <c r="L14" s="22">
        <v>0</v>
      </c>
      <c r="M14"/>
      <c r="O14" s="73"/>
      <c r="P14" s="73"/>
      <c r="Q14" s="73"/>
      <c r="R14" s="73"/>
      <c r="S14" s="73"/>
    </row>
    <row r="15" spans="1:19" ht="16" thickBot="1" x14ac:dyDescent="0.25">
      <c r="A15" s="23">
        <v>9</v>
      </c>
      <c r="B15" s="61" t="s">
        <v>192</v>
      </c>
      <c r="C15" s="75">
        <v>44.91</v>
      </c>
      <c r="D15" s="25">
        <v>31.77</v>
      </c>
      <c r="E15" s="25">
        <v>20.76</v>
      </c>
      <c r="F15" s="25">
        <v>18.53</v>
      </c>
      <c r="G15" s="25">
        <v>9.23</v>
      </c>
      <c r="H15" s="25">
        <v>5.0599999999999996</v>
      </c>
      <c r="I15" s="25">
        <v>0.94</v>
      </c>
      <c r="J15" s="65">
        <f t="shared" si="0"/>
        <v>54.821235102925236</v>
      </c>
      <c r="K15" s="66">
        <f t="shared" si="1"/>
        <v>10.184182015167929</v>
      </c>
      <c r="L15" s="22">
        <v>2</v>
      </c>
      <c r="M15"/>
      <c r="Q15" s="83" t="s">
        <v>19</v>
      </c>
      <c r="R15" s="84"/>
      <c r="S15" s="85"/>
    </row>
    <row r="16" spans="1:19" ht="16" thickBot="1" x14ac:dyDescent="0.25">
      <c r="A16" s="28">
        <v>10</v>
      </c>
      <c r="B16" s="61" t="s">
        <v>193</v>
      </c>
      <c r="C16" s="75">
        <v>41.82</v>
      </c>
      <c r="D16" s="25">
        <v>28.98</v>
      </c>
      <c r="E16" s="25">
        <v>18.84</v>
      </c>
      <c r="F16" s="25">
        <v>14.1</v>
      </c>
      <c r="G16" s="25">
        <v>7.1</v>
      </c>
      <c r="H16" s="25">
        <v>3.77</v>
      </c>
      <c r="I16" s="25">
        <v>0.61</v>
      </c>
      <c r="J16" s="65">
        <f t="shared" si="0"/>
        <v>53.098591549295783</v>
      </c>
      <c r="K16" s="66">
        <f t="shared" si="1"/>
        <v>8.591549295774648</v>
      </c>
      <c r="L16" s="22">
        <v>1</v>
      </c>
      <c r="M16"/>
      <c r="Q16" s="43" t="s">
        <v>24</v>
      </c>
      <c r="R16" s="44" t="s">
        <v>25</v>
      </c>
      <c r="S16" s="42" t="s">
        <v>26</v>
      </c>
    </row>
    <row r="17" spans="1:19" ht="16" thickBot="1" x14ac:dyDescent="0.25">
      <c r="A17" s="23">
        <v>11</v>
      </c>
      <c r="B17" s="61" t="s">
        <v>194</v>
      </c>
      <c r="C17" s="75">
        <v>42.07</v>
      </c>
      <c r="D17" s="25">
        <v>30.6</v>
      </c>
      <c r="E17" s="25">
        <v>19.78</v>
      </c>
      <c r="F17" s="25">
        <v>15.85</v>
      </c>
      <c r="G17" s="25">
        <v>7.93</v>
      </c>
      <c r="H17" s="25">
        <v>4.68</v>
      </c>
      <c r="I17" s="25">
        <v>0.55000000000000004</v>
      </c>
      <c r="J17" s="65">
        <f t="shared" si="0"/>
        <v>59.016393442622949</v>
      </c>
      <c r="K17" s="66">
        <f t="shared" si="1"/>
        <v>6.9356872635561171</v>
      </c>
      <c r="L17" s="22">
        <v>0</v>
      </c>
      <c r="M17"/>
      <c r="Q17" s="47">
        <v>0</v>
      </c>
      <c r="R17" s="45">
        <f t="shared" ref="R17:R22" si="2">COUNTIF($L$7:$L$56, Q17)</f>
        <v>25</v>
      </c>
      <c r="S17" s="46">
        <f>(R17*100)/$R$23</f>
        <v>50</v>
      </c>
    </row>
    <row r="18" spans="1:19" ht="16" thickBot="1" x14ac:dyDescent="0.25">
      <c r="A18" s="23">
        <v>12</v>
      </c>
      <c r="B18" s="61" t="s">
        <v>195</v>
      </c>
      <c r="C18" s="75">
        <v>42.76</v>
      </c>
      <c r="D18" s="25">
        <v>30.61</v>
      </c>
      <c r="E18" s="25">
        <v>20.46</v>
      </c>
      <c r="F18" s="25">
        <v>16.03</v>
      </c>
      <c r="G18" s="25">
        <v>7.83</v>
      </c>
      <c r="H18" s="25">
        <v>4.07</v>
      </c>
      <c r="I18" s="25">
        <v>0.8</v>
      </c>
      <c r="J18" s="65">
        <f t="shared" si="0"/>
        <v>51.979565772669226</v>
      </c>
      <c r="K18" s="66">
        <f t="shared" si="1"/>
        <v>10.217113665389528</v>
      </c>
      <c r="L18" s="22">
        <v>0</v>
      </c>
      <c r="M18"/>
      <c r="Q18" s="48">
        <v>1</v>
      </c>
      <c r="R18" s="49">
        <f t="shared" si="2"/>
        <v>7</v>
      </c>
      <c r="S18" s="46">
        <f t="shared" ref="S18:S22" si="3">(R18*100)/$R$23</f>
        <v>14</v>
      </c>
    </row>
    <row r="19" spans="1:19" ht="16" thickBot="1" x14ac:dyDescent="0.25">
      <c r="A19" s="28">
        <v>13</v>
      </c>
      <c r="B19" s="61" t="s">
        <v>196</v>
      </c>
      <c r="C19" s="75">
        <v>43.33</v>
      </c>
      <c r="D19" s="25">
        <v>29.79</v>
      </c>
      <c r="E19" s="25">
        <v>21.04</v>
      </c>
      <c r="F19" s="25">
        <v>17</v>
      </c>
      <c r="G19" s="25">
        <v>8.4</v>
      </c>
      <c r="H19" s="25">
        <v>3.46</v>
      </c>
      <c r="I19" s="25">
        <v>1.07</v>
      </c>
      <c r="J19" s="65">
        <f t="shared" si="0"/>
        <v>41.19047619047619</v>
      </c>
      <c r="K19" s="66">
        <f t="shared" si="1"/>
        <v>12.738095238095237</v>
      </c>
      <c r="L19" s="22">
        <v>0</v>
      </c>
      <c r="M19"/>
      <c r="Q19" s="48">
        <v>2</v>
      </c>
      <c r="R19" s="49">
        <f t="shared" si="2"/>
        <v>5</v>
      </c>
      <c r="S19" s="46">
        <f t="shared" si="3"/>
        <v>10</v>
      </c>
    </row>
    <row r="20" spans="1:19" ht="16" thickBot="1" x14ac:dyDescent="0.25">
      <c r="A20" s="23">
        <v>14</v>
      </c>
      <c r="B20" s="61" t="s">
        <v>197</v>
      </c>
      <c r="C20" s="75">
        <v>43.55</v>
      </c>
      <c r="D20" s="25">
        <v>30.42</v>
      </c>
      <c r="E20" s="25">
        <v>19.84</v>
      </c>
      <c r="F20" s="25">
        <v>16.37</v>
      </c>
      <c r="G20" s="25">
        <v>8.3800000000000008</v>
      </c>
      <c r="H20" s="25">
        <v>4.63</v>
      </c>
      <c r="I20" s="25">
        <v>0.99</v>
      </c>
      <c r="J20" s="65">
        <f t="shared" si="0"/>
        <v>55.250596658711217</v>
      </c>
      <c r="K20" s="66">
        <f t="shared" si="1"/>
        <v>11.813842482100236</v>
      </c>
      <c r="L20" s="22">
        <v>5</v>
      </c>
      <c r="M20"/>
      <c r="Q20" s="48">
        <v>3</v>
      </c>
      <c r="R20" s="49">
        <f t="shared" si="2"/>
        <v>4</v>
      </c>
      <c r="S20" s="46">
        <f t="shared" si="3"/>
        <v>8</v>
      </c>
    </row>
    <row r="21" spans="1:19" ht="16" thickBot="1" x14ac:dyDescent="0.25">
      <c r="A21" s="23">
        <v>15</v>
      </c>
      <c r="B21" s="61" t="s">
        <v>198</v>
      </c>
      <c r="C21" s="75">
        <v>41.86</v>
      </c>
      <c r="D21" s="25">
        <v>29.7</v>
      </c>
      <c r="E21" s="25">
        <v>19.18</v>
      </c>
      <c r="F21" s="25">
        <v>14.88</v>
      </c>
      <c r="G21" s="25">
        <v>7.42</v>
      </c>
      <c r="H21" s="25">
        <v>4.17</v>
      </c>
      <c r="I21" s="25">
        <v>0.94</v>
      </c>
      <c r="J21" s="65">
        <f t="shared" si="0"/>
        <v>56.199460916442042</v>
      </c>
      <c r="K21" s="66">
        <f t="shared" si="1"/>
        <v>12.668463611859837</v>
      </c>
      <c r="L21" s="22">
        <v>5</v>
      </c>
      <c r="M21"/>
      <c r="Q21" s="48">
        <v>4</v>
      </c>
      <c r="R21" s="49">
        <f t="shared" si="2"/>
        <v>3</v>
      </c>
      <c r="S21" s="46">
        <f t="shared" si="3"/>
        <v>6</v>
      </c>
    </row>
    <row r="22" spans="1:19" ht="16" thickBot="1" x14ac:dyDescent="0.25">
      <c r="A22" s="28">
        <v>16</v>
      </c>
      <c r="B22" s="61" t="s">
        <v>199</v>
      </c>
      <c r="C22" s="75">
        <v>40.69</v>
      </c>
      <c r="D22" s="25">
        <v>29.27</v>
      </c>
      <c r="E22" s="25">
        <v>20.65</v>
      </c>
      <c r="F22" s="25">
        <v>15.49</v>
      </c>
      <c r="G22" s="25">
        <v>4.29</v>
      </c>
      <c r="H22" s="25">
        <v>2.88</v>
      </c>
      <c r="I22" s="25">
        <v>0.5</v>
      </c>
      <c r="J22" s="65">
        <f t="shared" si="0"/>
        <v>67.132867132867119</v>
      </c>
      <c r="K22" s="66">
        <f t="shared" si="1"/>
        <v>11.655011655011654</v>
      </c>
      <c r="L22" s="22">
        <v>2</v>
      </c>
      <c r="M22"/>
      <c r="Q22" s="50">
        <v>5</v>
      </c>
      <c r="R22" s="51">
        <f t="shared" si="2"/>
        <v>6</v>
      </c>
      <c r="S22" s="46">
        <f t="shared" si="3"/>
        <v>12</v>
      </c>
    </row>
    <row r="23" spans="1:19" ht="16" thickBot="1" x14ac:dyDescent="0.25">
      <c r="A23" s="23">
        <v>17</v>
      </c>
      <c r="B23" s="61" t="s">
        <v>200</v>
      </c>
      <c r="C23" s="75">
        <v>41.07</v>
      </c>
      <c r="D23" s="25">
        <v>28.91</v>
      </c>
      <c r="E23" s="25">
        <v>19.579999999999998</v>
      </c>
      <c r="F23" s="25">
        <v>15.42</v>
      </c>
      <c r="G23" s="25">
        <v>8.33</v>
      </c>
      <c r="H23" s="25">
        <v>2.88</v>
      </c>
      <c r="I23" s="25">
        <v>0.43</v>
      </c>
      <c r="J23" s="65">
        <f t="shared" si="0"/>
        <v>34.57382953181272</v>
      </c>
      <c r="K23" s="66">
        <f t="shared" si="1"/>
        <v>5.1620648259303721</v>
      </c>
      <c r="L23" s="22">
        <v>0</v>
      </c>
      <c r="M23"/>
      <c r="Q23" s="53" t="s">
        <v>27</v>
      </c>
      <c r="R23" s="54">
        <f>SUM(R17:R22)</f>
        <v>50</v>
      </c>
      <c r="S23" s="42">
        <f>SUM(S17:S22)</f>
        <v>100</v>
      </c>
    </row>
    <row r="24" spans="1:19" ht="16" thickBot="1" x14ac:dyDescent="0.25">
      <c r="A24" s="23">
        <v>18</v>
      </c>
      <c r="B24" s="61" t="s">
        <v>201</v>
      </c>
      <c r="C24" s="75">
        <v>42.6</v>
      </c>
      <c r="D24" s="25">
        <v>28.35</v>
      </c>
      <c r="E24" s="25">
        <v>20.56</v>
      </c>
      <c r="F24" s="25">
        <v>16.18</v>
      </c>
      <c r="G24" s="25">
        <v>7.78</v>
      </c>
      <c r="H24" s="25">
        <v>3.21</v>
      </c>
      <c r="I24" s="25">
        <v>1.3</v>
      </c>
      <c r="J24" s="65">
        <f t="shared" si="0"/>
        <v>41.25964010282776</v>
      </c>
      <c r="K24" s="66">
        <f t="shared" si="1"/>
        <v>16.709511568123396</v>
      </c>
      <c r="L24" s="22">
        <v>0</v>
      </c>
      <c r="M24"/>
      <c r="Q24" s="52" t="s">
        <v>29</v>
      </c>
      <c r="R24" s="79">
        <f>((R17*Q17)+(R18*Q18)+(R19*Q19)+(R20*Q20)+(R21*Q21)+(R22*Q22))*100/150</f>
        <v>47.333333333333336</v>
      </c>
      <c r="S24" s="80"/>
    </row>
    <row r="25" spans="1:19" ht="16" thickBot="1" x14ac:dyDescent="0.25">
      <c r="A25" s="28">
        <v>19</v>
      </c>
      <c r="B25" s="61" t="s">
        <v>202</v>
      </c>
      <c r="C25" s="75">
        <v>40.46</v>
      </c>
      <c r="D25" s="25">
        <v>31.32</v>
      </c>
      <c r="E25" s="25">
        <v>21.14</v>
      </c>
      <c r="F25" s="25">
        <v>18.170000000000002</v>
      </c>
      <c r="G25" s="25">
        <v>9.73</v>
      </c>
      <c r="H25" s="25">
        <v>3.29</v>
      </c>
      <c r="I25" s="25">
        <v>0.74</v>
      </c>
      <c r="J25" s="65">
        <f t="shared" si="0"/>
        <v>33.812949640287769</v>
      </c>
      <c r="K25" s="66">
        <f t="shared" si="1"/>
        <v>7.6053442959917765</v>
      </c>
      <c r="L25" s="22">
        <v>3</v>
      </c>
      <c r="M25"/>
      <c r="Q25" s="52" t="s">
        <v>28</v>
      </c>
      <c r="R25" s="79">
        <f>((R17*Q17)+(R18*Q18)+(R19*Q19)+(R20*Q20)+(R21*Q21)+(R22*Q22))</f>
        <v>71</v>
      </c>
      <c r="S25" s="80"/>
    </row>
    <row r="26" spans="1:19" ht="16" thickBot="1" x14ac:dyDescent="0.25">
      <c r="A26" s="23">
        <v>20</v>
      </c>
      <c r="B26" s="61" t="s">
        <v>203</v>
      </c>
      <c r="C26" s="75">
        <v>41.66</v>
      </c>
      <c r="D26" s="25">
        <v>28.47</v>
      </c>
      <c r="E26" s="25">
        <v>19.43</v>
      </c>
      <c r="F26" s="25">
        <v>14.62</v>
      </c>
      <c r="G26" s="25">
        <v>7.05</v>
      </c>
      <c r="H26" s="25">
        <v>3.01</v>
      </c>
      <c r="I26" s="25">
        <v>0.45</v>
      </c>
      <c r="J26" s="65">
        <f t="shared" si="0"/>
        <v>42.695035460992905</v>
      </c>
      <c r="K26" s="66">
        <f t="shared" si="1"/>
        <v>6.3829787234042561</v>
      </c>
      <c r="L26" s="22">
        <v>1</v>
      </c>
      <c r="M26"/>
    </row>
    <row r="27" spans="1:19" ht="16" thickBot="1" x14ac:dyDescent="0.25">
      <c r="A27" s="28">
        <v>21</v>
      </c>
      <c r="B27" s="61" t="s">
        <v>204</v>
      </c>
      <c r="C27" s="75">
        <v>42.92</v>
      </c>
      <c r="D27" s="25">
        <v>30.06</v>
      </c>
      <c r="E27" s="25">
        <v>19.920000000000002</v>
      </c>
      <c r="F27" s="25">
        <v>16.989999999999998</v>
      </c>
      <c r="G27" s="25">
        <v>8.75</v>
      </c>
      <c r="H27" s="25">
        <v>2.85</v>
      </c>
      <c r="I27" s="25">
        <v>0.61</v>
      </c>
      <c r="J27" s="65">
        <f t="shared" si="0"/>
        <v>32.571428571428577</v>
      </c>
      <c r="K27" s="66">
        <f t="shared" si="1"/>
        <v>6.9714285714285715</v>
      </c>
      <c r="L27" s="22">
        <v>0</v>
      </c>
      <c r="M27"/>
    </row>
    <row r="28" spans="1:19" ht="16" thickBot="1" x14ac:dyDescent="0.25">
      <c r="A28" s="23">
        <v>22</v>
      </c>
      <c r="B28" s="61" t="s">
        <v>205</v>
      </c>
      <c r="C28" s="75">
        <v>42.98</v>
      </c>
      <c r="D28" s="25">
        <v>31.91</v>
      </c>
      <c r="E28" s="25">
        <v>20.47</v>
      </c>
      <c r="F28" s="25">
        <v>18.12</v>
      </c>
      <c r="G28" s="25">
        <v>9.49</v>
      </c>
      <c r="H28" s="25">
        <v>3.44</v>
      </c>
      <c r="I28" s="25">
        <v>0.66</v>
      </c>
      <c r="J28" s="65">
        <f t="shared" si="0"/>
        <v>36.248682824025288</v>
      </c>
      <c r="K28" s="66">
        <f t="shared" si="1"/>
        <v>6.9546891464699678</v>
      </c>
      <c r="L28" s="22">
        <v>0</v>
      </c>
      <c r="M28"/>
    </row>
    <row r="29" spans="1:19" ht="16" thickBot="1" x14ac:dyDescent="0.25">
      <c r="A29" s="28">
        <v>23</v>
      </c>
      <c r="B29" s="61" t="s">
        <v>206</v>
      </c>
      <c r="C29" s="75">
        <v>44.71</v>
      </c>
      <c r="D29" s="25">
        <v>31.91</v>
      </c>
      <c r="E29" s="25">
        <v>22.44</v>
      </c>
      <c r="F29" s="25">
        <v>20.440000000000001</v>
      </c>
      <c r="G29" s="25">
        <v>10.47</v>
      </c>
      <c r="H29" s="25">
        <v>5.01</v>
      </c>
      <c r="I29" s="25">
        <v>1.1000000000000001</v>
      </c>
      <c r="J29" s="65">
        <f t="shared" si="0"/>
        <v>47.851002865329505</v>
      </c>
      <c r="K29" s="66">
        <f t="shared" si="1"/>
        <v>10.506208213944603</v>
      </c>
      <c r="L29" s="22">
        <v>4</v>
      </c>
      <c r="M29"/>
    </row>
    <row r="30" spans="1:19" ht="16" thickBot="1" x14ac:dyDescent="0.25">
      <c r="A30" s="23">
        <v>24</v>
      </c>
      <c r="B30" s="61" t="s">
        <v>207</v>
      </c>
      <c r="C30" s="75">
        <v>39.590000000000003</v>
      </c>
      <c r="D30" s="25">
        <v>28.53</v>
      </c>
      <c r="E30" s="25">
        <v>20.190000000000001</v>
      </c>
      <c r="F30" s="25">
        <v>14.38</v>
      </c>
      <c r="G30" s="25">
        <v>7.57</v>
      </c>
      <c r="H30" s="25">
        <v>2.66</v>
      </c>
      <c r="I30" s="25">
        <v>0.44</v>
      </c>
      <c r="J30" s="65">
        <f t="shared" si="0"/>
        <v>35.138705416116252</v>
      </c>
      <c r="K30" s="66">
        <f t="shared" si="1"/>
        <v>5.8124174372523116</v>
      </c>
      <c r="L30" s="22">
        <v>0</v>
      </c>
      <c r="M30"/>
    </row>
    <row r="31" spans="1:19" ht="16" thickBot="1" x14ac:dyDescent="0.25">
      <c r="A31" s="28">
        <v>25</v>
      </c>
      <c r="B31" s="61" t="s">
        <v>208</v>
      </c>
      <c r="C31" s="75">
        <v>42.66</v>
      </c>
      <c r="D31" s="25">
        <v>29.75</v>
      </c>
      <c r="E31" s="25">
        <v>20.47</v>
      </c>
      <c r="F31" s="25">
        <v>16.420000000000002</v>
      </c>
      <c r="G31" s="25">
        <v>8.1999999999999993</v>
      </c>
      <c r="H31" s="25">
        <v>4.1100000000000003</v>
      </c>
      <c r="I31" s="25">
        <v>0.66</v>
      </c>
      <c r="J31" s="65">
        <f t="shared" si="0"/>
        <v>50.121951219512205</v>
      </c>
      <c r="K31" s="66">
        <f t="shared" si="1"/>
        <v>8.0487804878048799</v>
      </c>
      <c r="L31" s="22">
        <v>5</v>
      </c>
      <c r="M31"/>
    </row>
    <row r="32" spans="1:19" ht="16" thickBot="1" x14ac:dyDescent="0.25">
      <c r="A32" s="23">
        <v>26</v>
      </c>
      <c r="B32" s="61" t="s">
        <v>209</v>
      </c>
      <c r="C32" s="75">
        <v>41.25</v>
      </c>
      <c r="D32" s="25">
        <v>30.27</v>
      </c>
      <c r="E32" s="25">
        <v>18.88</v>
      </c>
      <c r="F32" s="25">
        <v>14.17</v>
      </c>
      <c r="G32" s="25">
        <v>6.95</v>
      </c>
      <c r="H32" s="25">
        <v>3.3</v>
      </c>
      <c r="I32" s="25">
        <v>0.73</v>
      </c>
      <c r="J32" s="65">
        <f t="shared" si="0"/>
        <v>47.482014388489205</v>
      </c>
      <c r="K32" s="66">
        <f t="shared" si="1"/>
        <v>10.503597122302159</v>
      </c>
      <c r="L32" s="22">
        <v>1</v>
      </c>
      <c r="M32"/>
    </row>
    <row r="33" spans="1:13" ht="16" thickBot="1" x14ac:dyDescent="0.25">
      <c r="A33" s="28">
        <v>27</v>
      </c>
      <c r="B33" s="61" t="s">
        <v>210</v>
      </c>
      <c r="C33" s="75">
        <v>43.61</v>
      </c>
      <c r="D33" s="25">
        <v>31.13</v>
      </c>
      <c r="E33" s="25">
        <v>19.62</v>
      </c>
      <c r="F33" s="25">
        <v>16.37</v>
      </c>
      <c r="G33" s="25">
        <v>8.02</v>
      </c>
      <c r="H33" s="25">
        <v>3.73</v>
      </c>
      <c r="I33" s="25">
        <v>0.81</v>
      </c>
      <c r="J33" s="65">
        <f t="shared" si="0"/>
        <v>46.50872817955112</v>
      </c>
      <c r="K33" s="66">
        <f t="shared" si="1"/>
        <v>10.099750623441398</v>
      </c>
      <c r="L33" s="22">
        <v>0</v>
      </c>
      <c r="M33"/>
    </row>
    <row r="34" spans="1:13" ht="16" thickBot="1" x14ac:dyDescent="0.25">
      <c r="A34" s="28">
        <v>28</v>
      </c>
      <c r="B34" s="61" t="s">
        <v>211</v>
      </c>
      <c r="C34" s="75">
        <v>44.77</v>
      </c>
      <c r="D34" s="25">
        <v>31.89</v>
      </c>
      <c r="E34" s="25">
        <v>21.42</v>
      </c>
      <c r="F34" s="25">
        <v>19</v>
      </c>
      <c r="G34" s="25">
        <v>9.06</v>
      </c>
      <c r="H34" s="25">
        <v>5.71</v>
      </c>
      <c r="I34" s="25">
        <v>1.34</v>
      </c>
      <c r="J34" s="65">
        <f t="shared" si="0"/>
        <v>63.024282560706403</v>
      </c>
      <c r="K34" s="66">
        <f t="shared" si="1"/>
        <v>14.790286975717439</v>
      </c>
      <c r="L34" s="22">
        <v>4</v>
      </c>
      <c r="M34"/>
    </row>
    <row r="35" spans="1:13" ht="16" thickBot="1" x14ac:dyDescent="0.25">
      <c r="A35" s="28">
        <v>29</v>
      </c>
      <c r="B35" s="61" t="s">
        <v>212</v>
      </c>
      <c r="C35" s="75">
        <v>41.74</v>
      </c>
      <c r="D35" s="25">
        <v>29.73</v>
      </c>
      <c r="E35" s="25">
        <v>20.02</v>
      </c>
      <c r="F35" s="25">
        <v>16.420000000000002</v>
      </c>
      <c r="G35" s="25">
        <v>8.5500000000000007</v>
      </c>
      <c r="H35" s="25">
        <v>3.6</v>
      </c>
      <c r="I35" s="25">
        <v>0.65</v>
      </c>
      <c r="J35" s="65">
        <f t="shared" si="0"/>
        <v>42.105263157894733</v>
      </c>
      <c r="K35" s="66">
        <f t="shared" si="1"/>
        <v>7.6023391812865491</v>
      </c>
      <c r="L35" s="22">
        <v>2</v>
      </c>
      <c r="M35"/>
    </row>
    <row r="36" spans="1:13" ht="16" thickBot="1" x14ac:dyDescent="0.25">
      <c r="A36" s="28">
        <v>30</v>
      </c>
      <c r="B36" s="61" t="s">
        <v>213</v>
      </c>
      <c r="C36" s="75">
        <v>44.83</v>
      </c>
      <c r="D36" s="25">
        <v>31.45</v>
      </c>
      <c r="E36" s="25">
        <v>21.37</v>
      </c>
      <c r="F36" s="25">
        <v>18.920000000000002</v>
      </c>
      <c r="G36" s="25">
        <v>9.48</v>
      </c>
      <c r="H36" s="25">
        <v>4.8</v>
      </c>
      <c r="I36" s="25">
        <v>1.03</v>
      </c>
      <c r="J36" s="65">
        <f t="shared" si="0"/>
        <v>50.632911392405056</v>
      </c>
      <c r="K36" s="66">
        <f t="shared" si="1"/>
        <v>10.864978902953586</v>
      </c>
      <c r="L36" s="22">
        <v>1</v>
      </c>
      <c r="M36"/>
    </row>
    <row r="37" spans="1:13" ht="16" thickBot="1" x14ac:dyDescent="0.25">
      <c r="A37" s="28">
        <v>31</v>
      </c>
      <c r="B37" s="61" t="s">
        <v>214</v>
      </c>
      <c r="C37" s="75">
        <v>41.2</v>
      </c>
      <c r="D37" s="25">
        <v>31.57</v>
      </c>
      <c r="E37" s="25">
        <v>22.13</v>
      </c>
      <c r="F37" s="25">
        <v>19.72</v>
      </c>
      <c r="G37" s="25">
        <v>10.35</v>
      </c>
      <c r="H37" s="25">
        <v>3.96</v>
      </c>
      <c r="I37" s="25">
        <v>0.69</v>
      </c>
      <c r="J37" s="65">
        <f t="shared" si="0"/>
        <v>38.260869565217391</v>
      </c>
      <c r="K37" s="66">
        <f t="shared" si="1"/>
        <v>6.666666666666667</v>
      </c>
      <c r="L37" s="22">
        <v>3</v>
      </c>
      <c r="M37"/>
    </row>
    <row r="38" spans="1:13" ht="16" thickBot="1" x14ac:dyDescent="0.25">
      <c r="A38" s="28">
        <v>32</v>
      </c>
      <c r="B38" s="61" t="s">
        <v>215</v>
      </c>
      <c r="C38" s="75">
        <v>41.97</v>
      </c>
      <c r="D38" s="25">
        <v>31.23</v>
      </c>
      <c r="E38" s="25">
        <v>21.22</v>
      </c>
      <c r="F38" s="25">
        <v>17.190000000000001</v>
      </c>
      <c r="G38" s="25">
        <v>9.26</v>
      </c>
      <c r="H38" s="25">
        <v>3.4</v>
      </c>
      <c r="I38" s="25">
        <v>0.77</v>
      </c>
      <c r="J38" s="65">
        <f t="shared" si="0"/>
        <v>36.717062634989198</v>
      </c>
      <c r="K38" s="66">
        <f t="shared" si="1"/>
        <v>8.3153347732181437</v>
      </c>
      <c r="L38" s="22">
        <v>2</v>
      </c>
      <c r="M38"/>
    </row>
    <row r="39" spans="1:13" ht="16" thickBot="1" x14ac:dyDescent="0.25">
      <c r="A39" s="28">
        <v>33</v>
      </c>
      <c r="B39" s="61" t="s">
        <v>216</v>
      </c>
      <c r="C39" s="75">
        <v>41.83</v>
      </c>
      <c r="D39" s="25">
        <v>30.43</v>
      </c>
      <c r="E39" s="25">
        <v>20.12</v>
      </c>
      <c r="F39" s="25">
        <v>16</v>
      </c>
      <c r="G39" s="25">
        <v>7.76</v>
      </c>
      <c r="H39" s="25">
        <v>4.18</v>
      </c>
      <c r="I39" s="25">
        <v>0.87</v>
      </c>
      <c r="J39" s="65">
        <f t="shared" ref="J39:J56" si="4">(H39/G39)*100</f>
        <v>53.865979381443296</v>
      </c>
      <c r="K39" s="66">
        <f t="shared" ref="K39:K56" si="5">(I39/G39)*100</f>
        <v>11.211340206185568</v>
      </c>
      <c r="L39" s="22">
        <v>1</v>
      </c>
      <c r="M39"/>
    </row>
    <row r="40" spans="1:13" ht="16" thickBot="1" x14ac:dyDescent="0.25">
      <c r="A40" s="28">
        <v>34</v>
      </c>
      <c r="B40" s="61" t="s">
        <v>217</v>
      </c>
      <c r="C40" s="75">
        <v>43.43</v>
      </c>
      <c r="D40" s="25">
        <v>29.75</v>
      </c>
      <c r="E40" s="25">
        <v>21.06</v>
      </c>
      <c r="F40" s="25">
        <v>17.66</v>
      </c>
      <c r="G40" s="25">
        <v>9.02</v>
      </c>
      <c r="H40" s="25">
        <v>4.8499999999999996</v>
      </c>
      <c r="I40" s="25">
        <v>1.07</v>
      </c>
      <c r="J40" s="65">
        <f t="shared" si="4"/>
        <v>53.769401330376944</v>
      </c>
      <c r="K40" s="66">
        <f t="shared" si="5"/>
        <v>11.862527716186253</v>
      </c>
      <c r="L40" s="22">
        <v>3</v>
      </c>
      <c r="M40"/>
    </row>
    <row r="41" spans="1:13" ht="16" thickBot="1" x14ac:dyDescent="0.25">
      <c r="A41" s="28">
        <v>35</v>
      </c>
      <c r="B41" s="61" t="s">
        <v>218</v>
      </c>
      <c r="C41" s="75">
        <v>39.94</v>
      </c>
      <c r="D41" s="25">
        <v>28.94</v>
      </c>
      <c r="E41" s="25">
        <v>20.38</v>
      </c>
      <c r="F41" s="25">
        <v>15.07</v>
      </c>
      <c r="G41" s="25">
        <v>7.29</v>
      </c>
      <c r="H41" s="25">
        <v>3.73</v>
      </c>
      <c r="I41" s="25">
        <v>1.04</v>
      </c>
      <c r="J41" s="65">
        <f t="shared" si="4"/>
        <v>51.165980795610423</v>
      </c>
      <c r="K41" s="66">
        <f t="shared" si="5"/>
        <v>14.266117969821673</v>
      </c>
      <c r="L41" s="22">
        <v>0</v>
      </c>
      <c r="M41"/>
    </row>
    <row r="42" spans="1:13" ht="16" thickBot="1" x14ac:dyDescent="0.25">
      <c r="A42" s="28">
        <v>36</v>
      </c>
      <c r="B42" s="61" t="s">
        <v>219</v>
      </c>
      <c r="C42" s="75">
        <v>41.88</v>
      </c>
      <c r="D42" s="25">
        <v>28.83</v>
      </c>
      <c r="E42" s="25">
        <v>19.809999999999999</v>
      </c>
      <c r="F42" s="25">
        <v>15.79</v>
      </c>
      <c r="G42" s="25">
        <v>8.56</v>
      </c>
      <c r="H42" s="25">
        <v>3.16</v>
      </c>
      <c r="I42" s="25">
        <v>0.7</v>
      </c>
      <c r="J42" s="65">
        <f t="shared" si="4"/>
        <v>36.915887850467286</v>
      </c>
      <c r="K42" s="66">
        <f t="shared" si="5"/>
        <v>8.1775700934579429</v>
      </c>
      <c r="L42" s="22">
        <v>5</v>
      </c>
      <c r="M42"/>
    </row>
    <row r="43" spans="1:13" ht="16" thickBot="1" x14ac:dyDescent="0.25">
      <c r="A43" s="28">
        <v>37</v>
      </c>
      <c r="B43" s="61" t="s">
        <v>220</v>
      </c>
      <c r="C43" s="75">
        <v>41.69</v>
      </c>
      <c r="D43" s="25">
        <v>29.78</v>
      </c>
      <c r="E43" s="25">
        <v>20.059999999999999</v>
      </c>
      <c r="F43" s="25">
        <v>15.51</v>
      </c>
      <c r="G43" s="25">
        <v>8.1199999999999992</v>
      </c>
      <c r="H43" s="25">
        <v>3.01</v>
      </c>
      <c r="I43" s="25">
        <v>0.74</v>
      </c>
      <c r="J43" s="65">
        <f t="shared" si="4"/>
        <v>37.068965517241381</v>
      </c>
      <c r="K43" s="66">
        <f t="shared" si="5"/>
        <v>9.1133004926108381</v>
      </c>
      <c r="L43" s="22">
        <v>0</v>
      </c>
      <c r="M43"/>
    </row>
    <row r="44" spans="1:13" ht="16" thickBot="1" x14ac:dyDescent="0.25">
      <c r="A44" s="28">
        <v>38</v>
      </c>
      <c r="B44" s="61" t="s">
        <v>221</v>
      </c>
      <c r="C44" s="75">
        <v>45.31</v>
      </c>
      <c r="D44" s="25">
        <v>30.64</v>
      </c>
      <c r="E44" s="25">
        <v>21.58</v>
      </c>
      <c r="F44" s="25">
        <v>19.850000000000001</v>
      </c>
      <c r="G44" s="25">
        <v>9.8000000000000007</v>
      </c>
      <c r="H44" s="25">
        <v>3.23</v>
      </c>
      <c r="I44" s="25">
        <v>0.81</v>
      </c>
      <c r="J44" s="65">
        <f t="shared" si="4"/>
        <v>32.959183673469383</v>
      </c>
      <c r="K44" s="66">
        <f t="shared" si="5"/>
        <v>8.2653061224489797</v>
      </c>
      <c r="L44" s="22">
        <v>3</v>
      </c>
      <c r="M44"/>
    </row>
    <row r="45" spans="1:13" ht="16" thickBot="1" x14ac:dyDescent="0.25">
      <c r="A45" s="28">
        <v>39</v>
      </c>
      <c r="B45" s="61" t="s">
        <v>222</v>
      </c>
      <c r="C45" s="75">
        <v>43.59</v>
      </c>
      <c r="D45" s="25">
        <v>30.11</v>
      </c>
      <c r="E45" s="25">
        <v>21</v>
      </c>
      <c r="F45" s="25">
        <v>17.98</v>
      </c>
      <c r="G45" s="25">
        <v>9.17</v>
      </c>
      <c r="H45" s="25">
        <v>3.91</v>
      </c>
      <c r="I45" s="25">
        <v>0.9</v>
      </c>
      <c r="J45" s="65">
        <f t="shared" si="4"/>
        <v>42.639040348964016</v>
      </c>
      <c r="K45" s="66">
        <f t="shared" si="5"/>
        <v>9.8146128680479823</v>
      </c>
      <c r="L45" s="22">
        <v>5</v>
      </c>
      <c r="M45"/>
    </row>
    <row r="46" spans="1:13" ht="16" thickBot="1" x14ac:dyDescent="0.25">
      <c r="A46" s="28">
        <v>40</v>
      </c>
      <c r="B46" s="61" t="s">
        <v>223</v>
      </c>
      <c r="C46" s="75">
        <v>42.67</v>
      </c>
      <c r="D46" s="25">
        <v>29.4</v>
      </c>
      <c r="E46" s="25">
        <v>21.48</v>
      </c>
      <c r="F46" s="25">
        <v>17.27</v>
      </c>
      <c r="G46" s="25">
        <v>8.8000000000000007</v>
      </c>
      <c r="H46" s="25">
        <v>4.0999999999999996</v>
      </c>
      <c r="I46" s="25">
        <v>0.82</v>
      </c>
      <c r="J46" s="65">
        <f t="shared" si="4"/>
        <v>46.590909090909079</v>
      </c>
      <c r="K46" s="66">
        <f t="shared" si="5"/>
        <v>9.3181818181818166</v>
      </c>
      <c r="L46" s="22">
        <v>0</v>
      </c>
      <c r="M46"/>
    </row>
    <row r="47" spans="1:13" ht="16" thickBot="1" x14ac:dyDescent="0.25">
      <c r="A47" s="28">
        <v>41</v>
      </c>
      <c r="B47" s="61" t="s">
        <v>224</v>
      </c>
      <c r="C47" s="75">
        <v>42.98</v>
      </c>
      <c r="D47" s="25">
        <v>30.4</v>
      </c>
      <c r="E47" s="25">
        <v>21.04</v>
      </c>
      <c r="F47" s="25">
        <v>17.13</v>
      </c>
      <c r="G47" s="25">
        <v>8.85</v>
      </c>
      <c r="H47" s="25">
        <v>4.2300000000000004</v>
      </c>
      <c r="I47" s="25">
        <v>0.91</v>
      </c>
      <c r="J47" s="65">
        <f t="shared" si="4"/>
        <v>47.79661016949153</v>
      </c>
      <c r="K47" s="66">
        <f t="shared" si="5"/>
        <v>10.282485875706215</v>
      </c>
      <c r="L47" s="22">
        <v>0</v>
      </c>
      <c r="M47"/>
    </row>
    <row r="48" spans="1:13" ht="16" thickBot="1" x14ac:dyDescent="0.25">
      <c r="A48" s="28">
        <v>42</v>
      </c>
      <c r="B48" s="61" t="s">
        <v>225</v>
      </c>
      <c r="C48" s="75">
        <v>38.380000000000003</v>
      </c>
      <c r="D48" s="25">
        <v>29.39</v>
      </c>
      <c r="E48" s="25">
        <v>18.84</v>
      </c>
      <c r="F48" s="25">
        <v>14.24</v>
      </c>
      <c r="G48" s="25">
        <v>7.41</v>
      </c>
      <c r="H48" s="25">
        <v>2.74</v>
      </c>
      <c r="I48" s="25">
        <v>0.56000000000000005</v>
      </c>
      <c r="J48" s="65">
        <f t="shared" si="4"/>
        <v>36.977058029689616</v>
      </c>
      <c r="K48" s="66">
        <f t="shared" si="5"/>
        <v>7.5573549257759787</v>
      </c>
      <c r="L48" s="22">
        <v>0</v>
      </c>
      <c r="M48"/>
    </row>
    <row r="49" spans="1:13" ht="16" thickBot="1" x14ac:dyDescent="0.25">
      <c r="A49" s="28">
        <v>43</v>
      </c>
      <c r="B49" s="61" t="s">
        <v>226</v>
      </c>
      <c r="C49" s="75">
        <v>42.43</v>
      </c>
      <c r="D49" s="25">
        <v>30.16</v>
      </c>
      <c r="E49" s="25">
        <v>19.12</v>
      </c>
      <c r="F49" s="25">
        <v>15.51</v>
      </c>
      <c r="G49" s="25">
        <v>7.94</v>
      </c>
      <c r="H49" s="25">
        <v>2.4</v>
      </c>
      <c r="I49" s="25">
        <v>0.7</v>
      </c>
      <c r="J49" s="65">
        <f t="shared" si="4"/>
        <v>30.226700251889167</v>
      </c>
      <c r="K49" s="66">
        <f t="shared" si="5"/>
        <v>8.8161209068010056</v>
      </c>
      <c r="L49" s="22">
        <v>0</v>
      </c>
      <c r="M49"/>
    </row>
    <row r="50" spans="1:13" ht="16" thickBot="1" x14ac:dyDescent="0.25">
      <c r="A50" s="28">
        <v>44</v>
      </c>
      <c r="B50" s="61" t="s">
        <v>227</v>
      </c>
      <c r="C50" s="75">
        <v>42.2</v>
      </c>
      <c r="D50" s="25">
        <v>30.24</v>
      </c>
      <c r="E50" s="25">
        <v>22</v>
      </c>
      <c r="F50" s="25">
        <v>18.89</v>
      </c>
      <c r="G50" s="25">
        <v>10.01</v>
      </c>
      <c r="H50" s="25">
        <v>3.7</v>
      </c>
      <c r="I50" s="25">
        <v>0.81</v>
      </c>
      <c r="J50" s="65">
        <f t="shared" si="4"/>
        <v>36.963036963036963</v>
      </c>
      <c r="K50" s="66">
        <f t="shared" si="5"/>
        <v>8.0919080919080919</v>
      </c>
      <c r="L50" s="22">
        <v>2</v>
      </c>
      <c r="M50"/>
    </row>
    <row r="51" spans="1:13" ht="16" thickBot="1" x14ac:dyDescent="0.25">
      <c r="A51" s="28">
        <v>45</v>
      </c>
      <c r="B51" s="61" t="s">
        <v>228</v>
      </c>
      <c r="C51" s="75">
        <v>44.68</v>
      </c>
      <c r="D51" s="25">
        <v>30.85</v>
      </c>
      <c r="E51" s="25">
        <v>21.32</v>
      </c>
      <c r="F51" s="25">
        <v>17.89</v>
      </c>
      <c r="G51" s="25">
        <v>8.4700000000000006</v>
      </c>
      <c r="H51" s="25">
        <v>3.89</v>
      </c>
      <c r="I51" s="25">
        <v>1.01</v>
      </c>
      <c r="J51" s="65">
        <f t="shared" si="4"/>
        <v>45.92680047225501</v>
      </c>
      <c r="K51" s="66">
        <f t="shared" si="5"/>
        <v>11.924439197166468</v>
      </c>
      <c r="L51" s="22">
        <v>0</v>
      </c>
      <c r="M51"/>
    </row>
    <row r="52" spans="1:13" ht="16" thickBot="1" x14ac:dyDescent="0.25">
      <c r="A52" s="28">
        <v>46</v>
      </c>
      <c r="B52" s="61" t="s">
        <v>229</v>
      </c>
      <c r="C52" s="75">
        <v>40.15</v>
      </c>
      <c r="D52" s="25">
        <v>31.13</v>
      </c>
      <c r="E52" s="25">
        <v>21.1</v>
      </c>
      <c r="F52" s="25">
        <v>17.82</v>
      </c>
      <c r="G52" s="25">
        <v>9.25</v>
      </c>
      <c r="H52" s="25">
        <v>4.8499999999999996</v>
      </c>
      <c r="I52" s="25">
        <v>1.1499999999999999</v>
      </c>
      <c r="J52" s="65">
        <f t="shared" si="4"/>
        <v>52.432432432432428</v>
      </c>
      <c r="K52" s="66">
        <f t="shared" si="5"/>
        <v>12.432432432432432</v>
      </c>
      <c r="L52" s="22">
        <v>0</v>
      </c>
      <c r="M52"/>
    </row>
    <row r="53" spans="1:13" ht="16" thickBot="1" x14ac:dyDescent="0.25">
      <c r="A53" s="28">
        <v>47</v>
      </c>
      <c r="B53" s="61" t="s">
        <v>230</v>
      </c>
      <c r="C53" s="75">
        <v>43.02</v>
      </c>
      <c r="D53" s="25">
        <v>29.87</v>
      </c>
      <c r="E53" s="25">
        <v>20.03</v>
      </c>
      <c r="F53" s="25">
        <v>17.100000000000001</v>
      </c>
      <c r="G53" s="25">
        <v>8.8000000000000007</v>
      </c>
      <c r="H53" s="25">
        <v>3.64</v>
      </c>
      <c r="I53" s="25">
        <v>0.94</v>
      </c>
      <c r="J53" s="65">
        <f t="shared" si="4"/>
        <v>41.363636363636367</v>
      </c>
      <c r="K53" s="66">
        <f t="shared" si="5"/>
        <v>10.68181818181818</v>
      </c>
      <c r="L53" s="22">
        <v>0</v>
      </c>
      <c r="M53"/>
    </row>
    <row r="54" spans="1:13" ht="16" thickBot="1" x14ac:dyDescent="0.25">
      <c r="A54" s="28">
        <v>48</v>
      </c>
      <c r="B54" s="61" t="s">
        <v>231</v>
      </c>
      <c r="C54" s="75">
        <v>38.33</v>
      </c>
      <c r="D54" s="25">
        <v>28.66</v>
      </c>
      <c r="E54" s="25">
        <v>18.16</v>
      </c>
      <c r="F54" s="25">
        <v>12.35</v>
      </c>
      <c r="G54" s="25">
        <v>6.08</v>
      </c>
      <c r="H54" s="25">
        <v>2.98</v>
      </c>
      <c r="I54" s="25">
        <v>0.67</v>
      </c>
      <c r="J54" s="65">
        <f t="shared" si="4"/>
        <v>49.013157894736842</v>
      </c>
      <c r="K54" s="66">
        <f t="shared" si="5"/>
        <v>11.019736842105264</v>
      </c>
      <c r="L54" s="22">
        <v>0</v>
      </c>
      <c r="M54"/>
    </row>
    <row r="55" spans="1:13" ht="16" thickBot="1" x14ac:dyDescent="0.25">
      <c r="A55" s="28">
        <v>49</v>
      </c>
      <c r="B55" s="61" t="s">
        <v>232</v>
      </c>
      <c r="C55" s="75">
        <v>41.95</v>
      </c>
      <c r="D55" s="25">
        <v>30.82</v>
      </c>
      <c r="E55" s="25">
        <v>20.9</v>
      </c>
      <c r="F55" s="25">
        <v>15.73</v>
      </c>
      <c r="G55" s="25">
        <v>8.76</v>
      </c>
      <c r="H55" s="25">
        <v>3.85</v>
      </c>
      <c r="I55" s="25">
        <v>0.86</v>
      </c>
      <c r="J55" s="65">
        <f t="shared" si="4"/>
        <v>43.949771689497716</v>
      </c>
      <c r="K55" s="66">
        <f t="shared" si="5"/>
        <v>9.8173515981735147</v>
      </c>
      <c r="L55" s="22">
        <v>0</v>
      </c>
      <c r="M55"/>
    </row>
    <row r="56" spans="1:13" ht="16" thickBot="1" x14ac:dyDescent="0.25">
      <c r="A56" s="28">
        <v>50</v>
      </c>
      <c r="B56" s="61" t="s">
        <v>233</v>
      </c>
      <c r="C56" s="75">
        <v>43.06</v>
      </c>
      <c r="D56" s="25">
        <v>31.26</v>
      </c>
      <c r="E56" s="25">
        <v>21.23</v>
      </c>
      <c r="F56" s="25">
        <v>18.72</v>
      </c>
      <c r="G56" s="25">
        <v>10.039999999999999</v>
      </c>
      <c r="H56" s="25">
        <v>4.03</v>
      </c>
      <c r="I56" s="25">
        <v>0.92</v>
      </c>
      <c r="J56" s="65">
        <f t="shared" si="4"/>
        <v>40.139442231075698</v>
      </c>
      <c r="K56" s="66">
        <f t="shared" si="5"/>
        <v>9.1633466135458175</v>
      </c>
      <c r="L56" s="68">
        <v>1</v>
      </c>
      <c r="M56"/>
    </row>
    <row r="57" spans="1:13" x14ac:dyDescent="0.2">
      <c r="A57" s="69" t="s">
        <v>20</v>
      </c>
      <c r="B57" s="38"/>
      <c r="C57" s="70">
        <f t="shared" ref="C57:I57" si="6">AVERAGE(C7:C56)</f>
        <v>42.247199999999999</v>
      </c>
      <c r="D57" s="70">
        <f t="shared" si="6"/>
        <v>30.267800000000008</v>
      </c>
      <c r="E57" s="70">
        <f t="shared" si="6"/>
        <v>20.486599999999999</v>
      </c>
      <c r="F57" s="70">
        <f t="shared" si="6"/>
        <v>16.707600000000003</v>
      </c>
      <c r="G57" s="70">
        <f t="shared" si="6"/>
        <v>8.4604000000000017</v>
      </c>
      <c r="H57" s="70">
        <f t="shared" si="6"/>
        <v>3.8091999999999979</v>
      </c>
      <c r="I57" s="70">
        <f t="shared" si="6"/>
        <v>0.79120000000000001</v>
      </c>
      <c r="J57" s="37">
        <f>AVERAGE(J7:J56)</f>
        <v>45.562155798345714</v>
      </c>
      <c r="K57" s="37">
        <f>AVERAGE(K7:K56)</f>
        <v>9.4447820504863529</v>
      </c>
      <c r="L57" s="36">
        <f>AVERAGE(L7:L56)</f>
        <v>1.42</v>
      </c>
      <c r="M57"/>
    </row>
    <row r="58" spans="1:13" x14ac:dyDescent="0.2">
      <c r="A58" s="69" t="s">
        <v>21</v>
      </c>
      <c r="B58" s="38"/>
      <c r="C58" s="70">
        <f t="shared" ref="C58:I58" si="7">STDEV(C7:C56)</f>
        <v>1.6250878029654086</v>
      </c>
      <c r="D58" s="70">
        <f t="shared" si="7"/>
        <v>1.0127902254743215</v>
      </c>
      <c r="E58" s="70">
        <f t="shared" si="7"/>
        <v>0.98136849473018006</v>
      </c>
      <c r="F58" s="70">
        <f t="shared" si="7"/>
        <v>1.7820860970061705</v>
      </c>
      <c r="G58" s="70">
        <f t="shared" si="7"/>
        <v>1.1979045650379403</v>
      </c>
      <c r="H58" s="70">
        <f t="shared" si="7"/>
        <v>0.76066791273814671</v>
      </c>
      <c r="I58" s="70">
        <f t="shared" si="7"/>
        <v>0.21175303289156347</v>
      </c>
      <c r="J58" s="37">
        <f>STDEV(J7:J56)</f>
        <v>9.369596609109978</v>
      </c>
      <c r="K58" s="37">
        <f>STDEV(K7:K56)</f>
        <v>2.4781267967261673</v>
      </c>
      <c r="L58" s="37">
        <f>STDEV(L7:L56)</f>
        <v>1.8080319664864155</v>
      </c>
      <c r="M58"/>
    </row>
    <row r="59" spans="1:13" x14ac:dyDescent="0.2">
      <c r="A59" s="69" t="s">
        <v>22</v>
      </c>
      <c r="B59" s="38"/>
      <c r="C59" s="70">
        <f t="shared" ref="C59:I59" si="8">MAX(C7:C56)</f>
        <v>45.31</v>
      </c>
      <c r="D59" s="70">
        <f t="shared" si="8"/>
        <v>32.049999999999997</v>
      </c>
      <c r="E59" s="70">
        <f t="shared" si="8"/>
        <v>22.44</v>
      </c>
      <c r="F59" s="70">
        <f t="shared" si="8"/>
        <v>20.440000000000001</v>
      </c>
      <c r="G59" s="70">
        <f t="shared" si="8"/>
        <v>10.83</v>
      </c>
      <c r="H59" s="70">
        <f t="shared" si="8"/>
        <v>5.71</v>
      </c>
      <c r="I59" s="70">
        <f t="shared" si="8"/>
        <v>1.34</v>
      </c>
      <c r="J59" s="37">
        <f>MAX(J7:J56)</f>
        <v>67.132867132867119</v>
      </c>
      <c r="K59" s="37">
        <f>MAX(K7:K56)</f>
        <v>16.709511568123396</v>
      </c>
      <c r="L59" s="38"/>
      <c r="M59"/>
    </row>
    <row r="60" spans="1:13" x14ac:dyDescent="0.2">
      <c r="A60" s="71" t="s">
        <v>23</v>
      </c>
      <c r="B60" s="38"/>
      <c r="C60" s="70">
        <f t="shared" ref="C60:I60" si="9">MIN(C7:C56)</f>
        <v>38.33</v>
      </c>
      <c r="D60" s="70">
        <f t="shared" si="9"/>
        <v>28.35</v>
      </c>
      <c r="E60" s="70">
        <f t="shared" si="9"/>
        <v>18.16</v>
      </c>
      <c r="F60" s="70">
        <f t="shared" si="9"/>
        <v>12.35</v>
      </c>
      <c r="G60" s="70">
        <f t="shared" si="9"/>
        <v>4.29</v>
      </c>
      <c r="H60" s="70">
        <f t="shared" si="9"/>
        <v>2.4</v>
      </c>
      <c r="I60" s="70">
        <f t="shared" si="9"/>
        <v>0.43</v>
      </c>
      <c r="J60" s="70">
        <f>MIN(J7:J56)</f>
        <v>30.226700251889167</v>
      </c>
      <c r="K60" s="70">
        <f>MIN(K7:K56)</f>
        <v>4.8014773776546633</v>
      </c>
      <c r="M60"/>
    </row>
    <row r="62" spans="1:13" x14ac:dyDescent="0.2">
      <c r="A62" s="72"/>
      <c r="B62" s="73"/>
      <c r="C62" s="73"/>
      <c r="D62" s="73"/>
      <c r="E62" s="73"/>
      <c r="F62" s="73"/>
      <c r="G62" s="73"/>
      <c r="H62" s="73"/>
      <c r="I62" s="73"/>
    </row>
  </sheetData>
  <mergeCells count="9">
    <mergeCell ref="B1:D1"/>
    <mergeCell ref="F1:I1"/>
    <mergeCell ref="L1:N1"/>
    <mergeCell ref="C2:D2"/>
    <mergeCell ref="R25:S25"/>
    <mergeCell ref="B4:D4"/>
    <mergeCell ref="Q15:S15"/>
    <mergeCell ref="R24:S24"/>
    <mergeCell ref="I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EC0F9-6993-4949-BE55-F8C34E88009D}">
  <dimension ref="A1:S62"/>
  <sheetViews>
    <sheetView workbookViewId="0">
      <selection activeCell="P9" sqref="P9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7.5" style="9" customWidth="1"/>
    <col min="11" max="11" width="10.832031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443</v>
      </c>
      <c r="G1" s="90"/>
      <c r="H1" s="90"/>
      <c r="I1" s="91"/>
      <c r="J1" s="55" t="s">
        <v>3</v>
      </c>
      <c r="K1" s="56"/>
      <c r="L1" s="81">
        <v>43069</v>
      </c>
      <c r="M1" s="81"/>
      <c r="N1" s="82"/>
      <c r="O1"/>
      <c r="P1"/>
      <c r="Q1"/>
      <c r="R1"/>
      <c r="S1"/>
    </row>
    <row r="2" spans="1:19" ht="16" thickBot="1" x14ac:dyDescent="0.25">
      <c r="A2" s="55" t="s">
        <v>4</v>
      </c>
      <c r="B2" s="58">
        <v>2</v>
      </c>
      <c r="C2" s="92" t="s">
        <v>5</v>
      </c>
      <c r="D2" s="93"/>
      <c r="E2" s="59"/>
      <c r="O2"/>
      <c r="P2"/>
      <c r="Q2"/>
      <c r="R2"/>
      <c r="S2"/>
    </row>
    <row r="3" spans="1:19" ht="16" thickBot="1" x14ac:dyDescent="0.25">
      <c r="H3" s="55" t="s">
        <v>6</v>
      </c>
      <c r="I3" s="86" t="s">
        <v>81</v>
      </c>
      <c r="J3" s="86"/>
      <c r="K3" s="87"/>
      <c r="L3" s="60"/>
      <c r="M3" s="60"/>
      <c r="N3" s="60"/>
      <c r="O3"/>
      <c r="P3"/>
      <c r="Q3"/>
      <c r="R3"/>
      <c r="S3"/>
    </row>
    <row r="4" spans="1:19" ht="16" thickBot="1" x14ac:dyDescent="0.25">
      <c r="A4" s="55" t="s">
        <v>7</v>
      </c>
      <c r="B4" s="81">
        <v>43076</v>
      </c>
      <c r="C4" s="81"/>
      <c r="D4" s="82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3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61" t="s">
        <v>82</v>
      </c>
      <c r="C7" s="18">
        <v>43.19</v>
      </c>
      <c r="D7" s="19">
        <v>31.58</v>
      </c>
      <c r="E7" s="19">
        <v>19.95</v>
      </c>
      <c r="F7" s="19">
        <v>18.23</v>
      </c>
      <c r="G7" s="19">
        <v>10.06</v>
      </c>
      <c r="H7" s="19">
        <v>5.08</v>
      </c>
      <c r="I7" s="19">
        <v>1.53</v>
      </c>
      <c r="J7" s="62">
        <f t="shared" ref="J7:J38" si="0">(H7/G7)*100</f>
        <v>50.497017892644138</v>
      </c>
      <c r="K7" s="63">
        <f t="shared" ref="K7:K38" si="1">(I7/G7)*100</f>
        <v>15.208747514910536</v>
      </c>
      <c r="L7" s="64">
        <v>0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83</v>
      </c>
      <c r="C8" s="24">
        <v>46.98</v>
      </c>
      <c r="D8" s="25">
        <v>34.340000000000003</v>
      </c>
      <c r="E8" s="25">
        <v>21.89</v>
      </c>
      <c r="F8" s="25">
        <v>22.05</v>
      </c>
      <c r="G8" s="25">
        <v>11.46</v>
      </c>
      <c r="H8" s="25">
        <v>6.65</v>
      </c>
      <c r="I8" s="25">
        <v>1.74</v>
      </c>
      <c r="J8" s="65">
        <f t="shared" si="0"/>
        <v>58.027923211169288</v>
      </c>
      <c r="K8" s="66">
        <f t="shared" si="1"/>
        <v>15.183246073298429</v>
      </c>
      <c r="L8" s="22">
        <v>0</v>
      </c>
      <c r="M8"/>
      <c r="N8"/>
      <c r="O8"/>
      <c r="P8"/>
      <c r="Q8"/>
      <c r="R8"/>
      <c r="S8"/>
    </row>
    <row r="9" spans="1:19" x14ac:dyDescent="0.2">
      <c r="A9" s="23">
        <v>3</v>
      </c>
      <c r="B9" s="17" t="s">
        <v>84</v>
      </c>
      <c r="C9" s="24">
        <v>46.72</v>
      </c>
      <c r="D9" s="25">
        <v>34</v>
      </c>
      <c r="E9" s="25">
        <v>21.31</v>
      </c>
      <c r="F9" s="25">
        <v>21.02</v>
      </c>
      <c r="G9" s="25">
        <v>11.11</v>
      </c>
      <c r="H9" s="25">
        <v>6.01</v>
      </c>
      <c r="I9" s="25">
        <v>1.81</v>
      </c>
      <c r="J9" s="65">
        <f t="shared" si="0"/>
        <v>54.095409540954101</v>
      </c>
      <c r="K9" s="66">
        <f t="shared" si="1"/>
        <v>16.291629162916294</v>
      </c>
      <c r="L9" s="22">
        <v>1</v>
      </c>
      <c r="M9"/>
      <c r="N9"/>
      <c r="O9"/>
      <c r="P9"/>
      <c r="Q9"/>
      <c r="R9"/>
      <c r="S9"/>
    </row>
    <row r="10" spans="1:19" x14ac:dyDescent="0.2">
      <c r="A10" s="28">
        <v>4</v>
      </c>
      <c r="B10" s="17" t="s">
        <v>85</v>
      </c>
      <c r="C10" s="24">
        <v>46.83</v>
      </c>
      <c r="D10" s="25">
        <v>34.590000000000003</v>
      </c>
      <c r="E10" s="25">
        <v>20.99</v>
      </c>
      <c r="F10" s="25">
        <v>21.07</v>
      </c>
      <c r="G10" s="25">
        <v>10.6</v>
      </c>
      <c r="H10" s="25">
        <v>6.48</v>
      </c>
      <c r="I10" s="25">
        <v>1.91</v>
      </c>
      <c r="J10" s="65">
        <f t="shared" si="0"/>
        <v>61.132075471698123</v>
      </c>
      <c r="K10" s="66">
        <f t="shared" si="1"/>
        <v>18.018867924528301</v>
      </c>
      <c r="L10" s="22">
        <v>0</v>
      </c>
      <c r="M10"/>
      <c r="N10"/>
      <c r="O10"/>
      <c r="P10"/>
      <c r="Q10"/>
      <c r="R10"/>
      <c r="S10"/>
    </row>
    <row r="11" spans="1:19" x14ac:dyDescent="0.2">
      <c r="A11" s="23">
        <v>5</v>
      </c>
      <c r="B11" s="17" t="s">
        <v>86</v>
      </c>
      <c r="C11" s="24">
        <v>44.97</v>
      </c>
      <c r="D11" s="25">
        <v>31.52</v>
      </c>
      <c r="E11" s="25">
        <v>19.77</v>
      </c>
      <c r="F11" s="25">
        <v>17.77</v>
      </c>
      <c r="G11" s="25">
        <v>9.0299999999999994</v>
      </c>
      <c r="H11" s="25">
        <v>5.35</v>
      </c>
      <c r="I11" s="25">
        <v>1.53</v>
      </c>
      <c r="J11" s="65">
        <f t="shared" si="0"/>
        <v>59.246954595791799</v>
      </c>
      <c r="K11" s="66">
        <f t="shared" si="1"/>
        <v>16.943521594684388</v>
      </c>
      <c r="L11" s="22">
        <v>0</v>
      </c>
      <c r="M11"/>
      <c r="N11"/>
      <c r="O11"/>
      <c r="P11"/>
      <c r="Q11"/>
      <c r="R11"/>
      <c r="S11"/>
    </row>
    <row r="12" spans="1:19" x14ac:dyDescent="0.2">
      <c r="A12" s="23">
        <v>6</v>
      </c>
      <c r="B12" s="17" t="s">
        <v>87</v>
      </c>
      <c r="C12" s="24">
        <v>45.33</v>
      </c>
      <c r="D12" s="25">
        <v>33.5</v>
      </c>
      <c r="E12" s="25">
        <v>20.02</v>
      </c>
      <c r="F12" s="25">
        <v>18.47</v>
      </c>
      <c r="G12" s="25">
        <v>9.51</v>
      </c>
      <c r="H12" s="25">
        <v>5.19</v>
      </c>
      <c r="I12" s="25">
        <v>1.42</v>
      </c>
      <c r="J12" s="65">
        <f t="shared" si="0"/>
        <v>54.57413249211357</v>
      </c>
      <c r="K12" s="66">
        <f t="shared" si="1"/>
        <v>14.931650893796004</v>
      </c>
      <c r="L12" s="22">
        <v>0</v>
      </c>
      <c r="M12"/>
      <c r="N12"/>
      <c r="O12"/>
      <c r="P12"/>
      <c r="Q12"/>
      <c r="R12"/>
      <c r="S12"/>
    </row>
    <row r="13" spans="1:19" x14ac:dyDescent="0.2">
      <c r="A13" s="28">
        <v>7</v>
      </c>
      <c r="B13" s="17" t="s">
        <v>88</v>
      </c>
      <c r="C13" s="24">
        <v>47.28</v>
      </c>
      <c r="D13" s="25">
        <v>34.32</v>
      </c>
      <c r="E13" s="25">
        <v>21.4</v>
      </c>
      <c r="F13" s="25">
        <v>21.44</v>
      </c>
      <c r="G13" s="25">
        <v>10.5</v>
      </c>
      <c r="H13" s="25">
        <v>6.46</v>
      </c>
      <c r="I13" s="25">
        <v>1.78</v>
      </c>
      <c r="J13" s="65">
        <f t="shared" si="0"/>
        <v>61.523809523809526</v>
      </c>
      <c r="K13" s="66">
        <f t="shared" si="1"/>
        <v>16.952380952380953</v>
      </c>
      <c r="L13" s="22">
        <v>0</v>
      </c>
      <c r="M13"/>
      <c r="N13"/>
      <c r="O13"/>
      <c r="P13"/>
      <c r="Q13"/>
      <c r="R13"/>
      <c r="S13"/>
    </row>
    <row r="14" spans="1:19" x14ac:dyDescent="0.2">
      <c r="A14" s="23">
        <v>8</v>
      </c>
      <c r="B14" s="17" t="s">
        <v>89</v>
      </c>
      <c r="C14" s="24">
        <v>40.28</v>
      </c>
      <c r="D14" s="25">
        <v>30.68</v>
      </c>
      <c r="E14" s="25">
        <v>19.86</v>
      </c>
      <c r="F14" s="25">
        <v>15.69</v>
      </c>
      <c r="G14" s="25">
        <v>7.86</v>
      </c>
      <c r="H14" s="25">
        <v>5.4</v>
      </c>
      <c r="I14" s="25">
        <v>1.67</v>
      </c>
      <c r="J14" s="65">
        <f t="shared" si="0"/>
        <v>68.702290076335885</v>
      </c>
      <c r="K14" s="66">
        <f t="shared" si="1"/>
        <v>21.246819338422391</v>
      </c>
      <c r="L14" s="22">
        <v>0</v>
      </c>
      <c r="M14"/>
      <c r="N14"/>
      <c r="O14"/>
      <c r="P14"/>
      <c r="Q14"/>
      <c r="R14"/>
      <c r="S14"/>
    </row>
    <row r="15" spans="1:19" x14ac:dyDescent="0.2">
      <c r="A15" s="23">
        <v>9</v>
      </c>
      <c r="B15" s="17" t="s">
        <v>90</v>
      </c>
      <c r="C15" s="24">
        <v>42.81</v>
      </c>
      <c r="D15" s="25">
        <v>31.3</v>
      </c>
      <c r="E15" s="25">
        <v>20.48</v>
      </c>
      <c r="F15" s="25">
        <v>17.62</v>
      </c>
      <c r="G15" s="25">
        <v>9.18</v>
      </c>
      <c r="H15" s="25">
        <v>5.03</v>
      </c>
      <c r="I15" s="25">
        <v>1.25</v>
      </c>
      <c r="J15" s="65">
        <f t="shared" si="0"/>
        <v>54.793028322440094</v>
      </c>
      <c r="K15" s="66">
        <f t="shared" si="1"/>
        <v>13.616557734204793</v>
      </c>
      <c r="L15" s="22">
        <v>0</v>
      </c>
      <c r="M15"/>
      <c r="N15"/>
      <c r="O15"/>
      <c r="P15"/>
      <c r="Q15"/>
      <c r="R15"/>
      <c r="S15"/>
    </row>
    <row r="16" spans="1:19" x14ac:dyDescent="0.2">
      <c r="A16" s="28">
        <v>10</v>
      </c>
      <c r="B16" s="17" t="s">
        <v>91</v>
      </c>
      <c r="C16" s="24">
        <v>43.16</v>
      </c>
      <c r="D16" s="25">
        <v>32.06</v>
      </c>
      <c r="E16" s="25">
        <v>19.54</v>
      </c>
      <c r="F16" s="25">
        <v>17.21</v>
      </c>
      <c r="G16" s="25">
        <v>9.2799999999999994</v>
      </c>
      <c r="H16" s="25">
        <v>4.5599999999999996</v>
      </c>
      <c r="I16" s="25">
        <v>1.1399999999999999</v>
      </c>
      <c r="J16" s="65">
        <f t="shared" si="0"/>
        <v>49.137931034482754</v>
      </c>
      <c r="K16" s="66">
        <f t="shared" si="1"/>
        <v>12.284482758620689</v>
      </c>
      <c r="L16" s="22">
        <v>0</v>
      </c>
      <c r="M16"/>
    </row>
    <row r="17" spans="1:19" ht="16" thickBot="1" x14ac:dyDescent="0.25">
      <c r="A17" s="23">
        <v>11</v>
      </c>
      <c r="B17" s="17" t="s">
        <v>92</v>
      </c>
      <c r="C17" s="24">
        <v>48.69</v>
      </c>
      <c r="D17" s="25">
        <v>34.04</v>
      </c>
      <c r="E17" s="25">
        <v>21.8</v>
      </c>
      <c r="F17" s="25">
        <v>21.91</v>
      </c>
      <c r="G17" s="25">
        <v>11.1</v>
      </c>
      <c r="H17" s="25">
        <v>6.53</v>
      </c>
      <c r="I17" s="25">
        <v>1.83</v>
      </c>
      <c r="J17" s="65">
        <f t="shared" si="0"/>
        <v>58.828828828828826</v>
      </c>
      <c r="K17" s="66">
        <f t="shared" si="1"/>
        <v>16.486486486486488</v>
      </c>
      <c r="L17" s="22">
        <v>0</v>
      </c>
      <c r="M17"/>
      <c r="N17" s="73"/>
      <c r="O17" s="73"/>
      <c r="P17" s="73"/>
      <c r="Q17" s="73"/>
      <c r="R17" s="73"/>
      <c r="S17" s="73"/>
    </row>
    <row r="18" spans="1:19" ht="16" thickBot="1" x14ac:dyDescent="0.25">
      <c r="A18" s="23">
        <v>12</v>
      </c>
      <c r="B18" s="17" t="s">
        <v>93</v>
      </c>
      <c r="C18" s="24">
        <v>46.15</v>
      </c>
      <c r="D18" s="25">
        <v>33.61</v>
      </c>
      <c r="E18" s="25">
        <v>21.2</v>
      </c>
      <c r="F18" s="25">
        <v>20.57</v>
      </c>
      <c r="G18" s="25">
        <v>10.57</v>
      </c>
      <c r="H18" s="25">
        <v>5.87</v>
      </c>
      <c r="I18" s="25">
        <v>1.56</v>
      </c>
      <c r="J18" s="65">
        <f t="shared" si="0"/>
        <v>55.53453169347209</v>
      </c>
      <c r="K18" s="66">
        <f t="shared" si="1"/>
        <v>14.758751182592242</v>
      </c>
      <c r="L18" s="22">
        <v>0</v>
      </c>
      <c r="M18"/>
      <c r="Q18" s="83" t="s">
        <v>19</v>
      </c>
      <c r="R18" s="84"/>
      <c r="S18" s="85"/>
    </row>
    <row r="19" spans="1:19" ht="16" thickBot="1" x14ac:dyDescent="0.25">
      <c r="A19" s="28">
        <v>13</v>
      </c>
      <c r="B19" s="17" t="s">
        <v>94</v>
      </c>
      <c r="C19" s="24">
        <v>43.41</v>
      </c>
      <c r="D19" s="25">
        <v>31.04</v>
      </c>
      <c r="E19" s="25">
        <v>20.170000000000002</v>
      </c>
      <c r="F19" s="25">
        <v>17.3</v>
      </c>
      <c r="G19" s="25">
        <v>9.15</v>
      </c>
      <c r="H19" s="25">
        <v>5.44</v>
      </c>
      <c r="I19" s="25">
        <v>1.55</v>
      </c>
      <c r="J19" s="65">
        <f t="shared" si="0"/>
        <v>59.453551912568301</v>
      </c>
      <c r="K19" s="66">
        <f t="shared" si="1"/>
        <v>16.939890710382514</v>
      </c>
      <c r="L19" s="22">
        <v>0</v>
      </c>
      <c r="M19"/>
      <c r="Q19" s="43" t="s">
        <v>24</v>
      </c>
      <c r="R19" s="44" t="s">
        <v>25</v>
      </c>
      <c r="S19" s="42" t="s">
        <v>26</v>
      </c>
    </row>
    <row r="20" spans="1:19" x14ac:dyDescent="0.2">
      <c r="A20" s="23">
        <v>14</v>
      </c>
      <c r="B20" s="17" t="s">
        <v>95</v>
      </c>
      <c r="C20" s="24">
        <v>43.79</v>
      </c>
      <c r="D20" s="25">
        <v>32.96</v>
      </c>
      <c r="E20" s="25">
        <v>21.75</v>
      </c>
      <c r="F20" s="25">
        <v>19.22</v>
      </c>
      <c r="G20" s="25">
        <v>10.029999999999999</v>
      </c>
      <c r="H20" s="25">
        <v>5.27</v>
      </c>
      <c r="I20" s="25">
        <v>1.37</v>
      </c>
      <c r="J20" s="65">
        <f t="shared" si="0"/>
        <v>52.542372881355938</v>
      </c>
      <c r="K20" s="66">
        <f t="shared" si="1"/>
        <v>13.659022931206383</v>
      </c>
      <c r="L20" s="22">
        <v>0</v>
      </c>
      <c r="M20"/>
      <c r="Q20" s="47">
        <v>0</v>
      </c>
      <c r="R20" s="45">
        <f t="shared" ref="R20:R25" si="2">COUNTIF($L$7:$L$56, Q20)</f>
        <v>49</v>
      </c>
      <c r="S20" s="46">
        <f>(R20*100)/$R$26</f>
        <v>98</v>
      </c>
    </row>
    <row r="21" spans="1:19" x14ac:dyDescent="0.2">
      <c r="A21" s="23">
        <v>15</v>
      </c>
      <c r="B21" s="17" t="s">
        <v>96</v>
      </c>
      <c r="C21" s="24">
        <v>43.74</v>
      </c>
      <c r="D21" s="25">
        <v>33.54</v>
      </c>
      <c r="E21" s="25">
        <v>21.26</v>
      </c>
      <c r="F21" s="25">
        <v>19.100000000000001</v>
      </c>
      <c r="G21" s="25">
        <v>9.67</v>
      </c>
      <c r="H21" s="25">
        <v>5.47</v>
      </c>
      <c r="I21" s="25">
        <v>1.51</v>
      </c>
      <c r="J21" s="65">
        <f t="shared" si="0"/>
        <v>56.566701137538779</v>
      </c>
      <c r="K21" s="66">
        <f t="shared" si="1"/>
        <v>15.615305067218202</v>
      </c>
      <c r="L21" s="22">
        <v>0</v>
      </c>
      <c r="M21"/>
      <c r="Q21" s="48">
        <v>1</v>
      </c>
      <c r="R21" s="49">
        <f t="shared" si="2"/>
        <v>1</v>
      </c>
      <c r="S21" s="46">
        <f t="shared" ref="S21:S25" si="3">(R21*100)/$R$26</f>
        <v>2</v>
      </c>
    </row>
    <row r="22" spans="1:19" x14ac:dyDescent="0.2">
      <c r="A22" s="28">
        <v>16</v>
      </c>
      <c r="B22" s="17" t="s">
        <v>97</v>
      </c>
      <c r="C22" s="24">
        <v>44.34</v>
      </c>
      <c r="D22" s="25">
        <v>32.14</v>
      </c>
      <c r="E22" s="25">
        <v>21.19</v>
      </c>
      <c r="F22" s="25">
        <v>18.34</v>
      </c>
      <c r="G22" s="25">
        <v>9.14</v>
      </c>
      <c r="H22" s="25">
        <v>5.35</v>
      </c>
      <c r="I22" s="25">
        <v>1.5</v>
      </c>
      <c r="J22" s="65">
        <f t="shared" si="0"/>
        <v>58.533916849015313</v>
      </c>
      <c r="K22" s="66">
        <f t="shared" si="1"/>
        <v>16.411378555798688</v>
      </c>
      <c r="L22" s="22">
        <v>0</v>
      </c>
      <c r="M22"/>
      <c r="Q22" s="48">
        <v>2</v>
      </c>
      <c r="R22" s="49">
        <f t="shared" si="2"/>
        <v>0</v>
      </c>
      <c r="S22" s="46">
        <f t="shared" si="3"/>
        <v>0</v>
      </c>
    </row>
    <row r="23" spans="1:19" x14ac:dyDescent="0.2">
      <c r="A23" s="23">
        <v>17</v>
      </c>
      <c r="B23" s="17" t="s">
        <v>98</v>
      </c>
      <c r="C23" s="24">
        <v>45.85</v>
      </c>
      <c r="D23" s="25">
        <v>35.11</v>
      </c>
      <c r="E23" s="25">
        <v>21.34</v>
      </c>
      <c r="F23" s="25">
        <v>20.54</v>
      </c>
      <c r="G23" s="25">
        <v>10.83</v>
      </c>
      <c r="H23" s="25">
        <v>5.66</v>
      </c>
      <c r="I23" s="25">
        <v>1.38</v>
      </c>
      <c r="J23" s="65">
        <f t="shared" si="0"/>
        <v>52.262234533702681</v>
      </c>
      <c r="K23" s="66">
        <f t="shared" si="1"/>
        <v>12.742382271468141</v>
      </c>
      <c r="L23" s="22">
        <v>0</v>
      </c>
      <c r="M23"/>
      <c r="Q23" s="48">
        <v>3</v>
      </c>
      <c r="R23" s="49">
        <f t="shared" si="2"/>
        <v>0</v>
      </c>
      <c r="S23" s="46">
        <f t="shared" si="3"/>
        <v>0</v>
      </c>
    </row>
    <row r="24" spans="1:19" x14ac:dyDescent="0.2">
      <c r="A24" s="23">
        <v>18</v>
      </c>
      <c r="B24" s="17" t="s">
        <v>99</v>
      </c>
      <c r="C24" s="24">
        <v>45.91</v>
      </c>
      <c r="D24" s="25">
        <v>34.130000000000003</v>
      </c>
      <c r="E24" s="25">
        <v>22.02</v>
      </c>
      <c r="F24" s="25">
        <v>21</v>
      </c>
      <c r="G24" s="25">
        <v>10.44</v>
      </c>
      <c r="H24" s="25">
        <v>5.54</v>
      </c>
      <c r="I24" s="25">
        <v>1.75</v>
      </c>
      <c r="J24" s="65">
        <f t="shared" si="0"/>
        <v>53.065134099616863</v>
      </c>
      <c r="K24" s="66">
        <f t="shared" si="1"/>
        <v>16.762452107279692</v>
      </c>
      <c r="L24" s="22">
        <v>0</v>
      </c>
      <c r="M24"/>
      <c r="Q24" s="48">
        <v>4</v>
      </c>
      <c r="R24" s="49">
        <f t="shared" si="2"/>
        <v>0</v>
      </c>
      <c r="S24" s="46">
        <f t="shared" si="3"/>
        <v>0</v>
      </c>
    </row>
    <row r="25" spans="1:19" ht="16" thickBot="1" x14ac:dyDescent="0.25">
      <c r="A25" s="28">
        <v>19</v>
      </c>
      <c r="B25" s="17" t="s">
        <v>100</v>
      </c>
      <c r="C25" s="24">
        <v>47.01</v>
      </c>
      <c r="D25" s="25">
        <v>33.92</v>
      </c>
      <c r="E25" s="25">
        <v>21.36</v>
      </c>
      <c r="F25" s="25">
        <v>21.52</v>
      </c>
      <c r="G25" s="25">
        <v>11.2</v>
      </c>
      <c r="H25" s="25">
        <v>5.83</v>
      </c>
      <c r="I25" s="25">
        <v>1.62</v>
      </c>
      <c r="J25" s="65">
        <f t="shared" si="0"/>
        <v>52.053571428571431</v>
      </c>
      <c r="K25" s="66">
        <f t="shared" si="1"/>
        <v>14.464285714285715</v>
      </c>
      <c r="L25" s="22">
        <v>0</v>
      </c>
      <c r="M25"/>
      <c r="Q25" s="50">
        <v>5</v>
      </c>
      <c r="R25" s="51">
        <f t="shared" si="2"/>
        <v>0</v>
      </c>
      <c r="S25" s="46">
        <f t="shared" si="3"/>
        <v>0</v>
      </c>
    </row>
    <row r="26" spans="1:19" ht="16" thickBot="1" x14ac:dyDescent="0.25">
      <c r="A26" s="23">
        <v>20</v>
      </c>
      <c r="B26" s="17" t="s">
        <v>101</v>
      </c>
      <c r="C26" s="24">
        <v>39.17</v>
      </c>
      <c r="D26" s="25">
        <v>29.34</v>
      </c>
      <c r="E26" s="25">
        <v>19.04</v>
      </c>
      <c r="F26" s="25">
        <v>13.99</v>
      </c>
      <c r="G26" s="25">
        <v>7.38</v>
      </c>
      <c r="H26" s="25">
        <v>3.99</v>
      </c>
      <c r="I26" s="25">
        <v>1.1000000000000001</v>
      </c>
      <c r="J26" s="65">
        <f t="shared" si="0"/>
        <v>54.065040650406502</v>
      </c>
      <c r="K26" s="66">
        <f t="shared" si="1"/>
        <v>14.905149051490515</v>
      </c>
      <c r="L26" s="22">
        <v>0</v>
      </c>
      <c r="M26"/>
      <c r="Q26" s="53" t="s">
        <v>27</v>
      </c>
      <c r="R26" s="54">
        <f>SUM(R20:R25)</f>
        <v>50</v>
      </c>
      <c r="S26" s="42">
        <f>SUM(S20:S25)</f>
        <v>100</v>
      </c>
    </row>
    <row r="27" spans="1:19" ht="16" thickBot="1" x14ac:dyDescent="0.25">
      <c r="A27" s="28">
        <v>21</v>
      </c>
      <c r="B27" s="17" t="s">
        <v>102</v>
      </c>
      <c r="C27" s="24">
        <v>50.53</v>
      </c>
      <c r="D27" s="25">
        <v>35.85</v>
      </c>
      <c r="E27" s="25">
        <v>21.59</v>
      </c>
      <c r="F27" s="25">
        <v>23.58</v>
      </c>
      <c r="G27" s="25">
        <v>11.81</v>
      </c>
      <c r="H27" s="25">
        <v>6.52</v>
      </c>
      <c r="I27" s="25">
        <v>1.71</v>
      </c>
      <c r="J27" s="65">
        <f t="shared" si="0"/>
        <v>55.207451312447077</v>
      </c>
      <c r="K27" s="66">
        <f t="shared" si="1"/>
        <v>14.479254868755293</v>
      </c>
      <c r="L27" s="22">
        <v>0</v>
      </c>
      <c r="M27"/>
      <c r="Q27" s="52" t="s">
        <v>29</v>
      </c>
      <c r="R27" s="79">
        <f>((R20*Q20)+(R21*Q21)+(R22*Q22)+(R23*Q23)+(R24*Q24)+(R25*Q25))*100/150</f>
        <v>0.66666666666666663</v>
      </c>
      <c r="S27" s="80"/>
    </row>
    <row r="28" spans="1:19" ht="16" thickBot="1" x14ac:dyDescent="0.25">
      <c r="A28" s="23">
        <v>22</v>
      </c>
      <c r="B28" s="17" t="s">
        <v>103</v>
      </c>
      <c r="C28" s="24">
        <v>40.54</v>
      </c>
      <c r="D28" s="25">
        <v>30.46</v>
      </c>
      <c r="E28" s="25">
        <v>18.59</v>
      </c>
      <c r="F28" s="25">
        <v>14.77</v>
      </c>
      <c r="G28" s="25">
        <v>8.5</v>
      </c>
      <c r="H28" s="25">
        <v>5.21</v>
      </c>
      <c r="I28" s="25">
        <v>1.04</v>
      </c>
      <c r="J28" s="65">
        <f t="shared" si="0"/>
        <v>61.294117647058819</v>
      </c>
      <c r="K28" s="66">
        <f t="shared" si="1"/>
        <v>12.23529411764706</v>
      </c>
      <c r="L28" s="22">
        <v>0</v>
      </c>
      <c r="M28"/>
      <c r="Q28" s="52" t="s">
        <v>28</v>
      </c>
      <c r="R28" s="79">
        <f>((R20*Q20)+(R21*Q21)+(R22*Q22)+(R23*Q23)+(R24*Q24)+(R25*Q25))</f>
        <v>1</v>
      </c>
      <c r="S28" s="80"/>
    </row>
    <row r="29" spans="1:19" x14ac:dyDescent="0.2">
      <c r="A29" s="28">
        <v>23</v>
      </c>
      <c r="B29" s="17" t="s">
        <v>104</v>
      </c>
      <c r="C29" s="24">
        <v>47.16</v>
      </c>
      <c r="D29" s="25">
        <v>35.44</v>
      </c>
      <c r="E29" s="25">
        <v>21.41</v>
      </c>
      <c r="F29" s="25">
        <v>22.09</v>
      </c>
      <c r="G29" s="25">
        <v>11.78</v>
      </c>
      <c r="H29" s="25">
        <v>6.43</v>
      </c>
      <c r="I29" s="25">
        <v>1.7</v>
      </c>
      <c r="J29" s="65">
        <f t="shared" si="0"/>
        <v>54.584040747028858</v>
      </c>
      <c r="K29" s="66">
        <f t="shared" si="1"/>
        <v>14.431239388794568</v>
      </c>
      <c r="L29" s="22">
        <v>0</v>
      </c>
      <c r="M29"/>
    </row>
    <row r="30" spans="1:19" x14ac:dyDescent="0.2">
      <c r="A30" s="23">
        <v>24</v>
      </c>
      <c r="B30" s="17" t="s">
        <v>105</v>
      </c>
      <c r="C30" s="24">
        <v>48.19</v>
      </c>
      <c r="D30" s="25">
        <v>34.85</v>
      </c>
      <c r="E30" s="25">
        <v>21.52</v>
      </c>
      <c r="F30" s="25">
        <v>22.99</v>
      </c>
      <c r="G30" s="25">
        <v>12.98</v>
      </c>
      <c r="H30" s="25">
        <v>6.3</v>
      </c>
      <c r="I30" s="25">
        <v>1.1499999999999999</v>
      </c>
      <c r="J30" s="65">
        <f t="shared" si="0"/>
        <v>48.536209553158706</v>
      </c>
      <c r="K30" s="66">
        <f t="shared" si="1"/>
        <v>8.8597842835130969</v>
      </c>
      <c r="L30" s="22">
        <v>0</v>
      </c>
      <c r="M30"/>
    </row>
    <row r="31" spans="1:19" x14ac:dyDescent="0.2">
      <c r="A31" s="28">
        <v>25</v>
      </c>
      <c r="B31" s="17" t="s">
        <v>106</v>
      </c>
      <c r="C31" s="24">
        <v>44.17</v>
      </c>
      <c r="D31" s="25">
        <v>32.99</v>
      </c>
      <c r="E31" s="25">
        <v>21.64</v>
      </c>
      <c r="F31" s="25">
        <v>19.34</v>
      </c>
      <c r="G31" s="25">
        <v>9.84</v>
      </c>
      <c r="H31" s="25">
        <v>5.1100000000000003</v>
      </c>
      <c r="I31" s="25">
        <v>1.64</v>
      </c>
      <c r="J31" s="65">
        <f t="shared" si="0"/>
        <v>51.930894308943095</v>
      </c>
      <c r="K31" s="66">
        <f t="shared" si="1"/>
        <v>16.666666666666664</v>
      </c>
      <c r="L31" s="22">
        <v>0</v>
      </c>
      <c r="M31"/>
    </row>
    <row r="32" spans="1:19" x14ac:dyDescent="0.2">
      <c r="A32" s="23">
        <v>26</v>
      </c>
      <c r="B32" s="17" t="s">
        <v>107</v>
      </c>
      <c r="C32" s="24">
        <v>42.23</v>
      </c>
      <c r="D32" s="25">
        <v>31.07</v>
      </c>
      <c r="E32" s="25">
        <v>19.809999999999999</v>
      </c>
      <c r="F32" s="25">
        <v>15.93</v>
      </c>
      <c r="G32" s="25">
        <v>7.87</v>
      </c>
      <c r="H32" s="25">
        <v>4.55</v>
      </c>
      <c r="I32" s="25">
        <v>1.26</v>
      </c>
      <c r="J32" s="65">
        <f t="shared" si="0"/>
        <v>57.814485387547641</v>
      </c>
      <c r="K32" s="66">
        <f t="shared" si="1"/>
        <v>16.010165184243963</v>
      </c>
      <c r="L32" s="22">
        <v>0</v>
      </c>
      <c r="M32"/>
    </row>
    <row r="33" spans="1:13" x14ac:dyDescent="0.2">
      <c r="A33" s="28">
        <v>27</v>
      </c>
      <c r="B33" s="17" t="s">
        <v>108</v>
      </c>
      <c r="C33" s="24">
        <v>41.53</v>
      </c>
      <c r="D33" s="25">
        <v>32.19</v>
      </c>
      <c r="E33" s="25">
        <v>18.690000000000001</v>
      </c>
      <c r="F33" s="25">
        <v>15.8</v>
      </c>
      <c r="G33" s="25">
        <v>8.25</v>
      </c>
      <c r="H33" s="25">
        <v>3.52</v>
      </c>
      <c r="I33" s="25">
        <v>0.9</v>
      </c>
      <c r="J33" s="65">
        <f t="shared" si="0"/>
        <v>42.666666666666671</v>
      </c>
      <c r="K33" s="66">
        <f t="shared" si="1"/>
        <v>10.90909090909091</v>
      </c>
      <c r="L33" s="22">
        <v>0</v>
      </c>
      <c r="M33"/>
    </row>
    <row r="34" spans="1:13" x14ac:dyDescent="0.2">
      <c r="A34" s="28">
        <v>28</v>
      </c>
      <c r="B34" s="17" t="s">
        <v>109</v>
      </c>
      <c r="C34" s="24">
        <v>45.5</v>
      </c>
      <c r="D34" s="25">
        <v>33.93</v>
      </c>
      <c r="E34" s="25">
        <v>21.02</v>
      </c>
      <c r="F34" s="25">
        <v>19.989999999999998</v>
      </c>
      <c r="G34" s="25">
        <v>10.17</v>
      </c>
      <c r="H34" s="25">
        <v>5.0599999999999996</v>
      </c>
      <c r="I34" s="25">
        <v>1.1499999999999999</v>
      </c>
      <c r="J34" s="65">
        <f t="shared" si="0"/>
        <v>49.754178957718779</v>
      </c>
      <c r="K34" s="66">
        <f t="shared" si="1"/>
        <v>11.307767944936085</v>
      </c>
      <c r="L34" s="22">
        <v>0</v>
      </c>
      <c r="M34"/>
    </row>
    <row r="35" spans="1:13" x14ac:dyDescent="0.2">
      <c r="A35" s="28">
        <v>29</v>
      </c>
      <c r="B35" s="17" t="s">
        <v>110</v>
      </c>
      <c r="C35" s="24">
        <v>46.42</v>
      </c>
      <c r="D35" s="25">
        <v>32.56</v>
      </c>
      <c r="E35" s="25">
        <v>21.97</v>
      </c>
      <c r="F35" s="25">
        <v>20.87</v>
      </c>
      <c r="G35" s="25">
        <v>11.01</v>
      </c>
      <c r="H35" s="25">
        <v>4.45</v>
      </c>
      <c r="I35" s="25">
        <v>1.31</v>
      </c>
      <c r="J35" s="65">
        <f t="shared" si="0"/>
        <v>40.417801998183471</v>
      </c>
      <c r="K35" s="66">
        <f t="shared" si="1"/>
        <v>11.89827429609446</v>
      </c>
      <c r="L35" s="22">
        <v>0</v>
      </c>
      <c r="M35"/>
    </row>
    <row r="36" spans="1:13" x14ac:dyDescent="0.2">
      <c r="A36" s="28">
        <v>30</v>
      </c>
      <c r="B36" s="17" t="s">
        <v>111</v>
      </c>
      <c r="C36" s="24">
        <v>42.46</v>
      </c>
      <c r="D36" s="25">
        <v>32.17</v>
      </c>
      <c r="E36" s="25">
        <v>21.42</v>
      </c>
      <c r="F36" s="25">
        <v>18.96</v>
      </c>
      <c r="G36" s="25">
        <v>9.4</v>
      </c>
      <c r="H36" s="25">
        <v>5.21</v>
      </c>
      <c r="I36" s="25">
        <v>1.47</v>
      </c>
      <c r="J36" s="65">
        <f t="shared" si="0"/>
        <v>55.425531914893611</v>
      </c>
      <c r="K36" s="66">
        <f t="shared" si="1"/>
        <v>15.638297872340425</v>
      </c>
      <c r="L36" s="22">
        <v>0</v>
      </c>
      <c r="M36"/>
    </row>
    <row r="37" spans="1:13" x14ac:dyDescent="0.2">
      <c r="A37" s="28">
        <v>31</v>
      </c>
      <c r="B37" s="17" t="s">
        <v>112</v>
      </c>
      <c r="C37" s="24">
        <v>44.45</v>
      </c>
      <c r="D37" s="25">
        <v>31.95</v>
      </c>
      <c r="E37" s="25">
        <v>20.8</v>
      </c>
      <c r="F37" s="25">
        <v>19.39</v>
      </c>
      <c r="G37" s="25">
        <v>10.07</v>
      </c>
      <c r="H37" s="25">
        <v>5.13</v>
      </c>
      <c r="I37" s="25">
        <v>1.61</v>
      </c>
      <c r="J37" s="65">
        <f t="shared" si="0"/>
        <v>50.943396226415096</v>
      </c>
      <c r="K37" s="66">
        <f t="shared" si="1"/>
        <v>15.98808341608739</v>
      </c>
      <c r="L37" s="22">
        <v>0</v>
      </c>
      <c r="M37"/>
    </row>
    <row r="38" spans="1:13" x14ac:dyDescent="0.2">
      <c r="A38" s="28">
        <v>32</v>
      </c>
      <c r="B38" s="17" t="s">
        <v>113</v>
      </c>
      <c r="C38" s="24">
        <v>44.95</v>
      </c>
      <c r="D38" s="25">
        <v>32.520000000000003</v>
      </c>
      <c r="E38" s="25">
        <v>18.72</v>
      </c>
      <c r="F38" s="25">
        <v>16.79</v>
      </c>
      <c r="G38" s="25">
        <v>8.7100000000000009</v>
      </c>
      <c r="H38" s="25">
        <v>4.74</v>
      </c>
      <c r="I38" s="25">
        <v>1.17</v>
      </c>
      <c r="J38" s="65">
        <f t="shared" si="0"/>
        <v>54.420206659012628</v>
      </c>
      <c r="K38" s="66">
        <f t="shared" si="1"/>
        <v>13.432835820895519</v>
      </c>
      <c r="L38" s="22">
        <v>0</v>
      </c>
      <c r="M38"/>
    </row>
    <row r="39" spans="1:13" x14ac:dyDescent="0.2">
      <c r="A39" s="28">
        <v>33</v>
      </c>
      <c r="B39" s="17" t="s">
        <v>114</v>
      </c>
      <c r="C39" s="24">
        <v>47.52</v>
      </c>
      <c r="D39" s="25">
        <v>35.78</v>
      </c>
      <c r="E39" s="25">
        <v>22.21</v>
      </c>
      <c r="F39" s="25">
        <v>22.83</v>
      </c>
      <c r="G39" s="25">
        <v>11.63</v>
      </c>
      <c r="H39" s="25">
        <v>6.18</v>
      </c>
      <c r="I39" s="25">
        <v>1.84</v>
      </c>
      <c r="J39" s="65">
        <f t="shared" ref="J39:J56" si="4">(H39/G39)*100</f>
        <v>53.138435081685287</v>
      </c>
      <c r="K39" s="66">
        <f t="shared" ref="K39:K56" si="5">(I39/G39)*100</f>
        <v>15.82115219260533</v>
      </c>
      <c r="L39" s="22">
        <v>0</v>
      </c>
      <c r="M39"/>
    </row>
    <row r="40" spans="1:13" x14ac:dyDescent="0.2">
      <c r="A40" s="28">
        <v>34</v>
      </c>
      <c r="B40" s="17" t="s">
        <v>115</v>
      </c>
      <c r="C40" s="24">
        <v>46.16</v>
      </c>
      <c r="D40" s="25">
        <v>34.25</v>
      </c>
      <c r="E40" s="25">
        <v>21.21</v>
      </c>
      <c r="F40" s="25">
        <v>20.45</v>
      </c>
      <c r="G40" s="25">
        <v>10.35</v>
      </c>
      <c r="H40" s="25">
        <v>5.94</v>
      </c>
      <c r="I40" s="25">
        <v>1.91</v>
      </c>
      <c r="J40" s="65">
        <f t="shared" si="4"/>
        <v>57.391304347826086</v>
      </c>
      <c r="K40" s="66">
        <f t="shared" si="5"/>
        <v>18.454106280193237</v>
      </c>
      <c r="L40" s="22">
        <v>0</v>
      </c>
      <c r="M40"/>
    </row>
    <row r="41" spans="1:13" x14ac:dyDescent="0.2">
      <c r="A41" s="28">
        <v>35</v>
      </c>
      <c r="B41" s="17" t="s">
        <v>116</v>
      </c>
      <c r="C41" s="24">
        <v>48.74</v>
      </c>
      <c r="D41" s="25">
        <v>36.090000000000003</v>
      </c>
      <c r="E41" s="25">
        <v>21.44</v>
      </c>
      <c r="F41" s="25">
        <v>23.24</v>
      </c>
      <c r="G41" s="25">
        <v>11.6</v>
      </c>
      <c r="H41" s="25">
        <v>6.38</v>
      </c>
      <c r="I41" s="25">
        <v>1.9</v>
      </c>
      <c r="J41" s="65">
        <f t="shared" si="4"/>
        <v>55.000000000000007</v>
      </c>
      <c r="K41" s="66">
        <f t="shared" si="5"/>
        <v>16.379310344827587</v>
      </c>
      <c r="L41" s="22">
        <v>0</v>
      </c>
      <c r="M41"/>
    </row>
    <row r="42" spans="1:13" x14ac:dyDescent="0.2">
      <c r="A42" s="28">
        <v>36</v>
      </c>
      <c r="B42" s="17" t="s">
        <v>117</v>
      </c>
      <c r="C42" s="24">
        <v>46.42</v>
      </c>
      <c r="D42" s="25">
        <v>34.81</v>
      </c>
      <c r="E42" s="25">
        <v>22.2</v>
      </c>
      <c r="F42" s="25">
        <v>21.85</v>
      </c>
      <c r="G42" s="25">
        <v>11.09</v>
      </c>
      <c r="H42" s="25">
        <v>6.14</v>
      </c>
      <c r="I42" s="25">
        <v>1.57</v>
      </c>
      <c r="J42" s="65">
        <f t="shared" si="4"/>
        <v>55.365193868349863</v>
      </c>
      <c r="K42" s="66">
        <f t="shared" si="5"/>
        <v>14.156898106402165</v>
      </c>
      <c r="L42" s="22">
        <v>0</v>
      </c>
      <c r="M42"/>
    </row>
    <row r="43" spans="1:13" x14ac:dyDescent="0.2">
      <c r="A43" s="28">
        <v>37</v>
      </c>
      <c r="B43" s="17" t="s">
        <v>118</v>
      </c>
      <c r="C43" s="24">
        <v>45.72</v>
      </c>
      <c r="D43" s="25">
        <v>35.07</v>
      </c>
      <c r="E43" s="25">
        <v>21.26</v>
      </c>
      <c r="F43" s="25">
        <v>20.79</v>
      </c>
      <c r="G43" s="25">
        <v>10.71</v>
      </c>
      <c r="H43" s="25">
        <v>6.27</v>
      </c>
      <c r="I43" s="25">
        <v>1.8</v>
      </c>
      <c r="J43" s="65">
        <f t="shared" si="4"/>
        <v>58.54341736694677</v>
      </c>
      <c r="K43" s="66">
        <f t="shared" si="5"/>
        <v>16.806722689075627</v>
      </c>
      <c r="L43" s="22">
        <v>0</v>
      </c>
      <c r="M43"/>
    </row>
    <row r="44" spans="1:13" x14ac:dyDescent="0.2">
      <c r="A44" s="28">
        <v>38</v>
      </c>
      <c r="B44" s="17" t="s">
        <v>119</v>
      </c>
      <c r="C44" s="24">
        <v>48.88</v>
      </c>
      <c r="D44" s="25">
        <v>34.700000000000003</v>
      </c>
      <c r="E44" s="25">
        <v>22.15</v>
      </c>
      <c r="F44" s="25">
        <v>23.05</v>
      </c>
      <c r="G44" s="25">
        <v>11.12</v>
      </c>
      <c r="H44" s="25">
        <v>6.84</v>
      </c>
      <c r="I44" s="25">
        <v>2.41</v>
      </c>
      <c r="J44" s="65">
        <f t="shared" si="4"/>
        <v>61.510791366906481</v>
      </c>
      <c r="K44" s="66">
        <f t="shared" si="5"/>
        <v>21.6726618705036</v>
      </c>
      <c r="L44" s="22">
        <v>0</v>
      </c>
      <c r="M44"/>
    </row>
    <row r="45" spans="1:13" x14ac:dyDescent="0.2">
      <c r="A45" s="28">
        <v>39</v>
      </c>
      <c r="B45" s="17" t="s">
        <v>120</v>
      </c>
      <c r="C45" s="24">
        <v>47.44</v>
      </c>
      <c r="D45" s="25">
        <v>34.590000000000003</v>
      </c>
      <c r="E45" s="25">
        <v>21.91</v>
      </c>
      <c r="F45" s="25">
        <v>23.53</v>
      </c>
      <c r="G45" s="25">
        <v>12.42</v>
      </c>
      <c r="H45" s="25">
        <v>6.23</v>
      </c>
      <c r="I45" s="25">
        <v>1.82</v>
      </c>
      <c r="J45" s="65">
        <f t="shared" si="4"/>
        <v>50.161030595813202</v>
      </c>
      <c r="K45" s="66">
        <f t="shared" si="5"/>
        <v>14.653784219001611</v>
      </c>
      <c r="L45" s="22">
        <v>0</v>
      </c>
      <c r="M45"/>
    </row>
    <row r="46" spans="1:13" x14ac:dyDescent="0.2">
      <c r="A46" s="28">
        <v>40</v>
      </c>
      <c r="B46" s="17" t="s">
        <v>121</v>
      </c>
      <c r="C46" s="24">
        <v>47.15</v>
      </c>
      <c r="D46" s="25">
        <v>33.65</v>
      </c>
      <c r="E46" s="25">
        <v>21.96</v>
      </c>
      <c r="F46" s="25">
        <v>21.58</v>
      </c>
      <c r="G46" s="25">
        <v>11.11</v>
      </c>
      <c r="H46" s="25">
        <v>5.94</v>
      </c>
      <c r="I46" s="25">
        <v>1.59</v>
      </c>
      <c r="J46" s="65">
        <f t="shared" si="4"/>
        <v>53.46534653465347</v>
      </c>
      <c r="K46" s="66">
        <f t="shared" si="5"/>
        <v>14.311431143114312</v>
      </c>
      <c r="L46" s="22">
        <v>0</v>
      </c>
      <c r="M46"/>
    </row>
    <row r="47" spans="1:13" x14ac:dyDescent="0.2">
      <c r="A47" s="28">
        <v>41</v>
      </c>
      <c r="B47" s="17" t="s">
        <v>122</v>
      </c>
      <c r="C47" s="24">
        <v>43.18</v>
      </c>
      <c r="D47" s="25">
        <v>31.88</v>
      </c>
      <c r="E47" s="25">
        <v>20.41</v>
      </c>
      <c r="F47" s="25">
        <v>17.579999999999998</v>
      </c>
      <c r="G47" s="25">
        <v>9.18</v>
      </c>
      <c r="H47" s="25">
        <v>5.1100000000000003</v>
      </c>
      <c r="I47" s="25">
        <v>1.36</v>
      </c>
      <c r="J47" s="65">
        <f t="shared" si="4"/>
        <v>55.664488017429207</v>
      </c>
      <c r="K47" s="66">
        <f t="shared" si="5"/>
        <v>14.814814814814817</v>
      </c>
      <c r="L47" s="22">
        <v>0</v>
      </c>
      <c r="M47"/>
    </row>
    <row r="48" spans="1:13" x14ac:dyDescent="0.2">
      <c r="A48" s="28">
        <v>42</v>
      </c>
      <c r="B48" s="17" t="s">
        <v>123</v>
      </c>
      <c r="C48" s="24">
        <v>47.31</v>
      </c>
      <c r="D48" s="25">
        <v>34.42</v>
      </c>
      <c r="E48" s="25">
        <v>21.15</v>
      </c>
      <c r="F48" s="25">
        <v>20.64</v>
      </c>
      <c r="G48" s="25">
        <v>10.37</v>
      </c>
      <c r="H48" s="25">
        <v>6.55</v>
      </c>
      <c r="I48" s="25">
        <v>2.06</v>
      </c>
      <c r="J48" s="65">
        <f t="shared" si="4"/>
        <v>63.162970106075221</v>
      </c>
      <c r="K48" s="66">
        <f t="shared" si="5"/>
        <v>19.86499517839923</v>
      </c>
      <c r="L48" s="22">
        <v>0</v>
      </c>
      <c r="M48"/>
    </row>
    <row r="49" spans="1:13" x14ac:dyDescent="0.2">
      <c r="A49" s="28">
        <v>43</v>
      </c>
      <c r="B49" s="17" t="s">
        <v>124</v>
      </c>
      <c r="C49" s="24">
        <v>45.88</v>
      </c>
      <c r="D49" s="25">
        <v>34.729999999999997</v>
      </c>
      <c r="E49" s="25">
        <v>20.95</v>
      </c>
      <c r="F49" s="25">
        <v>20.28</v>
      </c>
      <c r="G49" s="25">
        <v>10.31</v>
      </c>
      <c r="H49" s="25">
        <v>5.56</v>
      </c>
      <c r="I49" s="25">
        <v>1.1599999999999999</v>
      </c>
      <c r="J49" s="65">
        <f t="shared" si="4"/>
        <v>53.928225024248299</v>
      </c>
      <c r="K49" s="66">
        <f t="shared" si="5"/>
        <v>11.25121241513094</v>
      </c>
      <c r="L49" s="22">
        <v>0</v>
      </c>
      <c r="M49"/>
    </row>
    <row r="50" spans="1:13" x14ac:dyDescent="0.2">
      <c r="A50" s="28">
        <v>44</v>
      </c>
      <c r="B50" s="17" t="s">
        <v>125</v>
      </c>
      <c r="C50" s="24">
        <v>46.33</v>
      </c>
      <c r="D50" s="25">
        <v>33.200000000000003</v>
      </c>
      <c r="E50" s="25">
        <v>21.53</v>
      </c>
      <c r="F50" s="25">
        <v>20.190000000000001</v>
      </c>
      <c r="G50" s="25">
        <v>10.48</v>
      </c>
      <c r="H50" s="25">
        <v>5.92</v>
      </c>
      <c r="I50" s="25">
        <v>1.78</v>
      </c>
      <c r="J50" s="65">
        <f t="shared" si="4"/>
        <v>56.488549618320604</v>
      </c>
      <c r="K50" s="66">
        <f t="shared" si="5"/>
        <v>16.984732824427482</v>
      </c>
      <c r="L50" s="22">
        <v>0</v>
      </c>
      <c r="M50"/>
    </row>
    <row r="51" spans="1:13" x14ac:dyDescent="0.2">
      <c r="A51" s="28">
        <v>45</v>
      </c>
      <c r="B51" s="17" t="s">
        <v>126</v>
      </c>
      <c r="C51" s="24">
        <v>47.15</v>
      </c>
      <c r="D51" s="25">
        <v>35.46</v>
      </c>
      <c r="E51" s="25">
        <v>21.77</v>
      </c>
      <c r="F51" s="25">
        <v>20.61</v>
      </c>
      <c r="G51" s="25">
        <v>10.14</v>
      </c>
      <c r="H51" s="25">
        <v>5.72</v>
      </c>
      <c r="I51" s="25">
        <v>1.47</v>
      </c>
      <c r="J51" s="65">
        <f t="shared" si="4"/>
        <v>56.410256410256409</v>
      </c>
      <c r="K51" s="66">
        <f t="shared" si="5"/>
        <v>14.497041420118343</v>
      </c>
      <c r="L51" s="22">
        <v>0</v>
      </c>
      <c r="M51"/>
    </row>
    <row r="52" spans="1:13" x14ac:dyDescent="0.2">
      <c r="A52" s="28">
        <v>46</v>
      </c>
      <c r="B52" s="17" t="s">
        <v>127</v>
      </c>
      <c r="C52" s="24">
        <v>46.24</v>
      </c>
      <c r="D52" s="25">
        <v>33.89</v>
      </c>
      <c r="E52" s="25">
        <v>20.98</v>
      </c>
      <c r="F52" s="25">
        <v>21.44</v>
      </c>
      <c r="G52" s="25">
        <v>10.69</v>
      </c>
      <c r="H52" s="25">
        <v>6</v>
      </c>
      <c r="I52" s="25">
        <v>1.67</v>
      </c>
      <c r="J52" s="65">
        <f t="shared" si="4"/>
        <v>56.127221702525731</v>
      </c>
      <c r="K52" s="66">
        <f t="shared" si="5"/>
        <v>15.622076707202995</v>
      </c>
      <c r="L52" s="22">
        <v>0</v>
      </c>
      <c r="M52"/>
    </row>
    <row r="53" spans="1:13" x14ac:dyDescent="0.2">
      <c r="A53" s="28">
        <v>47</v>
      </c>
      <c r="B53" s="17" t="s">
        <v>128</v>
      </c>
      <c r="C53" s="24">
        <v>45.63</v>
      </c>
      <c r="D53" s="25">
        <v>32.979999999999997</v>
      </c>
      <c r="E53" s="25">
        <v>20.54</v>
      </c>
      <c r="F53" s="25">
        <v>18.89</v>
      </c>
      <c r="G53" s="25">
        <v>9.85</v>
      </c>
      <c r="H53" s="25">
        <v>5.32</v>
      </c>
      <c r="I53" s="25">
        <v>1.49</v>
      </c>
      <c r="J53" s="65">
        <f t="shared" si="4"/>
        <v>54.010152284263967</v>
      </c>
      <c r="K53" s="66">
        <f t="shared" si="5"/>
        <v>15.126903553299492</v>
      </c>
      <c r="L53" s="22">
        <v>0</v>
      </c>
      <c r="M53"/>
    </row>
    <row r="54" spans="1:13" x14ac:dyDescent="0.2">
      <c r="A54" s="28">
        <v>48</v>
      </c>
      <c r="B54" s="17" t="s">
        <v>129</v>
      </c>
      <c r="C54" s="24">
        <v>47.59</v>
      </c>
      <c r="D54" s="25">
        <v>35.450000000000003</v>
      </c>
      <c r="E54" s="25">
        <v>22.31</v>
      </c>
      <c r="F54" s="25">
        <v>22.87</v>
      </c>
      <c r="G54" s="25">
        <v>11.57</v>
      </c>
      <c r="H54" s="25">
        <v>5.24</v>
      </c>
      <c r="I54" s="25">
        <v>1.31</v>
      </c>
      <c r="J54" s="65">
        <f t="shared" si="4"/>
        <v>45.289541918755404</v>
      </c>
      <c r="K54" s="66">
        <f t="shared" si="5"/>
        <v>11.322385479688851</v>
      </c>
      <c r="L54" s="22">
        <v>0</v>
      </c>
      <c r="M54"/>
    </row>
    <row r="55" spans="1:13" x14ac:dyDescent="0.2">
      <c r="A55" s="28">
        <v>49</v>
      </c>
      <c r="B55" s="17" t="s">
        <v>130</v>
      </c>
      <c r="C55" s="24">
        <v>43.23</v>
      </c>
      <c r="D55" s="25">
        <v>31.03</v>
      </c>
      <c r="E55" s="25">
        <v>20.12</v>
      </c>
      <c r="F55" s="25">
        <v>16.98</v>
      </c>
      <c r="G55" s="25">
        <v>9.2200000000000006</v>
      </c>
      <c r="H55" s="25">
        <v>4.13</v>
      </c>
      <c r="I55" s="25">
        <v>1.1299999999999999</v>
      </c>
      <c r="J55" s="65">
        <f t="shared" si="4"/>
        <v>44.793926247288503</v>
      </c>
      <c r="K55" s="66">
        <f t="shared" si="5"/>
        <v>12.255965292841646</v>
      </c>
      <c r="L55" s="22">
        <v>0</v>
      </c>
      <c r="M55"/>
    </row>
    <row r="56" spans="1:13" ht="16" thickBot="1" x14ac:dyDescent="0.25">
      <c r="A56" s="28">
        <v>50</v>
      </c>
      <c r="B56" s="67" t="s">
        <v>131</v>
      </c>
      <c r="C56" s="24">
        <v>44.1</v>
      </c>
      <c r="D56" s="25">
        <v>32.26</v>
      </c>
      <c r="E56" s="25">
        <v>20.56</v>
      </c>
      <c r="F56" s="25">
        <v>16.91</v>
      </c>
      <c r="G56" s="25">
        <v>8.3000000000000007</v>
      </c>
      <c r="H56" s="25">
        <v>4.5</v>
      </c>
      <c r="I56" s="25">
        <v>1.32</v>
      </c>
      <c r="J56" s="65">
        <f t="shared" si="4"/>
        <v>54.216867469879517</v>
      </c>
      <c r="K56" s="66">
        <f t="shared" si="5"/>
        <v>15.903614457831324</v>
      </c>
      <c r="L56" s="68">
        <v>0</v>
      </c>
      <c r="M56"/>
    </row>
    <row r="57" spans="1:13" x14ac:dyDescent="0.2">
      <c r="A57" s="69" t="s">
        <v>20</v>
      </c>
      <c r="B57" s="38"/>
      <c r="C57" s="70">
        <f t="shared" ref="C57:I57" si="6">AVERAGE(C7:C56)</f>
        <v>45.368200000000016</v>
      </c>
      <c r="D57" s="70">
        <f t="shared" si="6"/>
        <v>33.358800000000009</v>
      </c>
      <c r="E57" s="70">
        <f t="shared" si="6"/>
        <v>20.963599999999996</v>
      </c>
      <c r="F57" s="70">
        <f t="shared" si="6"/>
        <v>19.765400000000003</v>
      </c>
      <c r="G57" s="70">
        <f t="shared" si="6"/>
        <v>10.172600000000001</v>
      </c>
      <c r="H57" s="70">
        <f t="shared" si="6"/>
        <v>5.5472000000000001</v>
      </c>
      <c r="I57" s="70">
        <f t="shared" si="6"/>
        <v>1.5329999999999995</v>
      </c>
      <c r="J57" s="37">
        <f>AVERAGE(J7:J56)</f>
        <v>54.645983110336289</v>
      </c>
      <c r="K57" s="37">
        <f>AVERAGE(K7:K56)</f>
        <v>15.103591435690305</v>
      </c>
      <c r="L57" s="36">
        <f>AVERAGE(L7:L56)</f>
        <v>0.02</v>
      </c>
      <c r="M57"/>
    </row>
    <row r="58" spans="1:13" x14ac:dyDescent="0.2">
      <c r="A58" s="69" t="s">
        <v>21</v>
      </c>
      <c r="B58" s="38"/>
      <c r="C58" s="70">
        <f t="shared" ref="C58:I58" si="7">STDEV(C7:C56)</f>
        <v>2.3733887681747299</v>
      </c>
      <c r="D58" s="70">
        <f t="shared" si="7"/>
        <v>1.6148047711657263</v>
      </c>
      <c r="E58" s="70">
        <f t="shared" si="7"/>
        <v>0.96847188700466014</v>
      </c>
      <c r="F58" s="70">
        <f t="shared" si="7"/>
        <v>2.4241634029251267</v>
      </c>
      <c r="G58" s="70">
        <f t="shared" si="7"/>
        <v>1.2205933819587869</v>
      </c>
      <c r="H58" s="70">
        <f t="shared" si="7"/>
        <v>0.75350349050557253</v>
      </c>
      <c r="I58" s="70">
        <f t="shared" si="7"/>
        <v>0.29739858501235017</v>
      </c>
      <c r="J58" s="37">
        <f>STDEV(J7:J56)</f>
        <v>5.13705018354133</v>
      </c>
      <c r="K58" s="37">
        <f>STDEV(K7:K56)</f>
        <v>2.5002708981420696</v>
      </c>
      <c r="L58" s="37">
        <f>STDEV(L7:L56)</f>
        <v>0.1414213562373095</v>
      </c>
      <c r="M58"/>
    </row>
    <row r="59" spans="1:13" x14ac:dyDescent="0.2">
      <c r="A59" s="69" t="s">
        <v>22</v>
      </c>
      <c r="B59" s="38"/>
      <c r="C59" s="70">
        <f t="shared" ref="C59:I59" si="8">MAX(C7:C56)</f>
        <v>50.53</v>
      </c>
      <c r="D59" s="70">
        <f t="shared" si="8"/>
        <v>36.090000000000003</v>
      </c>
      <c r="E59" s="70">
        <f t="shared" si="8"/>
        <v>22.31</v>
      </c>
      <c r="F59" s="70">
        <f t="shared" si="8"/>
        <v>23.58</v>
      </c>
      <c r="G59" s="70">
        <f t="shared" si="8"/>
        <v>12.98</v>
      </c>
      <c r="H59" s="70">
        <f t="shared" si="8"/>
        <v>6.84</v>
      </c>
      <c r="I59" s="70">
        <f t="shared" si="8"/>
        <v>2.41</v>
      </c>
      <c r="J59" s="37">
        <f>MAX(J7:J56)</f>
        <v>68.702290076335885</v>
      </c>
      <c r="K59" s="37">
        <f>MAX(K7:K56)</f>
        <v>21.6726618705036</v>
      </c>
      <c r="L59" s="38"/>
      <c r="M59"/>
    </row>
    <row r="60" spans="1:13" x14ac:dyDescent="0.2">
      <c r="A60" s="71" t="s">
        <v>23</v>
      </c>
      <c r="B60" s="38"/>
      <c r="C60" s="70">
        <f t="shared" ref="C60:I60" si="9">MIN(C7:C56)</f>
        <v>39.17</v>
      </c>
      <c r="D60" s="70">
        <f t="shared" si="9"/>
        <v>29.34</v>
      </c>
      <c r="E60" s="70">
        <f t="shared" si="9"/>
        <v>18.59</v>
      </c>
      <c r="F60" s="70">
        <f t="shared" si="9"/>
        <v>13.99</v>
      </c>
      <c r="G60" s="70">
        <f t="shared" si="9"/>
        <v>7.38</v>
      </c>
      <c r="H60" s="70">
        <f t="shared" si="9"/>
        <v>3.52</v>
      </c>
      <c r="I60" s="70">
        <f t="shared" si="9"/>
        <v>0.9</v>
      </c>
      <c r="J60" s="70">
        <f>MIN(J7:J56)</f>
        <v>40.417801998183471</v>
      </c>
      <c r="K60" s="70">
        <f>MIN(K7:K56)</f>
        <v>8.8597842835130969</v>
      </c>
      <c r="M60"/>
    </row>
    <row r="62" spans="1:13" x14ac:dyDescent="0.2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</sheetData>
  <mergeCells count="9">
    <mergeCell ref="B1:D1"/>
    <mergeCell ref="F1:I1"/>
    <mergeCell ref="L1:N1"/>
    <mergeCell ref="C2:D2"/>
    <mergeCell ref="R28:S28"/>
    <mergeCell ref="B4:D4"/>
    <mergeCell ref="Q18:S18"/>
    <mergeCell ref="R27:S27"/>
    <mergeCell ref="I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A587-0173-2A4C-A1E7-C5E9F66694CD}">
  <dimension ref="A1:S76"/>
  <sheetViews>
    <sheetView topLeftCell="A40" workbookViewId="0">
      <selection activeCell="S68" sqref="S68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8.1640625" style="9" customWidth="1"/>
    <col min="11" max="11" width="10.832031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444</v>
      </c>
      <c r="G1" s="90"/>
      <c r="H1" s="90"/>
      <c r="I1" s="91"/>
      <c r="J1" s="55" t="s">
        <v>3</v>
      </c>
      <c r="K1" s="56"/>
      <c r="L1" s="81">
        <v>43076</v>
      </c>
      <c r="M1" s="81"/>
      <c r="N1" s="82"/>
      <c r="O1" s="57"/>
      <c r="P1"/>
      <c r="Q1"/>
      <c r="R1"/>
      <c r="S1"/>
    </row>
    <row r="2" spans="1:19" ht="16" thickBot="1" x14ac:dyDescent="0.25">
      <c r="A2" s="55" t="s">
        <v>4</v>
      </c>
      <c r="B2" s="58">
        <v>2.0569999999999999</v>
      </c>
      <c r="C2" s="92" t="s">
        <v>5</v>
      </c>
      <c r="D2" s="93"/>
      <c r="E2" s="59">
        <v>169</v>
      </c>
      <c r="P2"/>
      <c r="Q2"/>
      <c r="R2"/>
      <c r="S2"/>
    </row>
    <row r="3" spans="1:19" ht="16" thickBot="1" x14ac:dyDescent="0.25">
      <c r="H3" s="55" t="s">
        <v>6</v>
      </c>
      <c r="I3" s="86" t="s">
        <v>234</v>
      </c>
      <c r="J3" s="86"/>
      <c r="K3" s="87"/>
      <c r="L3" s="60"/>
      <c r="M3" s="60"/>
      <c r="N3" s="60"/>
      <c r="P3"/>
      <c r="Q3"/>
      <c r="R3"/>
      <c r="S3"/>
    </row>
    <row r="4" spans="1:19" ht="16" thickBot="1" x14ac:dyDescent="0.25">
      <c r="A4" s="55" t="s">
        <v>7</v>
      </c>
      <c r="B4" s="81">
        <v>43082</v>
      </c>
      <c r="C4" s="81"/>
      <c r="D4" s="82"/>
      <c r="P4"/>
      <c r="Q4"/>
      <c r="R4"/>
      <c r="S4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3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61" t="s">
        <v>235</v>
      </c>
      <c r="C7" s="18">
        <v>46.04</v>
      </c>
      <c r="D7" s="19">
        <v>31.43</v>
      </c>
      <c r="E7" s="19">
        <v>21.34</v>
      </c>
      <c r="F7" s="19">
        <v>21.12</v>
      </c>
      <c r="G7" s="19">
        <v>10.57</v>
      </c>
      <c r="H7" s="19">
        <v>4.21</v>
      </c>
      <c r="I7" s="19">
        <v>0.92</v>
      </c>
      <c r="J7" s="62">
        <f t="shared" ref="J7:J38" si="0">(H7/G7)*100</f>
        <v>39.829706717123933</v>
      </c>
      <c r="K7" s="63">
        <f t="shared" ref="K7:K38" si="1">(I7/G7)*100</f>
        <v>8.7038789025543988</v>
      </c>
      <c r="L7" s="64">
        <v>2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236</v>
      </c>
      <c r="C8" s="24">
        <v>42.1</v>
      </c>
      <c r="D8" s="25">
        <v>29.05</v>
      </c>
      <c r="E8" s="25">
        <v>19.84</v>
      </c>
      <c r="F8" s="25">
        <v>15.97</v>
      </c>
      <c r="G8" s="25">
        <v>8.23</v>
      </c>
      <c r="H8" s="25">
        <v>3.31</v>
      </c>
      <c r="I8" s="25">
        <v>0.61</v>
      </c>
      <c r="J8" s="65">
        <f t="shared" si="0"/>
        <v>40.218712029161601</v>
      </c>
      <c r="K8" s="66">
        <f t="shared" si="1"/>
        <v>7.4119076549210199</v>
      </c>
      <c r="L8" s="22">
        <v>2</v>
      </c>
      <c r="M8"/>
    </row>
    <row r="9" spans="1:19" ht="16" thickBot="1" x14ac:dyDescent="0.25">
      <c r="A9" s="23">
        <v>3</v>
      </c>
      <c r="B9" s="17" t="s">
        <v>237</v>
      </c>
      <c r="C9" s="24">
        <v>38.24</v>
      </c>
      <c r="D9" s="25">
        <v>26.82</v>
      </c>
      <c r="E9" s="25">
        <v>17.55</v>
      </c>
      <c r="F9" s="25">
        <v>10.69</v>
      </c>
      <c r="G9" s="25">
        <v>5.27</v>
      </c>
      <c r="H9" s="25">
        <v>2.7</v>
      </c>
      <c r="I9" s="25">
        <v>0.56999999999999995</v>
      </c>
      <c r="J9" s="65">
        <f t="shared" si="0"/>
        <v>51.233396584440236</v>
      </c>
      <c r="K9" s="66">
        <f t="shared" si="1"/>
        <v>10.815939278937382</v>
      </c>
      <c r="L9" s="22">
        <v>1</v>
      </c>
      <c r="M9"/>
      <c r="N9" s="73"/>
      <c r="O9" s="73"/>
      <c r="P9" s="73"/>
      <c r="Q9" s="73"/>
      <c r="R9" s="73"/>
      <c r="S9" s="73"/>
    </row>
    <row r="10" spans="1:19" ht="16" thickBot="1" x14ac:dyDescent="0.25">
      <c r="A10" s="28">
        <v>4</v>
      </c>
      <c r="B10" s="17" t="s">
        <v>238</v>
      </c>
      <c r="C10" s="24">
        <v>37.29</v>
      </c>
      <c r="D10" s="25">
        <v>26.63</v>
      </c>
      <c r="E10" s="25">
        <v>17.52</v>
      </c>
      <c r="F10" s="25">
        <v>10.74</v>
      </c>
      <c r="G10" s="25">
        <v>5.68</v>
      </c>
      <c r="H10" s="25">
        <v>2.71</v>
      </c>
      <c r="I10" s="25">
        <v>0.63</v>
      </c>
      <c r="J10" s="65">
        <f t="shared" si="0"/>
        <v>47.711267605633807</v>
      </c>
      <c r="K10" s="66">
        <f t="shared" si="1"/>
        <v>11.091549295774648</v>
      </c>
      <c r="L10" s="22">
        <v>5</v>
      </c>
      <c r="M10"/>
      <c r="Q10" s="83" t="s">
        <v>19</v>
      </c>
      <c r="R10" s="84"/>
      <c r="S10" s="85"/>
    </row>
    <row r="11" spans="1:19" ht="16" thickBot="1" x14ac:dyDescent="0.25">
      <c r="A11" s="23">
        <v>5</v>
      </c>
      <c r="B11" s="17" t="s">
        <v>239</v>
      </c>
      <c r="C11" s="24">
        <v>43.77</v>
      </c>
      <c r="D11" s="25">
        <v>31.05</v>
      </c>
      <c r="E11" s="25">
        <v>20.39</v>
      </c>
      <c r="F11" s="25">
        <v>17.559999999999999</v>
      </c>
      <c r="G11" s="25">
        <v>9.43</v>
      </c>
      <c r="H11" s="25">
        <v>3.71</v>
      </c>
      <c r="I11" s="25">
        <v>0.71</v>
      </c>
      <c r="J11" s="65">
        <f t="shared" si="0"/>
        <v>39.34252386002121</v>
      </c>
      <c r="K11" s="66">
        <f t="shared" si="1"/>
        <v>7.5291622481442211</v>
      </c>
      <c r="L11" s="22">
        <v>1</v>
      </c>
      <c r="M11"/>
      <c r="Q11" s="43" t="s">
        <v>24</v>
      </c>
      <c r="R11" s="44" t="s">
        <v>25</v>
      </c>
      <c r="S11" s="42" t="s">
        <v>26</v>
      </c>
    </row>
    <row r="12" spans="1:19" x14ac:dyDescent="0.2">
      <c r="A12" s="23">
        <v>6</v>
      </c>
      <c r="B12" s="17" t="s">
        <v>240</v>
      </c>
      <c r="C12" s="24">
        <v>42.98</v>
      </c>
      <c r="D12" s="25">
        <v>29.91</v>
      </c>
      <c r="E12" s="25">
        <v>19.93</v>
      </c>
      <c r="F12" s="25">
        <v>15.53</v>
      </c>
      <c r="G12" s="25">
        <v>7.51</v>
      </c>
      <c r="H12" s="25">
        <v>4.05</v>
      </c>
      <c r="I12" s="25">
        <v>0.72</v>
      </c>
      <c r="J12" s="65">
        <f t="shared" si="0"/>
        <v>53.928095872170431</v>
      </c>
      <c r="K12" s="66">
        <f t="shared" si="1"/>
        <v>9.5872170439414113</v>
      </c>
      <c r="L12" s="22">
        <v>5</v>
      </c>
      <c r="M12"/>
      <c r="Q12" s="47">
        <v>0</v>
      </c>
      <c r="R12" s="45">
        <f t="shared" ref="R12:R17" si="2">COUNTIF($L$7:$L$56, Q12)</f>
        <v>5</v>
      </c>
      <c r="S12" s="46">
        <f>(R12*100)/$R$18</f>
        <v>10</v>
      </c>
    </row>
    <row r="13" spans="1:19" x14ac:dyDescent="0.2">
      <c r="A13" s="28">
        <v>7</v>
      </c>
      <c r="B13" s="17" t="s">
        <v>241</v>
      </c>
      <c r="C13" s="24">
        <v>40.549999999999997</v>
      </c>
      <c r="D13" s="25">
        <v>27.85</v>
      </c>
      <c r="E13" s="25">
        <v>19.11</v>
      </c>
      <c r="F13" s="25">
        <v>12.97</v>
      </c>
      <c r="G13" s="25">
        <v>6.28</v>
      </c>
      <c r="H13" s="25">
        <v>3.08</v>
      </c>
      <c r="I13" s="25">
        <v>0.61</v>
      </c>
      <c r="J13" s="65">
        <f t="shared" si="0"/>
        <v>49.044585987261144</v>
      </c>
      <c r="K13" s="66">
        <f t="shared" si="1"/>
        <v>9.7133757961783438</v>
      </c>
      <c r="L13" s="22">
        <v>1</v>
      </c>
      <c r="M13"/>
      <c r="Q13" s="48">
        <v>1</v>
      </c>
      <c r="R13" s="49">
        <f t="shared" si="2"/>
        <v>7</v>
      </c>
      <c r="S13" s="46">
        <f t="shared" ref="S13:S17" si="3">(R13*100)/$R$18</f>
        <v>14</v>
      </c>
    </row>
    <row r="14" spans="1:19" x14ac:dyDescent="0.2">
      <c r="A14" s="23">
        <v>8</v>
      </c>
      <c r="B14" s="17" t="s">
        <v>242</v>
      </c>
      <c r="C14" s="24">
        <v>39.51</v>
      </c>
      <c r="D14" s="25">
        <v>28.14</v>
      </c>
      <c r="E14" s="25">
        <v>19.05</v>
      </c>
      <c r="F14" s="25">
        <v>13.74</v>
      </c>
      <c r="G14" s="25">
        <v>7.36</v>
      </c>
      <c r="H14" s="25">
        <v>2.99</v>
      </c>
      <c r="I14" s="25">
        <v>0.62</v>
      </c>
      <c r="J14" s="65">
        <f t="shared" si="0"/>
        <v>40.625</v>
      </c>
      <c r="K14" s="66">
        <f t="shared" si="1"/>
        <v>8.4239130434782616</v>
      </c>
      <c r="L14" s="22">
        <v>2</v>
      </c>
      <c r="M14"/>
      <c r="Q14" s="48">
        <v>2</v>
      </c>
      <c r="R14" s="49">
        <f t="shared" si="2"/>
        <v>13</v>
      </c>
      <c r="S14" s="46">
        <f t="shared" si="3"/>
        <v>26</v>
      </c>
    </row>
    <row r="15" spans="1:19" x14ac:dyDescent="0.2">
      <c r="A15" s="23">
        <v>9</v>
      </c>
      <c r="B15" s="17" t="s">
        <v>243</v>
      </c>
      <c r="C15" s="24">
        <v>41.54</v>
      </c>
      <c r="D15" s="25">
        <v>29</v>
      </c>
      <c r="E15" s="25">
        <v>19.97</v>
      </c>
      <c r="F15" s="25">
        <v>14.85</v>
      </c>
      <c r="G15" s="25">
        <v>7.46</v>
      </c>
      <c r="H15" s="25">
        <v>3.78</v>
      </c>
      <c r="I15" s="25">
        <v>0.93</v>
      </c>
      <c r="J15" s="65">
        <f t="shared" si="0"/>
        <v>50.670241286863273</v>
      </c>
      <c r="K15" s="66">
        <f t="shared" si="1"/>
        <v>12.466487935656838</v>
      </c>
      <c r="L15" s="22">
        <v>0</v>
      </c>
      <c r="M15"/>
      <c r="Q15" s="48">
        <v>3</v>
      </c>
      <c r="R15" s="49">
        <f t="shared" si="2"/>
        <v>8</v>
      </c>
      <c r="S15" s="46">
        <f t="shared" si="3"/>
        <v>16</v>
      </c>
    </row>
    <row r="16" spans="1:19" x14ac:dyDescent="0.2">
      <c r="A16" s="28">
        <v>10</v>
      </c>
      <c r="B16" s="17" t="s">
        <v>244</v>
      </c>
      <c r="C16" s="24">
        <v>40.840000000000003</v>
      </c>
      <c r="D16" s="25">
        <v>28.02</v>
      </c>
      <c r="E16" s="25">
        <v>19.32</v>
      </c>
      <c r="F16" s="25">
        <v>13.47</v>
      </c>
      <c r="G16" s="25">
        <v>6.5</v>
      </c>
      <c r="H16" s="25">
        <v>3.4</v>
      </c>
      <c r="I16" s="25">
        <v>0.63</v>
      </c>
      <c r="J16" s="65">
        <f t="shared" si="0"/>
        <v>52.307692307692314</v>
      </c>
      <c r="K16" s="66">
        <f t="shared" si="1"/>
        <v>9.6923076923076916</v>
      </c>
      <c r="L16" s="22">
        <v>3</v>
      </c>
      <c r="M16"/>
      <c r="Q16" s="48">
        <v>4</v>
      </c>
      <c r="R16" s="49">
        <f t="shared" si="2"/>
        <v>3</v>
      </c>
      <c r="S16" s="46">
        <f t="shared" si="3"/>
        <v>6</v>
      </c>
    </row>
    <row r="17" spans="1:19" ht="16" thickBot="1" x14ac:dyDescent="0.25">
      <c r="A17" s="23">
        <v>11</v>
      </c>
      <c r="B17" s="17" t="s">
        <v>245</v>
      </c>
      <c r="C17" s="24">
        <v>39.229999999999997</v>
      </c>
      <c r="D17" s="25">
        <v>28.26</v>
      </c>
      <c r="E17" s="25">
        <v>18.54</v>
      </c>
      <c r="F17" s="25">
        <v>12.42</v>
      </c>
      <c r="G17" s="25">
        <v>6.02</v>
      </c>
      <c r="H17" s="25">
        <v>3.12</v>
      </c>
      <c r="I17" s="25">
        <v>0.64</v>
      </c>
      <c r="J17" s="65">
        <f t="shared" si="0"/>
        <v>51.827242524916947</v>
      </c>
      <c r="K17" s="66">
        <f t="shared" si="1"/>
        <v>10.631229235880401</v>
      </c>
      <c r="L17" s="22">
        <v>2</v>
      </c>
      <c r="M17"/>
      <c r="Q17" s="50">
        <v>5</v>
      </c>
      <c r="R17" s="51">
        <f t="shared" si="2"/>
        <v>14</v>
      </c>
      <c r="S17" s="46">
        <f t="shared" si="3"/>
        <v>28</v>
      </c>
    </row>
    <row r="18" spans="1:19" ht="16" thickBot="1" x14ac:dyDescent="0.25">
      <c r="A18" s="23">
        <v>12</v>
      </c>
      <c r="B18" s="17" t="s">
        <v>246</v>
      </c>
      <c r="C18" s="24">
        <v>38.76</v>
      </c>
      <c r="D18" s="25">
        <v>26.13</v>
      </c>
      <c r="E18" s="25">
        <v>17.57</v>
      </c>
      <c r="F18" s="25">
        <v>12.05</v>
      </c>
      <c r="G18" s="25">
        <v>6.43</v>
      </c>
      <c r="H18" s="25">
        <v>3.06</v>
      </c>
      <c r="I18" s="25">
        <v>0.74</v>
      </c>
      <c r="J18" s="65">
        <f t="shared" si="0"/>
        <v>47.58942457231727</v>
      </c>
      <c r="K18" s="66">
        <f t="shared" si="1"/>
        <v>11.508553654743391</v>
      </c>
      <c r="L18" s="22">
        <v>4</v>
      </c>
      <c r="M18"/>
      <c r="Q18" s="53" t="s">
        <v>27</v>
      </c>
      <c r="R18" s="54">
        <f>SUM(R12:R17)</f>
        <v>50</v>
      </c>
      <c r="S18" s="42">
        <f>SUM(S12:S17)</f>
        <v>100</v>
      </c>
    </row>
    <row r="19" spans="1:19" ht="16" thickBot="1" x14ac:dyDescent="0.25">
      <c r="A19" s="28">
        <v>13</v>
      </c>
      <c r="B19" s="17" t="s">
        <v>247</v>
      </c>
      <c r="C19" s="24">
        <v>42.83</v>
      </c>
      <c r="D19" s="25">
        <v>31.13</v>
      </c>
      <c r="E19" s="25">
        <v>21.72</v>
      </c>
      <c r="F19" s="25">
        <v>18.329999999999998</v>
      </c>
      <c r="G19" s="25">
        <v>9.85</v>
      </c>
      <c r="H19" s="25">
        <v>3.33</v>
      </c>
      <c r="I19" s="25">
        <v>0.78</v>
      </c>
      <c r="J19" s="65">
        <f t="shared" si="0"/>
        <v>33.807106598984774</v>
      </c>
      <c r="K19" s="66">
        <f t="shared" si="1"/>
        <v>7.9187817258883255</v>
      </c>
      <c r="L19" s="22">
        <v>5</v>
      </c>
      <c r="M19"/>
      <c r="Q19" s="52" t="s">
        <v>29</v>
      </c>
      <c r="R19" s="79">
        <f>((R12*Q12)+(R13*Q13)+(R14*Q14)+(R15*Q15)+(R16*Q16)+(R17*Q17))*100/150</f>
        <v>92.666666666666671</v>
      </c>
      <c r="S19" s="80"/>
    </row>
    <row r="20" spans="1:19" ht="16" thickBot="1" x14ac:dyDescent="0.25">
      <c r="A20" s="23">
        <v>14</v>
      </c>
      <c r="B20" s="17" t="s">
        <v>248</v>
      </c>
      <c r="C20" s="24">
        <v>41.35</v>
      </c>
      <c r="D20" s="25">
        <v>29.13</v>
      </c>
      <c r="E20" s="25">
        <v>19.87</v>
      </c>
      <c r="F20" s="25">
        <v>15.58</v>
      </c>
      <c r="G20" s="25">
        <v>8.06</v>
      </c>
      <c r="H20" s="25">
        <v>3.68</v>
      </c>
      <c r="I20" s="25">
        <v>0.86</v>
      </c>
      <c r="J20" s="65">
        <f t="shared" si="0"/>
        <v>45.6575682382134</v>
      </c>
      <c r="K20" s="66">
        <f t="shared" si="1"/>
        <v>10.669975186104217</v>
      </c>
      <c r="L20" s="22">
        <v>2</v>
      </c>
      <c r="M20"/>
      <c r="Q20" s="52" t="s">
        <v>28</v>
      </c>
      <c r="R20" s="79">
        <f>((R12*Q12)+(R13*Q13)+(R14*Q14)+(R15*Q15)+(R16*Q16)+(R17*Q17))</f>
        <v>139</v>
      </c>
      <c r="S20" s="80"/>
    </row>
    <row r="21" spans="1:19" x14ac:dyDescent="0.2">
      <c r="A21" s="23">
        <v>15</v>
      </c>
      <c r="B21" s="17" t="s">
        <v>249</v>
      </c>
      <c r="C21" s="24">
        <v>39.6</v>
      </c>
      <c r="D21" s="25">
        <v>28.74</v>
      </c>
      <c r="E21" s="25">
        <v>18.600000000000001</v>
      </c>
      <c r="F21" s="25">
        <v>13.44</v>
      </c>
      <c r="G21" s="25">
        <v>7.77</v>
      </c>
      <c r="H21" s="25">
        <v>2.65</v>
      </c>
      <c r="I21" s="25">
        <v>0.5</v>
      </c>
      <c r="J21" s="65">
        <f t="shared" si="0"/>
        <v>34.105534105534105</v>
      </c>
      <c r="K21" s="66">
        <f t="shared" si="1"/>
        <v>6.4350064350064349</v>
      </c>
      <c r="L21" s="22">
        <v>3</v>
      </c>
      <c r="M21"/>
    </row>
    <row r="22" spans="1:19" x14ac:dyDescent="0.2">
      <c r="A22" s="28">
        <v>16</v>
      </c>
      <c r="B22" s="17" t="s">
        <v>250</v>
      </c>
      <c r="C22" s="24">
        <v>38.94</v>
      </c>
      <c r="D22" s="25">
        <v>27.65</v>
      </c>
      <c r="E22" s="25">
        <v>17.420000000000002</v>
      </c>
      <c r="F22" s="25">
        <v>11.58</v>
      </c>
      <c r="G22" s="25">
        <v>5.94</v>
      </c>
      <c r="H22" s="25">
        <v>2.93</v>
      </c>
      <c r="I22" s="25">
        <v>0.56999999999999995</v>
      </c>
      <c r="J22" s="65">
        <f t="shared" si="0"/>
        <v>49.326599326599322</v>
      </c>
      <c r="K22" s="66">
        <f t="shared" si="1"/>
        <v>9.5959595959595934</v>
      </c>
      <c r="L22" s="22">
        <v>5</v>
      </c>
      <c r="M22"/>
    </row>
    <row r="23" spans="1:19" x14ac:dyDescent="0.2">
      <c r="A23" s="23">
        <v>17</v>
      </c>
      <c r="B23" s="17" t="s">
        <v>251</v>
      </c>
      <c r="C23" s="24">
        <v>36.11</v>
      </c>
      <c r="D23" s="25">
        <v>26.45</v>
      </c>
      <c r="E23" s="25">
        <v>17.13</v>
      </c>
      <c r="F23" s="25">
        <v>10.23</v>
      </c>
      <c r="G23" s="25">
        <v>5.21</v>
      </c>
      <c r="H23" s="25">
        <v>2.33</v>
      </c>
      <c r="I23" s="25">
        <v>0.39</v>
      </c>
      <c r="J23" s="65">
        <f t="shared" si="0"/>
        <v>44.72168905950096</v>
      </c>
      <c r="K23" s="66">
        <f t="shared" si="1"/>
        <v>7.4856046065259125</v>
      </c>
      <c r="L23" s="22">
        <v>4</v>
      </c>
      <c r="M23"/>
    </row>
    <row r="24" spans="1:19" x14ac:dyDescent="0.2">
      <c r="A24" s="23">
        <v>18</v>
      </c>
      <c r="B24" s="17" t="s">
        <v>252</v>
      </c>
      <c r="C24" s="24">
        <v>38.33</v>
      </c>
      <c r="D24" s="25">
        <v>26.2</v>
      </c>
      <c r="E24" s="25">
        <v>16.440000000000001</v>
      </c>
      <c r="F24" s="25">
        <v>9.93</v>
      </c>
      <c r="G24" s="25">
        <v>5.17</v>
      </c>
      <c r="H24" s="25">
        <v>2.4300000000000002</v>
      </c>
      <c r="I24" s="25">
        <v>0.64</v>
      </c>
      <c r="J24" s="65">
        <f t="shared" si="0"/>
        <v>47.001934235976798</v>
      </c>
      <c r="K24" s="66">
        <f t="shared" si="1"/>
        <v>12.379110251450678</v>
      </c>
      <c r="L24" s="22">
        <v>1</v>
      </c>
      <c r="M24"/>
    </row>
    <row r="25" spans="1:19" x14ac:dyDescent="0.2">
      <c r="A25" s="28">
        <v>19</v>
      </c>
      <c r="B25" s="17" t="s">
        <v>253</v>
      </c>
      <c r="C25" s="24">
        <v>37.68</v>
      </c>
      <c r="D25" s="25">
        <v>26.01</v>
      </c>
      <c r="E25" s="25">
        <v>17</v>
      </c>
      <c r="F25" s="25">
        <v>10.61</v>
      </c>
      <c r="G25" s="25">
        <v>5.57</v>
      </c>
      <c r="H25" s="25">
        <v>2.4700000000000002</v>
      </c>
      <c r="I25" s="25">
        <v>0.5</v>
      </c>
      <c r="J25" s="65">
        <f t="shared" si="0"/>
        <v>44.344703770197484</v>
      </c>
      <c r="K25" s="66">
        <f t="shared" si="1"/>
        <v>8.9766606822262123</v>
      </c>
      <c r="L25" s="22">
        <v>0</v>
      </c>
      <c r="M25"/>
    </row>
    <row r="26" spans="1:19" x14ac:dyDescent="0.2">
      <c r="A26" s="23">
        <v>20</v>
      </c>
      <c r="B26" s="17" t="s">
        <v>254</v>
      </c>
      <c r="C26" s="24">
        <v>38.200000000000003</v>
      </c>
      <c r="D26" s="25">
        <v>26.51</v>
      </c>
      <c r="E26" s="25">
        <v>17.39</v>
      </c>
      <c r="F26" s="25">
        <v>10.67</v>
      </c>
      <c r="G26" s="25">
        <v>5.3</v>
      </c>
      <c r="H26" s="25">
        <v>2.4700000000000002</v>
      </c>
      <c r="I26" s="25">
        <v>0.46</v>
      </c>
      <c r="J26" s="65">
        <f t="shared" si="0"/>
        <v>46.603773584905667</v>
      </c>
      <c r="K26" s="66">
        <f t="shared" si="1"/>
        <v>8.6792452830188687</v>
      </c>
      <c r="L26" s="22">
        <v>3</v>
      </c>
      <c r="M26"/>
    </row>
    <row r="27" spans="1:19" x14ac:dyDescent="0.2">
      <c r="A27" s="28">
        <v>21</v>
      </c>
      <c r="B27" s="17" t="s">
        <v>255</v>
      </c>
      <c r="C27" s="24">
        <v>40.450000000000003</v>
      </c>
      <c r="D27" s="25">
        <v>29.68</v>
      </c>
      <c r="E27" s="25">
        <v>20.25</v>
      </c>
      <c r="F27" s="25">
        <v>15.98</v>
      </c>
      <c r="G27" s="25">
        <v>8.64</v>
      </c>
      <c r="H27" s="25">
        <v>2.41</v>
      </c>
      <c r="I27" s="25">
        <v>0.45</v>
      </c>
      <c r="J27" s="65">
        <f t="shared" si="0"/>
        <v>27.893518518518519</v>
      </c>
      <c r="K27" s="66">
        <f t="shared" si="1"/>
        <v>5.208333333333333</v>
      </c>
      <c r="L27" s="22">
        <v>5</v>
      </c>
      <c r="M27"/>
    </row>
    <row r="28" spans="1:19" x14ac:dyDescent="0.2">
      <c r="A28" s="23">
        <v>22</v>
      </c>
      <c r="B28" s="17" t="s">
        <v>256</v>
      </c>
      <c r="C28" s="24">
        <v>39.64</v>
      </c>
      <c r="D28" s="25">
        <v>28.61</v>
      </c>
      <c r="E28" s="25">
        <v>29.31</v>
      </c>
      <c r="F28" s="25">
        <v>14.78</v>
      </c>
      <c r="G28" s="25">
        <v>7.99</v>
      </c>
      <c r="H28" s="25">
        <v>3.69</v>
      </c>
      <c r="I28" s="25">
        <v>0.52</v>
      </c>
      <c r="J28" s="65">
        <f t="shared" si="0"/>
        <v>46.182728410513143</v>
      </c>
      <c r="K28" s="66">
        <f t="shared" si="1"/>
        <v>6.5081351689612017</v>
      </c>
      <c r="L28" s="22">
        <v>5</v>
      </c>
      <c r="M28"/>
    </row>
    <row r="29" spans="1:19" x14ac:dyDescent="0.2">
      <c r="A29" s="28">
        <v>23</v>
      </c>
      <c r="B29" s="17" t="s">
        <v>257</v>
      </c>
      <c r="C29" s="24">
        <v>41.36</v>
      </c>
      <c r="D29" s="25">
        <v>30.12</v>
      </c>
      <c r="E29" s="25">
        <v>20.23</v>
      </c>
      <c r="F29" s="25">
        <v>15.71</v>
      </c>
      <c r="G29" s="25">
        <v>8.2799999999999994</v>
      </c>
      <c r="H29" s="25">
        <v>3.37</v>
      </c>
      <c r="I29" s="25">
        <v>0.62</v>
      </c>
      <c r="J29" s="65">
        <f t="shared" si="0"/>
        <v>40.70048309178744</v>
      </c>
      <c r="K29" s="66">
        <f t="shared" si="1"/>
        <v>7.4879227053140092</v>
      </c>
      <c r="L29" s="22">
        <v>5</v>
      </c>
      <c r="M29"/>
    </row>
    <row r="30" spans="1:19" x14ac:dyDescent="0.2">
      <c r="A30" s="23">
        <v>24</v>
      </c>
      <c r="B30" s="17" t="s">
        <v>258</v>
      </c>
      <c r="C30" s="24">
        <v>40.39</v>
      </c>
      <c r="D30" s="25">
        <v>28.7</v>
      </c>
      <c r="E30" s="25">
        <v>19.36</v>
      </c>
      <c r="F30" s="25">
        <v>14.27</v>
      </c>
      <c r="G30" s="25">
        <v>7.32</v>
      </c>
      <c r="H30" s="25">
        <v>3.1</v>
      </c>
      <c r="I30" s="25">
        <v>0.52</v>
      </c>
      <c r="J30" s="65">
        <f t="shared" si="0"/>
        <v>42.349726775956285</v>
      </c>
      <c r="K30" s="66">
        <f t="shared" si="1"/>
        <v>7.1038251366120218</v>
      </c>
      <c r="L30" s="22">
        <v>3</v>
      </c>
      <c r="M30"/>
    </row>
    <row r="31" spans="1:19" x14ac:dyDescent="0.2">
      <c r="A31" s="28">
        <v>25</v>
      </c>
      <c r="B31" s="17" t="s">
        <v>259</v>
      </c>
      <c r="C31" s="24">
        <v>42.58</v>
      </c>
      <c r="D31" s="25">
        <v>30.18</v>
      </c>
      <c r="E31" s="25">
        <v>20.22</v>
      </c>
      <c r="F31" s="25">
        <v>16.899999999999999</v>
      </c>
      <c r="G31" s="25">
        <v>8.9499999999999993</v>
      </c>
      <c r="H31" s="25">
        <v>3.89</v>
      </c>
      <c r="I31" s="25">
        <v>0.83</v>
      </c>
      <c r="J31" s="65">
        <f t="shared" si="0"/>
        <v>43.463687150837991</v>
      </c>
      <c r="K31" s="66">
        <f t="shared" si="1"/>
        <v>9.2737430167597772</v>
      </c>
      <c r="L31" s="22">
        <v>3</v>
      </c>
      <c r="M31"/>
    </row>
    <row r="32" spans="1:19" x14ac:dyDescent="0.2">
      <c r="A32" s="23">
        <v>26</v>
      </c>
      <c r="B32" s="17" t="s">
        <v>260</v>
      </c>
      <c r="C32" s="24">
        <v>35.21</v>
      </c>
      <c r="D32" s="25">
        <v>25.82</v>
      </c>
      <c r="E32" s="25">
        <v>18.190000000000001</v>
      </c>
      <c r="F32" s="25">
        <v>11.26</v>
      </c>
      <c r="G32" s="25">
        <v>6.1</v>
      </c>
      <c r="H32" s="25">
        <v>2.06</v>
      </c>
      <c r="I32" s="25">
        <v>0.5</v>
      </c>
      <c r="J32" s="65">
        <f t="shared" si="0"/>
        <v>33.770491803278688</v>
      </c>
      <c r="K32" s="66">
        <f t="shared" si="1"/>
        <v>8.1967213114754109</v>
      </c>
      <c r="L32" s="22">
        <v>5</v>
      </c>
      <c r="M32"/>
    </row>
    <row r="33" spans="1:13" x14ac:dyDescent="0.2">
      <c r="A33" s="28">
        <v>27</v>
      </c>
      <c r="B33" s="17" t="s">
        <v>261</v>
      </c>
      <c r="C33" s="24">
        <v>42.52</v>
      </c>
      <c r="D33" s="25">
        <v>29.71</v>
      </c>
      <c r="E33" s="25">
        <v>19.29</v>
      </c>
      <c r="F33" s="25">
        <v>14.52</v>
      </c>
      <c r="G33" s="25">
        <v>7.29</v>
      </c>
      <c r="H33" s="25">
        <v>3.55</v>
      </c>
      <c r="I33" s="25">
        <v>0.79</v>
      </c>
      <c r="J33" s="65">
        <f t="shared" si="0"/>
        <v>48.696844993141283</v>
      </c>
      <c r="K33" s="66">
        <f t="shared" si="1"/>
        <v>10.836762688614542</v>
      </c>
      <c r="L33" s="22">
        <v>3</v>
      </c>
      <c r="M33"/>
    </row>
    <row r="34" spans="1:13" x14ac:dyDescent="0.2">
      <c r="A34" s="28">
        <v>28</v>
      </c>
      <c r="B34" s="17" t="s">
        <v>262</v>
      </c>
      <c r="C34" s="24">
        <v>38.700000000000003</v>
      </c>
      <c r="D34" s="25">
        <v>27.52</v>
      </c>
      <c r="E34" s="25">
        <v>17.21</v>
      </c>
      <c r="F34" s="25">
        <v>10.95</v>
      </c>
      <c r="G34" s="25">
        <v>5.08</v>
      </c>
      <c r="H34" s="25">
        <v>2.17</v>
      </c>
      <c r="I34" s="25">
        <v>0.41</v>
      </c>
      <c r="J34" s="65">
        <f t="shared" si="0"/>
        <v>42.71653543307086</v>
      </c>
      <c r="K34" s="66">
        <f t="shared" si="1"/>
        <v>8.0708661417322833</v>
      </c>
      <c r="L34" s="22">
        <v>1</v>
      </c>
      <c r="M34"/>
    </row>
    <row r="35" spans="1:13" x14ac:dyDescent="0.2">
      <c r="A35" s="28">
        <v>29</v>
      </c>
      <c r="B35" s="17" t="s">
        <v>263</v>
      </c>
      <c r="C35" s="24">
        <v>41.43</v>
      </c>
      <c r="D35" s="25">
        <v>29.49</v>
      </c>
      <c r="E35" s="25">
        <v>19.09</v>
      </c>
      <c r="F35" s="25">
        <v>14.74</v>
      </c>
      <c r="G35" s="25">
        <v>7.83</v>
      </c>
      <c r="H35" s="25">
        <v>3.2</v>
      </c>
      <c r="I35" s="25">
        <v>0.71</v>
      </c>
      <c r="J35" s="65">
        <f t="shared" si="0"/>
        <v>40.868454661558111</v>
      </c>
      <c r="K35" s="66">
        <f t="shared" si="1"/>
        <v>9.0676883780332052</v>
      </c>
      <c r="L35" s="22">
        <v>0</v>
      </c>
      <c r="M35"/>
    </row>
    <row r="36" spans="1:13" x14ac:dyDescent="0.2">
      <c r="A36" s="28">
        <v>30</v>
      </c>
      <c r="B36" s="17" t="s">
        <v>264</v>
      </c>
      <c r="C36" s="24">
        <v>42.22</v>
      </c>
      <c r="D36" s="25">
        <v>30.17</v>
      </c>
      <c r="E36" s="25">
        <v>19.93</v>
      </c>
      <c r="F36" s="25">
        <v>15.99</v>
      </c>
      <c r="G36" s="25">
        <v>8.26</v>
      </c>
      <c r="H36" s="25">
        <v>3.92</v>
      </c>
      <c r="I36" s="25">
        <v>0.76</v>
      </c>
      <c r="J36" s="65">
        <f t="shared" si="0"/>
        <v>47.457627118644069</v>
      </c>
      <c r="K36" s="66">
        <f t="shared" si="1"/>
        <v>9.2009685230024214</v>
      </c>
      <c r="L36" s="22">
        <v>2</v>
      </c>
      <c r="M36"/>
    </row>
    <row r="37" spans="1:13" x14ac:dyDescent="0.2">
      <c r="A37" s="28">
        <v>31</v>
      </c>
      <c r="B37" s="17" t="s">
        <v>265</v>
      </c>
      <c r="C37" s="24">
        <v>40.74</v>
      </c>
      <c r="D37" s="25">
        <v>29.96</v>
      </c>
      <c r="E37" s="25">
        <v>19.940000000000001</v>
      </c>
      <c r="F37" s="25">
        <v>15.5</v>
      </c>
      <c r="G37" s="25">
        <v>8.31</v>
      </c>
      <c r="H37" s="25">
        <v>2.29</v>
      </c>
      <c r="I37" s="25">
        <v>0.46</v>
      </c>
      <c r="J37" s="65">
        <f t="shared" si="0"/>
        <v>27.557160048134776</v>
      </c>
      <c r="K37" s="66">
        <f t="shared" si="1"/>
        <v>5.5354993983152827</v>
      </c>
      <c r="L37" s="22">
        <v>2</v>
      </c>
      <c r="M37"/>
    </row>
    <row r="38" spans="1:13" x14ac:dyDescent="0.2">
      <c r="A38" s="28">
        <v>32</v>
      </c>
      <c r="B38" s="17" t="s">
        <v>266</v>
      </c>
      <c r="C38" s="24">
        <v>39.380000000000003</v>
      </c>
      <c r="D38" s="25">
        <v>27.58</v>
      </c>
      <c r="E38" s="25">
        <v>18.86</v>
      </c>
      <c r="F38" s="25">
        <v>12.9</v>
      </c>
      <c r="G38" s="25">
        <v>6.53</v>
      </c>
      <c r="H38" s="25">
        <v>3.04</v>
      </c>
      <c r="I38" s="25">
        <v>0.75</v>
      </c>
      <c r="J38" s="65">
        <f t="shared" si="0"/>
        <v>46.554364471669217</v>
      </c>
      <c r="K38" s="66">
        <f t="shared" si="1"/>
        <v>11.485451761102603</v>
      </c>
      <c r="L38" s="22">
        <v>0</v>
      </c>
      <c r="M38"/>
    </row>
    <row r="39" spans="1:13" x14ac:dyDescent="0.2">
      <c r="A39" s="28">
        <v>33</v>
      </c>
      <c r="B39" s="17" t="s">
        <v>267</v>
      </c>
      <c r="C39" s="24">
        <v>38.82</v>
      </c>
      <c r="D39" s="25">
        <v>26.64</v>
      </c>
      <c r="E39" s="25">
        <v>16.809999999999999</v>
      </c>
      <c r="F39" s="25">
        <v>9.77</v>
      </c>
      <c r="G39" s="25">
        <v>4.8499999999999996</v>
      </c>
      <c r="H39" s="25">
        <v>2.27</v>
      </c>
      <c r="I39" s="25">
        <v>0.51</v>
      </c>
      <c r="J39" s="65">
        <f t="shared" ref="J39:J56" si="4">(H39/G39)*100</f>
        <v>46.80412371134021</v>
      </c>
      <c r="K39" s="66">
        <f t="shared" ref="K39:K56" si="5">(I39/G39)*100</f>
        <v>10.515463917525775</v>
      </c>
      <c r="L39" s="22">
        <v>0</v>
      </c>
      <c r="M39"/>
    </row>
    <row r="40" spans="1:13" x14ac:dyDescent="0.2">
      <c r="A40" s="28">
        <v>34</v>
      </c>
      <c r="B40" s="17" t="s">
        <v>268</v>
      </c>
      <c r="C40" s="24">
        <v>36.46</v>
      </c>
      <c r="D40" s="25">
        <v>28.49</v>
      </c>
      <c r="E40" s="25">
        <v>18.09</v>
      </c>
      <c r="F40" s="25">
        <v>11.83</v>
      </c>
      <c r="G40" s="25">
        <v>7.12</v>
      </c>
      <c r="H40" s="25">
        <v>1.96</v>
      </c>
      <c r="I40" s="25">
        <v>0.37</v>
      </c>
      <c r="J40" s="65">
        <f t="shared" si="4"/>
        <v>27.528089887640451</v>
      </c>
      <c r="K40" s="66">
        <f t="shared" si="5"/>
        <v>5.1966292134831464</v>
      </c>
      <c r="L40" s="22">
        <v>5</v>
      </c>
      <c r="M40"/>
    </row>
    <row r="41" spans="1:13" x14ac:dyDescent="0.2">
      <c r="A41" s="28">
        <v>35</v>
      </c>
      <c r="B41" s="17" t="s">
        <v>269</v>
      </c>
      <c r="C41" s="24">
        <v>38.75</v>
      </c>
      <c r="D41" s="25">
        <v>27.61</v>
      </c>
      <c r="E41" s="25">
        <v>18.63</v>
      </c>
      <c r="F41" s="25">
        <v>13.09</v>
      </c>
      <c r="G41" s="25">
        <v>7.04</v>
      </c>
      <c r="H41" s="25">
        <v>2.08</v>
      </c>
      <c r="I41" s="25">
        <v>0.35</v>
      </c>
      <c r="J41" s="65">
        <f t="shared" si="4"/>
        <v>29.545454545454547</v>
      </c>
      <c r="K41" s="66">
        <f t="shared" si="5"/>
        <v>4.9715909090909092</v>
      </c>
      <c r="L41" s="22">
        <v>5</v>
      </c>
      <c r="M41"/>
    </row>
    <row r="42" spans="1:13" x14ac:dyDescent="0.2">
      <c r="A42" s="28">
        <v>36</v>
      </c>
      <c r="B42" s="17" t="s">
        <v>270</v>
      </c>
      <c r="C42" s="24">
        <v>38.43</v>
      </c>
      <c r="D42" s="25">
        <v>26.22</v>
      </c>
      <c r="E42" s="25">
        <v>17.690000000000001</v>
      </c>
      <c r="F42" s="25">
        <v>10.87</v>
      </c>
      <c r="G42" s="25">
        <v>5.89</v>
      </c>
      <c r="H42" s="25">
        <v>2.25</v>
      </c>
      <c r="I42" s="25">
        <v>0.31</v>
      </c>
      <c r="J42" s="65">
        <f t="shared" si="4"/>
        <v>38.200339558573852</v>
      </c>
      <c r="K42" s="66">
        <f t="shared" si="5"/>
        <v>5.2631578947368425</v>
      </c>
      <c r="L42" s="22">
        <v>5</v>
      </c>
      <c r="M42"/>
    </row>
    <row r="43" spans="1:13" x14ac:dyDescent="0.2">
      <c r="A43" s="28">
        <v>37</v>
      </c>
      <c r="B43" s="17" t="s">
        <v>271</v>
      </c>
      <c r="C43" s="24">
        <v>38.880000000000003</v>
      </c>
      <c r="D43" s="25">
        <v>27.06</v>
      </c>
      <c r="E43" s="25">
        <v>18.170000000000002</v>
      </c>
      <c r="F43" s="25">
        <v>11.46</v>
      </c>
      <c r="G43" s="25">
        <v>5.62</v>
      </c>
      <c r="H43" s="25">
        <v>2.38</v>
      </c>
      <c r="I43" s="25">
        <v>0.37</v>
      </c>
      <c r="J43" s="65">
        <f t="shared" si="4"/>
        <v>42.348754448398573</v>
      </c>
      <c r="K43" s="66">
        <f t="shared" si="5"/>
        <v>6.5836298932384336</v>
      </c>
      <c r="L43" s="22">
        <v>3</v>
      </c>
      <c r="M43"/>
    </row>
    <row r="44" spans="1:13" x14ac:dyDescent="0.2">
      <c r="A44" s="28">
        <v>38</v>
      </c>
      <c r="B44" s="17" t="s">
        <v>272</v>
      </c>
      <c r="C44" s="24">
        <v>38.130000000000003</v>
      </c>
      <c r="D44" s="25">
        <v>27.69</v>
      </c>
      <c r="E44" s="25">
        <v>18.8</v>
      </c>
      <c r="F44" s="25">
        <v>12.1</v>
      </c>
      <c r="G44" s="25">
        <v>6.08</v>
      </c>
      <c r="H44" s="25">
        <v>2.71</v>
      </c>
      <c r="I44" s="25">
        <v>0.56999999999999995</v>
      </c>
      <c r="J44" s="65">
        <f t="shared" si="4"/>
        <v>44.57236842105263</v>
      </c>
      <c r="K44" s="66">
        <f t="shared" si="5"/>
        <v>9.3749999999999982</v>
      </c>
      <c r="L44" s="22">
        <v>2</v>
      </c>
      <c r="M44"/>
    </row>
    <row r="45" spans="1:13" x14ac:dyDescent="0.2">
      <c r="A45" s="28">
        <v>39</v>
      </c>
      <c r="B45" s="17" t="s">
        <v>273</v>
      </c>
      <c r="C45" s="24">
        <v>38.090000000000003</v>
      </c>
      <c r="D45" s="25">
        <v>27.03</v>
      </c>
      <c r="E45" s="25">
        <v>18.47</v>
      </c>
      <c r="F45" s="25">
        <v>11.76</v>
      </c>
      <c r="G45" s="25">
        <v>6.14</v>
      </c>
      <c r="H45" s="25">
        <v>2.66</v>
      </c>
      <c r="I45" s="25">
        <v>0.5</v>
      </c>
      <c r="J45" s="65">
        <f t="shared" si="4"/>
        <v>43.322475570032573</v>
      </c>
      <c r="K45" s="66">
        <f t="shared" si="5"/>
        <v>8.1433224755700326</v>
      </c>
      <c r="L45" s="22">
        <v>5</v>
      </c>
      <c r="M45"/>
    </row>
    <row r="46" spans="1:13" x14ac:dyDescent="0.2">
      <c r="A46" s="28">
        <v>40</v>
      </c>
      <c r="B46" s="17" t="s">
        <v>274</v>
      </c>
      <c r="C46" s="24">
        <v>40.1</v>
      </c>
      <c r="D46" s="25">
        <v>29.07</v>
      </c>
      <c r="E46" s="25">
        <v>19.13</v>
      </c>
      <c r="F46" s="25">
        <v>13.67</v>
      </c>
      <c r="G46" s="25">
        <v>7.95</v>
      </c>
      <c r="H46" s="25">
        <v>3.49</v>
      </c>
      <c r="I46" s="25">
        <v>0.7</v>
      </c>
      <c r="J46" s="65">
        <f t="shared" si="4"/>
        <v>43.899371069182394</v>
      </c>
      <c r="K46" s="66">
        <f t="shared" si="5"/>
        <v>8.8050314465408803</v>
      </c>
      <c r="L46" s="22">
        <v>2</v>
      </c>
      <c r="M46"/>
    </row>
    <row r="47" spans="1:13" x14ac:dyDescent="0.2">
      <c r="A47" s="28">
        <v>41</v>
      </c>
      <c r="B47" s="17" t="s">
        <v>275</v>
      </c>
      <c r="C47" s="24">
        <v>45.21</v>
      </c>
      <c r="D47" s="25">
        <v>30.41</v>
      </c>
      <c r="E47" s="25">
        <v>21.04</v>
      </c>
      <c r="F47" s="25">
        <v>19.18</v>
      </c>
      <c r="G47" s="25">
        <v>10.54</v>
      </c>
      <c r="H47" s="25">
        <v>3.58</v>
      </c>
      <c r="I47" s="25">
        <v>0.64</v>
      </c>
      <c r="J47" s="65">
        <f t="shared" si="4"/>
        <v>33.965844402277042</v>
      </c>
      <c r="K47" s="66">
        <f t="shared" si="5"/>
        <v>6.0721062618595836</v>
      </c>
      <c r="L47" s="22">
        <v>3</v>
      </c>
      <c r="M47"/>
    </row>
    <row r="48" spans="1:13" x14ac:dyDescent="0.2">
      <c r="A48" s="28">
        <v>42</v>
      </c>
      <c r="B48" s="17" t="s">
        <v>276</v>
      </c>
      <c r="C48" s="24">
        <v>40.380000000000003</v>
      </c>
      <c r="D48" s="25">
        <v>29</v>
      </c>
      <c r="E48" s="25">
        <v>20</v>
      </c>
      <c r="F48" s="25">
        <v>16.010000000000002</v>
      </c>
      <c r="G48" s="25">
        <v>9.36</v>
      </c>
      <c r="H48" s="25">
        <v>2.98</v>
      </c>
      <c r="I48" s="25">
        <v>0.69</v>
      </c>
      <c r="J48" s="65">
        <f t="shared" si="4"/>
        <v>31.837606837606842</v>
      </c>
      <c r="K48" s="66">
        <f t="shared" si="5"/>
        <v>7.3717948717948723</v>
      </c>
      <c r="L48" s="22">
        <v>2</v>
      </c>
      <c r="M48"/>
    </row>
    <row r="49" spans="1:19" x14ac:dyDescent="0.2">
      <c r="A49" s="28">
        <v>43</v>
      </c>
      <c r="B49" s="17" t="s">
        <v>277</v>
      </c>
      <c r="C49" s="24">
        <v>39.56</v>
      </c>
      <c r="D49" s="25">
        <v>27.82</v>
      </c>
      <c r="E49" s="25">
        <v>18.809999999999999</v>
      </c>
      <c r="F49" s="25">
        <v>12.72</v>
      </c>
      <c r="G49" s="25">
        <v>6.49</v>
      </c>
      <c r="H49" s="25">
        <v>3.13</v>
      </c>
      <c r="I49" s="25">
        <v>0.63</v>
      </c>
      <c r="J49" s="65">
        <f t="shared" si="4"/>
        <v>48.228043143297377</v>
      </c>
      <c r="K49" s="66">
        <f t="shared" si="5"/>
        <v>9.7072419106317405</v>
      </c>
      <c r="L49" s="22">
        <v>5</v>
      </c>
      <c r="M49"/>
    </row>
    <row r="50" spans="1:19" x14ac:dyDescent="0.2">
      <c r="A50" s="28">
        <v>44</v>
      </c>
      <c r="B50" s="17" t="s">
        <v>278</v>
      </c>
      <c r="C50" s="24">
        <v>38.79</v>
      </c>
      <c r="D50" s="25">
        <v>28.14</v>
      </c>
      <c r="E50" s="25">
        <v>18.62</v>
      </c>
      <c r="F50" s="25">
        <v>12.91</v>
      </c>
      <c r="G50" s="25">
        <v>7.01</v>
      </c>
      <c r="H50" s="25">
        <v>2.48</v>
      </c>
      <c r="I50" s="25">
        <v>0.44</v>
      </c>
      <c r="J50" s="65">
        <f t="shared" si="4"/>
        <v>35.378031383737522</v>
      </c>
      <c r="K50" s="66">
        <f t="shared" si="5"/>
        <v>6.2767475035663338</v>
      </c>
      <c r="L50" s="22">
        <v>2</v>
      </c>
      <c r="M50"/>
    </row>
    <row r="51" spans="1:19" x14ac:dyDescent="0.2">
      <c r="A51" s="28">
        <v>45</v>
      </c>
      <c r="B51" s="17" t="s">
        <v>279</v>
      </c>
      <c r="C51" s="24">
        <v>42</v>
      </c>
      <c r="D51" s="25">
        <v>30</v>
      </c>
      <c r="E51" s="25">
        <v>21.51</v>
      </c>
      <c r="F51" s="25">
        <v>17.309999999999999</v>
      </c>
      <c r="G51" s="25">
        <v>9.8800000000000008</v>
      </c>
      <c r="H51" s="25">
        <v>3.27</v>
      </c>
      <c r="I51" s="25">
        <v>0.95</v>
      </c>
      <c r="J51" s="65">
        <f t="shared" si="4"/>
        <v>33.097165991902834</v>
      </c>
      <c r="K51" s="66">
        <f t="shared" si="5"/>
        <v>9.615384615384615</v>
      </c>
      <c r="L51" s="22">
        <v>1</v>
      </c>
      <c r="M51"/>
    </row>
    <row r="52" spans="1:19" x14ac:dyDescent="0.2">
      <c r="A52" s="28">
        <v>46</v>
      </c>
      <c r="B52" s="17" t="s">
        <v>280</v>
      </c>
      <c r="C52" s="24">
        <v>37.31</v>
      </c>
      <c r="D52" s="25">
        <v>26.94</v>
      </c>
      <c r="E52" s="25">
        <v>18.239999999999998</v>
      </c>
      <c r="F52" s="25">
        <v>11.83</v>
      </c>
      <c r="G52" s="25">
        <v>6.39</v>
      </c>
      <c r="H52" s="25">
        <v>2.12</v>
      </c>
      <c r="I52" s="25">
        <v>0.4</v>
      </c>
      <c r="J52" s="65">
        <f t="shared" si="4"/>
        <v>33.176838810641627</v>
      </c>
      <c r="K52" s="66">
        <f t="shared" si="5"/>
        <v>6.2597809076682314</v>
      </c>
      <c r="L52" s="22">
        <v>5</v>
      </c>
      <c r="M52"/>
    </row>
    <row r="53" spans="1:19" x14ac:dyDescent="0.2">
      <c r="A53" s="28">
        <v>47</v>
      </c>
      <c r="B53" s="17" t="s">
        <v>281</v>
      </c>
      <c r="C53" s="24">
        <v>42.27</v>
      </c>
      <c r="D53" s="25">
        <v>31.6</v>
      </c>
      <c r="E53" s="25">
        <v>20.61</v>
      </c>
      <c r="F53" s="25">
        <v>17.84</v>
      </c>
      <c r="G53" s="25">
        <v>9.51</v>
      </c>
      <c r="H53" s="25">
        <v>4.3600000000000003</v>
      </c>
      <c r="I53" s="25">
        <v>1.07</v>
      </c>
      <c r="J53" s="65">
        <f t="shared" si="4"/>
        <v>45.846477392218723</v>
      </c>
      <c r="K53" s="66">
        <f t="shared" si="5"/>
        <v>11.251314405888539</v>
      </c>
      <c r="L53" s="22">
        <v>1</v>
      </c>
      <c r="M53"/>
    </row>
    <row r="54" spans="1:19" x14ac:dyDescent="0.2">
      <c r="A54" s="28">
        <v>48</v>
      </c>
      <c r="B54" s="17" t="s">
        <v>282</v>
      </c>
      <c r="C54" s="24">
        <v>43.03</v>
      </c>
      <c r="D54" s="25">
        <v>30.32</v>
      </c>
      <c r="E54" s="25">
        <v>19.48</v>
      </c>
      <c r="F54" s="25">
        <v>16.329999999999998</v>
      </c>
      <c r="G54" s="25">
        <v>8.84</v>
      </c>
      <c r="H54" s="25">
        <v>3.82</v>
      </c>
      <c r="I54" s="25">
        <v>0.87</v>
      </c>
      <c r="J54" s="65">
        <f t="shared" si="4"/>
        <v>43.212669683257914</v>
      </c>
      <c r="K54" s="66">
        <f t="shared" si="5"/>
        <v>9.8416289592760187</v>
      </c>
      <c r="L54" s="22">
        <v>2</v>
      </c>
      <c r="M54"/>
    </row>
    <row r="55" spans="1:19" x14ac:dyDescent="0.2">
      <c r="A55" s="28">
        <v>49</v>
      </c>
      <c r="B55" s="17" t="s">
        <v>283</v>
      </c>
      <c r="C55" s="24">
        <v>39.64</v>
      </c>
      <c r="D55" s="25">
        <v>27.38</v>
      </c>
      <c r="E55" s="25">
        <v>17.71</v>
      </c>
      <c r="F55" s="25">
        <v>10.87</v>
      </c>
      <c r="G55" s="25">
        <v>5.89</v>
      </c>
      <c r="H55" s="25">
        <v>2.17</v>
      </c>
      <c r="I55" s="25">
        <v>0.33</v>
      </c>
      <c r="J55" s="65">
        <f t="shared" si="4"/>
        <v>36.842105263157897</v>
      </c>
      <c r="K55" s="66">
        <f t="shared" si="5"/>
        <v>5.6027164685908328</v>
      </c>
      <c r="L55" s="22">
        <v>4</v>
      </c>
      <c r="M55"/>
    </row>
    <row r="56" spans="1:19" ht="16" thickBot="1" x14ac:dyDescent="0.25">
      <c r="A56" s="28">
        <v>50</v>
      </c>
      <c r="B56" s="67" t="s">
        <v>284</v>
      </c>
      <c r="C56" s="76">
        <v>39.21</v>
      </c>
      <c r="D56" s="77">
        <v>27.93</v>
      </c>
      <c r="E56" s="77">
        <v>17.64</v>
      </c>
      <c r="F56" s="77">
        <v>11.7</v>
      </c>
      <c r="G56" s="77">
        <v>5.98</v>
      </c>
      <c r="H56" s="77">
        <v>2.91</v>
      </c>
      <c r="I56" s="77">
        <v>0.49</v>
      </c>
      <c r="J56" s="65">
        <f t="shared" si="4"/>
        <v>48.662207357859529</v>
      </c>
      <c r="K56" s="66">
        <f t="shared" si="5"/>
        <v>8.1939799331103664</v>
      </c>
      <c r="L56" s="68">
        <v>2</v>
      </c>
      <c r="M56"/>
    </row>
    <row r="57" spans="1:19" x14ac:dyDescent="0.2">
      <c r="A57" s="69" t="s">
        <v>20</v>
      </c>
      <c r="B57" s="38"/>
      <c r="C57" s="70">
        <f t="shared" ref="C57:I57" si="6">AVERAGE(C7:C56)</f>
        <v>40.071400000000011</v>
      </c>
      <c r="D57" s="70">
        <f t="shared" si="6"/>
        <v>28.420000000000005</v>
      </c>
      <c r="E57" s="70">
        <f t="shared" si="6"/>
        <v>19.140600000000003</v>
      </c>
      <c r="F57" s="70">
        <f t="shared" si="6"/>
        <v>13.724599999999995</v>
      </c>
      <c r="G57" s="70">
        <f t="shared" si="6"/>
        <v>7.2153999999999971</v>
      </c>
      <c r="H57" s="70">
        <f t="shared" si="6"/>
        <v>2.9943999999999993</v>
      </c>
      <c r="I57" s="70">
        <f t="shared" si="6"/>
        <v>0.61080000000000001</v>
      </c>
      <c r="J57" s="37">
        <f>AVERAGE(J7:J56)</f>
        <v>42.091527764445154</v>
      </c>
      <c r="K57" s="37">
        <f>AVERAGE(K7:K56)</f>
        <v>8.5347660939982291</v>
      </c>
      <c r="L57" s="36">
        <f>AVERAGE(L7:L56)</f>
        <v>2.78</v>
      </c>
      <c r="M57"/>
    </row>
    <row r="58" spans="1:19" x14ac:dyDescent="0.2">
      <c r="A58" s="69" t="s">
        <v>21</v>
      </c>
      <c r="B58" s="38"/>
      <c r="C58" s="70">
        <f t="shared" ref="C58:I58" si="7">STDEV(C7:C56)</f>
        <v>2.2455897911693676</v>
      </c>
      <c r="D58" s="70">
        <f t="shared" si="7"/>
        <v>1.5611168163483844</v>
      </c>
      <c r="E58" s="70">
        <f t="shared" si="7"/>
        <v>1.9526083131262497</v>
      </c>
      <c r="F58" s="70">
        <f t="shared" si="7"/>
        <v>2.6749420821500558</v>
      </c>
      <c r="G58" s="70">
        <f t="shared" si="7"/>
        <v>1.531574100228202</v>
      </c>
      <c r="H58" s="70">
        <f t="shared" si="7"/>
        <v>0.63462719250705835</v>
      </c>
      <c r="I58" s="70">
        <f t="shared" si="7"/>
        <v>0.17798004932908532</v>
      </c>
      <c r="J58" s="37">
        <f>STDEV(J7:J56)</f>
        <v>6.9897550089599356</v>
      </c>
      <c r="K58" s="37">
        <f>STDEV(K7:K56)</f>
        <v>2.0067092408871519</v>
      </c>
      <c r="L58" s="37">
        <f>STDEV(L7:L56)</f>
        <v>1.7058123924885018</v>
      </c>
      <c r="M58"/>
    </row>
    <row r="59" spans="1:19" x14ac:dyDescent="0.2">
      <c r="A59" s="69" t="s">
        <v>22</v>
      </c>
      <c r="B59" s="38"/>
      <c r="C59" s="70">
        <f t="shared" ref="C59:I59" si="8">MAX(C7:C56)</f>
        <v>46.04</v>
      </c>
      <c r="D59" s="70">
        <f t="shared" si="8"/>
        <v>31.6</v>
      </c>
      <c r="E59" s="70">
        <f t="shared" si="8"/>
        <v>29.31</v>
      </c>
      <c r="F59" s="70">
        <f t="shared" si="8"/>
        <v>21.12</v>
      </c>
      <c r="G59" s="70">
        <f t="shared" si="8"/>
        <v>10.57</v>
      </c>
      <c r="H59" s="70">
        <f t="shared" si="8"/>
        <v>4.3600000000000003</v>
      </c>
      <c r="I59" s="70">
        <f t="shared" si="8"/>
        <v>1.07</v>
      </c>
      <c r="J59" s="37">
        <f>MAX(J7:J56)</f>
        <v>53.928095872170431</v>
      </c>
      <c r="K59" s="37">
        <f>MAX(K7:K56)</f>
        <v>12.466487935656838</v>
      </c>
      <c r="L59" s="38"/>
      <c r="M59"/>
    </row>
    <row r="60" spans="1:19" x14ac:dyDescent="0.2">
      <c r="A60" s="71" t="s">
        <v>23</v>
      </c>
      <c r="B60" s="38"/>
      <c r="C60" s="70">
        <f t="shared" ref="C60:I60" si="9">MIN(C7:C56)</f>
        <v>35.21</v>
      </c>
      <c r="D60" s="70">
        <f t="shared" si="9"/>
        <v>25.82</v>
      </c>
      <c r="E60" s="70">
        <f t="shared" si="9"/>
        <v>16.440000000000001</v>
      </c>
      <c r="F60" s="70">
        <f t="shared" si="9"/>
        <v>9.77</v>
      </c>
      <c r="G60" s="70">
        <f t="shared" si="9"/>
        <v>4.8499999999999996</v>
      </c>
      <c r="H60" s="70">
        <f t="shared" si="9"/>
        <v>1.96</v>
      </c>
      <c r="I60" s="70">
        <f t="shared" si="9"/>
        <v>0.31</v>
      </c>
      <c r="J60" s="70">
        <f>MIN(J7:J56)</f>
        <v>27.528089887640451</v>
      </c>
      <c r="K60" s="70">
        <f>MIN(K7:K56)</f>
        <v>4.9715909090909092</v>
      </c>
      <c r="M60"/>
    </row>
    <row r="62" spans="1:19" x14ac:dyDescent="0.2">
      <c r="A62" s="72"/>
      <c r="B62" s="73"/>
      <c r="C62" s="73"/>
      <c r="D62" s="73"/>
      <c r="E62" s="73"/>
      <c r="F62" s="73"/>
      <c r="G62" s="73"/>
      <c r="H62" s="73"/>
      <c r="N62"/>
      <c r="O62"/>
      <c r="P62"/>
      <c r="Q62"/>
      <c r="R62"/>
      <c r="S62"/>
    </row>
    <row r="63" spans="1:19" x14ac:dyDescent="0.2">
      <c r="N63"/>
      <c r="O63"/>
      <c r="P63"/>
      <c r="Q63"/>
      <c r="R63"/>
      <c r="S63"/>
    </row>
    <row r="64" spans="1:19" x14ac:dyDescent="0.2">
      <c r="N64"/>
      <c r="O64"/>
      <c r="P64"/>
      <c r="Q64"/>
      <c r="R64"/>
      <c r="S64"/>
    </row>
    <row r="65" spans="14:19" x14ac:dyDescent="0.2">
      <c r="N65"/>
      <c r="O65"/>
      <c r="P65"/>
      <c r="Q65"/>
      <c r="R65"/>
      <c r="S65"/>
    </row>
    <row r="66" spans="14:19" x14ac:dyDescent="0.2">
      <c r="N66"/>
      <c r="O66"/>
      <c r="P66"/>
      <c r="Q66"/>
      <c r="R66"/>
      <c r="S66"/>
    </row>
    <row r="67" spans="14:19" x14ac:dyDescent="0.2">
      <c r="N67"/>
      <c r="O67"/>
      <c r="P67"/>
      <c r="Q67"/>
      <c r="R67"/>
      <c r="S67"/>
    </row>
    <row r="68" spans="14:19" x14ac:dyDescent="0.2">
      <c r="N68"/>
      <c r="O68"/>
      <c r="P68"/>
      <c r="Q68"/>
      <c r="R68"/>
      <c r="S68"/>
    </row>
    <row r="69" spans="14:19" x14ac:dyDescent="0.2">
      <c r="N69"/>
      <c r="O69"/>
      <c r="P69"/>
      <c r="Q69"/>
      <c r="R69"/>
      <c r="S69"/>
    </row>
    <row r="70" spans="14:19" x14ac:dyDescent="0.2">
      <c r="N70"/>
      <c r="O70"/>
      <c r="P70"/>
      <c r="Q70"/>
      <c r="R70"/>
      <c r="S70"/>
    </row>
    <row r="71" spans="14:19" x14ac:dyDescent="0.2">
      <c r="N71"/>
      <c r="O71"/>
      <c r="P71"/>
      <c r="Q71"/>
      <c r="R71"/>
      <c r="S71"/>
    </row>
    <row r="72" spans="14:19" x14ac:dyDescent="0.2">
      <c r="N72"/>
      <c r="O72"/>
      <c r="P72"/>
      <c r="Q72"/>
      <c r="R72"/>
      <c r="S72"/>
    </row>
    <row r="73" spans="14:19" x14ac:dyDescent="0.2">
      <c r="N73"/>
      <c r="O73"/>
      <c r="P73"/>
      <c r="Q73"/>
      <c r="R73"/>
      <c r="S73"/>
    </row>
    <row r="74" spans="14:19" x14ac:dyDescent="0.2">
      <c r="N74"/>
      <c r="O74"/>
      <c r="P74"/>
      <c r="Q74"/>
      <c r="R74"/>
      <c r="S74"/>
    </row>
    <row r="75" spans="14:19" x14ac:dyDescent="0.2">
      <c r="N75"/>
      <c r="O75"/>
      <c r="P75"/>
      <c r="Q75"/>
      <c r="R75"/>
      <c r="S75"/>
    </row>
    <row r="76" spans="14:19" x14ac:dyDescent="0.2">
      <c r="N76"/>
      <c r="O76"/>
      <c r="P76"/>
      <c r="Q76"/>
      <c r="R76"/>
      <c r="S76"/>
    </row>
  </sheetData>
  <mergeCells count="9">
    <mergeCell ref="B1:D1"/>
    <mergeCell ref="F1:I1"/>
    <mergeCell ref="L1:N1"/>
    <mergeCell ref="C2:D2"/>
    <mergeCell ref="R20:S20"/>
    <mergeCell ref="B4:D4"/>
    <mergeCell ref="Q10:S10"/>
    <mergeCell ref="R19:S19"/>
    <mergeCell ref="I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workbookViewId="0">
      <selection activeCell="U14" sqref="U14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8.33203125" style="9" customWidth="1"/>
    <col min="11" max="11" width="10.83203125" style="9" customWidth="1"/>
    <col min="12" max="12" width="9.5" style="9" customWidth="1"/>
    <col min="13" max="13" width="8.83203125" style="9" customWidth="1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1" t="s">
        <v>0</v>
      </c>
      <c r="B1" s="99" t="s">
        <v>1</v>
      </c>
      <c r="C1" s="99"/>
      <c r="D1" s="100"/>
      <c r="E1" s="1" t="s">
        <v>2</v>
      </c>
      <c r="F1" s="101" t="s">
        <v>445</v>
      </c>
      <c r="G1" s="101"/>
      <c r="H1" s="101"/>
      <c r="I1" s="102"/>
      <c r="J1" s="1" t="s">
        <v>3</v>
      </c>
      <c r="K1" s="2"/>
      <c r="L1" s="81">
        <v>43033</v>
      </c>
      <c r="M1" s="81"/>
      <c r="N1" s="82"/>
      <c r="O1"/>
      <c r="P1"/>
      <c r="Q1"/>
      <c r="R1"/>
      <c r="S1"/>
    </row>
    <row r="2" spans="1:19" ht="16" thickBot="1" x14ac:dyDescent="0.25">
      <c r="A2" s="1" t="s">
        <v>4</v>
      </c>
      <c r="B2" s="3">
        <v>2</v>
      </c>
      <c r="C2" s="103" t="s">
        <v>5</v>
      </c>
      <c r="D2" s="104"/>
      <c r="E2" s="4">
        <v>142</v>
      </c>
      <c r="F2" s="5"/>
      <c r="G2" s="5"/>
      <c r="H2" s="5"/>
      <c r="I2" s="5"/>
      <c r="J2" s="5"/>
      <c r="K2" s="5"/>
      <c r="L2" s="5"/>
      <c r="M2" s="5"/>
      <c r="N2" s="5"/>
      <c r="O2"/>
      <c r="P2"/>
      <c r="Q2"/>
      <c r="R2"/>
      <c r="S2"/>
    </row>
    <row r="3" spans="1:19" ht="16" thickBot="1" x14ac:dyDescent="0.25">
      <c r="A3" s="5"/>
      <c r="B3" s="5"/>
      <c r="C3" s="5"/>
      <c r="D3" s="5"/>
      <c r="E3" s="5"/>
      <c r="F3" s="5"/>
      <c r="G3" s="5"/>
      <c r="H3" s="1" t="s">
        <v>6</v>
      </c>
      <c r="I3" s="97" t="s">
        <v>30</v>
      </c>
      <c r="J3" s="97"/>
      <c r="K3" s="98"/>
      <c r="L3" s="6"/>
      <c r="M3" s="6"/>
      <c r="N3" s="6"/>
      <c r="O3"/>
      <c r="P3"/>
      <c r="Q3"/>
      <c r="R3"/>
      <c r="S3"/>
    </row>
    <row r="4" spans="1:19" ht="16" thickBot="1" x14ac:dyDescent="0.25">
      <c r="A4" s="1" t="s">
        <v>7</v>
      </c>
      <c r="B4" s="81">
        <v>43034</v>
      </c>
      <c r="C4" s="81"/>
      <c r="D4" s="82"/>
      <c r="E4" s="5"/>
      <c r="F4" s="5"/>
      <c r="G4" s="5"/>
      <c r="H4" s="5"/>
      <c r="I4" s="5"/>
      <c r="J4" s="5"/>
      <c r="K4" s="5"/>
      <c r="L4" s="5"/>
      <c r="M4" s="5"/>
      <c r="N4" s="5"/>
      <c r="O4"/>
      <c r="P4"/>
      <c r="Q4"/>
      <c r="R4"/>
      <c r="S4"/>
    </row>
    <row r="5" spans="1:19" ht="16" thickBot="1" x14ac:dyDescent="0.25">
      <c r="A5" s="7"/>
      <c r="B5" s="8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5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17" t="s">
        <v>31</v>
      </c>
      <c r="C7" s="18">
        <v>41.7</v>
      </c>
      <c r="D7" s="19">
        <v>30.37</v>
      </c>
      <c r="E7" s="19">
        <v>20.75</v>
      </c>
      <c r="F7" s="19">
        <v>15.76</v>
      </c>
      <c r="G7" s="19">
        <v>8.24</v>
      </c>
      <c r="H7" s="19">
        <v>3.36</v>
      </c>
      <c r="I7" s="19">
        <v>0.56000000000000005</v>
      </c>
      <c r="J7" s="20">
        <f t="shared" ref="J7:J38" si="0">(H7/G7)*100</f>
        <v>40.776699029126213</v>
      </c>
      <c r="K7" s="21">
        <f t="shared" ref="K7:K38" si="1">(I7/G7)*100</f>
        <v>6.7961165048543704</v>
      </c>
      <c r="L7" s="22">
        <v>5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32</v>
      </c>
      <c r="C8" s="24">
        <v>39.450000000000003</v>
      </c>
      <c r="D8" s="25">
        <v>29.72</v>
      </c>
      <c r="E8" s="25">
        <v>19.37</v>
      </c>
      <c r="F8" s="25">
        <v>13.57</v>
      </c>
      <c r="G8" s="25">
        <v>7.12</v>
      </c>
      <c r="H8" s="25">
        <v>2.86</v>
      </c>
      <c r="I8" s="25">
        <v>0.51</v>
      </c>
      <c r="J8" s="26">
        <f t="shared" si="0"/>
        <v>40.168539325842694</v>
      </c>
      <c r="K8" s="27">
        <f t="shared" si="1"/>
        <v>7.1629213483146064</v>
      </c>
      <c r="L8" s="22">
        <v>3</v>
      </c>
      <c r="M8"/>
      <c r="N8"/>
      <c r="O8"/>
      <c r="P8"/>
      <c r="Q8"/>
      <c r="R8"/>
      <c r="S8"/>
    </row>
    <row r="9" spans="1:19" x14ac:dyDescent="0.2">
      <c r="A9" s="23">
        <v>3</v>
      </c>
      <c r="B9" s="17" t="s">
        <v>33</v>
      </c>
      <c r="C9" s="24">
        <v>39.79</v>
      </c>
      <c r="D9" s="25">
        <v>28.08</v>
      </c>
      <c r="E9" s="25">
        <v>17.63</v>
      </c>
      <c r="F9" s="25">
        <v>11.82</v>
      </c>
      <c r="G9" s="25">
        <v>5.87</v>
      </c>
      <c r="H9" s="25">
        <v>3.07</v>
      </c>
      <c r="I9" s="25">
        <v>0.46</v>
      </c>
      <c r="J9" s="26">
        <f t="shared" si="0"/>
        <v>52.299829642248717</v>
      </c>
      <c r="K9" s="27">
        <f t="shared" si="1"/>
        <v>7.836456558773425</v>
      </c>
      <c r="L9" s="22">
        <v>5</v>
      </c>
      <c r="M9"/>
      <c r="N9"/>
      <c r="O9"/>
      <c r="P9"/>
      <c r="Q9"/>
      <c r="R9"/>
      <c r="S9"/>
    </row>
    <row r="10" spans="1:19" x14ac:dyDescent="0.2">
      <c r="A10" s="28">
        <v>4</v>
      </c>
      <c r="B10" s="17" t="s">
        <v>34</v>
      </c>
      <c r="C10" s="24">
        <v>41.44</v>
      </c>
      <c r="D10" s="25">
        <v>29.54</v>
      </c>
      <c r="E10" s="25">
        <v>18.78</v>
      </c>
      <c r="F10" s="25">
        <v>14.25</v>
      </c>
      <c r="G10" s="25">
        <v>7.03</v>
      </c>
      <c r="H10" s="25">
        <v>3.36</v>
      </c>
      <c r="I10" s="25">
        <v>0.6</v>
      </c>
      <c r="J10" s="26">
        <f t="shared" si="0"/>
        <v>47.795163584637265</v>
      </c>
      <c r="K10" s="27">
        <f t="shared" si="1"/>
        <v>8.5348506401137971</v>
      </c>
      <c r="L10" s="22">
        <v>2</v>
      </c>
      <c r="M10"/>
      <c r="N10"/>
      <c r="O10"/>
      <c r="P10"/>
      <c r="Q10"/>
      <c r="R10"/>
      <c r="S10"/>
    </row>
    <row r="11" spans="1:19" x14ac:dyDescent="0.2">
      <c r="A11" s="23">
        <v>5</v>
      </c>
      <c r="B11" s="17" t="s">
        <v>35</v>
      </c>
      <c r="C11" s="24">
        <v>42.46</v>
      </c>
      <c r="D11" s="25">
        <v>29.65</v>
      </c>
      <c r="E11" s="25">
        <v>19.23</v>
      </c>
      <c r="F11" s="25">
        <v>14.79</v>
      </c>
      <c r="G11" s="25">
        <v>7.27</v>
      </c>
      <c r="H11" s="25">
        <v>3.54</v>
      </c>
      <c r="I11" s="25">
        <v>0.71</v>
      </c>
      <c r="J11" s="26">
        <f t="shared" si="0"/>
        <v>48.693259972489692</v>
      </c>
      <c r="K11" s="27">
        <f t="shared" si="1"/>
        <v>9.7661623108665747</v>
      </c>
      <c r="L11" s="22">
        <v>2</v>
      </c>
      <c r="M11"/>
      <c r="N11"/>
      <c r="O11"/>
      <c r="P11"/>
      <c r="Q11"/>
      <c r="R11"/>
      <c r="S11"/>
    </row>
    <row r="12" spans="1:19" x14ac:dyDescent="0.2">
      <c r="A12" s="23">
        <v>6</v>
      </c>
      <c r="B12" s="17" t="s">
        <v>36</v>
      </c>
      <c r="C12" s="24">
        <v>40.98</v>
      </c>
      <c r="D12" s="25">
        <v>27.57</v>
      </c>
      <c r="E12" s="25">
        <v>19.079999999999998</v>
      </c>
      <c r="F12" s="25">
        <v>12.05</v>
      </c>
      <c r="G12" s="25">
        <v>6.57</v>
      </c>
      <c r="H12" s="25">
        <v>3.65</v>
      </c>
      <c r="I12" s="25">
        <v>0.99</v>
      </c>
      <c r="J12" s="26">
        <f t="shared" si="0"/>
        <v>55.55555555555555</v>
      </c>
      <c r="K12" s="27">
        <f t="shared" si="1"/>
        <v>15.068493150684931</v>
      </c>
      <c r="L12" s="22">
        <v>0</v>
      </c>
      <c r="M12"/>
      <c r="N12"/>
      <c r="O12" s="34"/>
      <c r="P12" s="34"/>
      <c r="Q12" s="34"/>
      <c r="R12" s="34"/>
      <c r="S12" s="34"/>
    </row>
    <row r="13" spans="1:19" ht="16" thickBot="1" x14ac:dyDescent="0.25">
      <c r="A13" s="28">
        <v>7</v>
      </c>
      <c r="B13" s="17" t="s">
        <v>37</v>
      </c>
      <c r="C13" s="24">
        <v>38.44</v>
      </c>
      <c r="D13" s="25">
        <v>27.15</v>
      </c>
      <c r="E13" s="25">
        <v>18.37</v>
      </c>
      <c r="F13" s="25">
        <v>11.52</v>
      </c>
      <c r="G13" s="25">
        <v>5.57</v>
      </c>
      <c r="H13" s="25">
        <v>3.11</v>
      </c>
      <c r="I13" s="25">
        <v>0.54</v>
      </c>
      <c r="J13" s="26">
        <f t="shared" si="0"/>
        <v>55.834829443447035</v>
      </c>
      <c r="K13" s="27">
        <f t="shared" si="1"/>
        <v>9.6947935368043101</v>
      </c>
      <c r="L13" s="22">
        <v>1</v>
      </c>
      <c r="M13"/>
      <c r="N13"/>
      <c r="O13" s="41"/>
      <c r="P13" s="41"/>
      <c r="Q13" s="41"/>
      <c r="R13" s="41"/>
      <c r="S13" s="41"/>
    </row>
    <row r="14" spans="1:19" ht="16" thickBot="1" x14ac:dyDescent="0.25">
      <c r="A14" s="23">
        <v>8</v>
      </c>
      <c r="B14" s="17" t="s">
        <v>38</v>
      </c>
      <c r="C14" s="24">
        <v>45.43</v>
      </c>
      <c r="D14" s="25">
        <v>31.84</v>
      </c>
      <c r="E14" s="25">
        <v>21.08</v>
      </c>
      <c r="F14" s="25">
        <v>19.079999999999998</v>
      </c>
      <c r="G14" s="25">
        <v>9.61</v>
      </c>
      <c r="H14" s="25">
        <v>4.29</v>
      </c>
      <c r="I14" s="25">
        <v>0.79</v>
      </c>
      <c r="J14" s="26">
        <f t="shared" si="0"/>
        <v>44.640998959417274</v>
      </c>
      <c r="K14" s="27">
        <f t="shared" si="1"/>
        <v>8.2206035379812707</v>
      </c>
      <c r="L14" s="22">
        <v>4</v>
      </c>
      <c r="M14"/>
      <c r="N14"/>
      <c r="Q14" s="83" t="s">
        <v>19</v>
      </c>
      <c r="R14" s="84"/>
      <c r="S14" s="85"/>
    </row>
    <row r="15" spans="1:19" ht="16" thickBot="1" x14ac:dyDescent="0.25">
      <c r="A15" s="23">
        <v>9</v>
      </c>
      <c r="B15" s="17" t="s">
        <v>39</v>
      </c>
      <c r="C15" s="24">
        <v>39.99</v>
      </c>
      <c r="D15" s="25">
        <v>27.83</v>
      </c>
      <c r="E15" s="25">
        <v>18.5</v>
      </c>
      <c r="F15" s="25">
        <v>13.06</v>
      </c>
      <c r="G15" s="25">
        <v>6.38</v>
      </c>
      <c r="H15" s="25">
        <v>3.02</v>
      </c>
      <c r="I15" s="25">
        <v>0.42</v>
      </c>
      <c r="J15" s="26">
        <f t="shared" si="0"/>
        <v>47.335423197492169</v>
      </c>
      <c r="K15" s="27">
        <f t="shared" si="1"/>
        <v>6.5830721003134789</v>
      </c>
      <c r="L15" s="22">
        <v>1</v>
      </c>
      <c r="M15"/>
      <c r="N15"/>
      <c r="Q15" s="43" t="s">
        <v>24</v>
      </c>
      <c r="R15" s="44" t="s">
        <v>25</v>
      </c>
      <c r="S15" s="42" t="s">
        <v>26</v>
      </c>
    </row>
    <row r="16" spans="1:19" x14ac:dyDescent="0.2">
      <c r="A16" s="28">
        <v>10</v>
      </c>
      <c r="B16" s="17" t="s">
        <v>40</v>
      </c>
      <c r="C16" s="24">
        <v>43.2</v>
      </c>
      <c r="D16" s="25">
        <v>30.81</v>
      </c>
      <c r="E16" s="25">
        <v>20.2</v>
      </c>
      <c r="F16" s="25">
        <v>17.03</v>
      </c>
      <c r="G16" s="25">
        <v>9.25</v>
      </c>
      <c r="H16" s="25">
        <v>5.01</v>
      </c>
      <c r="I16" s="25">
        <v>1.25</v>
      </c>
      <c r="J16" s="26">
        <f t="shared" si="0"/>
        <v>54.162162162162161</v>
      </c>
      <c r="K16" s="27">
        <f t="shared" si="1"/>
        <v>13.513513513513514</v>
      </c>
      <c r="L16" s="22">
        <v>1</v>
      </c>
      <c r="M16"/>
      <c r="N16"/>
      <c r="Q16" s="47">
        <v>0</v>
      </c>
      <c r="R16" s="45">
        <f t="shared" ref="R16:R21" si="2">COUNTIF($L$7:$L$56, Q16)</f>
        <v>11</v>
      </c>
      <c r="S16" s="46">
        <f>(R16*100)/$R$22</f>
        <v>22</v>
      </c>
    </row>
    <row r="17" spans="1:19" x14ac:dyDescent="0.2">
      <c r="A17" s="23">
        <v>11</v>
      </c>
      <c r="B17" s="17" t="s">
        <v>41</v>
      </c>
      <c r="C17" s="24">
        <v>40.950000000000003</v>
      </c>
      <c r="D17" s="25">
        <v>29.98</v>
      </c>
      <c r="E17" s="25">
        <v>20.65</v>
      </c>
      <c r="F17" s="25">
        <v>14.49</v>
      </c>
      <c r="G17" s="25">
        <v>9.1199999999999992</v>
      </c>
      <c r="H17" s="25">
        <v>3.34</v>
      </c>
      <c r="I17" s="25">
        <v>0.72</v>
      </c>
      <c r="J17" s="26">
        <f t="shared" si="0"/>
        <v>36.622807017543863</v>
      </c>
      <c r="K17" s="27">
        <f t="shared" si="1"/>
        <v>7.8947368421052637</v>
      </c>
      <c r="L17" s="22">
        <v>3</v>
      </c>
      <c r="M17"/>
      <c r="N17"/>
      <c r="Q17" s="48">
        <v>1</v>
      </c>
      <c r="R17" s="49">
        <f t="shared" si="2"/>
        <v>7</v>
      </c>
      <c r="S17" s="46">
        <f t="shared" ref="S17:S21" si="3">(R17*100)/$R$22</f>
        <v>14</v>
      </c>
    </row>
    <row r="18" spans="1:19" x14ac:dyDescent="0.2">
      <c r="A18" s="23">
        <v>12</v>
      </c>
      <c r="B18" s="17" t="s">
        <v>42</v>
      </c>
      <c r="C18" s="24">
        <v>43.66</v>
      </c>
      <c r="D18" s="25">
        <v>32.03</v>
      </c>
      <c r="E18" s="25">
        <v>21.57</v>
      </c>
      <c r="F18" s="25">
        <v>19.27</v>
      </c>
      <c r="G18" s="25">
        <v>9.6</v>
      </c>
      <c r="H18" s="25">
        <v>4.09</v>
      </c>
      <c r="I18" s="25">
        <v>0.76</v>
      </c>
      <c r="J18" s="26">
        <f t="shared" si="0"/>
        <v>42.604166666666664</v>
      </c>
      <c r="K18" s="27">
        <f t="shared" si="1"/>
        <v>7.9166666666666679</v>
      </c>
      <c r="L18" s="22">
        <v>1</v>
      </c>
      <c r="M18"/>
      <c r="N18"/>
      <c r="Q18" s="48">
        <v>2</v>
      </c>
      <c r="R18" s="49">
        <f t="shared" si="2"/>
        <v>10</v>
      </c>
      <c r="S18" s="46">
        <f t="shared" si="3"/>
        <v>20</v>
      </c>
    </row>
    <row r="19" spans="1:19" x14ac:dyDescent="0.2">
      <c r="A19" s="28">
        <v>13</v>
      </c>
      <c r="B19" s="17" t="s">
        <v>43</v>
      </c>
      <c r="C19" s="24">
        <v>39.869999999999997</v>
      </c>
      <c r="D19" s="25">
        <v>29.36</v>
      </c>
      <c r="E19" s="25">
        <v>19.27</v>
      </c>
      <c r="F19" s="25">
        <v>14.28</v>
      </c>
      <c r="G19" s="25">
        <v>7.34</v>
      </c>
      <c r="H19" s="25">
        <v>3.45</v>
      </c>
      <c r="I19" s="25">
        <v>0.76</v>
      </c>
      <c r="J19" s="26">
        <f t="shared" si="0"/>
        <v>47.002724795640333</v>
      </c>
      <c r="K19" s="27">
        <f t="shared" si="1"/>
        <v>10.354223433242508</v>
      </c>
      <c r="L19" s="22">
        <v>0</v>
      </c>
      <c r="M19"/>
      <c r="N19"/>
      <c r="Q19" s="48">
        <v>3</v>
      </c>
      <c r="R19" s="49">
        <f t="shared" si="2"/>
        <v>9</v>
      </c>
      <c r="S19" s="46">
        <f t="shared" si="3"/>
        <v>18</v>
      </c>
    </row>
    <row r="20" spans="1:19" x14ac:dyDescent="0.2">
      <c r="A20" s="23">
        <v>14</v>
      </c>
      <c r="B20" s="17" t="s">
        <v>44</v>
      </c>
      <c r="C20" s="24">
        <v>38.65</v>
      </c>
      <c r="D20" s="25">
        <v>28.88</v>
      </c>
      <c r="E20" s="25">
        <v>19.02</v>
      </c>
      <c r="F20" s="25">
        <v>12.93</v>
      </c>
      <c r="G20" s="25">
        <v>6.36</v>
      </c>
      <c r="H20" s="25">
        <v>3.13</v>
      </c>
      <c r="I20" s="25">
        <v>0.6</v>
      </c>
      <c r="J20" s="26">
        <f t="shared" si="0"/>
        <v>49.213836477987414</v>
      </c>
      <c r="K20" s="27">
        <f t="shared" si="1"/>
        <v>9.4339622641509422</v>
      </c>
      <c r="L20" s="22">
        <v>4</v>
      </c>
      <c r="M20"/>
      <c r="N20"/>
      <c r="Q20" s="48">
        <v>4</v>
      </c>
      <c r="R20" s="49">
        <f t="shared" si="2"/>
        <v>7</v>
      </c>
      <c r="S20" s="46">
        <f t="shared" si="3"/>
        <v>14</v>
      </c>
    </row>
    <row r="21" spans="1:19" ht="16" thickBot="1" x14ac:dyDescent="0.25">
      <c r="A21" s="23">
        <v>15</v>
      </c>
      <c r="B21" s="17" t="s">
        <v>45</v>
      </c>
      <c r="C21" s="24">
        <v>42.36</v>
      </c>
      <c r="D21" s="25">
        <v>30.69</v>
      </c>
      <c r="E21" s="25">
        <v>20.52</v>
      </c>
      <c r="F21" s="25">
        <v>16.62</v>
      </c>
      <c r="G21" s="25">
        <v>8.08</v>
      </c>
      <c r="H21" s="25">
        <v>4.5</v>
      </c>
      <c r="I21" s="25">
        <v>0.94</v>
      </c>
      <c r="J21" s="26">
        <f t="shared" si="0"/>
        <v>55.693069306930695</v>
      </c>
      <c r="K21" s="27">
        <f t="shared" si="1"/>
        <v>11.633663366336632</v>
      </c>
      <c r="L21" s="22">
        <v>2</v>
      </c>
      <c r="M21"/>
      <c r="N21"/>
      <c r="Q21" s="50">
        <v>5</v>
      </c>
      <c r="R21" s="51">
        <f t="shared" si="2"/>
        <v>6</v>
      </c>
      <c r="S21" s="46">
        <f t="shared" si="3"/>
        <v>12</v>
      </c>
    </row>
    <row r="22" spans="1:19" ht="16" thickBot="1" x14ac:dyDescent="0.25">
      <c r="A22" s="28">
        <v>16</v>
      </c>
      <c r="B22" s="17" t="s">
        <v>46</v>
      </c>
      <c r="C22" s="24">
        <v>40.43</v>
      </c>
      <c r="D22" s="25">
        <v>29.05</v>
      </c>
      <c r="E22" s="25">
        <v>18.75</v>
      </c>
      <c r="F22" s="25">
        <v>13.4</v>
      </c>
      <c r="G22" s="25">
        <v>6.6</v>
      </c>
      <c r="H22" s="25">
        <v>3.36</v>
      </c>
      <c r="I22" s="25">
        <v>0.89</v>
      </c>
      <c r="J22" s="26">
        <f t="shared" si="0"/>
        <v>50.909090909090914</v>
      </c>
      <c r="K22" s="27">
        <f t="shared" si="1"/>
        <v>13.484848484848486</v>
      </c>
      <c r="L22" s="22">
        <v>4</v>
      </c>
      <c r="M22"/>
      <c r="N22" s="34"/>
      <c r="Q22" s="53" t="s">
        <v>27</v>
      </c>
      <c r="R22" s="54">
        <f>SUM(R16:R21)</f>
        <v>50</v>
      </c>
      <c r="S22" s="42">
        <f>SUM(S16:S21)</f>
        <v>100</v>
      </c>
    </row>
    <row r="23" spans="1:19" ht="16" thickBot="1" x14ac:dyDescent="0.25">
      <c r="A23" s="23">
        <v>17</v>
      </c>
      <c r="B23" s="17" t="s">
        <v>47</v>
      </c>
      <c r="C23" s="24">
        <v>46.015000000000001</v>
      </c>
      <c r="D23" s="25">
        <v>32.42</v>
      </c>
      <c r="E23" s="25">
        <v>21.71</v>
      </c>
      <c r="F23" s="25">
        <v>21.54</v>
      </c>
      <c r="G23" s="25">
        <v>12.01</v>
      </c>
      <c r="H23" s="25">
        <v>4.42</v>
      </c>
      <c r="I23" s="25">
        <v>1.21</v>
      </c>
      <c r="J23" s="26">
        <f t="shared" si="0"/>
        <v>36.802664446294756</v>
      </c>
      <c r="K23" s="27">
        <f t="shared" si="1"/>
        <v>10.074937552039968</v>
      </c>
      <c r="L23" s="22">
        <v>0</v>
      </c>
      <c r="M23"/>
      <c r="N23" s="41"/>
      <c r="Q23" s="52" t="s">
        <v>29</v>
      </c>
      <c r="R23" s="79">
        <f>((R16*Q16)+(R17*Q17)+(R18*Q18)+(R19*Q19)+(R20*Q20)+(R21*Q21))*100/150</f>
        <v>74.666666666666671</v>
      </c>
      <c r="S23" s="80"/>
    </row>
    <row r="24" spans="1:19" ht="16" thickBot="1" x14ac:dyDescent="0.25">
      <c r="A24" s="23">
        <v>18</v>
      </c>
      <c r="B24" s="17" t="s">
        <v>48</v>
      </c>
      <c r="C24" s="24">
        <v>40.700000000000003</v>
      </c>
      <c r="D24" s="25">
        <v>28.58</v>
      </c>
      <c r="E24" s="25">
        <v>18.55</v>
      </c>
      <c r="F24" s="25">
        <v>13.77</v>
      </c>
      <c r="G24" s="25">
        <v>6.84</v>
      </c>
      <c r="H24" s="25">
        <v>2.82</v>
      </c>
      <c r="I24" s="25">
        <v>0.71</v>
      </c>
      <c r="J24" s="26">
        <f t="shared" si="0"/>
        <v>41.228070175438596</v>
      </c>
      <c r="K24" s="27">
        <f t="shared" si="1"/>
        <v>10.380116959064328</v>
      </c>
      <c r="L24" s="22">
        <v>0</v>
      </c>
      <c r="M24"/>
      <c r="Q24" s="52" t="s">
        <v>28</v>
      </c>
      <c r="R24" s="79">
        <f>((R16*Q16)+(R17*Q17)+(R18*Q18)+(R19*Q19)+(R20*Q20)+(R21*Q21))</f>
        <v>112</v>
      </c>
      <c r="S24" s="80"/>
    </row>
    <row r="25" spans="1:19" x14ac:dyDescent="0.2">
      <c r="A25" s="28">
        <v>19</v>
      </c>
      <c r="B25" s="17" t="s">
        <v>49</v>
      </c>
      <c r="C25" s="24">
        <v>46.03</v>
      </c>
      <c r="D25" s="25">
        <v>31.35</v>
      </c>
      <c r="E25" s="25">
        <v>21.35</v>
      </c>
      <c r="F25" s="25">
        <v>18.43</v>
      </c>
      <c r="G25" s="25">
        <v>10.210000000000001</v>
      </c>
      <c r="H25" s="25">
        <v>3.03</v>
      </c>
      <c r="I25" s="25">
        <v>0.72</v>
      </c>
      <c r="J25" s="26">
        <f t="shared" si="0"/>
        <v>29.6767874632713</v>
      </c>
      <c r="K25" s="27">
        <f t="shared" si="1"/>
        <v>7.0519098922624863</v>
      </c>
      <c r="L25" s="22">
        <v>2</v>
      </c>
      <c r="M25"/>
    </row>
    <row r="26" spans="1:19" x14ac:dyDescent="0.2">
      <c r="A26" s="23">
        <v>20</v>
      </c>
      <c r="B26" s="17" t="s">
        <v>50</v>
      </c>
      <c r="C26" s="29">
        <v>36.93</v>
      </c>
      <c r="D26" s="30">
        <v>25.68</v>
      </c>
      <c r="E26" s="30">
        <v>17.760000000000002</v>
      </c>
      <c r="F26" s="30">
        <v>10.4</v>
      </c>
      <c r="G26" s="30">
        <v>5.2</v>
      </c>
      <c r="H26" s="30">
        <v>2.4500000000000002</v>
      </c>
      <c r="I26" s="30">
        <v>0.77</v>
      </c>
      <c r="J26" s="26">
        <f t="shared" si="0"/>
        <v>47.115384615384613</v>
      </c>
      <c r="K26" s="27">
        <f t="shared" si="1"/>
        <v>14.807692307692308</v>
      </c>
      <c r="L26" s="22">
        <v>0</v>
      </c>
      <c r="M26"/>
    </row>
    <row r="27" spans="1:19" x14ac:dyDescent="0.2">
      <c r="A27" s="28">
        <v>21</v>
      </c>
      <c r="B27" s="17" t="s">
        <v>51</v>
      </c>
      <c r="C27" s="29">
        <v>40.950000000000003</v>
      </c>
      <c r="D27" s="30">
        <v>29.41</v>
      </c>
      <c r="E27" s="30">
        <v>19.12</v>
      </c>
      <c r="F27" s="30">
        <v>14.15</v>
      </c>
      <c r="G27" s="30">
        <v>6.88</v>
      </c>
      <c r="H27" s="30">
        <v>2.36</v>
      </c>
      <c r="I27" s="30">
        <v>0.56000000000000005</v>
      </c>
      <c r="J27" s="26">
        <f t="shared" si="0"/>
        <v>34.302325581395351</v>
      </c>
      <c r="K27" s="27">
        <f t="shared" si="1"/>
        <v>8.1395348837209305</v>
      </c>
      <c r="L27" s="22">
        <v>2</v>
      </c>
      <c r="M27"/>
    </row>
    <row r="28" spans="1:19" x14ac:dyDescent="0.2">
      <c r="A28" s="23">
        <v>22</v>
      </c>
      <c r="B28" s="17" t="s">
        <v>52</v>
      </c>
      <c r="C28" s="29">
        <v>43.16</v>
      </c>
      <c r="D28" s="30">
        <v>30.54</v>
      </c>
      <c r="E28" s="30">
        <v>20.7</v>
      </c>
      <c r="F28" s="30">
        <v>17.440000000000001</v>
      </c>
      <c r="G28" s="30">
        <v>9.1</v>
      </c>
      <c r="H28" s="30">
        <v>3.03</v>
      </c>
      <c r="I28" s="30">
        <v>0.52</v>
      </c>
      <c r="J28" s="26">
        <f t="shared" si="0"/>
        <v>33.296703296703292</v>
      </c>
      <c r="K28" s="27">
        <f t="shared" si="1"/>
        <v>5.7142857142857144</v>
      </c>
      <c r="L28" s="22">
        <v>3</v>
      </c>
      <c r="M28"/>
    </row>
    <row r="29" spans="1:19" x14ac:dyDescent="0.2">
      <c r="A29" s="28">
        <v>23</v>
      </c>
      <c r="B29" s="17" t="s">
        <v>53</v>
      </c>
      <c r="C29" s="29">
        <v>44.12</v>
      </c>
      <c r="D29" s="30">
        <v>30.64</v>
      </c>
      <c r="E29" s="30">
        <v>22.13</v>
      </c>
      <c r="F29" s="30">
        <v>18.809999999999999</v>
      </c>
      <c r="G29" s="30">
        <v>10.31</v>
      </c>
      <c r="H29" s="30">
        <v>2.54</v>
      </c>
      <c r="I29" s="30">
        <v>0.55000000000000004</v>
      </c>
      <c r="J29" s="26">
        <f t="shared" si="0"/>
        <v>24.636275460717748</v>
      </c>
      <c r="K29" s="27">
        <f t="shared" si="1"/>
        <v>5.3346265761396703</v>
      </c>
      <c r="L29" s="22">
        <v>3</v>
      </c>
      <c r="M29"/>
    </row>
    <row r="30" spans="1:19" x14ac:dyDescent="0.2">
      <c r="A30" s="23">
        <v>24</v>
      </c>
      <c r="B30" s="17" t="s">
        <v>54</v>
      </c>
      <c r="C30" s="29">
        <v>41.71</v>
      </c>
      <c r="D30" s="30">
        <v>30.59</v>
      </c>
      <c r="E30" s="30">
        <v>20.36</v>
      </c>
      <c r="F30" s="30">
        <v>15.13</v>
      </c>
      <c r="G30" s="30">
        <v>7.68</v>
      </c>
      <c r="H30" s="30">
        <v>2.6</v>
      </c>
      <c r="I30" s="30">
        <v>0.53</v>
      </c>
      <c r="J30" s="26">
        <f t="shared" si="0"/>
        <v>33.854166666666671</v>
      </c>
      <c r="K30" s="27">
        <f t="shared" si="1"/>
        <v>6.901041666666667</v>
      </c>
      <c r="L30" s="22">
        <v>1</v>
      </c>
      <c r="M30"/>
    </row>
    <row r="31" spans="1:19" x14ac:dyDescent="0.2">
      <c r="A31" s="28">
        <v>25</v>
      </c>
      <c r="B31" s="17" t="s">
        <v>55</v>
      </c>
      <c r="C31" s="29">
        <v>41.88</v>
      </c>
      <c r="D31" s="30">
        <v>29.73</v>
      </c>
      <c r="E31" s="30">
        <v>19.77</v>
      </c>
      <c r="F31" s="30">
        <v>13.84</v>
      </c>
      <c r="G31" s="30">
        <v>7.2</v>
      </c>
      <c r="H31" s="30">
        <v>3.81</v>
      </c>
      <c r="I31" s="30">
        <v>0.74</v>
      </c>
      <c r="J31" s="26">
        <f t="shared" si="0"/>
        <v>52.916666666666664</v>
      </c>
      <c r="K31" s="27">
        <f t="shared" si="1"/>
        <v>10.277777777777777</v>
      </c>
      <c r="L31" s="22">
        <v>1</v>
      </c>
      <c r="M31"/>
    </row>
    <row r="32" spans="1:19" x14ac:dyDescent="0.2">
      <c r="A32" s="23">
        <v>26</v>
      </c>
      <c r="B32" s="17" t="s">
        <v>56</v>
      </c>
      <c r="C32" s="29">
        <v>36.1</v>
      </c>
      <c r="D32" s="30">
        <v>26.85</v>
      </c>
      <c r="E32" s="30">
        <v>18.77</v>
      </c>
      <c r="F32" s="30">
        <v>11.9</v>
      </c>
      <c r="G32" s="30">
        <v>6.72</v>
      </c>
      <c r="H32" s="30">
        <v>2.78</v>
      </c>
      <c r="I32" s="30">
        <v>0.77</v>
      </c>
      <c r="J32" s="26">
        <f t="shared" si="0"/>
        <v>41.369047619047613</v>
      </c>
      <c r="K32" s="27">
        <f t="shared" si="1"/>
        <v>11.458333333333334</v>
      </c>
      <c r="L32" s="22">
        <v>0</v>
      </c>
      <c r="M32"/>
    </row>
    <row r="33" spans="1:13" x14ac:dyDescent="0.2">
      <c r="A33" s="28">
        <v>27</v>
      </c>
      <c r="B33" s="17" t="s">
        <v>57</v>
      </c>
      <c r="C33" s="29">
        <v>39.51</v>
      </c>
      <c r="D33" s="30">
        <v>28.92</v>
      </c>
      <c r="E33" s="30">
        <v>18.010000000000002</v>
      </c>
      <c r="F33" s="30">
        <v>12.6</v>
      </c>
      <c r="G33" s="30">
        <v>6.57</v>
      </c>
      <c r="H33" s="30">
        <v>2.77</v>
      </c>
      <c r="I33" s="30">
        <v>0.56999999999999995</v>
      </c>
      <c r="J33" s="26">
        <f t="shared" si="0"/>
        <v>42.161339421613391</v>
      </c>
      <c r="K33" s="27">
        <f t="shared" si="1"/>
        <v>8.6757990867579906</v>
      </c>
      <c r="L33" s="22">
        <v>3</v>
      </c>
      <c r="M33"/>
    </row>
    <row r="34" spans="1:13" x14ac:dyDescent="0.2">
      <c r="A34" s="28">
        <v>28</v>
      </c>
      <c r="B34" s="17" t="s">
        <v>58</v>
      </c>
      <c r="C34" s="29">
        <v>38.770000000000003</v>
      </c>
      <c r="D34" s="30">
        <v>29.12</v>
      </c>
      <c r="E34" s="30">
        <v>19.25</v>
      </c>
      <c r="F34" s="30">
        <v>12.72</v>
      </c>
      <c r="G34" s="30">
        <v>6.77</v>
      </c>
      <c r="H34" s="30">
        <v>2.5299999999999998</v>
      </c>
      <c r="I34" s="30">
        <v>0.5</v>
      </c>
      <c r="J34" s="26">
        <f t="shared" si="0"/>
        <v>37.370753323485964</v>
      </c>
      <c r="K34" s="27">
        <f t="shared" si="1"/>
        <v>7.3855243722304289</v>
      </c>
      <c r="L34" s="22">
        <v>4</v>
      </c>
      <c r="M34"/>
    </row>
    <row r="35" spans="1:13" x14ac:dyDescent="0.2">
      <c r="A35" s="28">
        <v>29</v>
      </c>
      <c r="B35" s="17" t="s">
        <v>59</v>
      </c>
      <c r="C35" s="29">
        <v>41.5</v>
      </c>
      <c r="D35" s="30">
        <v>29.21</v>
      </c>
      <c r="E35" s="30">
        <v>19.399999999999999</v>
      </c>
      <c r="F35" s="30">
        <v>13.64</v>
      </c>
      <c r="G35" s="30">
        <v>6.67</v>
      </c>
      <c r="H35" s="30">
        <v>3.09</v>
      </c>
      <c r="I35" s="30">
        <v>0.69</v>
      </c>
      <c r="J35" s="26">
        <f t="shared" si="0"/>
        <v>46.326836581709145</v>
      </c>
      <c r="K35" s="27">
        <f t="shared" si="1"/>
        <v>10.344827586206897</v>
      </c>
      <c r="L35" s="22">
        <v>0</v>
      </c>
      <c r="M35"/>
    </row>
    <row r="36" spans="1:13" x14ac:dyDescent="0.2">
      <c r="A36" s="28">
        <v>30</v>
      </c>
      <c r="B36" s="17" t="s">
        <v>60</v>
      </c>
      <c r="C36" s="29">
        <v>37.590000000000003</v>
      </c>
      <c r="D36" s="30">
        <v>26.73</v>
      </c>
      <c r="E36" s="30">
        <v>19.21</v>
      </c>
      <c r="F36" s="30">
        <v>13.05</v>
      </c>
      <c r="G36" s="30">
        <v>7.35</v>
      </c>
      <c r="H36" s="30">
        <v>2.4300000000000002</v>
      </c>
      <c r="I36" s="30">
        <v>0.51</v>
      </c>
      <c r="J36" s="26">
        <f t="shared" si="0"/>
        <v>33.061224489795919</v>
      </c>
      <c r="K36" s="27">
        <f t="shared" si="1"/>
        <v>6.9387755102040813</v>
      </c>
      <c r="L36" s="22">
        <v>5</v>
      </c>
      <c r="M36"/>
    </row>
    <row r="37" spans="1:13" x14ac:dyDescent="0.2">
      <c r="A37" s="28">
        <v>31</v>
      </c>
      <c r="B37" s="17" t="s">
        <v>61</v>
      </c>
      <c r="C37" s="29">
        <v>38.01</v>
      </c>
      <c r="D37" s="30">
        <v>27.26</v>
      </c>
      <c r="E37" s="30">
        <v>18.82</v>
      </c>
      <c r="F37" s="30">
        <v>12.47</v>
      </c>
      <c r="G37" s="30">
        <v>6.08</v>
      </c>
      <c r="H37" s="30">
        <v>3.6</v>
      </c>
      <c r="I37" s="30">
        <v>0.79</v>
      </c>
      <c r="J37" s="26">
        <f t="shared" si="0"/>
        <v>59.210526315789465</v>
      </c>
      <c r="K37" s="27">
        <f t="shared" si="1"/>
        <v>12.993421052631579</v>
      </c>
      <c r="L37" s="22">
        <v>2</v>
      </c>
      <c r="M37"/>
    </row>
    <row r="38" spans="1:13" x14ac:dyDescent="0.2">
      <c r="A38" s="28">
        <v>32</v>
      </c>
      <c r="B38" s="17" t="s">
        <v>62</v>
      </c>
      <c r="C38" s="29">
        <v>38.130000000000003</v>
      </c>
      <c r="D38" s="30">
        <v>27.47</v>
      </c>
      <c r="E38" s="30">
        <v>18.46</v>
      </c>
      <c r="F38" s="30">
        <v>12.18</v>
      </c>
      <c r="G38" s="30">
        <v>6.43</v>
      </c>
      <c r="H38" s="30">
        <v>2.71</v>
      </c>
      <c r="I38" s="30">
        <v>0.62</v>
      </c>
      <c r="J38" s="26">
        <f t="shared" si="0"/>
        <v>42.146189735614307</v>
      </c>
      <c r="K38" s="27">
        <f t="shared" si="1"/>
        <v>9.6423017107309494</v>
      </c>
      <c r="L38" s="22">
        <v>2</v>
      </c>
      <c r="M38"/>
    </row>
    <row r="39" spans="1:13" x14ac:dyDescent="0.2">
      <c r="A39" s="28">
        <v>33</v>
      </c>
      <c r="B39" s="17" t="s">
        <v>63</v>
      </c>
      <c r="C39" s="29">
        <v>40.44</v>
      </c>
      <c r="D39" s="30">
        <v>28.11</v>
      </c>
      <c r="E39" s="30">
        <v>19.559999999999999</v>
      </c>
      <c r="F39" s="30">
        <v>13.21</v>
      </c>
      <c r="G39" s="30">
        <v>6.6</v>
      </c>
      <c r="H39" s="30">
        <v>2.5299999999999998</v>
      </c>
      <c r="I39" s="30">
        <v>0.37</v>
      </c>
      <c r="J39" s="26">
        <f t="shared" ref="J39:J56" si="4">(H39/G39)*100</f>
        <v>38.333333333333329</v>
      </c>
      <c r="K39" s="27">
        <f t="shared" ref="K39:K56" si="5">(I39/G39)*100</f>
        <v>5.6060606060606064</v>
      </c>
      <c r="L39" s="22">
        <v>1</v>
      </c>
      <c r="M39"/>
    </row>
    <row r="40" spans="1:13" x14ac:dyDescent="0.2">
      <c r="A40" s="28">
        <v>34</v>
      </c>
      <c r="B40" s="17" t="s">
        <v>64</v>
      </c>
      <c r="C40" s="29">
        <v>38.08</v>
      </c>
      <c r="D40" s="30">
        <v>27.85</v>
      </c>
      <c r="E40" s="30">
        <v>19.61</v>
      </c>
      <c r="F40" s="30">
        <v>12.91</v>
      </c>
      <c r="G40" s="30">
        <v>6.77</v>
      </c>
      <c r="H40" s="30">
        <v>3.49</v>
      </c>
      <c r="I40" s="30">
        <v>0.68</v>
      </c>
      <c r="J40" s="26">
        <f t="shared" si="4"/>
        <v>51.550960118168398</v>
      </c>
      <c r="K40" s="27">
        <f t="shared" si="5"/>
        <v>10.044313146233383</v>
      </c>
      <c r="L40" s="22">
        <v>4</v>
      </c>
      <c r="M40"/>
    </row>
    <row r="41" spans="1:13" x14ac:dyDescent="0.2">
      <c r="A41" s="28">
        <v>35</v>
      </c>
      <c r="B41" s="17" t="s">
        <v>65</v>
      </c>
      <c r="C41" s="29">
        <v>37.450000000000003</v>
      </c>
      <c r="D41" s="30">
        <v>27.17</v>
      </c>
      <c r="E41" s="30">
        <v>18.57</v>
      </c>
      <c r="F41" s="30">
        <v>10.78</v>
      </c>
      <c r="G41" s="30">
        <v>5.88</v>
      </c>
      <c r="H41" s="30">
        <v>2.34</v>
      </c>
      <c r="I41" s="30">
        <v>0.41</v>
      </c>
      <c r="J41" s="26">
        <f t="shared" si="4"/>
        <v>39.795918367346935</v>
      </c>
      <c r="K41" s="27">
        <f t="shared" si="5"/>
        <v>6.9727891156462576</v>
      </c>
      <c r="L41" s="22">
        <v>2</v>
      </c>
      <c r="M41"/>
    </row>
    <row r="42" spans="1:13" x14ac:dyDescent="0.2">
      <c r="A42" s="28">
        <v>36</v>
      </c>
      <c r="B42" s="17" t="s">
        <v>66</v>
      </c>
      <c r="C42" s="29">
        <v>40.340000000000003</v>
      </c>
      <c r="D42" s="30">
        <v>28.05</v>
      </c>
      <c r="E42" s="30">
        <v>19.61</v>
      </c>
      <c r="F42" s="30">
        <v>14.44</v>
      </c>
      <c r="G42" s="30">
        <v>7.39</v>
      </c>
      <c r="H42" s="30">
        <v>3.06</v>
      </c>
      <c r="I42" s="30">
        <v>0.6</v>
      </c>
      <c r="J42" s="26">
        <f t="shared" si="4"/>
        <v>41.407307171853859</v>
      </c>
      <c r="K42" s="27">
        <f t="shared" si="5"/>
        <v>8.1190798376184041</v>
      </c>
      <c r="L42" s="22">
        <v>3</v>
      </c>
      <c r="M42"/>
    </row>
    <row r="43" spans="1:13" x14ac:dyDescent="0.2">
      <c r="A43" s="28">
        <v>37</v>
      </c>
      <c r="B43" s="17" t="s">
        <v>67</v>
      </c>
      <c r="C43" s="29">
        <v>38.43</v>
      </c>
      <c r="D43" s="30">
        <v>27.29</v>
      </c>
      <c r="E43" s="30">
        <v>16.97</v>
      </c>
      <c r="F43" s="30">
        <v>10.27</v>
      </c>
      <c r="G43" s="30">
        <v>4.93</v>
      </c>
      <c r="H43" s="30">
        <v>2.4700000000000002</v>
      </c>
      <c r="I43" s="30">
        <v>0.49</v>
      </c>
      <c r="J43" s="26">
        <f t="shared" si="4"/>
        <v>50.101419878296149</v>
      </c>
      <c r="K43" s="27">
        <f t="shared" si="5"/>
        <v>9.939148073022313</v>
      </c>
      <c r="L43" s="22">
        <v>5</v>
      </c>
      <c r="M43"/>
    </row>
    <row r="44" spans="1:13" x14ac:dyDescent="0.2">
      <c r="A44" s="28">
        <v>38</v>
      </c>
      <c r="B44" s="17" t="s">
        <v>68</v>
      </c>
      <c r="C44" s="29">
        <v>41.38</v>
      </c>
      <c r="D44" s="30">
        <v>28.37</v>
      </c>
      <c r="E44" s="30">
        <v>18.98</v>
      </c>
      <c r="F44" s="30">
        <v>13.62</v>
      </c>
      <c r="G44" s="30">
        <v>6.97</v>
      </c>
      <c r="H44" s="30">
        <v>3.23</v>
      </c>
      <c r="I44" s="30">
        <v>0.57999999999999996</v>
      </c>
      <c r="J44" s="26">
        <f t="shared" si="4"/>
        <v>46.341463414634148</v>
      </c>
      <c r="K44" s="27">
        <f t="shared" si="5"/>
        <v>8.3213773314203721</v>
      </c>
      <c r="L44" s="22">
        <v>2</v>
      </c>
      <c r="M44"/>
    </row>
    <row r="45" spans="1:13" x14ac:dyDescent="0.2">
      <c r="A45" s="28">
        <v>39</v>
      </c>
      <c r="B45" s="17" t="s">
        <v>69</v>
      </c>
      <c r="C45" s="29">
        <v>42.74</v>
      </c>
      <c r="D45" s="30">
        <v>29.95</v>
      </c>
      <c r="E45" s="30">
        <v>20.48</v>
      </c>
      <c r="F45" s="30">
        <v>16.75</v>
      </c>
      <c r="G45" s="30">
        <v>8.3000000000000007</v>
      </c>
      <c r="H45" s="30">
        <v>3.46</v>
      </c>
      <c r="I45" s="30">
        <v>0.74</v>
      </c>
      <c r="J45" s="26">
        <f t="shared" si="4"/>
        <v>41.686746987951807</v>
      </c>
      <c r="K45" s="27">
        <f t="shared" si="5"/>
        <v>8.9156626506024086</v>
      </c>
      <c r="L45" s="22">
        <v>4</v>
      </c>
      <c r="M45"/>
    </row>
    <row r="46" spans="1:13" x14ac:dyDescent="0.2">
      <c r="A46" s="28">
        <v>40</v>
      </c>
      <c r="B46" s="17" t="s">
        <v>70</v>
      </c>
      <c r="C46" s="29">
        <v>41.44</v>
      </c>
      <c r="D46" s="30">
        <v>30.19</v>
      </c>
      <c r="E46" s="30">
        <v>21.28</v>
      </c>
      <c r="F46" s="30">
        <v>16.88</v>
      </c>
      <c r="G46" s="30">
        <v>8.92</v>
      </c>
      <c r="H46" s="30">
        <v>4.57</v>
      </c>
      <c r="I46" s="30">
        <v>1.25</v>
      </c>
      <c r="J46" s="26">
        <f t="shared" si="4"/>
        <v>51.233183856502251</v>
      </c>
      <c r="K46" s="27">
        <f t="shared" si="5"/>
        <v>14.013452914798204</v>
      </c>
      <c r="L46" s="22">
        <v>0</v>
      </c>
      <c r="M46"/>
    </row>
    <row r="47" spans="1:13" x14ac:dyDescent="0.2">
      <c r="A47" s="28">
        <v>41</v>
      </c>
      <c r="B47" s="17" t="s">
        <v>71</v>
      </c>
      <c r="C47" s="29">
        <v>40.29</v>
      </c>
      <c r="D47" s="30">
        <v>30.04</v>
      </c>
      <c r="E47" s="30">
        <v>20.2</v>
      </c>
      <c r="F47" s="30">
        <v>15.07</v>
      </c>
      <c r="G47" s="30">
        <v>8.27</v>
      </c>
      <c r="H47" s="30">
        <v>3.74</v>
      </c>
      <c r="I47" s="30">
        <v>0.88</v>
      </c>
      <c r="J47" s="26">
        <f t="shared" si="4"/>
        <v>45.223700120918991</v>
      </c>
      <c r="K47" s="27">
        <f t="shared" si="5"/>
        <v>10.64087061668682</v>
      </c>
      <c r="L47" s="22">
        <v>0</v>
      </c>
      <c r="M47"/>
    </row>
    <row r="48" spans="1:13" x14ac:dyDescent="0.2">
      <c r="A48" s="28">
        <v>42</v>
      </c>
      <c r="B48" s="17" t="s">
        <v>72</v>
      </c>
      <c r="C48" s="29">
        <v>41.36</v>
      </c>
      <c r="D48" s="30">
        <v>30.27</v>
      </c>
      <c r="E48" s="30">
        <v>22.04</v>
      </c>
      <c r="F48" s="30">
        <v>16.72</v>
      </c>
      <c r="G48" s="30">
        <v>9.07</v>
      </c>
      <c r="H48" s="30">
        <v>5.27</v>
      </c>
      <c r="I48" s="30">
        <v>1.33</v>
      </c>
      <c r="J48" s="26">
        <f t="shared" si="4"/>
        <v>58.103638368246955</v>
      </c>
      <c r="K48" s="27">
        <f t="shared" si="5"/>
        <v>14.66372657111356</v>
      </c>
      <c r="L48" s="22">
        <v>5</v>
      </c>
      <c r="M48"/>
    </row>
    <row r="49" spans="1:19" x14ac:dyDescent="0.2">
      <c r="A49" s="28">
        <v>43</v>
      </c>
      <c r="B49" s="17" t="s">
        <v>73</v>
      </c>
      <c r="C49" s="29">
        <v>40.78</v>
      </c>
      <c r="D49" s="30">
        <v>29.91</v>
      </c>
      <c r="E49" s="30">
        <v>20.260000000000002</v>
      </c>
      <c r="F49" s="30">
        <v>14.62</v>
      </c>
      <c r="G49" s="30">
        <v>7.43</v>
      </c>
      <c r="H49" s="30">
        <v>3.82</v>
      </c>
      <c r="I49" s="30">
        <v>0.72</v>
      </c>
      <c r="J49" s="26">
        <f t="shared" si="4"/>
        <v>51.413189771197843</v>
      </c>
      <c r="K49" s="27">
        <f t="shared" si="5"/>
        <v>9.690444145356663</v>
      </c>
      <c r="L49" s="22">
        <v>4</v>
      </c>
      <c r="M49"/>
    </row>
    <row r="50" spans="1:19" x14ac:dyDescent="0.2">
      <c r="A50" s="28">
        <v>44</v>
      </c>
      <c r="B50" s="17" t="s">
        <v>74</v>
      </c>
      <c r="C50" s="29">
        <v>42.25</v>
      </c>
      <c r="D50" s="30">
        <v>30.97</v>
      </c>
      <c r="E50" s="30">
        <v>20.239999999999998</v>
      </c>
      <c r="F50" s="30">
        <v>17.170000000000002</v>
      </c>
      <c r="G50" s="30">
        <v>8.9600000000000009</v>
      </c>
      <c r="H50" s="30">
        <v>3.2</v>
      </c>
      <c r="I50" s="30">
        <v>0.63</v>
      </c>
      <c r="J50" s="26">
        <f t="shared" si="4"/>
        <v>35.714285714285715</v>
      </c>
      <c r="K50" s="27">
        <f t="shared" si="5"/>
        <v>7.03125</v>
      </c>
      <c r="L50" s="22">
        <v>3</v>
      </c>
      <c r="M50"/>
    </row>
    <row r="51" spans="1:19" x14ac:dyDescent="0.2">
      <c r="A51" s="28">
        <v>45</v>
      </c>
      <c r="B51" s="17" t="s">
        <v>75</v>
      </c>
      <c r="C51" s="29">
        <v>44.48</v>
      </c>
      <c r="D51" s="30">
        <v>31.51</v>
      </c>
      <c r="E51" s="30">
        <v>20.59</v>
      </c>
      <c r="F51" s="30">
        <v>17.11</v>
      </c>
      <c r="G51" s="30">
        <v>8.77</v>
      </c>
      <c r="H51" s="30">
        <v>3.16</v>
      </c>
      <c r="I51" s="30">
        <v>0.77</v>
      </c>
      <c r="J51" s="26">
        <f t="shared" si="4"/>
        <v>36.031927023945272</v>
      </c>
      <c r="K51" s="27">
        <f t="shared" si="5"/>
        <v>8.7799315849486899</v>
      </c>
      <c r="L51" s="22">
        <v>3</v>
      </c>
      <c r="M51"/>
    </row>
    <row r="52" spans="1:19" x14ac:dyDescent="0.2">
      <c r="A52" s="28">
        <v>46</v>
      </c>
      <c r="B52" s="17" t="s">
        <v>76</v>
      </c>
      <c r="C52" s="29">
        <v>37.85</v>
      </c>
      <c r="D52" s="30">
        <v>28.65</v>
      </c>
      <c r="E52" s="30">
        <v>18.45</v>
      </c>
      <c r="F52" s="30">
        <v>11.45</v>
      </c>
      <c r="G52" s="30">
        <v>6.32</v>
      </c>
      <c r="H52" s="30">
        <v>2.54</v>
      </c>
      <c r="I52" s="30">
        <v>0.71</v>
      </c>
      <c r="J52" s="26">
        <f t="shared" si="4"/>
        <v>40.189873417721515</v>
      </c>
      <c r="K52" s="27">
        <f t="shared" si="5"/>
        <v>11.234177215189872</v>
      </c>
      <c r="L52" s="22">
        <v>2</v>
      </c>
      <c r="M52"/>
      <c r="O52"/>
      <c r="P52"/>
      <c r="Q52"/>
      <c r="R52"/>
      <c r="S52"/>
    </row>
    <row r="53" spans="1:19" x14ac:dyDescent="0.2">
      <c r="A53" s="28">
        <v>47</v>
      </c>
      <c r="B53" s="17" t="s">
        <v>77</v>
      </c>
      <c r="C53" s="29">
        <v>44.84</v>
      </c>
      <c r="D53" s="30">
        <v>31.32</v>
      </c>
      <c r="E53" s="30">
        <v>21.38</v>
      </c>
      <c r="F53" s="30">
        <v>18.23</v>
      </c>
      <c r="G53" s="30">
        <v>9.27</v>
      </c>
      <c r="H53" s="30">
        <v>3.89</v>
      </c>
      <c r="I53" s="30">
        <v>0.85</v>
      </c>
      <c r="J53" s="26">
        <f t="shared" si="4"/>
        <v>41.963322545846822</v>
      </c>
      <c r="K53" s="27">
        <f t="shared" si="5"/>
        <v>9.1693635382955776</v>
      </c>
      <c r="L53" s="22">
        <v>5</v>
      </c>
      <c r="M53"/>
      <c r="O53"/>
      <c r="P53"/>
      <c r="Q53"/>
      <c r="R53"/>
      <c r="S53"/>
    </row>
    <row r="54" spans="1:19" x14ac:dyDescent="0.2">
      <c r="A54" s="28">
        <v>48</v>
      </c>
      <c r="B54" s="17" t="s">
        <v>78</v>
      </c>
      <c r="C54" s="29">
        <v>39.81</v>
      </c>
      <c r="D54" s="30">
        <v>28.63</v>
      </c>
      <c r="E54" s="30">
        <v>18.61</v>
      </c>
      <c r="F54" s="30">
        <v>13.73</v>
      </c>
      <c r="G54" s="30">
        <v>7.06</v>
      </c>
      <c r="H54" s="30">
        <v>3.09</v>
      </c>
      <c r="I54" s="30">
        <v>0.51</v>
      </c>
      <c r="J54" s="26">
        <f t="shared" si="4"/>
        <v>43.767705382436262</v>
      </c>
      <c r="K54" s="27">
        <f t="shared" si="5"/>
        <v>7.2237960339943346</v>
      </c>
      <c r="L54" s="22">
        <v>3</v>
      </c>
      <c r="M54"/>
      <c r="O54"/>
      <c r="P54"/>
      <c r="Q54"/>
      <c r="R54"/>
      <c r="S54"/>
    </row>
    <row r="55" spans="1:19" x14ac:dyDescent="0.2">
      <c r="A55" s="28">
        <v>49</v>
      </c>
      <c r="B55" s="17" t="s">
        <v>79</v>
      </c>
      <c r="C55" s="29">
        <v>39.770000000000003</v>
      </c>
      <c r="D55" s="30">
        <v>27.34</v>
      </c>
      <c r="E55" s="30">
        <v>19.5</v>
      </c>
      <c r="F55" s="30">
        <v>13.64</v>
      </c>
      <c r="G55" s="30">
        <v>6.93</v>
      </c>
      <c r="H55" s="30">
        <v>3.19</v>
      </c>
      <c r="I55" s="30">
        <v>0.49</v>
      </c>
      <c r="J55" s="26">
        <f t="shared" si="4"/>
        <v>46.031746031746032</v>
      </c>
      <c r="K55" s="27">
        <f t="shared" si="5"/>
        <v>7.0707070707070701</v>
      </c>
      <c r="L55" s="22">
        <v>0</v>
      </c>
      <c r="M55"/>
      <c r="O55"/>
      <c r="P55"/>
      <c r="Q55"/>
      <c r="R55"/>
      <c r="S55"/>
    </row>
    <row r="56" spans="1:19" x14ac:dyDescent="0.2">
      <c r="A56" s="28">
        <v>50</v>
      </c>
      <c r="B56" s="17" t="s">
        <v>80</v>
      </c>
      <c r="C56" s="29">
        <v>41.19</v>
      </c>
      <c r="D56" s="30">
        <v>27.95</v>
      </c>
      <c r="E56" s="30">
        <v>18.329999999999998</v>
      </c>
      <c r="F56" s="30">
        <v>12.43</v>
      </c>
      <c r="G56" s="30">
        <v>6.34</v>
      </c>
      <c r="H56" s="30">
        <v>3.45</v>
      </c>
      <c r="I56" s="30">
        <v>0.72</v>
      </c>
      <c r="J56" s="26">
        <f t="shared" si="4"/>
        <v>54.416403785488967</v>
      </c>
      <c r="K56" s="27">
        <f t="shared" si="5"/>
        <v>11.356466876971609</v>
      </c>
      <c r="L56" s="22">
        <v>0</v>
      </c>
      <c r="M56"/>
      <c r="O56"/>
      <c r="P56"/>
      <c r="Q56"/>
      <c r="R56"/>
      <c r="S56"/>
    </row>
    <row r="57" spans="1:19" x14ac:dyDescent="0.2">
      <c r="A57" s="31" t="s">
        <v>20</v>
      </c>
      <c r="B57" s="32"/>
      <c r="C57" s="33">
        <f t="shared" ref="C57:I57" si="6">AVERAGE(C7:C56)</f>
        <v>40.856499999999997</v>
      </c>
      <c r="D57" s="33">
        <f t="shared" si="6"/>
        <v>29.212400000000002</v>
      </c>
      <c r="E57" s="33">
        <f t="shared" si="6"/>
        <v>19.616000000000007</v>
      </c>
      <c r="F57" s="33">
        <f>AVERAGE(F7:F56)</f>
        <v>14.500400000000003</v>
      </c>
      <c r="G57" s="33">
        <f t="shared" si="6"/>
        <v>7.5241999999999987</v>
      </c>
      <c r="H57" s="33">
        <f t="shared" si="6"/>
        <v>3.2921999999999998</v>
      </c>
      <c r="I57" s="33">
        <f t="shared" si="6"/>
        <v>0.69980000000000009</v>
      </c>
      <c r="J57" s="35">
        <f>AVERAGE(J7:J56)</f>
        <v>44.361784863915901</v>
      </c>
      <c r="K57" s="35">
        <f>AVERAGE(K7:K56)</f>
        <v>9.3761721513996417</v>
      </c>
      <c r="L57" s="36">
        <f>AVERAGE(L7:L56)</f>
        <v>2.2400000000000002</v>
      </c>
      <c r="M57"/>
      <c r="O57"/>
      <c r="P57"/>
      <c r="Q57"/>
      <c r="R57"/>
      <c r="S57"/>
    </row>
    <row r="58" spans="1:19" x14ac:dyDescent="0.2">
      <c r="A58" s="31" t="s">
        <v>21</v>
      </c>
      <c r="B58" s="32"/>
      <c r="C58" s="33">
        <f t="shared" ref="C58:I58" si="7">STDEV(C7:C56)</f>
        <v>2.3500981850960692</v>
      </c>
      <c r="D58" s="33">
        <f t="shared" si="7"/>
        <v>1.5658857570339009</v>
      </c>
      <c r="E58" s="33">
        <f t="shared" si="7"/>
        <v>1.2094677527317375</v>
      </c>
      <c r="F58" s="33">
        <f t="shared" si="7"/>
        <v>2.5433538519691727</v>
      </c>
      <c r="G58" s="33">
        <f t="shared" si="7"/>
        <v>1.4528509481536713</v>
      </c>
      <c r="H58" s="33">
        <f t="shared" si="7"/>
        <v>0.68269062524391022</v>
      </c>
      <c r="I58" s="33">
        <f t="shared" si="7"/>
        <v>0.2178324576178596</v>
      </c>
      <c r="J58" s="35">
        <f>STDEV(J7:J56)</f>
        <v>7.7939083472473341</v>
      </c>
      <c r="K58" s="35">
        <f>STDEV(K7:K56)</f>
        <v>2.4837386512204103</v>
      </c>
      <c r="L58" s="37">
        <f>STDEV(L7:L56)</f>
        <v>1.6849877368899122</v>
      </c>
      <c r="M58"/>
      <c r="O58"/>
      <c r="P58"/>
      <c r="Q58"/>
      <c r="R58"/>
      <c r="S58"/>
    </row>
    <row r="59" spans="1:19" x14ac:dyDescent="0.2">
      <c r="A59" s="31" t="s">
        <v>22</v>
      </c>
      <c r="B59" s="32"/>
      <c r="C59" s="33">
        <f t="shared" ref="C59:I59" si="8">MAX(C7:C56)</f>
        <v>46.03</v>
      </c>
      <c r="D59" s="33">
        <f t="shared" si="8"/>
        <v>32.42</v>
      </c>
      <c r="E59" s="33">
        <f t="shared" si="8"/>
        <v>22.13</v>
      </c>
      <c r="F59" s="33">
        <f t="shared" si="8"/>
        <v>21.54</v>
      </c>
      <c r="G59" s="33">
        <f t="shared" si="8"/>
        <v>12.01</v>
      </c>
      <c r="H59" s="33">
        <f t="shared" si="8"/>
        <v>5.27</v>
      </c>
      <c r="I59" s="33">
        <f t="shared" si="8"/>
        <v>1.33</v>
      </c>
      <c r="J59" s="35">
        <f>MAX(J7:J56)</f>
        <v>59.210526315789465</v>
      </c>
      <c r="K59" s="35">
        <f>MAX(K7:K56)</f>
        <v>15.068493150684931</v>
      </c>
      <c r="L59" s="38"/>
      <c r="M59"/>
      <c r="O59"/>
      <c r="P59"/>
      <c r="Q59"/>
      <c r="R59"/>
      <c r="S59"/>
    </row>
    <row r="60" spans="1:19" x14ac:dyDescent="0.2">
      <c r="A60" s="39" t="s">
        <v>23</v>
      </c>
      <c r="B60" s="32"/>
      <c r="C60" s="33">
        <f t="shared" ref="C60:I60" si="9">MIN(C7:C56)</f>
        <v>36.1</v>
      </c>
      <c r="D60" s="33">
        <f t="shared" si="9"/>
        <v>25.68</v>
      </c>
      <c r="E60" s="33">
        <f t="shared" si="9"/>
        <v>16.97</v>
      </c>
      <c r="F60" s="33">
        <f t="shared" si="9"/>
        <v>10.27</v>
      </c>
      <c r="G60" s="33">
        <f t="shared" si="9"/>
        <v>4.93</v>
      </c>
      <c r="H60" s="33">
        <f t="shared" si="9"/>
        <v>2.34</v>
      </c>
      <c r="I60" s="33">
        <f t="shared" si="9"/>
        <v>0.37</v>
      </c>
      <c r="J60" s="33">
        <f>MIN(J7:J56)</f>
        <v>24.636275460717748</v>
      </c>
      <c r="K60" s="33">
        <f>MIN(K7:K56)</f>
        <v>5.3346265761396703</v>
      </c>
      <c r="M60"/>
      <c r="O60"/>
      <c r="P60"/>
      <c r="Q60"/>
      <c r="R60"/>
      <c r="S60"/>
    </row>
    <row r="61" spans="1:19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O61"/>
      <c r="P61"/>
      <c r="Q61"/>
      <c r="R61"/>
      <c r="S61"/>
    </row>
    <row r="62" spans="1:19" x14ac:dyDescent="0.2">
      <c r="A62" s="40"/>
      <c r="B62" s="41"/>
      <c r="C62" s="41"/>
      <c r="D62" s="41"/>
      <c r="E62" s="41"/>
      <c r="F62" s="41"/>
      <c r="G62" s="41"/>
      <c r="H62" s="41"/>
      <c r="L62"/>
      <c r="M62"/>
      <c r="N62"/>
      <c r="O62"/>
      <c r="P62"/>
      <c r="Q62"/>
      <c r="R62"/>
      <c r="S62"/>
    </row>
    <row r="63" spans="1:19" x14ac:dyDescent="0.2">
      <c r="L63"/>
      <c r="M63"/>
      <c r="N63"/>
      <c r="O63"/>
      <c r="P63"/>
      <c r="Q63"/>
      <c r="R63"/>
      <c r="S63"/>
    </row>
    <row r="64" spans="1:19" x14ac:dyDescent="0.2">
      <c r="L64"/>
      <c r="M64"/>
      <c r="N64"/>
      <c r="O64"/>
      <c r="P64"/>
      <c r="Q64"/>
      <c r="R64"/>
      <c r="S64"/>
    </row>
    <row r="65" spans="12:19" x14ac:dyDescent="0.2">
      <c r="L65"/>
      <c r="M65"/>
      <c r="N65"/>
      <c r="O65"/>
      <c r="P65"/>
      <c r="Q65"/>
      <c r="R65"/>
      <c r="S65"/>
    </row>
    <row r="66" spans="12:19" x14ac:dyDescent="0.2">
      <c r="L66"/>
      <c r="M66"/>
      <c r="N66"/>
      <c r="O66"/>
      <c r="P66"/>
      <c r="Q66"/>
      <c r="R66"/>
      <c r="S66"/>
    </row>
    <row r="67" spans="12:19" x14ac:dyDescent="0.2">
      <c r="L67"/>
      <c r="M67"/>
      <c r="N67"/>
      <c r="O67"/>
      <c r="P67"/>
      <c r="Q67"/>
      <c r="R67"/>
      <c r="S67"/>
    </row>
    <row r="68" spans="12:19" x14ac:dyDescent="0.2">
      <c r="L68"/>
      <c r="M68"/>
      <c r="N68"/>
      <c r="O68"/>
      <c r="P68"/>
      <c r="Q68"/>
      <c r="R68"/>
      <c r="S68"/>
    </row>
    <row r="69" spans="12:19" x14ac:dyDescent="0.2">
      <c r="L69"/>
      <c r="M69"/>
      <c r="N69"/>
    </row>
    <row r="70" spans="12:19" x14ac:dyDescent="0.2">
      <c r="L70"/>
      <c r="M70"/>
      <c r="N70"/>
    </row>
    <row r="71" spans="12:19" x14ac:dyDescent="0.2">
      <c r="L71"/>
      <c r="M71"/>
      <c r="N71"/>
    </row>
    <row r="72" spans="12:19" x14ac:dyDescent="0.2">
      <c r="L72"/>
      <c r="M72"/>
      <c r="N72"/>
    </row>
    <row r="73" spans="12:19" x14ac:dyDescent="0.2">
      <c r="L73"/>
      <c r="M73"/>
      <c r="N73"/>
    </row>
    <row r="74" spans="12:19" x14ac:dyDescent="0.2">
      <c r="L74"/>
      <c r="M74"/>
      <c r="N74"/>
    </row>
    <row r="75" spans="12:19" x14ac:dyDescent="0.2">
      <c r="L75"/>
      <c r="M75"/>
      <c r="N75"/>
    </row>
    <row r="76" spans="12:19" x14ac:dyDescent="0.2">
      <c r="L76"/>
      <c r="M76"/>
      <c r="N76"/>
    </row>
    <row r="77" spans="12:19" x14ac:dyDescent="0.2">
      <c r="L77"/>
      <c r="M77"/>
      <c r="N77"/>
    </row>
    <row r="78" spans="12:19" x14ac:dyDescent="0.2">
      <c r="L78"/>
      <c r="M78"/>
      <c r="N78"/>
    </row>
  </sheetData>
  <mergeCells count="9">
    <mergeCell ref="B1:D1"/>
    <mergeCell ref="F1:I1"/>
    <mergeCell ref="L1:N1"/>
    <mergeCell ref="C2:D2"/>
    <mergeCell ref="R23:S23"/>
    <mergeCell ref="R24:S24"/>
    <mergeCell ref="B4:D4"/>
    <mergeCell ref="Q14:S14"/>
    <mergeCell ref="I3:K3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E48D-48EB-AE47-9C10-67D1A9D231D4}">
  <dimension ref="A1:S80"/>
  <sheetViews>
    <sheetView workbookViewId="0">
      <selection activeCell="I63" sqref="I63:S80"/>
    </sheetView>
  </sheetViews>
  <sheetFormatPr baseColWidth="10" defaultColWidth="8.83203125" defaultRowHeight="15" x14ac:dyDescent="0.2"/>
  <cols>
    <col min="1" max="1" width="11" style="9" bestFit="1" customWidth="1"/>
    <col min="2" max="2" width="18" style="9" bestFit="1" customWidth="1"/>
    <col min="3" max="3" width="7.5" style="9" customWidth="1"/>
    <col min="4" max="4" width="6.6640625" style="9" customWidth="1"/>
    <col min="5" max="5" width="8.5" style="9" customWidth="1"/>
    <col min="6" max="6" width="7.6640625" style="9" customWidth="1"/>
    <col min="7" max="7" width="7.83203125" style="9" customWidth="1"/>
    <col min="8" max="8" width="10.6640625" style="9" bestFit="1" customWidth="1"/>
    <col min="9" max="9" width="10" style="9" customWidth="1"/>
    <col min="10" max="10" width="8.83203125" style="9" customWidth="1"/>
    <col min="11" max="11" width="10.83203125" style="9" customWidth="1"/>
    <col min="12" max="12" width="9.5" style="9" customWidth="1"/>
    <col min="13" max="13" width="8.83203125" style="9"/>
    <col min="14" max="14" width="7.33203125" style="9" customWidth="1"/>
    <col min="15" max="15" width="6.5" style="9" customWidth="1"/>
    <col min="16" max="16" width="6.83203125" style="9" customWidth="1"/>
    <col min="17" max="17" width="6.33203125" style="9" customWidth="1"/>
    <col min="18" max="18" width="7.1640625" style="9" customWidth="1"/>
    <col min="19" max="19" width="9.5" style="9" customWidth="1"/>
  </cols>
  <sheetData>
    <row r="1" spans="1:19" ht="16" thickBot="1" x14ac:dyDescent="0.25">
      <c r="A1" s="55" t="s">
        <v>0</v>
      </c>
      <c r="B1" s="88" t="s">
        <v>1</v>
      </c>
      <c r="C1" s="88"/>
      <c r="D1" s="89"/>
      <c r="E1" s="55" t="s">
        <v>2</v>
      </c>
      <c r="F1" s="90" t="s">
        <v>446</v>
      </c>
      <c r="G1" s="90"/>
      <c r="H1" s="90"/>
      <c r="I1" s="91"/>
      <c r="J1" s="55" t="s">
        <v>3</v>
      </c>
      <c r="K1" s="56"/>
      <c r="L1" s="81">
        <v>43085</v>
      </c>
      <c r="M1" s="81"/>
      <c r="N1" s="82"/>
      <c r="O1"/>
      <c r="P1"/>
      <c r="Q1"/>
      <c r="R1"/>
      <c r="S1"/>
    </row>
    <row r="2" spans="1:19" ht="16" thickBot="1" x14ac:dyDescent="0.25">
      <c r="A2" s="55" t="s">
        <v>4</v>
      </c>
      <c r="B2" s="58">
        <v>2.9860000000000002</v>
      </c>
      <c r="C2" s="92" t="s">
        <v>5</v>
      </c>
      <c r="D2" s="93"/>
      <c r="E2" s="59">
        <v>218</v>
      </c>
      <c r="O2"/>
      <c r="P2"/>
      <c r="Q2"/>
      <c r="R2"/>
      <c r="S2"/>
    </row>
    <row r="3" spans="1:19" ht="16" thickBot="1" x14ac:dyDescent="0.25">
      <c r="H3" s="55" t="s">
        <v>6</v>
      </c>
      <c r="I3" s="86" t="s">
        <v>388</v>
      </c>
      <c r="J3" s="86"/>
      <c r="K3" s="87"/>
      <c r="L3" s="60"/>
      <c r="M3" s="60"/>
      <c r="N3" s="60"/>
      <c r="O3"/>
      <c r="P3"/>
      <c r="Q3"/>
      <c r="R3"/>
      <c r="S3"/>
    </row>
    <row r="4" spans="1:19" ht="16" thickBot="1" x14ac:dyDescent="0.25">
      <c r="A4" s="55" t="s">
        <v>7</v>
      </c>
      <c r="B4" s="81">
        <v>43091</v>
      </c>
      <c r="C4" s="81"/>
      <c r="D4" s="82"/>
      <c r="O4"/>
      <c r="P4"/>
      <c r="Q4"/>
      <c r="R4"/>
      <c r="S4"/>
    </row>
    <row r="5" spans="1:19" ht="16" thickBot="1" x14ac:dyDescent="0.25">
      <c r="A5" s="7"/>
      <c r="B5" s="8"/>
      <c r="M5"/>
      <c r="N5"/>
      <c r="O5"/>
      <c r="P5"/>
      <c r="Q5"/>
      <c r="R5"/>
      <c r="S5"/>
    </row>
    <row r="6" spans="1:19" ht="46" thickBot="1" x14ac:dyDescent="0.25">
      <c r="A6" s="10" t="s">
        <v>8</v>
      </c>
      <c r="B6" s="11" t="s">
        <v>9</v>
      </c>
      <c r="C6" s="12" t="s">
        <v>10</v>
      </c>
      <c r="D6" s="13" t="s">
        <v>11</v>
      </c>
      <c r="E6" s="12" t="s">
        <v>12</v>
      </c>
      <c r="F6" s="10" t="s">
        <v>13</v>
      </c>
      <c r="G6" s="13" t="s">
        <v>14</v>
      </c>
      <c r="H6" s="14" t="s">
        <v>15</v>
      </c>
      <c r="I6" s="13" t="s">
        <v>16</v>
      </c>
      <c r="J6" s="10" t="s">
        <v>17</v>
      </c>
      <c r="K6" s="13" t="s">
        <v>18</v>
      </c>
      <c r="L6" s="13" t="s">
        <v>19</v>
      </c>
      <c r="M6"/>
      <c r="N6"/>
      <c r="O6"/>
      <c r="P6"/>
      <c r="Q6"/>
      <c r="R6"/>
      <c r="S6"/>
    </row>
    <row r="7" spans="1:19" x14ac:dyDescent="0.2">
      <c r="A7" s="16">
        <v>1</v>
      </c>
      <c r="B7" s="61" t="s">
        <v>389</v>
      </c>
      <c r="C7" s="74">
        <v>47.35</v>
      </c>
      <c r="D7" s="19">
        <v>31.31</v>
      </c>
      <c r="E7" s="19">
        <v>20.79</v>
      </c>
      <c r="F7" s="19">
        <v>18.68</v>
      </c>
      <c r="G7" s="19">
        <v>9.48</v>
      </c>
      <c r="H7" s="19">
        <v>4.1100000000000003</v>
      </c>
      <c r="I7" s="19">
        <v>0.93</v>
      </c>
      <c r="J7" s="62">
        <f t="shared" ref="J7:J38" si="0">(H7/G7)*100</f>
        <v>43.354430379746837</v>
      </c>
      <c r="K7" s="63">
        <f t="shared" ref="K7:K38" si="1">(I7/G7)*100</f>
        <v>9.81012658227848</v>
      </c>
      <c r="L7" s="64">
        <v>3</v>
      </c>
      <c r="M7"/>
      <c r="N7"/>
      <c r="O7"/>
      <c r="P7"/>
      <c r="Q7"/>
      <c r="R7"/>
      <c r="S7"/>
    </row>
    <row r="8" spans="1:19" x14ac:dyDescent="0.2">
      <c r="A8" s="23">
        <v>2</v>
      </c>
      <c r="B8" s="17" t="s">
        <v>390</v>
      </c>
      <c r="C8" s="75">
        <v>43.57</v>
      </c>
      <c r="D8" s="25">
        <v>28.67</v>
      </c>
      <c r="E8" s="25">
        <v>21.18</v>
      </c>
      <c r="F8" s="25">
        <v>17.649999999999999</v>
      </c>
      <c r="G8" s="25">
        <v>9.18</v>
      </c>
      <c r="H8" s="25">
        <v>4.25</v>
      </c>
      <c r="I8" s="25">
        <v>0.73</v>
      </c>
      <c r="J8" s="65">
        <f t="shared" si="0"/>
        <v>46.296296296296298</v>
      </c>
      <c r="K8" s="66">
        <f t="shared" si="1"/>
        <v>7.9520697167755987</v>
      </c>
      <c r="L8" s="22">
        <v>4</v>
      </c>
      <c r="M8"/>
      <c r="N8"/>
      <c r="O8"/>
      <c r="P8"/>
      <c r="Q8"/>
      <c r="R8"/>
      <c r="S8"/>
    </row>
    <row r="9" spans="1:19" x14ac:dyDescent="0.2">
      <c r="A9" s="23">
        <v>3</v>
      </c>
      <c r="B9" s="17" t="s">
        <v>391</v>
      </c>
      <c r="C9" s="75">
        <v>41.46</v>
      </c>
      <c r="D9" s="25">
        <v>29.51</v>
      </c>
      <c r="E9" s="25">
        <v>19.21</v>
      </c>
      <c r="F9" s="25">
        <v>14.39</v>
      </c>
      <c r="G9" s="25">
        <v>7.34</v>
      </c>
      <c r="H9" s="25">
        <v>3.55</v>
      </c>
      <c r="I9" s="25">
        <v>0.76</v>
      </c>
      <c r="J9" s="65">
        <f t="shared" si="0"/>
        <v>48.365122615803813</v>
      </c>
      <c r="K9" s="66">
        <f t="shared" si="1"/>
        <v>10.354223433242508</v>
      </c>
      <c r="L9" s="22">
        <v>3</v>
      </c>
      <c r="M9"/>
      <c r="N9"/>
      <c r="O9"/>
      <c r="P9"/>
      <c r="Q9"/>
      <c r="R9"/>
      <c r="S9"/>
    </row>
    <row r="10" spans="1:19" x14ac:dyDescent="0.2">
      <c r="A10" s="28">
        <v>4</v>
      </c>
      <c r="B10" s="17" t="s">
        <v>392</v>
      </c>
      <c r="C10" s="75">
        <v>42.49</v>
      </c>
      <c r="D10" s="25">
        <v>27.82</v>
      </c>
      <c r="E10" s="25">
        <v>18.66</v>
      </c>
      <c r="F10" s="25">
        <v>13.99</v>
      </c>
      <c r="G10" s="25">
        <v>6.71</v>
      </c>
      <c r="H10" s="25">
        <v>3.89</v>
      </c>
      <c r="I10" s="25">
        <v>0.75</v>
      </c>
      <c r="J10" s="65">
        <f t="shared" si="0"/>
        <v>57.973174366616988</v>
      </c>
      <c r="K10" s="66">
        <f t="shared" si="1"/>
        <v>11.177347242921014</v>
      </c>
      <c r="L10" s="22">
        <v>2</v>
      </c>
      <c r="M10"/>
      <c r="N10"/>
      <c r="O10"/>
      <c r="P10"/>
      <c r="Q10"/>
      <c r="R10"/>
      <c r="S10"/>
    </row>
    <row r="11" spans="1:19" x14ac:dyDescent="0.2">
      <c r="A11" s="23">
        <v>5</v>
      </c>
      <c r="B11" s="17" t="s">
        <v>393</v>
      </c>
      <c r="C11" s="75">
        <v>41.86</v>
      </c>
      <c r="D11" s="25">
        <v>27.6</v>
      </c>
      <c r="E11" s="25">
        <v>19.75</v>
      </c>
      <c r="F11" s="25">
        <v>14.32</v>
      </c>
      <c r="G11" s="25">
        <v>7.12</v>
      </c>
      <c r="H11" s="25">
        <v>3.86</v>
      </c>
      <c r="I11" s="25">
        <v>0.93</v>
      </c>
      <c r="J11" s="65">
        <f t="shared" si="0"/>
        <v>54.213483146067411</v>
      </c>
      <c r="K11" s="66">
        <f t="shared" si="1"/>
        <v>13.061797752808991</v>
      </c>
      <c r="L11" s="22">
        <v>2</v>
      </c>
      <c r="M11"/>
      <c r="N11"/>
      <c r="O11"/>
      <c r="P11"/>
      <c r="Q11"/>
      <c r="R11"/>
      <c r="S11"/>
    </row>
    <row r="12" spans="1:19" x14ac:dyDescent="0.2">
      <c r="A12" s="23">
        <v>6</v>
      </c>
      <c r="B12" s="17" t="s">
        <v>394</v>
      </c>
      <c r="C12" s="75">
        <v>40.71</v>
      </c>
      <c r="D12" s="25">
        <v>26.93</v>
      </c>
      <c r="E12" s="25">
        <v>19.649999999999999</v>
      </c>
      <c r="F12" s="25">
        <v>13.85</v>
      </c>
      <c r="G12" s="25">
        <v>7.1</v>
      </c>
      <c r="H12" s="25">
        <v>3.63</v>
      </c>
      <c r="I12" s="25">
        <v>0.86</v>
      </c>
      <c r="J12" s="65">
        <f t="shared" si="0"/>
        <v>51.12676056338028</v>
      </c>
      <c r="K12" s="66">
        <f t="shared" si="1"/>
        <v>12.112676056338028</v>
      </c>
      <c r="L12" s="22">
        <v>2</v>
      </c>
      <c r="M12"/>
      <c r="N12"/>
      <c r="O12"/>
      <c r="P12"/>
      <c r="Q12"/>
      <c r="R12"/>
      <c r="S12"/>
    </row>
    <row r="13" spans="1:19" x14ac:dyDescent="0.2">
      <c r="A13" s="28">
        <v>7</v>
      </c>
      <c r="B13" s="17" t="s">
        <v>395</v>
      </c>
      <c r="C13" s="75">
        <v>43.5</v>
      </c>
      <c r="D13" s="25">
        <v>29.57</v>
      </c>
      <c r="E13" s="25">
        <v>20.45</v>
      </c>
      <c r="F13" s="25">
        <v>16.579999999999998</v>
      </c>
      <c r="G13" s="25">
        <v>8.25</v>
      </c>
      <c r="H13" s="25">
        <v>4.01</v>
      </c>
      <c r="I13" s="25">
        <v>0.81</v>
      </c>
      <c r="J13" s="65">
        <f t="shared" si="0"/>
        <v>48.606060606060602</v>
      </c>
      <c r="K13" s="66">
        <f t="shared" si="1"/>
        <v>9.8181818181818183</v>
      </c>
      <c r="L13" s="22">
        <v>3</v>
      </c>
    </row>
    <row r="14" spans="1:19" ht="16" thickBot="1" x14ac:dyDescent="0.25">
      <c r="A14" s="23">
        <v>8</v>
      </c>
      <c r="B14" s="17" t="s">
        <v>396</v>
      </c>
      <c r="C14" s="75">
        <v>41.23</v>
      </c>
      <c r="D14" s="25">
        <v>28.11</v>
      </c>
      <c r="E14" s="25">
        <v>20.62</v>
      </c>
      <c r="F14" s="25">
        <v>16.53</v>
      </c>
      <c r="G14" s="25">
        <v>8.3699999999999992</v>
      </c>
      <c r="H14" s="25">
        <v>4.1100000000000003</v>
      </c>
      <c r="I14" s="25">
        <v>0.83</v>
      </c>
      <c r="J14" s="65">
        <f t="shared" si="0"/>
        <v>49.103942652329756</v>
      </c>
      <c r="K14" s="66">
        <f t="shared" si="1"/>
        <v>9.916367980884111</v>
      </c>
      <c r="L14" s="22">
        <v>4</v>
      </c>
      <c r="M14" s="73"/>
      <c r="N14" s="73"/>
      <c r="O14" s="73"/>
      <c r="P14" s="73"/>
      <c r="Q14" s="73"/>
      <c r="R14" s="73"/>
      <c r="S14" s="73"/>
    </row>
    <row r="15" spans="1:19" ht="16" thickBot="1" x14ac:dyDescent="0.25">
      <c r="A15" s="23">
        <v>9</v>
      </c>
      <c r="B15" s="17" t="s">
        <v>397</v>
      </c>
      <c r="C15" s="75">
        <v>41.4</v>
      </c>
      <c r="D15" s="25">
        <v>28.91</v>
      </c>
      <c r="E15" s="25">
        <v>19.09</v>
      </c>
      <c r="F15" s="25">
        <v>14.9</v>
      </c>
      <c r="G15" s="25">
        <v>7.43</v>
      </c>
      <c r="H15" s="25">
        <v>3.61</v>
      </c>
      <c r="I15" s="25">
        <v>0.74</v>
      </c>
      <c r="J15" s="65">
        <f t="shared" si="0"/>
        <v>48.58681022880215</v>
      </c>
      <c r="K15" s="66">
        <f t="shared" si="1"/>
        <v>9.9596231493943481</v>
      </c>
      <c r="L15" s="22">
        <v>2</v>
      </c>
      <c r="Q15" s="83" t="s">
        <v>19</v>
      </c>
      <c r="R15" s="84"/>
      <c r="S15" s="85"/>
    </row>
    <row r="16" spans="1:19" ht="16" thickBot="1" x14ac:dyDescent="0.25">
      <c r="A16" s="28">
        <v>10</v>
      </c>
      <c r="B16" s="17" t="s">
        <v>398</v>
      </c>
      <c r="C16" s="75">
        <v>40.869999999999997</v>
      </c>
      <c r="D16" s="25">
        <v>27.72</v>
      </c>
      <c r="E16" s="25">
        <v>18.46</v>
      </c>
      <c r="F16" s="25">
        <v>13.31</v>
      </c>
      <c r="G16" s="25">
        <v>6.76</v>
      </c>
      <c r="H16" s="25">
        <v>2.76</v>
      </c>
      <c r="I16" s="25">
        <v>0.53</v>
      </c>
      <c r="J16" s="65">
        <f t="shared" si="0"/>
        <v>40.828402366863905</v>
      </c>
      <c r="K16" s="66">
        <f t="shared" si="1"/>
        <v>7.8402366863905337</v>
      </c>
      <c r="L16" s="22">
        <v>5</v>
      </c>
      <c r="Q16" s="43" t="s">
        <v>24</v>
      </c>
      <c r="R16" s="44" t="s">
        <v>25</v>
      </c>
      <c r="S16" s="42" t="s">
        <v>26</v>
      </c>
    </row>
    <row r="17" spans="1:19" x14ac:dyDescent="0.2">
      <c r="A17" s="23">
        <v>11</v>
      </c>
      <c r="B17" s="17" t="s">
        <v>399</v>
      </c>
      <c r="C17" s="75">
        <v>39.58</v>
      </c>
      <c r="D17" s="25">
        <v>25.72</v>
      </c>
      <c r="E17" s="25">
        <v>18.39</v>
      </c>
      <c r="F17" s="25">
        <v>12.06</v>
      </c>
      <c r="G17" s="25">
        <v>6.13</v>
      </c>
      <c r="H17" s="25">
        <v>2.77</v>
      </c>
      <c r="I17" s="25">
        <v>0.65</v>
      </c>
      <c r="J17" s="65">
        <f t="shared" si="0"/>
        <v>45.187601957585642</v>
      </c>
      <c r="K17" s="66">
        <f t="shared" si="1"/>
        <v>10.603588907014682</v>
      </c>
      <c r="L17" s="22">
        <v>3</v>
      </c>
      <c r="Q17" s="47">
        <v>0</v>
      </c>
      <c r="R17" s="45">
        <f t="shared" ref="R17:R22" si="2">COUNTIF($L$7:$L$56, Q17)</f>
        <v>0</v>
      </c>
      <c r="S17" s="46">
        <f>(R17*100)/$R$23</f>
        <v>0</v>
      </c>
    </row>
    <row r="18" spans="1:19" x14ac:dyDescent="0.2">
      <c r="A18" s="23">
        <v>12</v>
      </c>
      <c r="B18" s="17" t="s">
        <v>400</v>
      </c>
      <c r="C18" s="75">
        <v>44.84</v>
      </c>
      <c r="D18" s="25">
        <v>30.02</v>
      </c>
      <c r="E18" s="25">
        <v>20.64</v>
      </c>
      <c r="F18" s="25">
        <v>17.46</v>
      </c>
      <c r="G18" s="25">
        <v>8.6999999999999993</v>
      </c>
      <c r="H18" s="25">
        <v>3.45</v>
      </c>
      <c r="I18" s="25">
        <v>0.82</v>
      </c>
      <c r="J18" s="65">
        <f t="shared" si="0"/>
        <v>39.65517241379311</v>
      </c>
      <c r="K18" s="66">
        <f t="shared" si="1"/>
        <v>9.4252873563218387</v>
      </c>
      <c r="L18" s="22">
        <v>5</v>
      </c>
      <c r="Q18" s="48">
        <v>1</v>
      </c>
      <c r="R18" s="49">
        <f t="shared" si="2"/>
        <v>3</v>
      </c>
      <c r="S18" s="46">
        <f t="shared" ref="S18:S22" si="3">(R18*100)/$R$23</f>
        <v>6</v>
      </c>
    </row>
    <row r="19" spans="1:19" x14ac:dyDescent="0.2">
      <c r="A19" s="28">
        <v>13</v>
      </c>
      <c r="B19" s="17" t="s">
        <v>401</v>
      </c>
      <c r="C19" s="75">
        <v>38.840000000000003</v>
      </c>
      <c r="D19" s="25">
        <v>26.15</v>
      </c>
      <c r="E19" s="25">
        <v>17.8</v>
      </c>
      <c r="F19" s="25">
        <v>11.63</v>
      </c>
      <c r="G19" s="25">
        <v>6.02</v>
      </c>
      <c r="H19" s="25">
        <v>3.13</v>
      </c>
      <c r="I19" s="25">
        <v>0.63</v>
      </c>
      <c r="J19" s="65">
        <f t="shared" si="0"/>
        <v>51.993355481727576</v>
      </c>
      <c r="K19" s="66">
        <f t="shared" si="1"/>
        <v>10.465116279069768</v>
      </c>
      <c r="L19" s="22">
        <v>2</v>
      </c>
      <c r="Q19" s="48">
        <v>2</v>
      </c>
      <c r="R19" s="49">
        <f t="shared" si="2"/>
        <v>15</v>
      </c>
      <c r="S19" s="46">
        <f t="shared" si="3"/>
        <v>30</v>
      </c>
    </row>
    <row r="20" spans="1:19" x14ac:dyDescent="0.2">
      <c r="A20" s="23">
        <v>14</v>
      </c>
      <c r="B20" s="17" t="s">
        <v>402</v>
      </c>
      <c r="C20" s="75">
        <v>46.72</v>
      </c>
      <c r="D20" s="25">
        <v>30.34</v>
      </c>
      <c r="E20" s="25">
        <v>21.12</v>
      </c>
      <c r="F20" s="25">
        <v>18.61</v>
      </c>
      <c r="G20" s="25">
        <v>10.27</v>
      </c>
      <c r="H20" s="25">
        <v>5.0199999999999996</v>
      </c>
      <c r="I20" s="25">
        <v>0.92</v>
      </c>
      <c r="J20" s="65">
        <f t="shared" si="0"/>
        <v>48.880233690360271</v>
      </c>
      <c r="K20" s="66">
        <f t="shared" si="1"/>
        <v>8.9581304771178196</v>
      </c>
      <c r="L20" s="22">
        <v>2</v>
      </c>
      <c r="Q20" s="48">
        <v>3</v>
      </c>
      <c r="R20" s="49">
        <f t="shared" si="2"/>
        <v>5</v>
      </c>
      <c r="S20" s="46">
        <f t="shared" si="3"/>
        <v>10</v>
      </c>
    </row>
    <row r="21" spans="1:19" x14ac:dyDescent="0.2">
      <c r="A21" s="23">
        <v>15</v>
      </c>
      <c r="B21" s="17" t="s">
        <v>403</v>
      </c>
      <c r="C21" s="75">
        <v>38.54</v>
      </c>
      <c r="D21" s="25">
        <v>26.58</v>
      </c>
      <c r="E21" s="25">
        <v>17.61</v>
      </c>
      <c r="F21" s="25">
        <v>11.38</v>
      </c>
      <c r="G21" s="25">
        <v>5.61</v>
      </c>
      <c r="H21" s="25">
        <v>2.8</v>
      </c>
      <c r="I21" s="25">
        <v>0.56000000000000005</v>
      </c>
      <c r="J21" s="65">
        <f t="shared" si="0"/>
        <v>49.910873440285201</v>
      </c>
      <c r="K21" s="66">
        <f t="shared" si="1"/>
        <v>9.9821746880570412</v>
      </c>
      <c r="L21" s="22">
        <v>2</v>
      </c>
      <c r="Q21" s="48">
        <v>4</v>
      </c>
      <c r="R21" s="49">
        <f t="shared" si="2"/>
        <v>12</v>
      </c>
      <c r="S21" s="46">
        <f t="shared" si="3"/>
        <v>24</v>
      </c>
    </row>
    <row r="22" spans="1:19" ht="16" thickBot="1" x14ac:dyDescent="0.25">
      <c r="A22" s="28">
        <v>16</v>
      </c>
      <c r="B22" s="17" t="s">
        <v>404</v>
      </c>
      <c r="C22" s="75">
        <v>38.81</v>
      </c>
      <c r="D22" s="25">
        <v>26.01</v>
      </c>
      <c r="E22" s="25">
        <v>18.690000000000001</v>
      </c>
      <c r="F22" s="25">
        <v>12.26</v>
      </c>
      <c r="G22" s="25">
        <v>6.39</v>
      </c>
      <c r="H22" s="25">
        <v>2.96</v>
      </c>
      <c r="I22" s="25">
        <v>0.68</v>
      </c>
      <c r="J22" s="65">
        <f t="shared" si="0"/>
        <v>46.322378716744915</v>
      </c>
      <c r="K22" s="66">
        <f t="shared" si="1"/>
        <v>10.641627543035995</v>
      </c>
      <c r="L22" s="22">
        <v>5</v>
      </c>
      <c r="Q22" s="50">
        <v>5</v>
      </c>
      <c r="R22" s="51">
        <f t="shared" si="2"/>
        <v>15</v>
      </c>
      <c r="S22" s="46">
        <f t="shared" si="3"/>
        <v>30</v>
      </c>
    </row>
    <row r="23" spans="1:19" ht="16" thickBot="1" x14ac:dyDescent="0.25">
      <c r="A23" s="23">
        <v>17</v>
      </c>
      <c r="B23" s="17" t="s">
        <v>405</v>
      </c>
      <c r="C23" s="75">
        <v>41.28</v>
      </c>
      <c r="D23" s="25">
        <v>28.67</v>
      </c>
      <c r="E23" s="25">
        <v>19.940000000000001</v>
      </c>
      <c r="F23" s="25">
        <v>15.33</v>
      </c>
      <c r="G23" s="25">
        <v>7.89</v>
      </c>
      <c r="H23" s="25">
        <v>2.84</v>
      </c>
      <c r="I23" s="25">
        <v>0.55000000000000004</v>
      </c>
      <c r="J23" s="65">
        <f t="shared" si="0"/>
        <v>35.99493029150824</v>
      </c>
      <c r="K23" s="66">
        <f t="shared" si="1"/>
        <v>6.9708491761723712</v>
      </c>
      <c r="L23" s="22">
        <v>5</v>
      </c>
      <c r="Q23" s="53" t="s">
        <v>27</v>
      </c>
      <c r="R23" s="54">
        <f>SUM(R17:R22)</f>
        <v>50</v>
      </c>
      <c r="S23" s="42">
        <f>SUM(S17:S22)</f>
        <v>100</v>
      </c>
    </row>
    <row r="24" spans="1:19" ht="16" thickBot="1" x14ac:dyDescent="0.25">
      <c r="A24" s="23">
        <v>18</v>
      </c>
      <c r="B24" s="17" t="s">
        <v>406</v>
      </c>
      <c r="C24" s="75">
        <v>42.01</v>
      </c>
      <c r="D24" s="25">
        <v>27.66</v>
      </c>
      <c r="E24" s="25">
        <v>19.5</v>
      </c>
      <c r="F24" s="25">
        <v>14.67</v>
      </c>
      <c r="G24" s="25">
        <v>7.46</v>
      </c>
      <c r="H24" s="25">
        <v>3.52</v>
      </c>
      <c r="I24" s="25">
        <v>0.75</v>
      </c>
      <c r="J24" s="65">
        <f t="shared" si="0"/>
        <v>47.184986595174259</v>
      </c>
      <c r="K24" s="66">
        <f t="shared" si="1"/>
        <v>10.053619302949061</v>
      </c>
      <c r="L24" s="22">
        <v>5</v>
      </c>
      <c r="Q24" s="52" t="s">
        <v>29</v>
      </c>
      <c r="R24" s="79">
        <f>((R17*Q17)+(R18*Q18)+(R19*Q19)+(R20*Q20)+(R21*Q21)+(R22*Q22))*100/150</f>
        <v>114</v>
      </c>
      <c r="S24" s="80"/>
    </row>
    <row r="25" spans="1:19" ht="16" thickBot="1" x14ac:dyDescent="0.25">
      <c r="A25" s="28">
        <v>19</v>
      </c>
      <c r="B25" s="17" t="s">
        <v>407</v>
      </c>
      <c r="C25" s="75">
        <v>43</v>
      </c>
      <c r="D25" s="25">
        <v>29.52</v>
      </c>
      <c r="E25" s="25">
        <v>19.02</v>
      </c>
      <c r="F25" s="25">
        <v>14.51</v>
      </c>
      <c r="G25" s="25">
        <v>7.32</v>
      </c>
      <c r="H25" s="25">
        <v>3.01</v>
      </c>
      <c r="I25" s="25">
        <v>0.62</v>
      </c>
      <c r="J25" s="65">
        <f t="shared" si="0"/>
        <v>41.120218579234965</v>
      </c>
      <c r="K25" s="66">
        <f t="shared" si="1"/>
        <v>8.4699453551912569</v>
      </c>
      <c r="L25" s="22">
        <v>5</v>
      </c>
      <c r="Q25" s="52" t="s">
        <v>28</v>
      </c>
      <c r="R25" s="79">
        <f>((R17*Q17)+(R18*Q18)+(R19*Q19)+(R20*Q20)+(R21*Q21)+(R22*Q22))</f>
        <v>171</v>
      </c>
      <c r="S25" s="80"/>
    </row>
    <row r="26" spans="1:19" x14ac:dyDescent="0.2">
      <c r="A26" s="23">
        <v>20</v>
      </c>
      <c r="B26" s="17" t="s">
        <v>408</v>
      </c>
      <c r="C26" s="75">
        <v>41.32</v>
      </c>
      <c r="D26" s="25">
        <v>27.17</v>
      </c>
      <c r="E26" s="25">
        <v>15.71</v>
      </c>
      <c r="F26" s="25">
        <v>12.5</v>
      </c>
      <c r="G26" s="25">
        <v>6.35</v>
      </c>
      <c r="H26" s="25">
        <v>2.64</v>
      </c>
      <c r="I26" s="25">
        <v>0.47</v>
      </c>
      <c r="J26" s="65">
        <f t="shared" si="0"/>
        <v>41.574803149606304</v>
      </c>
      <c r="K26" s="66">
        <f t="shared" si="1"/>
        <v>7.4015748031496065</v>
      </c>
      <c r="L26" s="22">
        <v>2</v>
      </c>
    </row>
    <row r="27" spans="1:19" x14ac:dyDescent="0.2">
      <c r="A27" s="28">
        <v>21</v>
      </c>
      <c r="B27" s="17" t="s">
        <v>409</v>
      </c>
      <c r="C27" s="75">
        <v>40.61</v>
      </c>
      <c r="D27" s="25">
        <v>26.85</v>
      </c>
      <c r="E27" s="25">
        <v>18.170000000000002</v>
      </c>
      <c r="F27" s="25">
        <v>13.37</v>
      </c>
      <c r="G27" s="25">
        <v>6.52</v>
      </c>
      <c r="H27" s="25">
        <v>3.34</v>
      </c>
      <c r="I27" s="25">
        <v>0.57999999999999996</v>
      </c>
      <c r="J27" s="65">
        <f t="shared" si="0"/>
        <v>51.226993865030678</v>
      </c>
      <c r="K27" s="66">
        <f t="shared" si="1"/>
        <v>8.8957055214723919</v>
      </c>
      <c r="L27" s="22">
        <v>2</v>
      </c>
    </row>
    <row r="28" spans="1:19" x14ac:dyDescent="0.2">
      <c r="A28" s="23">
        <v>22</v>
      </c>
      <c r="B28" s="17" t="s">
        <v>410</v>
      </c>
      <c r="C28" s="75">
        <v>44.73</v>
      </c>
      <c r="D28" s="25">
        <v>30.79</v>
      </c>
      <c r="E28" s="25">
        <v>22.18</v>
      </c>
      <c r="F28" s="25">
        <v>18.71</v>
      </c>
      <c r="G28" s="25">
        <v>9.1999999999999993</v>
      </c>
      <c r="H28" s="25">
        <v>3.44</v>
      </c>
      <c r="I28" s="25">
        <v>0.75</v>
      </c>
      <c r="J28" s="65">
        <f t="shared" si="0"/>
        <v>37.391304347826086</v>
      </c>
      <c r="K28" s="66">
        <f t="shared" si="1"/>
        <v>8.1521739130434785</v>
      </c>
      <c r="L28" s="22">
        <v>1</v>
      </c>
    </row>
    <row r="29" spans="1:19" x14ac:dyDescent="0.2">
      <c r="A29" s="28">
        <v>23</v>
      </c>
      <c r="B29" s="17" t="s">
        <v>411</v>
      </c>
      <c r="C29" s="75">
        <v>41.86</v>
      </c>
      <c r="D29" s="25">
        <v>28.39</v>
      </c>
      <c r="E29" s="25">
        <v>19.91</v>
      </c>
      <c r="F29" s="25">
        <v>14.66</v>
      </c>
      <c r="G29" s="25">
        <v>6.93</v>
      </c>
      <c r="H29" s="25">
        <v>3.53</v>
      </c>
      <c r="I29" s="25">
        <v>0.71</v>
      </c>
      <c r="J29" s="65">
        <f t="shared" si="0"/>
        <v>50.937950937950937</v>
      </c>
      <c r="K29" s="66">
        <f t="shared" si="1"/>
        <v>10.245310245310245</v>
      </c>
      <c r="L29" s="22">
        <v>2</v>
      </c>
    </row>
    <row r="30" spans="1:19" x14ac:dyDescent="0.2">
      <c r="A30" s="23">
        <v>24</v>
      </c>
      <c r="B30" s="17" t="s">
        <v>412</v>
      </c>
      <c r="C30" s="75">
        <v>40.44</v>
      </c>
      <c r="D30" s="25">
        <v>26.45</v>
      </c>
      <c r="E30" s="25">
        <v>18.350000000000001</v>
      </c>
      <c r="F30" s="25">
        <v>11.94</v>
      </c>
      <c r="G30" s="25">
        <v>5.94</v>
      </c>
      <c r="H30" s="25">
        <v>2.83</v>
      </c>
      <c r="I30" s="25">
        <v>0.57999999999999996</v>
      </c>
      <c r="J30" s="65">
        <f t="shared" si="0"/>
        <v>47.64309764309764</v>
      </c>
      <c r="K30" s="66">
        <f t="shared" si="1"/>
        <v>9.7643097643097629</v>
      </c>
      <c r="L30" s="22">
        <v>2</v>
      </c>
    </row>
    <row r="31" spans="1:19" x14ac:dyDescent="0.2">
      <c r="A31" s="28">
        <v>25</v>
      </c>
      <c r="B31" s="17" t="s">
        <v>413</v>
      </c>
      <c r="C31" s="75">
        <v>44.56</v>
      </c>
      <c r="D31" s="25">
        <v>28.15</v>
      </c>
      <c r="E31" s="25">
        <v>20.52</v>
      </c>
      <c r="F31" s="25">
        <v>15.4</v>
      </c>
      <c r="G31" s="25">
        <v>6.38</v>
      </c>
      <c r="H31" s="25">
        <v>3.39</v>
      </c>
      <c r="I31" s="25">
        <v>0.74</v>
      </c>
      <c r="J31" s="65">
        <f t="shared" si="0"/>
        <v>53.134796238244519</v>
      </c>
      <c r="K31" s="66">
        <f t="shared" si="1"/>
        <v>11.598746081504702</v>
      </c>
      <c r="L31" s="22">
        <v>4</v>
      </c>
    </row>
    <row r="32" spans="1:19" x14ac:dyDescent="0.2">
      <c r="A32" s="23">
        <v>26</v>
      </c>
      <c r="B32" s="17" t="s">
        <v>414</v>
      </c>
      <c r="C32" s="75">
        <v>41.35</v>
      </c>
      <c r="D32" s="25">
        <v>27.95</v>
      </c>
      <c r="E32" s="25">
        <v>18.66</v>
      </c>
      <c r="F32" s="25">
        <v>14.28</v>
      </c>
      <c r="G32" s="25">
        <v>7.02</v>
      </c>
      <c r="H32" s="25">
        <v>3.08</v>
      </c>
      <c r="I32" s="25">
        <v>0.63</v>
      </c>
      <c r="J32" s="65">
        <f t="shared" si="0"/>
        <v>43.874643874643873</v>
      </c>
      <c r="K32" s="66">
        <f t="shared" si="1"/>
        <v>8.9743589743589745</v>
      </c>
      <c r="L32" s="22">
        <v>5</v>
      </c>
    </row>
    <row r="33" spans="1:12" x14ac:dyDescent="0.2">
      <c r="A33" s="28">
        <v>27</v>
      </c>
      <c r="B33" s="17" t="s">
        <v>415</v>
      </c>
      <c r="C33" s="75">
        <v>41.6</v>
      </c>
      <c r="D33" s="25">
        <v>27.12</v>
      </c>
      <c r="E33" s="25">
        <v>19.11</v>
      </c>
      <c r="F33" s="25">
        <v>13.94</v>
      </c>
      <c r="G33" s="25">
        <v>7.15</v>
      </c>
      <c r="H33" s="25">
        <v>3.35</v>
      </c>
      <c r="I33" s="25">
        <v>0.75</v>
      </c>
      <c r="J33" s="65">
        <f t="shared" si="0"/>
        <v>46.853146853146853</v>
      </c>
      <c r="K33" s="66">
        <f t="shared" si="1"/>
        <v>10.48951048951049</v>
      </c>
      <c r="L33" s="22">
        <v>1</v>
      </c>
    </row>
    <row r="34" spans="1:12" x14ac:dyDescent="0.2">
      <c r="A34" s="28">
        <v>28</v>
      </c>
      <c r="B34" s="17" t="s">
        <v>416</v>
      </c>
      <c r="C34" s="75">
        <v>38.51</v>
      </c>
      <c r="D34" s="25">
        <v>25.55</v>
      </c>
      <c r="E34" s="25">
        <v>18.260000000000002</v>
      </c>
      <c r="F34" s="25">
        <v>11.95</v>
      </c>
      <c r="G34" s="25">
        <v>6.43</v>
      </c>
      <c r="H34" s="25">
        <v>2.1539999999999999</v>
      </c>
      <c r="I34" s="25">
        <v>0.69</v>
      </c>
      <c r="J34" s="65">
        <f t="shared" si="0"/>
        <v>33.499222395023324</v>
      </c>
      <c r="K34" s="66">
        <f t="shared" si="1"/>
        <v>10.730948678071538</v>
      </c>
      <c r="L34" s="22">
        <v>3</v>
      </c>
    </row>
    <row r="35" spans="1:12" x14ac:dyDescent="0.2">
      <c r="A35" s="28">
        <v>29</v>
      </c>
      <c r="B35" s="17" t="s">
        <v>417</v>
      </c>
      <c r="C35" s="75">
        <v>39.07</v>
      </c>
      <c r="D35" s="25">
        <v>26.35</v>
      </c>
      <c r="E35" s="25">
        <v>18.64</v>
      </c>
      <c r="F35" s="25">
        <v>13.25</v>
      </c>
      <c r="G35" s="25">
        <v>7.05</v>
      </c>
      <c r="H35" s="25">
        <v>2.74</v>
      </c>
      <c r="I35" s="25">
        <v>0.61</v>
      </c>
      <c r="J35" s="65">
        <f t="shared" si="0"/>
        <v>38.865248226950364</v>
      </c>
      <c r="K35" s="66">
        <f t="shared" si="1"/>
        <v>8.6524822695035457</v>
      </c>
      <c r="L35" s="22">
        <v>2</v>
      </c>
    </row>
    <row r="36" spans="1:12" x14ac:dyDescent="0.2">
      <c r="A36" s="28">
        <v>30</v>
      </c>
      <c r="B36" s="17" t="s">
        <v>418</v>
      </c>
      <c r="C36" s="75">
        <v>43.87</v>
      </c>
      <c r="D36" s="25">
        <v>30.09</v>
      </c>
      <c r="E36" s="25">
        <v>20.71</v>
      </c>
      <c r="F36" s="25">
        <v>17.71</v>
      </c>
      <c r="G36" s="25">
        <v>8.74</v>
      </c>
      <c r="H36" s="25">
        <v>3.64</v>
      </c>
      <c r="I36" s="25">
        <v>0.56000000000000005</v>
      </c>
      <c r="J36" s="65">
        <f t="shared" si="0"/>
        <v>41.647597254004573</v>
      </c>
      <c r="K36" s="66">
        <f t="shared" si="1"/>
        <v>6.4073226544622424</v>
      </c>
      <c r="L36" s="22">
        <v>5</v>
      </c>
    </row>
    <row r="37" spans="1:12" x14ac:dyDescent="0.2">
      <c r="A37" s="28">
        <v>31</v>
      </c>
      <c r="B37" s="17" t="s">
        <v>419</v>
      </c>
      <c r="C37" s="75">
        <v>41.99</v>
      </c>
      <c r="D37" s="25">
        <v>28.88</v>
      </c>
      <c r="E37" s="25">
        <v>19.21</v>
      </c>
      <c r="F37" s="25">
        <v>14.36</v>
      </c>
      <c r="G37" s="25">
        <v>6.94</v>
      </c>
      <c r="H37" s="25">
        <v>3</v>
      </c>
      <c r="I37" s="25">
        <v>0.47</v>
      </c>
      <c r="J37" s="65">
        <f t="shared" si="0"/>
        <v>43.227665706051873</v>
      </c>
      <c r="K37" s="66">
        <f t="shared" si="1"/>
        <v>6.7723342939481261</v>
      </c>
      <c r="L37" s="22">
        <v>5</v>
      </c>
    </row>
    <row r="38" spans="1:12" x14ac:dyDescent="0.2">
      <c r="A38" s="28">
        <v>32</v>
      </c>
      <c r="B38" s="17" t="s">
        <v>420</v>
      </c>
      <c r="C38" s="75">
        <v>40.49</v>
      </c>
      <c r="D38" s="25">
        <v>28.1</v>
      </c>
      <c r="E38" s="25">
        <v>18.489999999999998</v>
      </c>
      <c r="F38" s="25">
        <v>13.48</v>
      </c>
      <c r="G38" s="25">
        <v>6.51</v>
      </c>
      <c r="H38" s="25">
        <v>2</v>
      </c>
      <c r="I38" s="25">
        <v>0.34</v>
      </c>
      <c r="J38" s="65">
        <f t="shared" si="0"/>
        <v>30.721966205837177</v>
      </c>
      <c r="K38" s="66">
        <f t="shared" si="1"/>
        <v>5.2227342549923197</v>
      </c>
      <c r="L38" s="22">
        <v>4</v>
      </c>
    </row>
    <row r="39" spans="1:12" x14ac:dyDescent="0.2">
      <c r="A39" s="28">
        <v>33</v>
      </c>
      <c r="B39" s="17" t="s">
        <v>421</v>
      </c>
      <c r="C39" s="75">
        <v>38.17</v>
      </c>
      <c r="D39" s="25">
        <v>27.24</v>
      </c>
      <c r="E39" s="25">
        <v>18.84</v>
      </c>
      <c r="F39" s="25">
        <v>12.76</v>
      </c>
      <c r="G39" s="25">
        <v>6.29</v>
      </c>
      <c r="H39" s="25">
        <v>2.84</v>
      </c>
      <c r="I39" s="25">
        <v>0.41</v>
      </c>
      <c r="J39" s="65">
        <f t="shared" ref="J39:J56" si="4">(H39/G39)*100</f>
        <v>45.151033386327498</v>
      </c>
      <c r="K39" s="66">
        <f t="shared" ref="K39:K56" si="5">(I39/G39)*100</f>
        <v>6.5182829888712241</v>
      </c>
      <c r="L39" s="22">
        <v>4</v>
      </c>
    </row>
    <row r="40" spans="1:12" x14ac:dyDescent="0.2">
      <c r="A40" s="28">
        <v>34</v>
      </c>
      <c r="B40" s="17" t="s">
        <v>422</v>
      </c>
      <c r="C40" s="75">
        <v>38.58</v>
      </c>
      <c r="D40" s="25">
        <v>25.67</v>
      </c>
      <c r="E40" s="25">
        <v>18.43</v>
      </c>
      <c r="F40" s="25">
        <v>11.47</v>
      </c>
      <c r="G40" s="25">
        <v>5.5</v>
      </c>
      <c r="H40" s="25">
        <v>2.69</v>
      </c>
      <c r="I40" s="25">
        <v>0.52</v>
      </c>
      <c r="J40" s="65">
        <f t="shared" si="4"/>
        <v>48.909090909090907</v>
      </c>
      <c r="K40" s="66">
        <f t="shared" si="5"/>
        <v>9.454545454545455</v>
      </c>
      <c r="L40" s="22">
        <v>4</v>
      </c>
    </row>
    <row r="41" spans="1:12" x14ac:dyDescent="0.2">
      <c r="A41" s="28">
        <v>35</v>
      </c>
      <c r="B41" s="17" t="s">
        <v>423</v>
      </c>
      <c r="C41" s="75">
        <v>38.520000000000003</v>
      </c>
      <c r="D41" s="25">
        <v>25.67</v>
      </c>
      <c r="E41" s="25">
        <v>17.5</v>
      </c>
      <c r="F41" s="25">
        <v>10.42</v>
      </c>
      <c r="G41" s="25">
        <v>5.61</v>
      </c>
      <c r="H41" s="25">
        <v>2.14</v>
      </c>
      <c r="I41" s="25">
        <v>0.28000000000000003</v>
      </c>
      <c r="J41" s="65">
        <f t="shared" si="4"/>
        <v>38.146167557932266</v>
      </c>
      <c r="K41" s="66">
        <f t="shared" si="5"/>
        <v>4.9910873440285206</v>
      </c>
      <c r="L41" s="22">
        <v>2</v>
      </c>
    </row>
    <row r="42" spans="1:12" x14ac:dyDescent="0.2">
      <c r="A42" s="28">
        <v>36</v>
      </c>
      <c r="B42" s="17" t="s">
        <v>424</v>
      </c>
      <c r="C42" s="75">
        <v>42.26</v>
      </c>
      <c r="D42" s="25">
        <v>28.89</v>
      </c>
      <c r="E42" s="25">
        <v>19.440000000000001</v>
      </c>
      <c r="F42" s="25">
        <v>14.95</v>
      </c>
      <c r="G42" s="25">
        <v>7.13</v>
      </c>
      <c r="H42" s="25">
        <v>3.76</v>
      </c>
      <c r="I42" s="25">
        <v>0.59</v>
      </c>
      <c r="J42" s="65">
        <f t="shared" si="4"/>
        <v>52.734922861150068</v>
      </c>
      <c r="K42" s="66">
        <f t="shared" si="5"/>
        <v>8.2748948106591858</v>
      </c>
      <c r="L42" s="22">
        <v>4</v>
      </c>
    </row>
    <row r="43" spans="1:12" x14ac:dyDescent="0.2">
      <c r="A43" s="28">
        <v>37</v>
      </c>
      <c r="B43" s="17" t="s">
        <v>425</v>
      </c>
      <c r="C43" s="75">
        <v>37.47</v>
      </c>
      <c r="D43" s="25">
        <v>26.32</v>
      </c>
      <c r="E43" s="25">
        <v>18.329999999999998</v>
      </c>
      <c r="F43" s="25">
        <v>11.41</v>
      </c>
      <c r="G43" s="25">
        <v>5.64</v>
      </c>
      <c r="H43" s="25">
        <v>2.34</v>
      </c>
      <c r="I43" s="25">
        <v>0.28000000000000003</v>
      </c>
      <c r="J43" s="65">
        <f t="shared" si="4"/>
        <v>41.48936170212766</v>
      </c>
      <c r="K43" s="66">
        <f t="shared" si="5"/>
        <v>4.9645390070921991</v>
      </c>
      <c r="L43" s="22">
        <v>5</v>
      </c>
    </row>
    <row r="44" spans="1:12" x14ac:dyDescent="0.2">
      <c r="A44" s="28">
        <v>38</v>
      </c>
      <c r="B44" s="17" t="s">
        <v>426</v>
      </c>
      <c r="C44" s="75">
        <v>42.64</v>
      </c>
      <c r="D44" s="25">
        <v>30.45</v>
      </c>
      <c r="E44" s="25">
        <v>20.83</v>
      </c>
      <c r="F44" s="25">
        <v>17.79</v>
      </c>
      <c r="G44" s="25">
        <v>8.91</v>
      </c>
      <c r="H44" s="25">
        <v>3.78</v>
      </c>
      <c r="I44" s="25">
        <v>0.56999999999999995</v>
      </c>
      <c r="J44" s="65">
        <f t="shared" si="4"/>
        <v>42.424242424242422</v>
      </c>
      <c r="K44" s="66">
        <f t="shared" si="5"/>
        <v>6.3973063973063971</v>
      </c>
      <c r="L44" s="22">
        <v>4</v>
      </c>
    </row>
    <row r="45" spans="1:12" x14ac:dyDescent="0.2">
      <c r="A45" s="28">
        <v>39</v>
      </c>
      <c r="B45" s="17" t="s">
        <v>427</v>
      </c>
      <c r="C45" s="75">
        <v>37.840000000000003</v>
      </c>
      <c r="D45" s="25">
        <v>26.06</v>
      </c>
      <c r="E45" s="25">
        <v>17.96</v>
      </c>
      <c r="F45" s="25">
        <v>11.07</v>
      </c>
      <c r="G45" s="25">
        <v>5.55</v>
      </c>
      <c r="H45" s="25">
        <v>2.44</v>
      </c>
      <c r="I45" s="25">
        <v>0.28999999999999998</v>
      </c>
      <c r="J45" s="65">
        <f t="shared" si="4"/>
        <v>43.963963963963963</v>
      </c>
      <c r="K45" s="66">
        <f t="shared" si="5"/>
        <v>5.2252252252252251</v>
      </c>
      <c r="L45" s="22">
        <v>5</v>
      </c>
    </row>
    <row r="46" spans="1:12" x14ac:dyDescent="0.2">
      <c r="A46" s="28">
        <v>40</v>
      </c>
      <c r="B46" s="17" t="s">
        <v>428</v>
      </c>
      <c r="C46" s="75">
        <v>41.63</v>
      </c>
      <c r="D46" s="25">
        <v>27.62</v>
      </c>
      <c r="E46" s="25">
        <v>18.43</v>
      </c>
      <c r="F46" s="25">
        <v>13.77</v>
      </c>
      <c r="G46" s="25">
        <v>6.75</v>
      </c>
      <c r="H46" s="25">
        <v>2.98</v>
      </c>
      <c r="I46" s="25">
        <v>0.5</v>
      </c>
      <c r="J46" s="65">
        <f t="shared" si="4"/>
        <v>44.148148148148145</v>
      </c>
      <c r="K46" s="66">
        <f t="shared" si="5"/>
        <v>7.4074074074074066</v>
      </c>
      <c r="L46" s="22">
        <v>4</v>
      </c>
    </row>
    <row r="47" spans="1:12" x14ac:dyDescent="0.2">
      <c r="A47" s="28">
        <v>41</v>
      </c>
      <c r="B47" s="17" t="s">
        <v>429</v>
      </c>
      <c r="C47" s="75">
        <v>39</v>
      </c>
      <c r="D47" s="25">
        <v>28.79</v>
      </c>
      <c r="E47" s="25">
        <v>19.91</v>
      </c>
      <c r="F47" s="25">
        <v>14.36</v>
      </c>
      <c r="G47" s="25">
        <v>6.8</v>
      </c>
      <c r="H47" s="25">
        <v>3.41</v>
      </c>
      <c r="I47" s="25">
        <v>0.52</v>
      </c>
      <c r="J47" s="65">
        <f t="shared" si="4"/>
        <v>50.147058823529413</v>
      </c>
      <c r="K47" s="66">
        <f t="shared" si="5"/>
        <v>7.6470588235294121</v>
      </c>
      <c r="L47" s="22">
        <v>4</v>
      </c>
    </row>
    <row r="48" spans="1:12" x14ac:dyDescent="0.2">
      <c r="A48" s="28">
        <v>42</v>
      </c>
      <c r="B48" s="17" t="s">
        <v>430</v>
      </c>
      <c r="C48" s="75">
        <v>38.69</v>
      </c>
      <c r="D48" s="25">
        <v>26.17</v>
      </c>
      <c r="E48" s="25">
        <v>17.91</v>
      </c>
      <c r="F48" s="25">
        <v>10.98</v>
      </c>
      <c r="G48" s="25">
        <v>4.87</v>
      </c>
      <c r="H48" s="25">
        <v>2.68</v>
      </c>
      <c r="I48" s="25">
        <v>0.42</v>
      </c>
      <c r="J48" s="65">
        <f t="shared" si="4"/>
        <v>55.030800821355243</v>
      </c>
      <c r="K48" s="66">
        <f t="shared" si="5"/>
        <v>8.6242299794661186</v>
      </c>
      <c r="L48" s="22">
        <v>1</v>
      </c>
    </row>
    <row r="49" spans="1:19" x14ac:dyDescent="0.2">
      <c r="A49" s="28">
        <v>43</v>
      </c>
      <c r="B49" s="17" t="s">
        <v>431</v>
      </c>
      <c r="C49" s="75">
        <v>41.98</v>
      </c>
      <c r="D49" s="25">
        <v>28.3</v>
      </c>
      <c r="E49" s="25">
        <v>19.2</v>
      </c>
      <c r="F49" s="25">
        <v>14.55</v>
      </c>
      <c r="G49" s="25">
        <v>6.93</v>
      </c>
      <c r="H49" s="25">
        <v>3.45</v>
      </c>
      <c r="I49" s="25">
        <v>0.6</v>
      </c>
      <c r="J49" s="65">
        <f t="shared" si="4"/>
        <v>49.783549783549788</v>
      </c>
      <c r="K49" s="66">
        <f t="shared" si="5"/>
        <v>8.6580086580086579</v>
      </c>
      <c r="L49" s="22">
        <v>4</v>
      </c>
    </row>
    <row r="50" spans="1:19" x14ac:dyDescent="0.2">
      <c r="A50" s="28">
        <v>44</v>
      </c>
      <c r="B50" s="17" t="s">
        <v>432</v>
      </c>
      <c r="C50" s="75">
        <v>40.03</v>
      </c>
      <c r="D50" s="25">
        <v>28.6</v>
      </c>
      <c r="E50" s="25">
        <v>19.649999999999999</v>
      </c>
      <c r="F50" s="25">
        <v>14.53</v>
      </c>
      <c r="G50" s="25">
        <v>7.3</v>
      </c>
      <c r="H50" s="25">
        <v>2.88</v>
      </c>
      <c r="I50" s="25">
        <v>0.43</v>
      </c>
      <c r="J50" s="65">
        <f t="shared" si="4"/>
        <v>39.452054794520549</v>
      </c>
      <c r="K50" s="66">
        <f t="shared" si="5"/>
        <v>5.89041095890411</v>
      </c>
      <c r="L50" s="22">
        <v>4</v>
      </c>
    </row>
    <row r="51" spans="1:19" x14ac:dyDescent="0.2">
      <c r="A51" s="28">
        <v>45</v>
      </c>
      <c r="B51" s="17" t="s">
        <v>433</v>
      </c>
      <c r="C51" s="75">
        <v>41.73</v>
      </c>
      <c r="D51" s="25">
        <v>27.6</v>
      </c>
      <c r="E51" s="25">
        <v>17.55</v>
      </c>
      <c r="F51" s="25">
        <v>12.65</v>
      </c>
      <c r="G51" s="25">
        <v>6.14</v>
      </c>
      <c r="H51" s="25">
        <v>2.64</v>
      </c>
      <c r="I51" s="25">
        <v>0.37</v>
      </c>
      <c r="J51" s="65">
        <f t="shared" si="4"/>
        <v>42.996742671009777</v>
      </c>
      <c r="K51" s="66">
        <f t="shared" si="5"/>
        <v>6.0260586319218241</v>
      </c>
      <c r="L51" s="22">
        <v>2</v>
      </c>
    </row>
    <row r="52" spans="1:19" x14ac:dyDescent="0.2">
      <c r="A52" s="28">
        <v>46</v>
      </c>
      <c r="B52" s="17" t="s">
        <v>434</v>
      </c>
      <c r="C52" s="75">
        <v>43.12</v>
      </c>
      <c r="D52" s="25">
        <v>28.4</v>
      </c>
      <c r="E52" s="25">
        <v>19.829999999999998</v>
      </c>
      <c r="F52" s="25">
        <v>15.82</v>
      </c>
      <c r="G52" s="25">
        <v>7.73</v>
      </c>
      <c r="H52" s="25">
        <v>2.99</v>
      </c>
      <c r="I52" s="25">
        <v>0.44</v>
      </c>
      <c r="J52" s="65">
        <f t="shared" si="4"/>
        <v>38.680465717981889</v>
      </c>
      <c r="K52" s="66">
        <f t="shared" si="5"/>
        <v>5.6921086675291068</v>
      </c>
      <c r="L52" s="22">
        <v>5</v>
      </c>
    </row>
    <row r="53" spans="1:19" x14ac:dyDescent="0.2">
      <c r="A53" s="28">
        <v>47</v>
      </c>
      <c r="B53" s="17" t="s">
        <v>435</v>
      </c>
      <c r="C53" s="75">
        <v>38.9</v>
      </c>
      <c r="D53" s="25">
        <v>27.38</v>
      </c>
      <c r="E53" s="25">
        <v>19.09</v>
      </c>
      <c r="F53" s="25">
        <v>12.8</v>
      </c>
      <c r="G53" s="25">
        <v>6.15</v>
      </c>
      <c r="H53" s="25">
        <v>3.07</v>
      </c>
      <c r="I53" s="25">
        <v>0.68</v>
      </c>
      <c r="J53" s="65">
        <f t="shared" si="4"/>
        <v>49.918699186991866</v>
      </c>
      <c r="K53" s="66">
        <f t="shared" si="5"/>
        <v>11.056910569105691</v>
      </c>
      <c r="L53" s="22">
        <v>2</v>
      </c>
    </row>
    <row r="54" spans="1:19" x14ac:dyDescent="0.2">
      <c r="A54" s="28">
        <v>48</v>
      </c>
      <c r="B54" s="17" t="s">
        <v>436</v>
      </c>
      <c r="C54" s="75">
        <v>40.04</v>
      </c>
      <c r="D54" s="25">
        <v>27.54</v>
      </c>
      <c r="E54" s="25">
        <v>18.36</v>
      </c>
      <c r="F54" s="25">
        <v>12.95</v>
      </c>
      <c r="G54" s="25">
        <v>6.38</v>
      </c>
      <c r="H54" s="25">
        <v>2.4500000000000002</v>
      </c>
      <c r="I54" s="25">
        <v>0.45</v>
      </c>
      <c r="J54" s="65">
        <f t="shared" si="4"/>
        <v>38.401253918495307</v>
      </c>
      <c r="K54" s="66">
        <f t="shared" si="5"/>
        <v>7.0532915360501578</v>
      </c>
      <c r="L54" s="22">
        <v>5</v>
      </c>
    </row>
    <row r="55" spans="1:19" x14ac:dyDescent="0.2">
      <c r="A55" s="28">
        <v>49</v>
      </c>
      <c r="B55" s="17" t="s">
        <v>437</v>
      </c>
      <c r="C55" s="75">
        <v>41.47</v>
      </c>
      <c r="D55" s="25">
        <v>29.33</v>
      </c>
      <c r="E55" s="25">
        <v>19.63</v>
      </c>
      <c r="F55" s="25">
        <v>15.27</v>
      </c>
      <c r="G55" s="25">
        <v>7.54</v>
      </c>
      <c r="H55" s="25">
        <v>3.32</v>
      </c>
      <c r="I55" s="25">
        <v>0.51</v>
      </c>
      <c r="J55" s="65">
        <f t="shared" si="4"/>
        <v>44.031830238726791</v>
      </c>
      <c r="K55" s="66">
        <f t="shared" si="5"/>
        <v>6.7639257294429713</v>
      </c>
      <c r="L55" s="22">
        <v>5</v>
      </c>
    </row>
    <row r="56" spans="1:19" ht="16" thickBot="1" x14ac:dyDescent="0.25">
      <c r="A56" s="28">
        <v>50</v>
      </c>
      <c r="B56" s="67" t="s">
        <v>438</v>
      </c>
      <c r="C56" s="78">
        <v>41.09</v>
      </c>
      <c r="D56" s="77">
        <v>29.22</v>
      </c>
      <c r="E56" s="77">
        <v>20.41</v>
      </c>
      <c r="F56" s="77">
        <v>14.73</v>
      </c>
      <c r="G56" s="77">
        <v>6.7</v>
      </c>
      <c r="H56" s="77">
        <v>3.48</v>
      </c>
      <c r="I56" s="77">
        <v>0.6</v>
      </c>
      <c r="J56" s="65">
        <f t="shared" si="4"/>
        <v>51.940298507462693</v>
      </c>
      <c r="K56" s="66">
        <f t="shared" si="5"/>
        <v>8.9552238805970141</v>
      </c>
      <c r="L56" s="68">
        <v>5</v>
      </c>
    </row>
    <row r="57" spans="1:19" x14ac:dyDescent="0.2">
      <c r="A57" s="69" t="s">
        <v>20</v>
      </c>
      <c r="B57" s="38"/>
      <c r="C57" s="70">
        <f t="shared" ref="C57:I57" si="6">AVERAGE(C7:C56)</f>
        <v>41.232399999999998</v>
      </c>
      <c r="D57" s="70">
        <f t="shared" si="6"/>
        <v>27.958199999999991</v>
      </c>
      <c r="E57" s="70">
        <f t="shared" si="6"/>
        <v>19.195800000000006</v>
      </c>
      <c r="F57" s="70">
        <f t="shared" si="6"/>
        <v>14.198799999999999</v>
      </c>
      <c r="G57" s="70">
        <f t="shared" si="6"/>
        <v>7.0522000000000018</v>
      </c>
      <c r="H57" s="70">
        <f t="shared" si="6"/>
        <v>3.1950799999999986</v>
      </c>
      <c r="I57" s="70">
        <f t="shared" si="6"/>
        <v>0.60780000000000012</v>
      </c>
      <c r="J57" s="37">
        <f>AVERAGE(J7:J56)</f>
        <v>45.453047130048056</v>
      </c>
      <c r="K57" s="37">
        <f>AVERAGE(K7:K56)</f>
        <v>8.6096203503494664</v>
      </c>
      <c r="L57" s="36">
        <f>AVERAGE(L7:L56)</f>
        <v>3.42</v>
      </c>
    </row>
    <row r="58" spans="1:19" x14ac:dyDescent="0.2">
      <c r="A58" s="69" t="s">
        <v>21</v>
      </c>
      <c r="B58" s="38"/>
      <c r="C58" s="70">
        <f t="shared" ref="C58:I58" si="7">STDEV(C7:C56)</f>
        <v>2.2167944866221516</v>
      </c>
      <c r="D58" s="70">
        <f t="shared" si="7"/>
        <v>1.4703223164618411</v>
      </c>
      <c r="E58" s="70">
        <f t="shared" si="7"/>
        <v>1.1923225320391135</v>
      </c>
      <c r="F58" s="70">
        <f t="shared" si="7"/>
        <v>2.1397536001576758</v>
      </c>
      <c r="G58" s="70">
        <f t="shared" si="7"/>
        <v>1.141151030087322</v>
      </c>
      <c r="H58" s="70">
        <f t="shared" si="7"/>
        <v>0.60223911584442291</v>
      </c>
      <c r="I58" s="70">
        <f t="shared" si="7"/>
        <v>0.16804141860668356</v>
      </c>
      <c r="J58" s="37">
        <f>STDEV(J7:J56)</f>
        <v>5.8374851905543679</v>
      </c>
      <c r="K58" s="37">
        <f>STDEV(K7:K56)</f>
        <v>1.9978353454798576</v>
      </c>
      <c r="L58" s="37">
        <f>STDEV(L7:L56)</f>
        <v>1.3566164392580922</v>
      </c>
    </row>
    <row r="59" spans="1:19" x14ac:dyDescent="0.2">
      <c r="A59" s="69" t="s">
        <v>22</v>
      </c>
      <c r="B59" s="38"/>
      <c r="C59" s="70">
        <f t="shared" ref="C59:I59" si="8">MAX(C7:C56)</f>
        <v>47.35</v>
      </c>
      <c r="D59" s="70">
        <f t="shared" si="8"/>
        <v>31.31</v>
      </c>
      <c r="E59" s="70">
        <f t="shared" si="8"/>
        <v>22.18</v>
      </c>
      <c r="F59" s="70">
        <f t="shared" si="8"/>
        <v>18.71</v>
      </c>
      <c r="G59" s="70">
        <f t="shared" si="8"/>
        <v>10.27</v>
      </c>
      <c r="H59" s="70">
        <f t="shared" si="8"/>
        <v>5.0199999999999996</v>
      </c>
      <c r="I59" s="70">
        <f t="shared" si="8"/>
        <v>0.93</v>
      </c>
      <c r="J59" s="37">
        <f>MAX(J7:J56)</f>
        <v>57.973174366616988</v>
      </c>
      <c r="K59" s="37">
        <f>MAX(K7:K56)</f>
        <v>13.061797752808991</v>
      </c>
      <c r="L59" s="38"/>
    </row>
    <row r="60" spans="1:19" x14ac:dyDescent="0.2">
      <c r="A60" s="71" t="s">
        <v>23</v>
      </c>
      <c r="B60" s="38"/>
      <c r="C60" s="70">
        <f t="shared" ref="C60:I60" si="9">MIN(C7:C56)</f>
        <v>37.47</v>
      </c>
      <c r="D60" s="70">
        <f t="shared" si="9"/>
        <v>25.55</v>
      </c>
      <c r="E60" s="70">
        <f t="shared" si="9"/>
        <v>15.71</v>
      </c>
      <c r="F60" s="70">
        <f t="shared" si="9"/>
        <v>10.42</v>
      </c>
      <c r="G60" s="70">
        <f t="shared" si="9"/>
        <v>4.87</v>
      </c>
      <c r="H60" s="70">
        <f t="shared" si="9"/>
        <v>2</v>
      </c>
      <c r="I60" s="70">
        <f t="shared" si="9"/>
        <v>0.28000000000000003</v>
      </c>
      <c r="J60" s="70">
        <f>MIN(J7:J56)</f>
        <v>30.721966205837177</v>
      </c>
      <c r="K60" s="70">
        <f>MIN(K7:K56)</f>
        <v>4.9645390070921991</v>
      </c>
    </row>
    <row r="62" spans="1:19" x14ac:dyDescent="0.2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</row>
    <row r="63" spans="1:19" x14ac:dyDescent="0.2"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I64"/>
      <c r="J64"/>
      <c r="K64"/>
      <c r="L64"/>
      <c r="M64"/>
      <c r="N64"/>
      <c r="O64"/>
      <c r="P64"/>
      <c r="Q64"/>
      <c r="R64"/>
      <c r="S64"/>
    </row>
    <row r="65" spans="9:19" x14ac:dyDescent="0.2">
      <c r="I65"/>
      <c r="J65"/>
      <c r="K65"/>
      <c r="L65"/>
      <c r="M65"/>
      <c r="N65"/>
      <c r="O65"/>
      <c r="P65"/>
      <c r="Q65"/>
      <c r="R65"/>
      <c r="S65"/>
    </row>
    <row r="66" spans="9:19" x14ac:dyDescent="0.2">
      <c r="I66"/>
      <c r="J66"/>
      <c r="K66"/>
      <c r="L66"/>
      <c r="M66"/>
      <c r="N66"/>
      <c r="O66"/>
      <c r="P66"/>
      <c r="Q66"/>
      <c r="R66"/>
      <c r="S66"/>
    </row>
    <row r="67" spans="9:19" x14ac:dyDescent="0.2">
      <c r="I67"/>
      <c r="J67"/>
      <c r="K67"/>
      <c r="L67"/>
      <c r="M67"/>
      <c r="N67"/>
      <c r="O67"/>
      <c r="P67"/>
      <c r="Q67"/>
      <c r="R67"/>
      <c r="S67"/>
    </row>
    <row r="68" spans="9:19" x14ac:dyDescent="0.2">
      <c r="I68"/>
      <c r="J68"/>
      <c r="K68"/>
      <c r="L68"/>
      <c r="M68"/>
      <c r="N68"/>
      <c r="O68"/>
      <c r="P68"/>
      <c r="Q68"/>
      <c r="R68"/>
      <c r="S68"/>
    </row>
    <row r="69" spans="9:19" x14ac:dyDescent="0.2">
      <c r="I69"/>
      <c r="J69"/>
      <c r="K69"/>
      <c r="L69"/>
      <c r="M69"/>
      <c r="N69"/>
      <c r="O69"/>
      <c r="P69"/>
      <c r="Q69"/>
      <c r="R69"/>
      <c r="S69"/>
    </row>
    <row r="70" spans="9:19" x14ac:dyDescent="0.2">
      <c r="I70"/>
      <c r="J70"/>
      <c r="K70"/>
      <c r="L70"/>
      <c r="M70"/>
      <c r="N70"/>
      <c r="O70"/>
      <c r="P70"/>
      <c r="Q70"/>
      <c r="R70"/>
      <c r="S70"/>
    </row>
    <row r="71" spans="9:19" x14ac:dyDescent="0.2">
      <c r="I71"/>
      <c r="J71"/>
      <c r="K71"/>
      <c r="L71"/>
      <c r="M71"/>
      <c r="N71"/>
      <c r="O71"/>
      <c r="P71"/>
      <c r="Q71"/>
      <c r="R71"/>
      <c r="S71"/>
    </row>
    <row r="72" spans="9:19" x14ac:dyDescent="0.2">
      <c r="I72"/>
      <c r="J72"/>
      <c r="K72"/>
      <c r="L72"/>
      <c r="M72"/>
      <c r="N72"/>
      <c r="O72"/>
      <c r="P72"/>
      <c r="Q72"/>
      <c r="R72"/>
      <c r="S72"/>
    </row>
    <row r="73" spans="9:19" x14ac:dyDescent="0.2">
      <c r="I73"/>
      <c r="J73"/>
      <c r="K73"/>
      <c r="L73"/>
      <c r="M73"/>
      <c r="N73"/>
      <c r="O73"/>
      <c r="P73"/>
      <c r="Q73"/>
      <c r="R73"/>
      <c r="S73"/>
    </row>
    <row r="74" spans="9:19" x14ac:dyDescent="0.2">
      <c r="I74"/>
      <c r="J74"/>
      <c r="K74"/>
      <c r="L74"/>
      <c r="M74"/>
      <c r="N74"/>
      <c r="O74"/>
      <c r="P74"/>
      <c r="Q74"/>
      <c r="R74"/>
      <c r="S74"/>
    </row>
    <row r="75" spans="9:19" x14ac:dyDescent="0.2">
      <c r="I75"/>
      <c r="J75"/>
      <c r="K75"/>
      <c r="L75"/>
      <c r="M75"/>
      <c r="N75"/>
      <c r="O75"/>
      <c r="P75"/>
      <c r="Q75"/>
      <c r="R75"/>
      <c r="S75"/>
    </row>
    <row r="76" spans="9:19" x14ac:dyDescent="0.2">
      <c r="I76"/>
      <c r="J76"/>
      <c r="K76"/>
      <c r="L76"/>
      <c r="M76"/>
      <c r="N76"/>
      <c r="O76"/>
      <c r="P76"/>
      <c r="Q76"/>
      <c r="R76"/>
      <c r="S76"/>
    </row>
    <row r="77" spans="9:19" x14ac:dyDescent="0.2">
      <c r="I77"/>
      <c r="J77"/>
      <c r="K77"/>
      <c r="L77"/>
      <c r="M77"/>
      <c r="N77"/>
      <c r="O77"/>
      <c r="P77"/>
      <c r="Q77"/>
      <c r="R77"/>
      <c r="S77"/>
    </row>
    <row r="78" spans="9:19" x14ac:dyDescent="0.2">
      <c r="I78"/>
      <c r="J78"/>
      <c r="K78"/>
      <c r="L78"/>
      <c r="M78"/>
      <c r="N78"/>
      <c r="O78"/>
      <c r="P78"/>
      <c r="Q78"/>
      <c r="R78"/>
      <c r="S78"/>
    </row>
    <row r="79" spans="9:19" x14ac:dyDescent="0.2">
      <c r="I79"/>
      <c r="J79"/>
      <c r="K79"/>
      <c r="L79"/>
      <c r="M79"/>
      <c r="N79"/>
      <c r="O79"/>
      <c r="P79"/>
      <c r="Q79"/>
      <c r="R79"/>
      <c r="S79"/>
    </row>
    <row r="80" spans="9:19" x14ac:dyDescent="0.2">
      <c r="I80"/>
      <c r="J80"/>
      <c r="K80"/>
      <c r="L80"/>
      <c r="M80"/>
      <c r="N80"/>
      <c r="O80"/>
      <c r="P80"/>
      <c r="Q80"/>
      <c r="R80"/>
      <c r="S80"/>
    </row>
  </sheetData>
  <mergeCells count="9">
    <mergeCell ref="B1:D1"/>
    <mergeCell ref="F1:I1"/>
    <mergeCell ref="L1:N1"/>
    <mergeCell ref="C2:D2"/>
    <mergeCell ref="R25:S25"/>
    <mergeCell ref="B4:D4"/>
    <mergeCell ref="Q15:S15"/>
    <mergeCell ref="R24:S24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El Tesón, Ría de Ribadeo (SP)</vt:lpstr>
      <vt:lpstr>Barallobre (SP)</vt:lpstr>
      <vt:lpstr>Campelo, Ría de Pontevedra (SP)</vt:lpstr>
      <vt:lpstr>Cangas, Ría de Vigo (SP)</vt:lpstr>
      <vt:lpstr>Ria de Aveiro (PT)</vt:lpstr>
      <vt:lpstr>Lagoa de Óbidos, Portugal</vt:lpstr>
      <vt:lpstr>Ria Formosa, Algarve (PT)</vt:lpstr>
      <vt:lpstr>Venice Lagoon, Italy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Oceano Fresco</dc:creator>
  <cp:lastModifiedBy>Microsoft Office User</cp:lastModifiedBy>
  <dcterms:created xsi:type="dcterms:W3CDTF">2017-11-08T16:24:07Z</dcterms:created>
  <dcterms:modified xsi:type="dcterms:W3CDTF">2020-06-11T21:47:28Z</dcterms:modified>
</cp:coreProperties>
</file>