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/>
  <mc:AlternateContent xmlns:mc="http://schemas.openxmlformats.org/markup-compatibility/2006">
    <mc:Choice Requires="x15">
      <x15ac:absPath xmlns:x15ac="http://schemas.microsoft.com/office/spreadsheetml/2010/11/ac" url="/Users/owner/Desktop/Carole Haddoub/PeerJ/Revised 20 Juin/"/>
    </mc:Choice>
  </mc:AlternateContent>
  <xr:revisionPtr revIDLastSave="0" documentId="8_{154DD642-B1F7-114C-8DFA-522368617850}" xr6:coauthVersionLast="45" xr6:coauthVersionMax="45" xr10:uidLastSave="{00000000-0000-0000-0000-000000000000}"/>
  <bookViews>
    <workbookView xWindow="0" yWindow="460" windowWidth="19440" windowHeight="104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G5" i="1" s="1"/>
  <c r="H5" i="1" s="1"/>
  <c r="D22" i="1"/>
  <c r="D23" i="1"/>
  <c r="D21" i="1"/>
  <c r="D20" i="1"/>
  <c r="D19" i="1"/>
  <c r="D6" i="1"/>
  <c r="D4" i="1"/>
  <c r="D13" i="1"/>
  <c r="D14" i="1"/>
  <c r="D15" i="1"/>
  <c r="D16" i="1"/>
  <c r="D12" i="1"/>
  <c r="D5" i="1"/>
  <c r="B4" i="1"/>
  <c r="B5" i="1"/>
  <c r="B6" i="1"/>
  <c r="B7" i="1"/>
  <c r="B3" i="1"/>
  <c r="F4" i="1"/>
  <c r="G4" i="1" s="1"/>
  <c r="H4" i="1" s="1"/>
  <c r="F3" i="1"/>
  <c r="G3" i="1" s="1"/>
  <c r="D7" i="1"/>
  <c r="D3" i="1"/>
  <c r="H3" i="1" l="1"/>
</calcChain>
</file>

<file path=xl/sharedStrings.xml><?xml version="1.0" encoding="utf-8"?>
<sst xmlns="http://schemas.openxmlformats.org/spreadsheetml/2006/main" count="21" uniqueCount="16">
  <si>
    <t>venom</t>
  </si>
  <si>
    <t>Log ( rfu)</t>
  </si>
  <si>
    <t>Log (rfu)</t>
  </si>
  <si>
    <t>rfu</t>
  </si>
  <si>
    <t xml:space="preserve">average </t>
  </si>
  <si>
    <t>average</t>
  </si>
  <si>
    <t>average venom</t>
  </si>
  <si>
    <t>average standard</t>
  </si>
  <si>
    <t>Standard Concentration</t>
  </si>
  <si>
    <t>log (EU/ml) of standards</t>
  </si>
  <si>
    <t>log (EU/ml) of undilluted samples</t>
  </si>
  <si>
    <t>log (EU/ml) of dilluted samples</t>
  </si>
  <si>
    <t>Result : No toxin in the venom</t>
  </si>
  <si>
    <t>a= 0,7003</t>
  </si>
  <si>
    <t>b= 3,7689</t>
  </si>
  <si>
    <r>
      <t xml:space="preserve">dilution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g/ml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</si>
</sst>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6" xfId="0" applyBorder="1"/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/>
    <xf numFmtId="0" fontId="0" fillId="0" borderId="5" xfId="0" applyBorder="1"/>
    <xf numFmtId="0" fontId="0" fillId="0" borderId="8" xfId="0" applyBorder="1"/>
    <xf numFmtId="0" fontId="0" fillId="0" borderId="11" xfId="0" applyFill="1" applyBorder="1" applyAlignment="1">
      <alignment horizontal="right"/>
    </xf>
    <xf numFmtId="0" fontId="0" fillId="0" borderId="11" xfId="0" applyBorder="1"/>
    <xf numFmtId="0" fontId="0" fillId="2" borderId="6" xfId="0" applyFill="1" applyBorder="1"/>
    <xf numFmtId="0" fontId="0" fillId="2" borderId="9" xfId="0" applyFill="1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Endotoxin Test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7325459317585299E-2"/>
                  <c:y val="0.180138888888888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Feuil1!$B$3:$B$7</c:f>
              <c:numCache>
                <c:formatCode>General</c:formatCode>
                <c:ptCount val="5"/>
                <c:pt idx="0">
                  <c:v>2.6989700043360187</c:v>
                </c:pt>
                <c:pt idx="1">
                  <c:v>1.6989700043360187</c:v>
                </c:pt>
                <c:pt idx="2">
                  <c:v>0.69897000433601886</c:v>
                </c:pt>
                <c:pt idx="3">
                  <c:v>-0.3010299956639812</c:v>
                </c:pt>
                <c:pt idx="4">
                  <c:v>-1.3010299956639813</c:v>
                </c:pt>
              </c:numCache>
            </c:numRef>
          </c:xVal>
          <c:yVal>
            <c:numRef>
              <c:f>Feuil1!$D$3:$D$7</c:f>
              <c:numCache>
                <c:formatCode>General</c:formatCode>
                <c:ptCount val="5"/>
                <c:pt idx="0">
                  <c:v>5.324493376508868</c:v>
                </c:pt>
                <c:pt idx="1">
                  <c:v>5.1613095931874016</c:v>
                </c:pt>
                <c:pt idx="2">
                  <c:v>4.5699880428522937</c:v>
                </c:pt>
                <c:pt idx="3">
                  <c:v>3.664359874551141</c:v>
                </c:pt>
                <c:pt idx="4">
                  <c:v>2.5717088318086878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95-9E4B-AA5A-1D02657E0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130176"/>
        <c:axId val="265130736"/>
      </c:scatterChart>
      <c:valAx>
        <c:axId val="265130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Log ( rfu)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130736"/>
        <c:crosses val="autoZero"/>
        <c:crossBetween val="midCat"/>
      </c:valAx>
      <c:valAx>
        <c:axId val="2651307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log (EU/ml)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13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508000</xdr:colOff>
      <xdr:row>13</xdr:row>
      <xdr:rowOff>31750</xdr:rowOff>
    </xdr:from>
    <xdr:to>
      <xdr:col>19</xdr:col>
      <xdr:colOff>284338</xdr:colOff>
      <xdr:row>27</xdr:row>
      <xdr:rowOff>133349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E2D9AAA9-0257-A54E-95CB-28E8E5431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topLeftCell="A45" zoomScale="108" zoomScaleNormal="108" workbookViewId="0">
      <selection activeCell="F12" sqref="F12"/>
    </sheetView>
  </sheetViews>
  <sheetFormatPr baseColWidth="10" defaultColWidth="11" defaultRowHeight="16" x14ac:dyDescent="0.2"/>
  <cols>
    <col min="1" max="1" width="21.6640625" customWidth="1"/>
    <col min="2" max="8" width="13.5" customWidth="1"/>
    <col min="11" max="11" width="14" customWidth="1"/>
    <col min="12" max="12" width="19.6640625" customWidth="1"/>
    <col min="13" max="13" width="16" customWidth="1"/>
  </cols>
  <sheetData>
    <row r="1" spans="1:9" ht="17" customHeight="1" thickBot="1" x14ac:dyDescent="0.25">
      <c r="C1" s="2"/>
      <c r="D1" s="2"/>
      <c r="E1" s="2"/>
      <c r="F1" s="2"/>
      <c r="G1" s="2"/>
      <c r="H1" s="2"/>
      <c r="I1" s="2"/>
    </row>
    <row r="2" spans="1:9" ht="51" x14ac:dyDescent="0.2">
      <c r="A2" s="4" t="s">
        <v>8</v>
      </c>
      <c r="B2" s="5" t="s">
        <v>9</v>
      </c>
      <c r="C2" s="5" t="s">
        <v>7</v>
      </c>
      <c r="D2" s="5" t="s">
        <v>2</v>
      </c>
      <c r="E2" s="5" t="s">
        <v>6</v>
      </c>
      <c r="F2" s="5" t="s">
        <v>1</v>
      </c>
      <c r="G2" s="5" t="s">
        <v>10</v>
      </c>
      <c r="H2" s="6" t="s">
        <v>11</v>
      </c>
    </row>
    <row r="3" spans="1:9" x14ac:dyDescent="0.2">
      <c r="A3" s="26">
        <v>500</v>
      </c>
      <c r="B3" s="23">
        <f>LOG(A3)</f>
        <v>2.6989700043360187</v>
      </c>
      <c r="C3" s="8">
        <v>211102.5</v>
      </c>
      <c r="D3" s="8">
        <f>LOG(C3)</f>
        <v>5.324493376508868</v>
      </c>
      <c r="E3" s="16">
        <v>1932</v>
      </c>
      <c r="F3" s="16">
        <f>LOG(E3)</f>
        <v>3.2860071220794747</v>
      </c>
      <c r="G3" s="16">
        <f>(F3-C27)/B27</f>
        <v>-0.689551446409432</v>
      </c>
      <c r="H3" s="20">
        <f>G3*LOG1</f>
        <v>0</v>
      </c>
    </row>
    <row r="4" spans="1:9" x14ac:dyDescent="0.2">
      <c r="A4" s="27">
        <v>50</v>
      </c>
      <c r="B4" s="24">
        <f t="shared" ref="B4:B7" si="0">LOG(A4)</f>
        <v>1.6989700043360187</v>
      </c>
      <c r="C4" s="11">
        <v>144980.5</v>
      </c>
      <c r="D4" s="11">
        <f t="shared" ref="D4:D7" si="1">LOG(C4)</f>
        <v>5.1613095931874016</v>
      </c>
      <c r="E4" s="17">
        <v>153</v>
      </c>
      <c r="F4" s="17">
        <f t="shared" ref="F4:F5" si="2">LOG(E4)</f>
        <v>2.1846914308175989</v>
      </c>
      <c r="G4" s="17">
        <f>(F4-C27)/B27</f>
        <v>-2.2621855907216921</v>
      </c>
      <c r="H4" s="21">
        <f>G4*LOG10</f>
        <v>0</v>
      </c>
    </row>
    <row r="5" spans="1:9" x14ac:dyDescent="0.2">
      <c r="A5" s="27">
        <v>5</v>
      </c>
      <c r="B5" s="24">
        <f t="shared" si="0"/>
        <v>0.69897000433601886</v>
      </c>
      <c r="C5" s="11">
        <v>37152.5</v>
      </c>
      <c r="D5" s="11">
        <f t="shared" si="1"/>
        <v>4.5699880428522937</v>
      </c>
      <c r="E5" s="17">
        <v>72</v>
      </c>
      <c r="F5" s="17">
        <f t="shared" si="2"/>
        <v>1.8573324964312685</v>
      </c>
      <c r="G5" s="17">
        <f>(F5-C27)/B27</f>
        <v>-2.7296408732953465</v>
      </c>
      <c r="H5" s="21">
        <f>G5*LOG101</f>
        <v>0</v>
      </c>
    </row>
    <row r="6" spans="1:9" x14ac:dyDescent="0.2">
      <c r="A6" s="27">
        <v>0.5</v>
      </c>
      <c r="B6" s="24">
        <f t="shared" si="0"/>
        <v>-0.3010299956639812</v>
      </c>
      <c r="C6" s="11">
        <v>4617</v>
      </c>
      <c r="D6" s="11">
        <f t="shared" si="1"/>
        <v>3.664359874551141</v>
      </c>
      <c r="E6" s="17">
        <v>-13</v>
      </c>
      <c r="F6" s="17"/>
      <c r="G6" s="17"/>
      <c r="H6" s="21"/>
    </row>
    <row r="7" spans="1:9" ht="17" thickBot="1" x14ac:dyDescent="0.25">
      <c r="A7" s="28">
        <v>0.05</v>
      </c>
      <c r="B7" s="25">
        <f t="shared" si="0"/>
        <v>-1.3010299956639813</v>
      </c>
      <c r="C7" s="18">
        <v>373</v>
      </c>
      <c r="D7" s="18">
        <f t="shared" si="1"/>
        <v>2.5717088318086878</v>
      </c>
      <c r="E7" s="19">
        <v>-5.5</v>
      </c>
      <c r="F7" s="19"/>
      <c r="G7" s="19"/>
      <c r="H7" s="22"/>
    </row>
    <row r="10" spans="1:9" ht="17" thickBot="1" x14ac:dyDescent="0.25"/>
    <row r="11" spans="1:9" ht="17" x14ac:dyDescent="0.2">
      <c r="A11" s="4" t="s">
        <v>8</v>
      </c>
      <c r="B11" s="5" t="s">
        <v>3</v>
      </c>
      <c r="C11" s="5" t="s">
        <v>3</v>
      </c>
      <c r="D11" s="6" t="s">
        <v>4</v>
      </c>
    </row>
    <row r="12" spans="1:9" x14ac:dyDescent="0.2">
      <c r="A12" s="26">
        <v>500</v>
      </c>
      <c r="B12" s="7">
        <v>223809</v>
      </c>
      <c r="C12" s="8">
        <v>198396</v>
      </c>
      <c r="D12" s="9">
        <f>AVERAGE(B12:C12)</f>
        <v>211102.5</v>
      </c>
    </row>
    <row r="13" spans="1:9" x14ac:dyDescent="0.2">
      <c r="A13" s="27">
        <v>50</v>
      </c>
      <c r="B13" s="10">
        <v>162179</v>
      </c>
      <c r="C13" s="11">
        <v>127782</v>
      </c>
      <c r="D13" s="12">
        <f t="shared" ref="D13:D16" si="3">AVERAGE(B13:C13)</f>
        <v>144980.5</v>
      </c>
    </row>
    <row r="14" spans="1:9" x14ac:dyDescent="0.2">
      <c r="A14" s="27">
        <v>5</v>
      </c>
      <c r="B14" s="10">
        <v>40056</v>
      </c>
      <c r="C14" s="11">
        <v>34249</v>
      </c>
      <c r="D14" s="12">
        <f t="shared" si="3"/>
        <v>37152.5</v>
      </c>
    </row>
    <row r="15" spans="1:9" x14ac:dyDescent="0.2">
      <c r="A15" s="27">
        <v>0.5</v>
      </c>
      <c r="B15" s="10">
        <v>5678</v>
      </c>
      <c r="C15" s="11">
        <v>3556</v>
      </c>
      <c r="D15" s="12">
        <f t="shared" si="3"/>
        <v>4617</v>
      </c>
    </row>
    <row r="16" spans="1:9" ht="17" thickBot="1" x14ac:dyDescent="0.25">
      <c r="A16" s="28">
        <v>0.05</v>
      </c>
      <c r="B16" s="13">
        <v>448</v>
      </c>
      <c r="C16" s="14">
        <v>298</v>
      </c>
      <c r="D16" s="15">
        <f t="shared" si="3"/>
        <v>373</v>
      </c>
    </row>
    <row r="17" spans="1:17" ht="17" thickBot="1" x14ac:dyDescent="0.25">
      <c r="A17" s="3"/>
      <c r="B17" s="1"/>
      <c r="C17" s="1"/>
      <c r="D17" s="3"/>
    </row>
    <row r="18" spans="1:17" ht="17" x14ac:dyDescent="0.2">
      <c r="A18" s="4" t="s">
        <v>15</v>
      </c>
      <c r="B18" s="5" t="s">
        <v>0</v>
      </c>
      <c r="C18" s="5" t="s">
        <v>0</v>
      </c>
      <c r="D18" s="6" t="s">
        <v>5</v>
      </c>
    </row>
    <row r="19" spans="1:17" x14ac:dyDescent="0.2">
      <c r="A19" s="26">
        <v>1000</v>
      </c>
      <c r="B19" s="7">
        <v>1604</v>
      </c>
      <c r="C19" s="8">
        <v>2260</v>
      </c>
      <c r="D19" s="9">
        <f>AVERAGE(B19:C19)</f>
        <v>1932</v>
      </c>
    </row>
    <row r="20" spans="1:17" x14ac:dyDescent="0.2">
      <c r="A20" s="27">
        <v>100</v>
      </c>
      <c r="B20" s="10">
        <v>141</v>
      </c>
      <c r="C20" s="11">
        <v>165</v>
      </c>
      <c r="D20" s="12">
        <f t="shared" ref="D20:D23" si="4">AVERAGE(B20:C20)</f>
        <v>153</v>
      </c>
    </row>
    <row r="21" spans="1:17" x14ac:dyDescent="0.2">
      <c r="A21" s="27">
        <v>10</v>
      </c>
      <c r="B21" s="10">
        <v>-23</v>
      </c>
      <c r="C21" s="11">
        <v>167</v>
      </c>
      <c r="D21" s="12">
        <f t="shared" si="4"/>
        <v>72</v>
      </c>
    </row>
    <row r="22" spans="1:17" x14ac:dyDescent="0.2">
      <c r="A22" s="27">
        <v>1</v>
      </c>
      <c r="B22" s="10">
        <v>27</v>
      </c>
      <c r="C22" s="11">
        <v>-53</v>
      </c>
      <c r="D22" s="12">
        <f t="shared" si="4"/>
        <v>-13</v>
      </c>
    </row>
    <row r="23" spans="1:17" ht="17" thickBot="1" x14ac:dyDescent="0.25">
      <c r="A23" s="28">
        <v>0.1</v>
      </c>
      <c r="B23" s="13">
        <v>-56</v>
      </c>
      <c r="C23" s="14">
        <v>45</v>
      </c>
      <c r="D23" s="15">
        <f t="shared" si="4"/>
        <v>-5.5</v>
      </c>
    </row>
    <row r="26" spans="1:17" x14ac:dyDescent="0.2">
      <c r="B26" t="s">
        <v>13</v>
      </c>
      <c r="C26" t="s">
        <v>14</v>
      </c>
    </row>
    <row r="27" spans="1:17" x14ac:dyDescent="0.2">
      <c r="B27">
        <v>0.70030000000000003</v>
      </c>
      <c r="C27">
        <v>3.7688999999999999</v>
      </c>
    </row>
    <row r="29" spans="1:17" x14ac:dyDescent="0.2">
      <c r="P29" t="s">
        <v>13</v>
      </c>
      <c r="Q29" t="s">
        <v>14</v>
      </c>
    </row>
    <row r="30" spans="1:17" x14ac:dyDescent="0.2">
      <c r="P30" s="29" t="s">
        <v>12</v>
      </c>
    </row>
  </sheetData>
  <pageMargins left="0.7" right="0.7" top="0.75" bottom="0.75" header="0.3" footer="0.3"/>
  <pageSetup paperSize="9" orientation="portrait" r:id="rId1"/>
  <ignoredErrors>
    <ignoredError sqref="D12:D16 D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Microsoft Office User</cp:lastModifiedBy>
  <dcterms:created xsi:type="dcterms:W3CDTF">2018-08-31T09:39:11Z</dcterms:created>
  <dcterms:modified xsi:type="dcterms:W3CDTF">2020-06-20T14:40:56Z</dcterms:modified>
</cp:coreProperties>
</file>