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d windows\Eigene Dateien\Uni\Paläontologie+Erdgeschichte\Zanno Lab work\Alligator teeth\IM050809\Histo\Measured pictures\"/>
    </mc:Choice>
  </mc:AlternateContent>
  <xr:revisionPtr revIDLastSave="0" documentId="13_ncr:1_{338DF70F-5980-4A8C-9B96-85C3801C07FE}" xr6:coauthVersionLast="44" xr6:coauthVersionMax="44" xr10:uidLastSave="{00000000-0000-0000-0000-000000000000}"/>
  <bookViews>
    <workbookView xWindow="-120" yWindow="-120" windowWidth="20730" windowHeight="11160" tabRatio="598" activeTab="1" xr2:uid="{00000000-000D-0000-FFFF-FFFF00000000}"/>
  </bookViews>
  <sheets>
    <sheet name="Teeth basic data corr crown h" sheetId="3" r:id="rId1"/>
    <sheet name="Teeth comparison corr crown h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40" i="3" l="1"/>
  <c r="A20" i="4" l="1"/>
  <c r="DE7" i="4" l="1"/>
  <c r="DD7" i="4"/>
  <c r="DJ19" i="4" l="1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DB19" i="4" s="1"/>
  <c r="J19" i="4"/>
  <c r="I19" i="4"/>
  <c r="H19" i="4"/>
  <c r="G19" i="4"/>
  <c r="F19" i="4"/>
  <c r="E19" i="4"/>
  <c r="DJ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DH18" i="4" s="1"/>
  <c r="L18" i="4"/>
  <c r="K18" i="4"/>
  <c r="J18" i="4"/>
  <c r="I18" i="4"/>
  <c r="CY18" i="4" s="1"/>
  <c r="H18" i="4"/>
  <c r="G18" i="4"/>
  <c r="F18" i="4"/>
  <c r="E18" i="4"/>
  <c r="DJ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DB17" i="4" s="1"/>
  <c r="J17" i="4"/>
  <c r="I17" i="4"/>
  <c r="H17" i="4"/>
  <c r="G17" i="4"/>
  <c r="F17" i="4"/>
  <c r="E17" i="4"/>
  <c r="AS16" i="4"/>
  <c r="AR16" i="4"/>
  <c r="AQ16" i="4"/>
  <c r="AP16" i="4"/>
  <c r="AO16" i="4"/>
  <c r="AN16" i="4"/>
  <c r="AM16" i="4"/>
  <c r="AL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DJ13" i="4"/>
  <c r="U13" i="4"/>
  <c r="T13" i="4"/>
  <c r="S13" i="4"/>
  <c r="R13" i="4"/>
  <c r="Q13" i="4"/>
  <c r="P13" i="4"/>
  <c r="O13" i="4"/>
  <c r="N13" i="4"/>
  <c r="M13" i="4"/>
  <c r="L13" i="4"/>
  <c r="K13" i="4"/>
  <c r="DB13" i="4" s="1"/>
  <c r="J13" i="4"/>
  <c r="I13" i="4"/>
  <c r="H13" i="4"/>
  <c r="G13" i="4"/>
  <c r="F13" i="4"/>
  <c r="E13" i="4"/>
  <c r="DJ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DH12" i="4" s="1"/>
  <c r="L12" i="4"/>
  <c r="K12" i="4"/>
  <c r="J12" i="4"/>
  <c r="I12" i="4"/>
  <c r="H12" i="4"/>
  <c r="G12" i="4"/>
  <c r="F12" i="4"/>
  <c r="E12" i="4"/>
  <c r="DJ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DB11" i="4" s="1"/>
  <c r="J11" i="4"/>
  <c r="I11" i="4"/>
  <c r="H11" i="4"/>
  <c r="G11" i="4"/>
  <c r="F11" i="4"/>
  <c r="E11" i="4"/>
  <c r="DJ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DH10" i="4" s="1"/>
  <c r="L10" i="4"/>
  <c r="K10" i="4"/>
  <c r="J10" i="4"/>
  <c r="I10" i="4"/>
  <c r="CY10" i="4" s="1"/>
  <c r="H10" i="4"/>
  <c r="G10" i="4"/>
  <c r="F10" i="4"/>
  <c r="E10" i="4"/>
  <c r="DJ9" i="4"/>
  <c r="U9" i="4"/>
  <c r="T9" i="4"/>
  <c r="S9" i="4"/>
  <c r="R9" i="4"/>
  <c r="Q9" i="4"/>
  <c r="P9" i="4"/>
  <c r="O9" i="4"/>
  <c r="N9" i="4"/>
  <c r="M9" i="4"/>
  <c r="L9" i="4"/>
  <c r="K9" i="4"/>
  <c r="DB9" i="4" s="1"/>
  <c r="J9" i="4"/>
  <c r="I9" i="4"/>
  <c r="H9" i="4"/>
  <c r="G9" i="4"/>
  <c r="F9" i="4"/>
  <c r="E9" i="4"/>
  <c r="DJ8" i="4"/>
  <c r="M8" i="4"/>
  <c r="DH8" i="4" s="1"/>
  <c r="L8" i="4"/>
  <c r="K8" i="4"/>
  <c r="J8" i="4"/>
  <c r="I8" i="4"/>
  <c r="CY8" i="4" s="1"/>
  <c r="H8" i="4"/>
  <c r="G8" i="4"/>
  <c r="F8" i="4"/>
  <c r="E8" i="4"/>
  <c r="AC7" i="4"/>
  <c r="AA7" i="4"/>
  <c r="Z7" i="4"/>
  <c r="W7" i="4"/>
  <c r="U7" i="4"/>
  <c r="T7" i="4"/>
  <c r="S7" i="4"/>
  <c r="R7" i="4"/>
  <c r="Q7" i="4"/>
  <c r="P7" i="4"/>
  <c r="O7" i="4"/>
  <c r="N7" i="4"/>
  <c r="M7" i="4"/>
  <c r="L7" i="4"/>
  <c r="K7" i="4"/>
  <c r="DB7" i="4" s="1"/>
  <c r="J7" i="4"/>
  <c r="I7" i="4"/>
  <c r="H7" i="4"/>
  <c r="G7" i="4"/>
  <c r="F7" i="4"/>
  <c r="E7" i="4"/>
  <c r="DJ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DI6" i="4" s="1"/>
  <c r="L6" i="4"/>
  <c r="K6" i="4"/>
  <c r="J6" i="4"/>
  <c r="I6" i="4"/>
  <c r="CY6" i="4" s="1"/>
  <c r="H6" i="4"/>
  <c r="G6" i="4"/>
  <c r="F6" i="4"/>
  <c r="E6" i="4"/>
  <c r="DK6" i="4" s="1"/>
  <c r="DJ5" i="4"/>
  <c r="AC5" i="4"/>
  <c r="AB5" i="4"/>
  <c r="AA5" i="4"/>
  <c r="Z5" i="4"/>
  <c r="X5" i="4"/>
  <c r="W5" i="4"/>
  <c r="V5" i="4"/>
  <c r="U5" i="4"/>
  <c r="T5" i="4"/>
  <c r="S5" i="4"/>
  <c r="R5" i="4"/>
  <c r="P5" i="4"/>
  <c r="O5" i="4"/>
  <c r="N5" i="4"/>
  <c r="M5" i="4"/>
  <c r="DH5" i="4" s="1"/>
  <c r="L5" i="4"/>
  <c r="K5" i="4"/>
  <c r="DB5" i="4" s="1"/>
  <c r="J5" i="4"/>
  <c r="I5" i="4"/>
  <c r="H5" i="4"/>
  <c r="G5" i="4"/>
  <c r="F5" i="4"/>
  <c r="CX5" i="4" s="1"/>
  <c r="E5" i="4"/>
  <c r="N120" i="3"/>
  <c r="DA19" i="4"/>
  <c r="DH19" i="4"/>
  <c r="DC19" i="4"/>
  <c r="CY19" i="4"/>
  <c r="CX19" i="4"/>
  <c r="DK19" i="4"/>
  <c r="DB18" i="4"/>
  <c r="DA18" i="4"/>
  <c r="DC18" i="4"/>
  <c r="CZ18" i="4"/>
  <c r="CX18" i="4"/>
  <c r="DK18" i="4"/>
  <c r="DA17" i="4"/>
  <c r="DH17" i="4"/>
  <c r="DC17" i="4"/>
  <c r="CY17" i="4"/>
  <c r="CX17" i="4"/>
  <c r="DK17" i="4"/>
  <c r="DA16" i="4"/>
  <c r="CZ16" i="4"/>
  <c r="DA13" i="4"/>
  <c r="DH13" i="4"/>
  <c r="DC13" i="4"/>
  <c r="CY13" i="4"/>
  <c r="CX13" i="4"/>
  <c r="DK13" i="4"/>
  <c r="DB12" i="4"/>
  <c r="DA12" i="4"/>
  <c r="DC12" i="4"/>
  <c r="CZ12" i="4"/>
  <c r="CX12" i="4"/>
  <c r="DK12" i="4"/>
  <c r="DA11" i="4"/>
  <c r="DH11" i="4"/>
  <c r="DC11" i="4"/>
  <c r="CY11" i="4"/>
  <c r="CX11" i="4"/>
  <c r="DK11" i="4"/>
  <c r="DB10" i="4"/>
  <c r="DA10" i="4"/>
  <c r="DC10" i="4"/>
  <c r="CZ10" i="4"/>
  <c r="CX10" i="4"/>
  <c r="DK10" i="4"/>
  <c r="DA9" i="4"/>
  <c r="DH9" i="4"/>
  <c r="DC9" i="4"/>
  <c r="CY9" i="4"/>
  <c r="CX9" i="4"/>
  <c r="DK9" i="4"/>
  <c r="DB8" i="4"/>
  <c r="DA8" i="4"/>
  <c r="CZ8" i="4"/>
  <c r="DC8" i="4"/>
  <c r="CX8" i="4"/>
  <c r="DC7" i="4"/>
  <c r="DH7" i="4"/>
  <c r="DK7" i="4"/>
  <c r="DC6" i="4"/>
  <c r="DA6" i="4"/>
  <c r="DB6" i="4"/>
  <c r="CX6" i="4"/>
  <c r="DK5" i="4"/>
  <c r="DC5" i="4"/>
  <c r="DA5" i="4"/>
  <c r="DJ583" i="3"/>
  <c r="AD16" i="4" s="1"/>
  <c r="CX16" i="4" s="1"/>
  <c r="DI580" i="3"/>
  <c r="DI579" i="3"/>
  <c r="DK584" i="3" s="1"/>
  <c r="DI578" i="3"/>
  <c r="DK585" i="3" s="1"/>
  <c r="DI577" i="3"/>
  <c r="DH585" i="3" s="1"/>
  <c r="DG584" i="3" s="1"/>
  <c r="AG16" i="4" s="1"/>
  <c r="DI576" i="3"/>
  <c r="AK16" i="4" s="1"/>
  <c r="DK574" i="3"/>
  <c r="DJ574" i="3"/>
  <c r="DH574" i="3"/>
  <c r="DG573" i="3" s="1"/>
  <c r="DF574" i="3"/>
  <c r="DK573" i="3"/>
  <c r="DJ573" i="3"/>
  <c r="DH573" i="3"/>
  <c r="DF573" i="3"/>
  <c r="DK572" i="3"/>
  <c r="DJ572" i="3"/>
  <c r="DK492" i="3"/>
  <c r="DJ492" i="3"/>
  <c r="DH492" i="3"/>
  <c r="DF492" i="3"/>
  <c r="DK491" i="3"/>
  <c r="DJ491" i="3"/>
  <c r="DH491" i="3"/>
  <c r="DF491" i="3"/>
  <c r="DK490" i="3"/>
  <c r="DE491" i="3" s="1"/>
  <c r="DJ490" i="3"/>
  <c r="AO249" i="3"/>
  <c r="AN249" i="3"/>
  <c r="X7" i="4" s="1"/>
  <c r="AL249" i="3"/>
  <c r="AK248" i="3" s="1"/>
  <c r="Y7" i="4" s="1"/>
  <c r="CY7" i="4" s="1"/>
  <c r="AJ249" i="3"/>
  <c r="AO248" i="3"/>
  <c r="AN248" i="3"/>
  <c r="AL248" i="3"/>
  <c r="AJ248" i="3"/>
  <c r="AO247" i="3"/>
  <c r="AN247" i="3"/>
  <c r="V7" i="4" s="1"/>
  <c r="CX7" i="4" s="1"/>
  <c r="Q115" i="3"/>
  <c r="Y5" i="4" s="1"/>
  <c r="Q89" i="3"/>
  <c r="Q5" i="4" s="1"/>
  <c r="CY5" i="4" s="1"/>
  <c r="AA86" i="3"/>
  <c r="ED66" i="3"/>
  <c r="CY16" i="4" l="1"/>
  <c r="DK583" i="3"/>
  <c r="AI16" i="4" s="1"/>
  <c r="DB16" i="4" s="1"/>
  <c r="AH16" i="4"/>
  <c r="CY12" i="4"/>
  <c r="E16" i="4"/>
  <c r="DH16" i="4"/>
  <c r="AI248" i="3"/>
  <c r="DG491" i="3"/>
  <c r="DE573" i="3"/>
  <c r="DF584" i="3"/>
  <c r="DH6" i="4"/>
  <c r="CZ9" i="4"/>
  <c r="CZ11" i="4"/>
  <c r="CZ13" i="4"/>
  <c r="CZ17" i="4"/>
  <c r="CZ19" i="4"/>
  <c r="DI5" i="4"/>
  <c r="DI7" i="4"/>
  <c r="DI9" i="4"/>
  <c r="CZ6" i="4"/>
  <c r="DO6" i="4" s="1"/>
  <c r="DI11" i="4"/>
  <c r="DO11" i="4" s="1"/>
  <c r="DI19" i="4"/>
  <c r="CZ5" i="4"/>
  <c r="DO5" i="4" s="1"/>
  <c r="DK8" i="4"/>
  <c r="DI8" i="4"/>
  <c r="DO8" i="4" s="1"/>
  <c r="DI10" i="4"/>
  <c r="DO10" i="4" s="1"/>
  <c r="DI12" i="4"/>
  <c r="DO12" i="4" s="1"/>
  <c r="DI13" i="4"/>
  <c r="DI16" i="4"/>
  <c r="DO16" i="4" s="1"/>
  <c r="DI17" i="4"/>
  <c r="DI18" i="4"/>
  <c r="DO18" i="4" s="1"/>
  <c r="CZ7" i="4"/>
  <c r="DF585" i="3"/>
  <c r="DE584" i="3" s="1"/>
  <c r="DH584" i="3"/>
  <c r="DJ584" i="3"/>
  <c r="AE16" i="4" s="1"/>
  <c r="DJ585" i="3"/>
  <c r="AF16" i="4" s="1"/>
  <c r="DO9" i="4" l="1"/>
  <c r="DJ7" i="4"/>
  <c r="AB7" i="4"/>
  <c r="DO17" i="4"/>
  <c r="DO21" i="4" s="1"/>
  <c r="AJ16" i="4"/>
  <c r="DC16" i="4" s="1"/>
  <c r="DJ16" i="4"/>
  <c r="E20" i="4"/>
  <c r="DK16" i="4"/>
  <c r="DO7" i="4"/>
  <c r="DO13" i="4"/>
  <c r="DO19" i="4"/>
  <c r="DO22" i="4"/>
  <c r="DA7" i="4" l="1"/>
  <c r="DO20" i="4"/>
</calcChain>
</file>

<file path=xl/sharedStrings.xml><?xml version="1.0" encoding="utf-8"?>
<sst xmlns="http://schemas.openxmlformats.org/spreadsheetml/2006/main" count="1068" uniqueCount="144">
  <si>
    <t>Pmx 1</t>
  </si>
  <si>
    <t>Label</t>
  </si>
  <si>
    <t>Area</t>
  </si>
  <si>
    <t>Mean</t>
  </si>
  <si>
    <t>Min</t>
  </si>
  <si>
    <t>Max</t>
  </si>
  <si>
    <t>Angle</t>
  </si>
  <si>
    <t>SD</t>
  </si>
  <si>
    <t>Full length</t>
  </si>
  <si>
    <t># of von Ebner Lines</t>
  </si>
  <si>
    <t>min</t>
  </si>
  <si>
    <t>max</t>
  </si>
  <si>
    <t>Pmx 3</t>
  </si>
  <si>
    <t xml:space="preserve"> </t>
  </si>
  <si>
    <t>Length</t>
  </si>
  <si>
    <t>Full distance</t>
  </si>
  <si>
    <t>Mx 6</t>
  </si>
  <si>
    <t>Mx 7</t>
  </si>
  <si>
    <t>Mx 12</t>
  </si>
  <si>
    <t>Mx 13</t>
  </si>
  <si>
    <t>Dent 2</t>
  </si>
  <si>
    <t>Dent 4</t>
  </si>
  <si>
    <t>Dent 11</t>
  </si>
  <si>
    <t>Dent 11 replacement</t>
  </si>
  <si>
    <t>Dent 12</t>
  </si>
  <si>
    <t>Dent 18</t>
  </si>
  <si>
    <t>Dent 19</t>
  </si>
  <si>
    <t>measurement 1</t>
  </si>
  <si>
    <t>mean</t>
  </si>
  <si>
    <t>measurement 2</t>
  </si>
  <si>
    <t>measurement 3</t>
  </si>
  <si>
    <t>measurement 4</t>
  </si>
  <si>
    <t>measurement 5</t>
  </si>
  <si>
    <t>measurement 6</t>
  </si>
  <si>
    <t>measurement 7</t>
  </si>
  <si>
    <t>measurement 8</t>
  </si>
  <si>
    <t>measurement 9</t>
  </si>
  <si>
    <t>measurement 10</t>
  </si>
  <si>
    <t>measurement 11</t>
  </si>
  <si>
    <t>measurement 12</t>
  </si>
  <si>
    <r>
      <t>SD</t>
    </r>
    <r>
      <rPr>
        <sz val="11"/>
        <color theme="1"/>
        <rFont val="Calibri"/>
        <family val="2"/>
      </rPr>
      <t>±</t>
    </r>
  </si>
  <si>
    <t>At base of crown</t>
  </si>
  <si>
    <t>Near crown apex</t>
  </si>
  <si>
    <t>Base to apex</t>
  </si>
  <si>
    <t>Mid crown</t>
  </si>
  <si>
    <t>Root base</t>
  </si>
  <si>
    <t>Mid root</t>
  </si>
  <si>
    <t>Based on partal or estimated full length</t>
  </si>
  <si>
    <t>Root apex</t>
  </si>
  <si>
    <t>SD average</t>
  </si>
  <si>
    <t>average (all)</t>
  </si>
  <si>
    <t>average (just mid crown)</t>
  </si>
  <si>
    <t>average (just mid root)</t>
  </si>
  <si>
    <t>tooth age/days</t>
  </si>
  <si>
    <t>cown height/mm</t>
  </si>
  <si>
    <t>average incremental line width</t>
  </si>
  <si>
    <t>just crown and root base</t>
  </si>
  <si>
    <t>Full length of measured transect</t>
  </si>
  <si>
    <t>Ful length of tooth on slice</t>
  </si>
  <si>
    <t>Full length (measured along transect)</t>
  </si>
  <si>
    <t>Full length of tooth on slice (from IMG_9215)</t>
  </si>
  <si>
    <t>9213 central axis, mid region</t>
  </si>
  <si>
    <t>9213 root base, side a</t>
  </si>
  <si>
    <t>Full length of transect</t>
  </si>
  <si>
    <t>9227 central axis, mid region</t>
  </si>
  <si>
    <t>9232 central axis, mid region</t>
  </si>
  <si>
    <t>9234 central axis, mid region</t>
  </si>
  <si>
    <t>9264 central axis, lower 2/3</t>
  </si>
  <si>
    <t>9253 central axis, lower 2/3</t>
  </si>
  <si>
    <t>9283 central axis, complete</t>
  </si>
  <si>
    <t>Full length (all measured along the transect)</t>
  </si>
  <si>
    <t>Full length (complete crown length at lvl of slice)</t>
  </si>
  <si>
    <t>9290 central axis, lowermost part missing</t>
  </si>
  <si>
    <t>9295 central axis, lowermost part missing</t>
  </si>
  <si>
    <t>9272 central axis, mid part</t>
  </si>
  <si>
    <t>Mx 12 replacment</t>
  </si>
  <si>
    <t>Full length of tooth on slice</t>
  </si>
  <si>
    <t>9304 central axis, complete</t>
  </si>
  <si>
    <t>9315 central axis, almost complete</t>
  </si>
  <si>
    <t>9306 central axis, mid section</t>
  </si>
  <si>
    <t>9314 central axis, bottom most part missing</t>
  </si>
  <si>
    <t>Full length of tooth on slice (from IMG_9348)</t>
  </si>
  <si>
    <t>9333 central axis, mid region</t>
  </si>
  <si>
    <t>9347 central axis, almost complete</t>
  </si>
  <si>
    <t>9350 central axis,  mid region, 2 parts</t>
  </si>
  <si>
    <t>Partial length 1 (measured along transect)</t>
  </si>
  <si>
    <t>Dent 4 replacement</t>
  </si>
  <si>
    <t>9320 central axis, crown apical part</t>
  </si>
  <si>
    <t>9341 central axis, crown apical part</t>
  </si>
  <si>
    <t>9243 central axis, crown apical</t>
  </si>
  <si>
    <t>Partial length 2 (measured along transect)</t>
  </si>
  <si>
    <t>Full length at lvl of slice</t>
  </si>
  <si>
    <t>9369 central axis, 1 basal, one apical</t>
  </si>
  <si>
    <t>9374 central axis, 1 basal, one apical</t>
  </si>
  <si>
    <t>Full length at lvl of slice (from IMG_9369)</t>
  </si>
  <si>
    <t>9376 central axis, 1 basal, one apical</t>
  </si>
  <si>
    <t>Full crown length (based on IMG_9376)</t>
  </si>
  <si>
    <t>9381 central axis, 1 basal, one apical</t>
  </si>
  <si>
    <t>9386 central axis, 1 basal, one apical</t>
  </si>
  <si>
    <t>Dent 12 replacement</t>
  </si>
  <si>
    <t>9366 central axis, complete</t>
  </si>
  <si>
    <t>Full length of along transect</t>
  </si>
  <si>
    <t>9393 central axis, complete</t>
  </si>
  <si>
    <t>Full length of mesuremeants along transect</t>
  </si>
  <si>
    <t>9395 central axis, complete</t>
  </si>
  <si>
    <t>Full length of measurements along transect</t>
  </si>
  <si>
    <t>Full length of crown (at lvl of slice)</t>
  </si>
  <si>
    <t>9398 central axis, complete</t>
  </si>
  <si>
    <t>9401 central axis, mid region</t>
  </si>
  <si>
    <t>9405 central axis, mid region</t>
  </si>
  <si>
    <t>9411 central axis, mid region</t>
  </si>
  <si>
    <t>Full length (along measured transect)</t>
  </si>
  <si>
    <t>Full length (at lvl of slice)</t>
  </si>
  <si>
    <t>9433 central axis, upper half</t>
  </si>
  <si>
    <t>9435 central axis, mid portion</t>
  </si>
  <si>
    <t>Full length (along measured part of transect)</t>
  </si>
  <si>
    <t>9443 central axis, upper 2/3</t>
  </si>
  <si>
    <t>9440 central axis, upper 2/3</t>
  </si>
  <si>
    <t>no von Ebner lines visible</t>
  </si>
  <si>
    <t>no von Ebner lines visible?</t>
  </si>
  <si>
    <t>Mx 12 replacement</t>
  </si>
  <si>
    <t>9215 central axis, upper 2/3</t>
  </si>
  <si>
    <t>! Seems longer in the picture than in the CT?</t>
  </si>
  <si>
    <t>average (full length at lvl of slice)</t>
  </si>
  <si>
    <t>SD average (full length at slice lvl)</t>
  </si>
  <si>
    <t>average (based on crown length)</t>
  </si>
  <si>
    <t>average (based on global average increment length and crown length)</t>
  </si>
  <si>
    <t>SD average (based on global average of full length SDs)</t>
  </si>
  <si>
    <t>average (based on crown length, just crown center)</t>
  </si>
  <si>
    <t>average (based on crown length), just crown and root base</t>
  </si>
  <si>
    <t>average (full length at slice lvl; just crown center)</t>
  </si>
  <si>
    <t>average:</t>
  </si>
  <si>
    <r>
      <t>SD</t>
    </r>
    <r>
      <rPr>
        <sz val="11"/>
        <rFont val="Calibri"/>
        <family val="2"/>
      </rPr>
      <t>±</t>
    </r>
  </si>
  <si>
    <t>VELW</t>
  </si>
  <si>
    <t>Average</t>
  </si>
  <si>
    <t># of transects</t>
  </si>
  <si>
    <t>Age according to central axis height in slice (from specific incremental line width)</t>
  </si>
  <si>
    <t>Age according to central axis height (from mean incremental line width)</t>
  </si>
  <si>
    <t>ratio of average from transects/average from central axis height</t>
  </si>
  <si>
    <t>without org central axis height measurments</t>
  </si>
  <si>
    <t>central axis height/mm</t>
  </si>
  <si>
    <t>tooth length/mm</t>
  </si>
  <si>
    <t>Age according to tooth length (from mean incremental line width)</t>
  </si>
  <si>
    <t>(Full length/Mean incremental line width)+-(Full length/(Mean incremental line width+-SD))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</si>
</sst>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gradientFill>
        <stop position="0">
          <color theme="9" tint="0.59999389629810485"/>
        </stop>
        <stop position="1">
          <color theme="3" tint="0.40000610370189521"/>
        </stop>
      </gradientFill>
    </fill>
    <fill>
      <gradientFill>
        <stop position="0">
          <color theme="3" tint="0.59999389629810485"/>
        </stop>
        <stop position="1">
          <color rgb="FF00B0F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4" tint="0.59999389629810485"/>
        <bgColor indexed="64"/>
      </patternFill>
    </fill>
    <fill>
      <gradientFill>
        <stop position="0">
          <color rgb="FFFF0000"/>
        </stop>
        <stop position="1">
          <color theme="4" tint="0.40000610370189521"/>
        </stop>
      </gradientFill>
    </fill>
    <fill>
      <gradientFill>
        <stop position="0">
          <color rgb="FFFF0000"/>
        </stop>
        <stop position="1">
          <color theme="3" tint="0.80001220740379042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1" fillId="0" borderId="4" xfId="0" applyFont="1" applyBorder="1"/>
    <xf numFmtId="0" fontId="1" fillId="0" borderId="3" xfId="0" applyFont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ont="1"/>
    <xf numFmtId="0" fontId="0" fillId="3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/>
    <xf numFmtId="0" fontId="0" fillId="4" borderId="0" xfId="0" applyFont="1" applyFill="1"/>
    <xf numFmtId="0" fontId="0" fillId="0" borderId="5" xfId="0" applyBorder="1"/>
    <xf numFmtId="0" fontId="0" fillId="11" borderId="2" xfId="0" applyFill="1" applyBorder="1"/>
    <xf numFmtId="0" fontId="0" fillId="11" borderId="0" xfId="0" applyFill="1"/>
    <xf numFmtId="0" fontId="0" fillId="8" borderId="2" xfId="0" applyFont="1" applyFill="1" applyBorder="1"/>
    <xf numFmtId="0" fontId="0" fillId="7" borderId="2" xfId="0" applyFont="1" applyFill="1" applyBorder="1"/>
    <xf numFmtId="0" fontId="0" fillId="0" borderId="0" xfId="0" applyFill="1"/>
    <xf numFmtId="0" fontId="1" fillId="0" borderId="0" xfId="0" applyFont="1" applyFill="1"/>
    <xf numFmtId="0" fontId="0" fillId="13" borderId="0" xfId="0" applyFill="1"/>
    <xf numFmtId="0" fontId="0" fillId="13" borderId="0" xfId="0" applyFont="1" applyFill="1" applyBorder="1"/>
    <xf numFmtId="0" fontId="0" fillId="13" borderId="0" xfId="0" applyFill="1" applyBorder="1"/>
    <xf numFmtId="0" fontId="0" fillId="13" borderId="2" xfId="0" applyFill="1" applyBorder="1"/>
    <xf numFmtId="0" fontId="0" fillId="2" borderId="0" xfId="0" applyFill="1"/>
    <xf numFmtId="0" fontId="3" fillId="0" borderId="4" xfId="0" applyFont="1" applyBorder="1"/>
    <xf numFmtId="0" fontId="3" fillId="0" borderId="0" xfId="0" applyFont="1" applyFill="1" applyBorder="1"/>
    <xf numFmtId="0" fontId="3" fillId="13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3" fillId="0" borderId="2" xfId="0" applyFont="1" applyBorder="1"/>
    <xf numFmtId="0" fontId="3" fillId="2" borderId="5" xfId="0" applyFont="1" applyFill="1" applyBorder="1"/>
    <xf numFmtId="0" fontId="3" fillId="8" borderId="0" xfId="0" applyFont="1" applyFill="1" applyBorder="1"/>
    <xf numFmtId="0" fontId="3" fillId="0" borderId="2" xfId="0" applyFont="1" applyFill="1" applyBorder="1"/>
    <xf numFmtId="0" fontId="3" fillId="13" borderId="2" xfId="0" applyFont="1" applyFill="1" applyBorder="1"/>
    <xf numFmtId="0" fontId="3" fillId="8" borderId="4" xfId="0" applyFont="1" applyFill="1" applyBorder="1"/>
    <xf numFmtId="0" fontId="3" fillId="0" borderId="4" xfId="0" applyFont="1" applyFill="1" applyBorder="1"/>
    <xf numFmtId="0" fontId="3" fillId="11" borderId="0" xfId="0" applyFont="1" applyFill="1"/>
    <xf numFmtId="0" fontId="3" fillId="11" borderId="0" xfId="0" applyFont="1" applyFill="1" applyBorder="1"/>
    <xf numFmtId="0" fontId="3" fillId="0" borderId="1" xfId="0" applyFont="1" applyBorder="1"/>
    <xf numFmtId="11" fontId="3" fillId="0" borderId="0" xfId="0" applyNumberFormat="1" applyFont="1"/>
    <xf numFmtId="11" fontId="0" fillId="0" borderId="0" xfId="0" applyNumberFormat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1" fillId="0" borderId="0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4" fillId="2" borderId="8" xfId="0" applyFont="1" applyFill="1" applyBorder="1"/>
    <xf numFmtId="0" fontId="4" fillId="2" borderId="3" xfId="0" applyFont="1" applyFill="1" applyBorder="1"/>
    <xf numFmtId="0" fontId="5" fillId="0" borderId="0" xfId="0" applyFont="1" applyBorder="1"/>
    <xf numFmtId="0" fontId="3" fillId="7" borderId="2" xfId="0" applyFont="1" applyFill="1" applyBorder="1"/>
    <xf numFmtId="0" fontId="3" fillId="11" borderId="2" xfId="0" applyFont="1" applyFill="1" applyBorder="1"/>
    <xf numFmtId="0" fontId="6" fillId="0" borderId="0" xfId="0" applyFont="1"/>
    <xf numFmtId="0" fontId="6" fillId="0" borderId="3" xfId="0" applyFont="1" applyBorder="1"/>
    <xf numFmtId="0" fontId="6" fillId="2" borderId="6" xfId="0" applyFont="1" applyFill="1" applyBorder="1"/>
    <xf numFmtId="0" fontId="6" fillId="0" borderId="4" xfId="0" applyFont="1" applyFill="1" applyBorder="1"/>
    <xf numFmtId="0" fontId="6" fillId="13" borderId="4" xfId="0" applyFont="1" applyFill="1" applyBorder="1"/>
    <xf numFmtId="0" fontId="6" fillId="0" borderId="4" xfId="0" applyFont="1" applyBorder="1"/>
    <xf numFmtId="0" fontId="6" fillId="0" borderId="3" xfId="0" applyFont="1" applyFill="1" applyBorder="1"/>
    <xf numFmtId="0" fontId="6" fillId="13" borderId="3" xfId="0" applyFont="1" applyFill="1" applyBorder="1"/>
    <xf numFmtId="0" fontId="6" fillId="2" borderId="7" xfId="0" applyFont="1" applyFill="1" applyBorder="1"/>
    <xf numFmtId="0" fontId="6" fillId="7" borderId="3" xfId="0" applyFont="1" applyFill="1" applyBorder="1"/>
    <xf numFmtId="0" fontId="4" fillId="2" borderId="6" xfId="0" applyFont="1" applyFill="1" applyBorder="1"/>
    <xf numFmtId="164" fontId="4" fillId="14" borderId="3" xfId="0" applyNumberFormat="1" applyFont="1" applyFill="1" applyBorder="1"/>
    <xf numFmtId="0" fontId="4" fillId="13" borderId="0" xfId="0" applyFont="1" applyFill="1"/>
    <xf numFmtId="0" fontId="4" fillId="0" borderId="0" xfId="0" applyFont="1" applyFill="1"/>
    <xf numFmtId="0" fontId="4" fillId="2" borderId="1" xfId="0" applyFont="1" applyFill="1" applyBorder="1"/>
    <xf numFmtId="0" fontId="4" fillId="11" borderId="0" xfId="0" applyFont="1" applyFill="1"/>
    <xf numFmtId="0" fontId="4" fillId="2" borderId="7" xfId="0" applyFont="1" applyFill="1" applyBorder="1"/>
    <xf numFmtId="0" fontId="4" fillId="0" borderId="3" xfId="0" applyFont="1" applyFill="1" applyBorder="1"/>
    <xf numFmtId="0" fontId="4" fillId="13" borderId="3" xfId="0" applyFont="1" applyFill="1" applyBorder="1"/>
    <xf numFmtId="0" fontId="4" fillId="11" borderId="3" xfId="0" applyFont="1" applyFill="1" applyBorder="1"/>
    <xf numFmtId="0" fontId="4" fillId="0" borderId="2" xfId="0" applyFont="1" applyBorder="1"/>
    <xf numFmtId="0" fontId="4" fillId="2" borderId="5" xfId="0" applyFont="1" applyFill="1" applyBorder="1"/>
    <xf numFmtId="0" fontId="4" fillId="8" borderId="2" xfId="0" applyFont="1" applyFill="1" applyBorder="1"/>
    <xf numFmtId="0" fontId="4" fillId="0" borderId="2" xfId="0" applyFont="1" applyFill="1" applyBorder="1"/>
    <xf numFmtId="0" fontId="4" fillId="13" borderId="2" xfId="0" applyFont="1" applyFill="1" applyBorder="1"/>
    <xf numFmtId="0" fontId="4" fillId="11" borderId="2" xfId="0" applyFont="1" applyFill="1" applyBorder="1"/>
    <xf numFmtId="0" fontId="4" fillId="12" borderId="2" xfId="0" applyFont="1" applyFill="1" applyBorder="1"/>
    <xf numFmtId="0" fontId="4" fillId="11" borderId="0" xfId="0" applyFont="1" applyFill="1" applyBorder="1"/>
    <xf numFmtId="0" fontId="4" fillId="13" borderId="8" xfId="0" applyFont="1" applyFill="1" applyBorder="1"/>
    <xf numFmtId="164" fontId="4" fillId="16" borderId="0" xfId="0" applyNumberFormat="1" applyFont="1" applyFill="1"/>
    <xf numFmtId="164" fontId="4" fillId="15" borderId="3" xfId="0" applyNumberFormat="1" applyFont="1" applyFill="1" applyBorder="1"/>
    <xf numFmtId="0" fontId="4" fillId="0" borderId="0" xfId="0" applyFont="1" applyFill="1" applyBorder="1"/>
    <xf numFmtId="164" fontId="4" fillId="3" borderId="2" xfId="0" applyNumberFormat="1" applyFont="1" applyFill="1" applyBorder="1"/>
    <xf numFmtId="0" fontId="6" fillId="0" borderId="0" xfId="0" applyFont="1" applyFill="1" applyBorder="1"/>
    <xf numFmtId="164" fontId="4" fillId="15" borderId="4" xfId="0" applyNumberFormat="1" applyFont="1" applyFill="1" applyBorder="1"/>
    <xf numFmtId="164" fontId="4" fillId="14" borderId="4" xfId="0" applyNumberFormat="1" applyFont="1" applyFill="1" applyBorder="1"/>
    <xf numFmtId="0" fontId="4" fillId="0" borderId="4" xfId="0" applyFont="1" applyFill="1" applyBorder="1"/>
    <xf numFmtId="0" fontId="0" fillId="3" borderId="0" xfId="0" applyFill="1" applyBorder="1"/>
    <xf numFmtId="0" fontId="0" fillId="3" borderId="4" xfId="0" applyFill="1" applyBorder="1"/>
    <xf numFmtId="164" fontId="0" fillId="3" borderId="0" xfId="0" applyNumberFormat="1" applyFill="1"/>
    <xf numFmtId="0" fontId="4" fillId="2" borderId="0" xfId="0" applyFont="1" applyFill="1" applyBorder="1"/>
    <xf numFmtId="0" fontId="4" fillId="13" borderId="4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164" fontId="4" fillId="0" borderId="4" xfId="0" applyNumberFormat="1" applyFont="1" applyFill="1" applyBorder="1"/>
    <xf numFmtId="164" fontId="4" fillId="3" borderId="4" xfId="0" applyNumberFormat="1" applyFont="1" applyFill="1" applyBorder="1"/>
    <xf numFmtId="0" fontId="4" fillId="13" borderId="0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7" fillId="0" borderId="4" xfId="0" applyFont="1" applyBorder="1"/>
    <xf numFmtId="0" fontId="4" fillId="3" borderId="0" xfId="0" applyFont="1" applyFill="1"/>
    <xf numFmtId="0" fontId="7" fillId="0" borderId="0" xfId="0" applyFont="1" applyBorder="1"/>
    <xf numFmtId="0" fontId="4" fillId="5" borderId="4" xfId="0" applyFont="1" applyFill="1" applyBorder="1"/>
    <xf numFmtId="0" fontId="8" fillId="0" borderId="4" xfId="0" applyFont="1" applyBorder="1"/>
    <xf numFmtId="0" fontId="5" fillId="0" borderId="2" xfId="0" applyFont="1" applyBorder="1"/>
    <xf numFmtId="164" fontId="3" fillId="0" borderId="0" xfId="0" applyNumberFormat="1" applyFont="1" applyFill="1" applyBorder="1"/>
    <xf numFmtId="164" fontId="4" fillId="3" borderId="9" xfId="0" applyNumberFormat="1" applyFont="1" applyFill="1" applyBorder="1"/>
    <xf numFmtId="0" fontId="4" fillId="13" borderId="10" xfId="0" applyFont="1" applyFill="1" applyBorder="1"/>
    <xf numFmtId="0" fontId="6" fillId="0" borderId="2" xfId="0" applyFont="1" applyBorder="1"/>
    <xf numFmtId="0" fontId="6" fillId="0" borderId="0" xfId="0" applyFont="1" applyBorder="1"/>
    <xf numFmtId="164" fontId="6" fillId="0" borderId="4" xfId="0" applyNumberFormat="1" applyFont="1" applyFill="1" applyBorder="1"/>
    <xf numFmtId="0" fontId="0" fillId="14" borderId="2" xfId="0" applyFill="1" applyBorder="1"/>
    <xf numFmtId="0" fontId="0" fillId="17" borderId="0" xfId="0" applyFill="1" applyBorder="1"/>
    <xf numFmtId="0" fontId="4" fillId="17" borderId="4" xfId="0" applyFont="1" applyFill="1" applyBorder="1"/>
    <xf numFmtId="0" fontId="4" fillId="17" borderId="3" xfId="0" applyFont="1" applyFill="1" applyBorder="1"/>
    <xf numFmtId="0" fontId="4" fillId="17" borderId="2" xfId="0" applyFont="1" applyFill="1" applyBorder="1"/>
    <xf numFmtId="0" fontId="4" fillId="17" borderId="0" xfId="0" applyFont="1" applyFill="1" applyBorder="1"/>
    <xf numFmtId="164" fontId="4" fillId="3" borderId="0" xfId="0" applyNumberFormat="1" applyFont="1" applyFill="1"/>
    <xf numFmtId="0" fontId="4" fillId="4" borderId="4" xfId="0" applyFont="1" applyFill="1" applyBorder="1"/>
    <xf numFmtId="164" fontId="4" fillId="14" borderId="2" xfId="0" applyNumberFormat="1" applyFont="1" applyFill="1" applyBorder="1"/>
    <xf numFmtId="0" fontId="0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6FFB-EA98-48D1-8B3C-4EDA5FA8C6F2}">
  <dimension ref="A1:FH728"/>
  <sheetViews>
    <sheetView zoomScale="90" zoomScaleNormal="90" workbookViewId="0">
      <selection activeCell="B83" sqref="B83"/>
    </sheetView>
  </sheetViews>
  <sheetFormatPr defaultRowHeight="15" x14ac:dyDescent="0.25"/>
  <cols>
    <col min="2" max="2" width="9.28515625" bestFit="1" customWidth="1"/>
    <col min="4" max="9" width="9.28515625" bestFit="1" customWidth="1"/>
    <col min="10" max="10" width="9.28515625" customWidth="1"/>
    <col min="11" max="11" width="9.28515625" bestFit="1" customWidth="1"/>
    <col min="12" max="12" width="9.28515625" style="3" bestFit="1" customWidth="1"/>
    <col min="14" max="19" width="9.28515625" bestFit="1" customWidth="1"/>
    <col min="20" max="20" width="9.28515625" customWidth="1"/>
    <col min="21" max="21" width="9.28515625" bestFit="1" customWidth="1"/>
    <col min="22" max="22" width="9.28515625" style="3" bestFit="1" customWidth="1"/>
    <col min="24" max="24" width="11" bestFit="1" customWidth="1"/>
    <col min="25" max="29" width="9.28515625" bestFit="1" customWidth="1"/>
    <col min="30" max="30" width="9.28515625" customWidth="1"/>
    <col min="31" max="31" width="9.28515625" bestFit="1" customWidth="1"/>
    <col min="32" max="32" width="9.28515625" style="3" bestFit="1" customWidth="1"/>
    <col min="34" max="40" width="9.28515625" bestFit="1" customWidth="1"/>
    <col min="41" max="41" width="9.28515625" customWidth="1"/>
    <col min="42" max="42" width="9.28515625" style="3" bestFit="1" customWidth="1"/>
    <col min="44" max="50" width="9.28515625" bestFit="1" customWidth="1"/>
    <col min="51" max="52" width="9.28515625" customWidth="1"/>
    <col min="53" max="53" width="9.28515625" style="5" customWidth="1"/>
    <col min="54" max="62" width="9.28515625" customWidth="1"/>
    <col min="63" max="63" width="9.28515625" style="3" bestFit="1" customWidth="1"/>
    <col min="65" max="71" width="9.28515625" bestFit="1" customWidth="1"/>
    <col min="72" max="72" width="9.28515625" customWidth="1"/>
    <col min="73" max="73" width="9.28515625" style="3" bestFit="1" customWidth="1"/>
    <col min="75" max="81" width="9.28515625" bestFit="1" customWidth="1"/>
    <col min="82" max="82" width="9.28515625" customWidth="1"/>
    <col min="83" max="83" width="9.28515625" style="3" bestFit="1" customWidth="1"/>
    <col min="85" max="91" width="9.28515625" bestFit="1" customWidth="1"/>
    <col min="92" max="103" width="9.28515625" customWidth="1"/>
    <col min="104" max="104" width="9.28515625" style="3" bestFit="1" customWidth="1"/>
    <col min="106" max="106" width="9.28515625" style="3" bestFit="1" customWidth="1"/>
    <col min="108" max="114" width="9.28515625" bestFit="1" customWidth="1"/>
    <col min="115" max="134" width="9.28515625" customWidth="1"/>
    <col min="135" max="135" width="9.28515625" style="3" bestFit="1" customWidth="1"/>
    <col min="137" max="143" width="9.28515625" bestFit="1" customWidth="1"/>
    <col min="144" max="145" width="9.28515625" customWidth="1"/>
    <col min="146" max="146" width="9.28515625" style="3" bestFit="1" customWidth="1"/>
    <col min="148" max="154" width="9.28515625" bestFit="1" customWidth="1"/>
    <col min="155" max="155" width="9.28515625" style="5" bestFit="1" customWidth="1"/>
    <col min="157" max="163" width="9.28515625" bestFit="1" customWidth="1"/>
  </cols>
  <sheetData>
    <row r="1" spans="2:164" x14ac:dyDescent="0.25">
      <c r="B1" s="1" t="s">
        <v>0</v>
      </c>
      <c r="C1" s="32" t="s">
        <v>119</v>
      </c>
      <c r="L1" s="2" t="s">
        <v>12</v>
      </c>
      <c r="V1" s="2" t="s">
        <v>16</v>
      </c>
      <c r="AF1" s="2" t="s">
        <v>17</v>
      </c>
      <c r="AP1" s="2" t="s">
        <v>18</v>
      </c>
      <c r="BA1" s="4" t="s">
        <v>75</v>
      </c>
      <c r="BK1" s="2" t="s">
        <v>19</v>
      </c>
      <c r="BU1" s="2" t="s">
        <v>20</v>
      </c>
      <c r="CE1" s="2" t="s">
        <v>21</v>
      </c>
      <c r="CP1" s="4" t="s">
        <v>86</v>
      </c>
      <c r="CZ1" s="2" t="s">
        <v>22</v>
      </c>
      <c r="DA1" s="32" t="s">
        <v>118</v>
      </c>
      <c r="DB1" s="2" t="s">
        <v>24</v>
      </c>
      <c r="DU1" s="4" t="s">
        <v>99</v>
      </c>
      <c r="EE1" s="2" t="s">
        <v>25</v>
      </c>
      <c r="EP1" s="2" t="s">
        <v>26</v>
      </c>
      <c r="EY1" s="4"/>
    </row>
    <row r="2" spans="2:164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51" t="s">
        <v>121</v>
      </c>
      <c r="M2" s="37"/>
      <c r="N2" s="37"/>
      <c r="O2" s="37"/>
      <c r="P2" s="37"/>
      <c r="Q2" s="37"/>
      <c r="R2" s="37"/>
      <c r="S2" s="37"/>
      <c r="T2" s="37"/>
      <c r="U2" s="37"/>
      <c r="V2" s="51" t="s">
        <v>64</v>
      </c>
      <c r="W2" s="37"/>
      <c r="X2" s="37"/>
      <c r="Y2" s="37"/>
      <c r="Z2" s="37"/>
      <c r="AA2" s="37"/>
      <c r="AB2" s="37"/>
      <c r="AC2" s="37"/>
      <c r="AD2" s="37"/>
      <c r="AE2" s="37"/>
      <c r="AF2" s="51" t="s">
        <v>67</v>
      </c>
      <c r="AG2" s="37"/>
      <c r="AH2" s="37"/>
      <c r="AI2" s="37"/>
      <c r="AJ2" s="37"/>
      <c r="AK2" s="37"/>
      <c r="AL2" s="37"/>
      <c r="AM2" s="37"/>
      <c r="AN2" s="37"/>
      <c r="AO2" s="37"/>
      <c r="AP2" s="3" t="s">
        <v>74</v>
      </c>
      <c r="AQ2" s="37"/>
      <c r="AR2" s="49"/>
      <c r="AS2" s="37"/>
      <c r="AT2" s="37"/>
      <c r="AU2" s="37"/>
      <c r="AV2" s="37"/>
      <c r="AW2" s="37"/>
      <c r="AX2" s="37"/>
      <c r="AY2" s="37"/>
      <c r="AZ2" s="37"/>
      <c r="BA2" s="53" t="s">
        <v>69</v>
      </c>
      <c r="BB2" s="37"/>
      <c r="BC2" s="37"/>
      <c r="BD2" s="37"/>
      <c r="BE2" s="37"/>
      <c r="BF2" s="37"/>
      <c r="BG2" s="37"/>
      <c r="BH2" s="37"/>
      <c r="BI2" s="37"/>
      <c r="BJ2" s="37"/>
      <c r="BK2" s="3" t="s">
        <v>72</v>
      </c>
      <c r="BL2" s="37"/>
      <c r="BM2" s="37"/>
      <c r="BN2" s="37"/>
      <c r="BO2" s="37"/>
      <c r="BP2" s="37"/>
      <c r="BQ2" s="37"/>
      <c r="BR2" s="37"/>
      <c r="BS2" s="37"/>
      <c r="BT2" s="37"/>
      <c r="BU2" s="51" t="s">
        <v>78</v>
      </c>
      <c r="BV2" s="37"/>
      <c r="BW2" s="37"/>
      <c r="BX2" s="37"/>
      <c r="BY2" s="37"/>
      <c r="BZ2" s="37"/>
      <c r="CA2" s="37"/>
      <c r="CB2" s="37"/>
      <c r="CC2" s="37"/>
      <c r="CD2" s="37"/>
      <c r="CE2" s="51" t="s">
        <v>82</v>
      </c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52" t="s">
        <v>87</v>
      </c>
      <c r="CQ2" s="37"/>
      <c r="CR2" s="37"/>
      <c r="CS2" s="37"/>
      <c r="CT2" s="37"/>
      <c r="CU2" s="37"/>
      <c r="CV2" s="37"/>
      <c r="CW2" s="37"/>
      <c r="CX2" s="37"/>
      <c r="CY2" s="37"/>
      <c r="CZ2" s="48"/>
      <c r="DA2" s="37"/>
      <c r="DB2" s="51" t="s">
        <v>92</v>
      </c>
      <c r="DC2" s="37"/>
      <c r="DD2" s="37"/>
      <c r="DE2" s="37"/>
      <c r="DF2" s="37"/>
      <c r="DG2" s="37"/>
      <c r="DH2" s="37"/>
      <c r="DI2" s="37"/>
      <c r="DJ2" s="37"/>
      <c r="DK2" s="37"/>
      <c r="DL2" s="37"/>
      <c r="DU2" s="53" t="s">
        <v>100</v>
      </c>
      <c r="DV2" s="37"/>
      <c r="DW2" s="37"/>
      <c r="DX2" s="37"/>
      <c r="DY2" s="37"/>
      <c r="DZ2" s="37"/>
      <c r="EA2" s="37"/>
      <c r="EB2" s="37"/>
      <c r="EC2" s="37"/>
      <c r="ED2" s="37"/>
      <c r="EE2" s="51" t="s">
        <v>108</v>
      </c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51" t="s">
        <v>113</v>
      </c>
      <c r="EQ2" s="37"/>
      <c r="ER2" s="37"/>
      <c r="ES2" s="37"/>
      <c r="ET2" s="37"/>
      <c r="EU2" s="37"/>
      <c r="EV2" s="37"/>
      <c r="EW2" s="37"/>
      <c r="EX2" s="37"/>
      <c r="EY2" s="36"/>
      <c r="EZ2" s="37"/>
      <c r="FA2" s="37"/>
      <c r="FB2" s="37"/>
      <c r="FC2" s="37"/>
      <c r="FD2" s="37"/>
      <c r="FE2" s="37"/>
      <c r="FF2" s="37"/>
      <c r="FG2" s="37"/>
      <c r="FH2" s="37"/>
    </row>
    <row r="3" spans="2:164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" t="s">
        <v>13</v>
      </c>
      <c r="M3" t="s">
        <v>1</v>
      </c>
      <c r="N3" t="s">
        <v>2</v>
      </c>
      <c r="O3" t="s">
        <v>3</v>
      </c>
      <c r="P3" t="s">
        <v>4</v>
      </c>
      <c r="Q3" t="s">
        <v>5</v>
      </c>
      <c r="R3" t="s">
        <v>6</v>
      </c>
      <c r="S3" t="s">
        <v>14</v>
      </c>
      <c r="V3" s="3" t="s">
        <v>13</v>
      </c>
      <c r="W3" t="s">
        <v>1</v>
      </c>
      <c r="X3" t="s">
        <v>2</v>
      </c>
      <c r="Y3" t="s">
        <v>3</v>
      </c>
      <c r="Z3" t="s">
        <v>4</v>
      </c>
      <c r="AA3" t="s">
        <v>5</v>
      </c>
      <c r="AB3" t="s">
        <v>6</v>
      </c>
      <c r="AC3" t="s">
        <v>14</v>
      </c>
      <c r="AF3" s="3" t="s">
        <v>13</v>
      </c>
      <c r="AG3" t="s">
        <v>1</v>
      </c>
      <c r="AH3" t="s">
        <v>2</v>
      </c>
      <c r="AI3" t="s">
        <v>3</v>
      </c>
      <c r="AJ3" t="s">
        <v>4</v>
      </c>
      <c r="AK3" t="s">
        <v>5</v>
      </c>
      <c r="AL3" t="s">
        <v>6</v>
      </c>
      <c r="AM3" t="s">
        <v>14</v>
      </c>
      <c r="AP3" s="3" t="s">
        <v>13</v>
      </c>
      <c r="AQ3" t="s">
        <v>1</v>
      </c>
      <c r="AR3" t="s">
        <v>2</v>
      </c>
      <c r="AS3" t="s">
        <v>3</v>
      </c>
      <c r="AT3" t="s">
        <v>4</v>
      </c>
      <c r="AU3" t="s">
        <v>5</v>
      </c>
      <c r="AV3" t="s">
        <v>6</v>
      </c>
      <c r="AW3" t="s">
        <v>14</v>
      </c>
      <c r="BA3" s="5" t="s">
        <v>13</v>
      </c>
      <c r="BB3" t="s">
        <v>1</v>
      </c>
      <c r="BC3" t="s">
        <v>2</v>
      </c>
      <c r="BD3" t="s">
        <v>3</v>
      </c>
      <c r="BE3" t="s">
        <v>4</v>
      </c>
      <c r="BF3" t="s">
        <v>5</v>
      </c>
      <c r="BG3" t="s">
        <v>6</v>
      </c>
      <c r="BH3" t="s">
        <v>14</v>
      </c>
      <c r="BK3" s="3" t="s">
        <v>13</v>
      </c>
      <c r="BL3" t="s">
        <v>1</v>
      </c>
      <c r="BM3" t="s">
        <v>2</v>
      </c>
      <c r="BN3" t="s">
        <v>3</v>
      </c>
      <c r="BO3" t="s">
        <v>4</v>
      </c>
      <c r="BP3" t="s">
        <v>5</v>
      </c>
      <c r="BQ3" t="s">
        <v>6</v>
      </c>
      <c r="BR3" t="s">
        <v>14</v>
      </c>
      <c r="BU3" s="3" t="s">
        <v>13</v>
      </c>
      <c r="BV3" t="s">
        <v>1</v>
      </c>
      <c r="BW3" t="s">
        <v>2</v>
      </c>
      <c r="BX3" t="s">
        <v>3</v>
      </c>
      <c r="BY3" t="s">
        <v>4</v>
      </c>
      <c r="BZ3" t="s">
        <v>5</v>
      </c>
      <c r="CA3" t="s">
        <v>6</v>
      </c>
      <c r="CB3" t="s">
        <v>14</v>
      </c>
      <c r="CE3" s="3" t="s">
        <v>13</v>
      </c>
      <c r="CF3" t="s">
        <v>1</v>
      </c>
      <c r="CG3" t="s">
        <v>2</v>
      </c>
      <c r="CH3" t="s">
        <v>3</v>
      </c>
      <c r="CI3" t="s">
        <v>4</v>
      </c>
      <c r="CJ3" t="s">
        <v>5</v>
      </c>
      <c r="CK3" t="s">
        <v>6</v>
      </c>
      <c r="CL3" t="s">
        <v>14</v>
      </c>
      <c r="CP3" t="s">
        <v>13</v>
      </c>
      <c r="CQ3" t="s">
        <v>1</v>
      </c>
      <c r="CR3" t="s">
        <v>2</v>
      </c>
      <c r="CS3" t="s">
        <v>3</v>
      </c>
      <c r="CT3" t="s">
        <v>4</v>
      </c>
      <c r="CU3" t="s">
        <v>5</v>
      </c>
      <c r="CV3" t="s">
        <v>6</v>
      </c>
      <c r="CW3" t="s">
        <v>14</v>
      </c>
      <c r="CZ3" s="48"/>
      <c r="DA3" s="37"/>
      <c r="DB3" s="3" t="s">
        <v>13</v>
      </c>
      <c r="DC3" t="s">
        <v>1</v>
      </c>
      <c r="DD3" t="s">
        <v>2</v>
      </c>
      <c r="DE3" t="s">
        <v>3</v>
      </c>
      <c r="DF3" t="s">
        <v>4</v>
      </c>
      <c r="DG3" t="s">
        <v>5</v>
      </c>
      <c r="DH3" t="s">
        <v>6</v>
      </c>
      <c r="DI3" t="s">
        <v>14</v>
      </c>
      <c r="DU3" t="s">
        <v>13</v>
      </c>
      <c r="DV3" t="s">
        <v>1</v>
      </c>
      <c r="DW3" t="s">
        <v>2</v>
      </c>
      <c r="DX3" t="s">
        <v>3</v>
      </c>
      <c r="DY3" t="s">
        <v>4</v>
      </c>
      <c r="DZ3" t="s">
        <v>5</v>
      </c>
      <c r="EA3" t="s">
        <v>6</v>
      </c>
      <c r="EB3" t="s">
        <v>14</v>
      </c>
      <c r="EE3" s="3" t="s">
        <v>13</v>
      </c>
      <c r="EF3" t="s">
        <v>1</v>
      </c>
      <c r="EG3" t="s">
        <v>2</v>
      </c>
      <c r="EH3" t="s">
        <v>3</v>
      </c>
      <c r="EI3" t="s">
        <v>4</v>
      </c>
      <c r="EJ3" t="s">
        <v>5</v>
      </c>
      <c r="EK3" t="s">
        <v>6</v>
      </c>
      <c r="EL3" t="s">
        <v>14</v>
      </c>
      <c r="EO3" s="37"/>
      <c r="EP3" s="3" t="s">
        <v>13</v>
      </c>
      <c r="EQ3" t="s">
        <v>1</v>
      </c>
      <c r="ER3" t="s">
        <v>2</v>
      </c>
      <c r="ES3" t="s">
        <v>3</v>
      </c>
      <c r="ET3" t="s">
        <v>4</v>
      </c>
      <c r="EU3" t="s">
        <v>5</v>
      </c>
      <c r="EV3" t="s">
        <v>6</v>
      </c>
      <c r="EW3" t="s">
        <v>14</v>
      </c>
      <c r="EY3"/>
      <c r="EZ3" s="37"/>
      <c r="FA3" s="37"/>
      <c r="FB3" s="37"/>
      <c r="FC3" s="37"/>
      <c r="FD3" s="37"/>
      <c r="FE3" s="37"/>
      <c r="FF3" s="37"/>
      <c r="FG3" s="37"/>
      <c r="FH3" s="37"/>
    </row>
    <row r="4" spans="2:164" x14ac:dyDescent="0.25">
      <c r="B4" s="37"/>
      <c r="C4" s="37"/>
      <c r="D4" s="49"/>
      <c r="E4" s="37"/>
      <c r="F4" s="37"/>
      <c r="G4" s="37"/>
      <c r="H4" s="37"/>
      <c r="I4" s="37"/>
      <c r="J4" s="37"/>
      <c r="K4" s="37"/>
      <c r="L4" s="3">
        <v>1</v>
      </c>
      <c r="N4" s="50">
        <v>8.6000000000000007E-6</v>
      </c>
      <c r="O4">
        <v>86.174000000000007</v>
      </c>
      <c r="P4">
        <v>73</v>
      </c>
      <c r="Q4">
        <v>100.383</v>
      </c>
      <c r="R4">
        <v>-113.749</v>
      </c>
      <c r="S4">
        <v>1.4999999999999999E-2</v>
      </c>
      <c r="V4" s="3">
        <v>1</v>
      </c>
      <c r="X4" s="50">
        <v>9.8200000000000008E-6</v>
      </c>
      <c r="Y4">
        <v>45.44</v>
      </c>
      <c r="Z4">
        <v>38.140999999999998</v>
      </c>
      <c r="AA4">
        <v>52.872999999999998</v>
      </c>
      <c r="AB4">
        <v>93.691000000000003</v>
      </c>
      <c r="AC4">
        <v>1.7000000000000001E-2</v>
      </c>
      <c r="AF4" s="3">
        <v>1</v>
      </c>
      <c r="AH4" s="50">
        <v>9.8200000000000008E-6</v>
      </c>
      <c r="AI4">
        <v>85.296000000000006</v>
      </c>
      <c r="AJ4">
        <v>78.548000000000002</v>
      </c>
      <c r="AK4">
        <v>90.697999999999993</v>
      </c>
      <c r="AL4">
        <v>-56.820999999999998</v>
      </c>
      <c r="AM4">
        <v>1.7000000000000001E-2</v>
      </c>
      <c r="AP4" s="3">
        <v>1</v>
      </c>
      <c r="AR4" s="50">
        <v>5.22E-6</v>
      </c>
      <c r="AS4">
        <v>107.595</v>
      </c>
      <c r="AT4">
        <v>97.256</v>
      </c>
      <c r="AU4">
        <v>121.667</v>
      </c>
      <c r="AV4">
        <v>-31.608000000000001</v>
      </c>
      <c r="AW4">
        <v>8.9999999999999993E-3</v>
      </c>
      <c r="BA4" s="5">
        <v>1</v>
      </c>
      <c r="BC4" s="50">
        <v>4.6E-6</v>
      </c>
      <c r="BD4">
        <v>57.19</v>
      </c>
      <c r="BE4">
        <v>54.374000000000002</v>
      </c>
      <c r="BF4">
        <v>62.667000000000002</v>
      </c>
      <c r="BG4">
        <v>129.28899999999999</v>
      </c>
      <c r="BH4">
        <v>8.0000000000000002E-3</v>
      </c>
      <c r="BK4" s="3">
        <v>1</v>
      </c>
      <c r="BM4" s="50">
        <v>1.3499999999999999E-5</v>
      </c>
      <c r="BN4">
        <v>44.314999999999998</v>
      </c>
      <c r="BO4">
        <v>34.457999999999998</v>
      </c>
      <c r="BP4">
        <v>48.904000000000003</v>
      </c>
      <c r="BQ4">
        <v>116.565</v>
      </c>
      <c r="BR4">
        <v>2.4E-2</v>
      </c>
      <c r="BU4" s="3">
        <v>1</v>
      </c>
      <c r="BW4" s="50">
        <v>8.2900000000000002E-6</v>
      </c>
      <c r="BX4">
        <v>103.107</v>
      </c>
      <c r="BY4">
        <v>79.27</v>
      </c>
      <c r="BZ4">
        <v>126.017</v>
      </c>
      <c r="CA4">
        <v>-35.537999999999997</v>
      </c>
      <c r="CB4">
        <v>1.4E-2</v>
      </c>
      <c r="CE4" s="3">
        <v>1</v>
      </c>
      <c r="CG4" s="50">
        <v>1.1399999999999999E-5</v>
      </c>
      <c r="CH4">
        <v>100.526</v>
      </c>
      <c r="CI4">
        <v>92.384</v>
      </c>
      <c r="CJ4">
        <v>110.333</v>
      </c>
      <c r="CK4">
        <v>-164.05500000000001</v>
      </c>
      <c r="CL4">
        <v>0.02</v>
      </c>
      <c r="CP4">
        <v>1</v>
      </c>
      <c r="CR4" s="50">
        <v>6.4500000000000001E-6</v>
      </c>
      <c r="CS4">
        <v>77.203000000000003</v>
      </c>
      <c r="CT4">
        <v>55.732999999999997</v>
      </c>
      <c r="CU4">
        <v>102.378</v>
      </c>
      <c r="CV4">
        <v>-92.861999999999995</v>
      </c>
      <c r="CW4">
        <v>1.0999999999999999E-2</v>
      </c>
      <c r="CZ4" s="48"/>
      <c r="DA4" s="37"/>
      <c r="DB4" s="3">
        <v>1</v>
      </c>
      <c r="DD4" s="50">
        <v>9.8200000000000008E-6</v>
      </c>
      <c r="DE4">
        <v>138.161</v>
      </c>
      <c r="DF4">
        <v>125</v>
      </c>
      <c r="DG4">
        <v>146.072</v>
      </c>
      <c r="DH4">
        <v>-144.24600000000001</v>
      </c>
      <c r="DI4">
        <v>1.7000000000000001E-2</v>
      </c>
      <c r="DU4">
        <v>1</v>
      </c>
      <c r="DW4" s="50">
        <v>7.3699999999999997E-6</v>
      </c>
      <c r="DX4">
        <v>195.648</v>
      </c>
      <c r="DY4">
        <v>187.96299999999999</v>
      </c>
      <c r="DZ4">
        <v>202.28700000000001</v>
      </c>
      <c r="EA4">
        <v>74.745000000000005</v>
      </c>
      <c r="EB4">
        <v>1.2999999999999999E-2</v>
      </c>
      <c r="EE4" s="3">
        <v>1</v>
      </c>
      <c r="EG4" s="50">
        <v>1.4100000000000001E-5</v>
      </c>
      <c r="EH4">
        <v>60.762</v>
      </c>
      <c r="EI4">
        <v>56.991999999999997</v>
      </c>
      <c r="EJ4">
        <v>71.385999999999996</v>
      </c>
      <c r="EK4">
        <v>-130.46199999999999</v>
      </c>
      <c r="EL4">
        <v>2.5000000000000001E-2</v>
      </c>
      <c r="EO4" s="37"/>
      <c r="EP4" s="3">
        <v>1</v>
      </c>
      <c r="ER4" s="50">
        <v>5.8300000000000001E-6</v>
      </c>
      <c r="ES4">
        <v>74.543000000000006</v>
      </c>
      <c r="ET4">
        <v>71.296000000000006</v>
      </c>
      <c r="EU4">
        <v>80.221999999999994</v>
      </c>
      <c r="EV4">
        <v>35.537999999999997</v>
      </c>
      <c r="EW4">
        <v>0.01</v>
      </c>
      <c r="EY4"/>
      <c r="EZ4" s="37"/>
      <c r="FA4" s="49"/>
      <c r="FB4" s="37"/>
      <c r="FC4" s="37"/>
      <c r="FD4" s="37"/>
      <c r="FE4" s="37"/>
      <c r="FF4" s="37"/>
      <c r="FG4" s="37"/>
      <c r="FH4" s="37"/>
    </row>
    <row r="5" spans="2:164" x14ac:dyDescent="0.25">
      <c r="B5" s="37"/>
      <c r="C5" s="37"/>
      <c r="D5" s="49"/>
      <c r="E5" s="37"/>
      <c r="F5" s="37"/>
      <c r="G5" s="37"/>
      <c r="H5" s="37"/>
      <c r="I5" s="37"/>
      <c r="J5" s="37"/>
      <c r="K5" s="37"/>
      <c r="L5" s="3">
        <v>2</v>
      </c>
      <c r="N5" s="50">
        <v>1.11E-5</v>
      </c>
      <c r="O5">
        <v>75.774000000000001</v>
      </c>
      <c r="P5">
        <v>72</v>
      </c>
      <c r="Q5">
        <v>80.638000000000005</v>
      </c>
      <c r="R5">
        <v>66.370999999999995</v>
      </c>
      <c r="S5">
        <v>1.9E-2</v>
      </c>
      <c r="V5" s="3">
        <v>2</v>
      </c>
      <c r="X5" s="50">
        <v>9.8200000000000008E-6</v>
      </c>
      <c r="Y5">
        <v>60.831000000000003</v>
      </c>
      <c r="Z5">
        <v>49.110999999999997</v>
      </c>
      <c r="AA5">
        <v>75.667000000000002</v>
      </c>
      <c r="AB5">
        <v>-90</v>
      </c>
      <c r="AC5">
        <v>1.7000000000000001E-2</v>
      </c>
      <c r="AF5" s="3">
        <v>2</v>
      </c>
      <c r="AH5" s="50">
        <v>9.2099999999999999E-6</v>
      </c>
      <c r="AI5">
        <v>81.113</v>
      </c>
      <c r="AJ5">
        <v>78.885000000000005</v>
      </c>
      <c r="AK5">
        <v>83.78</v>
      </c>
      <c r="AL5">
        <v>126.46899999999999</v>
      </c>
      <c r="AM5">
        <v>1.6E-2</v>
      </c>
      <c r="AP5" s="3">
        <v>2</v>
      </c>
      <c r="AR5" s="50">
        <v>9.2099999999999999E-6</v>
      </c>
      <c r="AS5">
        <v>111.70399999999999</v>
      </c>
      <c r="AT5">
        <v>85.075000000000003</v>
      </c>
      <c r="AU5">
        <v>136.54499999999999</v>
      </c>
      <c r="AV5">
        <v>147.381</v>
      </c>
      <c r="AW5">
        <v>1.6E-2</v>
      </c>
      <c r="BA5" s="5">
        <v>2</v>
      </c>
      <c r="BC5" s="50">
        <v>5.8300000000000001E-6</v>
      </c>
      <c r="BD5">
        <v>69.497</v>
      </c>
      <c r="BE5">
        <v>62.667000000000002</v>
      </c>
      <c r="BF5">
        <v>76.814999999999998</v>
      </c>
      <c r="BG5">
        <v>-47.290999999999997</v>
      </c>
      <c r="BH5">
        <v>0.01</v>
      </c>
      <c r="BK5" s="3">
        <v>2</v>
      </c>
      <c r="BM5" s="50">
        <v>7.0600000000000002E-6</v>
      </c>
      <c r="BN5">
        <v>48.247</v>
      </c>
      <c r="BO5">
        <v>41.332999999999998</v>
      </c>
      <c r="BP5">
        <v>57.667000000000002</v>
      </c>
      <c r="BQ5">
        <v>-65.772000000000006</v>
      </c>
      <c r="BR5">
        <v>1.2E-2</v>
      </c>
      <c r="BU5" s="3">
        <v>2</v>
      </c>
      <c r="BW5" s="50">
        <v>7.0600000000000002E-6</v>
      </c>
      <c r="BX5">
        <v>82.447999999999993</v>
      </c>
      <c r="BY5">
        <v>67.831999999999994</v>
      </c>
      <c r="BZ5">
        <v>111.667</v>
      </c>
      <c r="CA5">
        <v>147.72399999999999</v>
      </c>
      <c r="CB5">
        <v>1.2E-2</v>
      </c>
      <c r="CE5" s="3">
        <v>2</v>
      </c>
      <c r="CG5" s="50">
        <v>6.7499999999999997E-6</v>
      </c>
      <c r="CH5">
        <v>100.875</v>
      </c>
      <c r="CI5">
        <v>93.143000000000001</v>
      </c>
      <c r="CJ5">
        <v>113.068</v>
      </c>
      <c r="CK5">
        <v>14.036</v>
      </c>
      <c r="CL5">
        <v>1.0999999999999999E-2</v>
      </c>
      <c r="CP5">
        <v>2</v>
      </c>
      <c r="CR5" s="50">
        <v>4.9100000000000004E-6</v>
      </c>
      <c r="CS5">
        <v>71.846999999999994</v>
      </c>
      <c r="CT5">
        <v>61.655999999999999</v>
      </c>
      <c r="CU5">
        <v>85.332999999999998</v>
      </c>
      <c r="CV5">
        <v>86.186000000000007</v>
      </c>
      <c r="CW5">
        <v>8.0000000000000002E-3</v>
      </c>
      <c r="CZ5" s="48"/>
      <c r="DA5" s="37"/>
      <c r="DB5" s="3">
        <v>2</v>
      </c>
      <c r="DD5" s="50">
        <v>5.8300000000000001E-6</v>
      </c>
      <c r="DE5">
        <v>128.84100000000001</v>
      </c>
      <c r="DF5">
        <v>119.03700000000001</v>
      </c>
      <c r="DG5">
        <v>137.55600000000001</v>
      </c>
      <c r="DH5">
        <v>40.600999999999999</v>
      </c>
      <c r="DI5">
        <v>0.01</v>
      </c>
      <c r="DU5">
        <v>2</v>
      </c>
      <c r="DW5" s="50">
        <v>6.7499999999999997E-6</v>
      </c>
      <c r="DX5">
        <v>193.68799999999999</v>
      </c>
      <c r="DY5">
        <v>185.333</v>
      </c>
      <c r="DZ5">
        <v>198.333</v>
      </c>
      <c r="EA5">
        <v>-98.13</v>
      </c>
      <c r="EB5">
        <v>1.2E-2</v>
      </c>
      <c r="EE5" s="3">
        <v>2</v>
      </c>
      <c r="EG5" s="50">
        <v>6.7499999999999997E-6</v>
      </c>
      <c r="EH5">
        <v>62.287999999999997</v>
      </c>
      <c r="EI5">
        <v>56.171999999999997</v>
      </c>
      <c r="EJ5">
        <v>68.364999999999995</v>
      </c>
      <c r="EK5">
        <v>52.594999999999999</v>
      </c>
      <c r="EL5">
        <v>1.2E-2</v>
      </c>
      <c r="EO5" s="37"/>
      <c r="EP5" s="3">
        <v>2</v>
      </c>
      <c r="ER5" s="50">
        <v>5.8300000000000001E-6</v>
      </c>
      <c r="ES5">
        <v>76.914000000000001</v>
      </c>
      <c r="ET5">
        <v>71.888999999999996</v>
      </c>
      <c r="EU5">
        <v>80.593000000000004</v>
      </c>
      <c r="EV5">
        <v>-147.995</v>
      </c>
      <c r="EW5">
        <v>0.01</v>
      </c>
      <c r="EY5"/>
      <c r="EZ5" s="37"/>
      <c r="FA5" s="49"/>
      <c r="FB5" s="37"/>
      <c r="FC5" s="37"/>
      <c r="FD5" s="37"/>
      <c r="FE5" s="37"/>
      <c r="FF5" s="37"/>
      <c r="FG5" s="37"/>
      <c r="FH5" s="37"/>
    </row>
    <row r="6" spans="2:164" x14ac:dyDescent="0.25">
      <c r="B6" s="37"/>
      <c r="C6" s="37"/>
      <c r="D6" s="49"/>
      <c r="E6" s="37"/>
      <c r="F6" s="37"/>
      <c r="G6" s="37"/>
      <c r="H6" s="37"/>
      <c r="I6" s="37"/>
      <c r="J6" s="37"/>
      <c r="K6" s="37"/>
      <c r="L6" s="3">
        <v>3</v>
      </c>
      <c r="N6" s="50">
        <v>5.8300000000000001E-6</v>
      </c>
      <c r="O6">
        <v>74.863</v>
      </c>
      <c r="P6">
        <v>71.055999999999997</v>
      </c>
      <c r="Q6">
        <v>76.555999999999997</v>
      </c>
      <c r="R6">
        <v>-119.358</v>
      </c>
      <c r="S6">
        <v>0.01</v>
      </c>
      <c r="V6" s="3">
        <v>3</v>
      </c>
      <c r="X6" s="50">
        <v>6.4500000000000001E-6</v>
      </c>
      <c r="Y6">
        <v>68.314999999999998</v>
      </c>
      <c r="Z6">
        <v>61.332999999999998</v>
      </c>
      <c r="AA6">
        <v>78.400000000000006</v>
      </c>
      <c r="AB6">
        <v>95.710999999999999</v>
      </c>
      <c r="AC6">
        <v>1.0999999999999999E-2</v>
      </c>
      <c r="AF6" s="3">
        <v>3</v>
      </c>
      <c r="AH6" s="50">
        <v>1.0699999999999999E-5</v>
      </c>
      <c r="AI6">
        <v>77.400999999999996</v>
      </c>
      <c r="AJ6">
        <v>74.504000000000005</v>
      </c>
      <c r="AK6">
        <v>81.332999999999998</v>
      </c>
      <c r="AL6">
        <v>-53.470999999999997</v>
      </c>
      <c r="AM6">
        <v>1.9E-2</v>
      </c>
      <c r="AP6" s="3">
        <v>3</v>
      </c>
      <c r="AR6" s="50">
        <v>4.3000000000000003E-6</v>
      </c>
      <c r="AS6">
        <v>109.824</v>
      </c>
      <c r="AT6">
        <v>71.974000000000004</v>
      </c>
      <c r="AU6">
        <v>135.679</v>
      </c>
      <c r="AV6">
        <v>-28.61</v>
      </c>
      <c r="AW6">
        <v>7.0000000000000001E-3</v>
      </c>
      <c r="BA6" s="5">
        <v>3</v>
      </c>
      <c r="BC6" s="50">
        <v>4.9100000000000004E-6</v>
      </c>
      <c r="BD6">
        <v>77.792000000000002</v>
      </c>
      <c r="BE6">
        <v>72.332999999999998</v>
      </c>
      <c r="BF6">
        <v>80.08</v>
      </c>
      <c r="BG6">
        <v>126.87</v>
      </c>
      <c r="BH6">
        <v>8.0000000000000002E-3</v>
      </c>
      <c r="BK6" s="3">
        <v>3</v>
      </c>
      <c r="BM6" s="50">
        <v>8.6000000000000007E-6</v>
      </c>
      <c r="BN6">
        <v>51.558999999999997</v>
      </c>
      <c r="BO6">
        <v>40.906999999999996</v>
      </c>
      <c r="BP6">
        <v>57.884999999999998</v>
      </c>
      <c r="BQ6">
        <v>115.64100000000001</v>
      </c>
      <c r="BR6">
        <v>1.4999999999999999E-2</v>
      </c>
      <c r="BU6" s="3">
        <v>3</v>
      </c>
      <c r="BW6" s="50">
        <v>8.2900000000000002E-6</v>
      </c>
      <c r="BX6">
        <v>64.561999999999998</v>
      </c>
      <c r="BY6">
        <v>52.851999999999997</v>
      </c>
      <c r="BZ6">
        <v>83.034000000000006</v>
      </c>
      <c r="CA6">
        <v>-37.304000000000002</v>
      </c>
      <c r="CB6">
        <v>1.4E-2</v>
      </c>
      <c r="CE6" s="3">
        <v>3</v>
      </c>
      <c r="CG6" s="50">
        <v>1.17E-5</v>
      </c>
      <c r="CH6">
        <v>110.488</v>
      </c>
      <c r="CI6">
        <v>97.608000000000004</v>
      </c>
      <c r="CJ6">
        <v>140.71799999999999</v>
      </c>
      <c r="CK6">
        <v>-164.476</v>
      </c>
      <c r="CL6">
        <v>2.1000000000000001E-2</v>
      </c>
      <c r="CP6">
        <v>3</v>
      </c>
      <c r="CR6" s="50">
        <v>8.8999999999999995E-6</v>
      </c>
      <c r="CS6">
        <v>106.883</v>
      </c>
      <c r="CT6">
        <v>73.221999999999994</v>
      </c>
      <c r="CU6">
        <v>158.524</v>
      </c>
      <c r="CV6">
        <v>-96.116</v>
      </c>
      <c r="CW6">
        <v>1.6E-2</v>
      </c>
      <c r="CZ6" s="48"/>
      <c r="DA6" s="37"/>
      <c r="DB6" s="3">
        <v>3</v>
      </c>
      <c r="DD6" s="50">
        <v>5.5300000000000004E-6</v>
      </c>
      <c r="DE6">
        <v>124.1</v>
      </c>
      <c r="DF6">
        <v>115.562</v>
      </c>
      <c r="DG6">
        <v>132</v>
      </c>
      <c r="DH6">
        <v>-144.46199999999999</v>
      </c>
      <c r="DI6">
        <v>0.01</v>
      </c>
      <c r="DU6">
        <v>3</v>
      </c>
      <c r="DW6" s="50">
        <v>6.4500000000000001E-6</v>
      </c>
      <c r="DX6">
        <v>181.84800000000001</v>
      </c>
      <c r="DY6">
        <v>167.333</v>
      </c>
      <c r="DZ6">
        <v>195.91900000000001</v>
      </c>
      <c r="EA6">
        <v>73.301000000000002</v>
      </c>
      <c r="EB6">
        <v>1.0999999999999999E-2</v>
      </c>
      <c r="EE6" s="3">
        <v>3</v>
      </c>
      <c r="EG6" s="50">
        <v>8.2900000000000002E-6</v>
      </c>
      <c r="EH6">
        <v>63.841999999999999</v>
      </c>
      <c r="EI6">
        <v>59.222000000000001</v>
      </c>
      <c r="EJ6">
        <v>71.025999999999996</v>
      </c>
      <c r="EK6">
        <v>-127.304</v>
      </c>
      <c r="EL6">
        <v>1.4E-2</v>
      </c>
      <c r="EO6" s="37"/>
      <c r="EP6" s="3">
        <v>3</v>
      </c>
      <c r="ER6" s="50">
        <v>6.1399999999999997E-6</v>
      </c>
      <c r="ES6">
        <v>74.466999999999999</v>
      </c>
      <c r="ET6">
        <v>70.332999999999998</v>
      </c>
      <c r="EU6">
        <v>76.582999999999998</v>
      </c>
      <c r="EV6">
        <v>29.358000000000001</v>
      </c>
      <c r="EW6">
        <v>1.0999999999999999E-2</v>
      </c>
      <c r="EY6"/>
      <c r="EZ6" s="37"/>
      <c r="FA6" s="49"/>
      <c r="FB6" s="37"/>
      <c r="FC6" s="37"/>
      <c r="FD6" s="37"/>
      <c r="FE6" s="37"/>
      <c r="FF6" s="37"/>
      <c r="FG6" s="37"/>
      <c r="FH6" s="37"/>
    </row>
    <row r="7" spans="2:164" x14ac:dyDescent="0.25">
      <c r="B7" s="37"/>
      <c r="C7" s="37"/>
      <c r="D7" s="49"/>
      <c r="E7" s="37"/>
      <c r="F7" s="37"/>
      <c r="G7" s="37"/>
      <c r="H7" s="37"/>
      <c r="I7" s="37"/>
      <c r="J7" s="37"/>
      <c r="K7" s="37"/>
      <c r="L7" s="3">
        <v>4</v>
      </c>
      <c r="N7" s="50">
        <v>9.2099999999999999E-6</v>
      </c>
      <c r="O7">
        <v>73.662000000000006</v>
      </c>
      <c r="P7">
        <v>69.762</v>
      </c>
      <c r="Q7">
        <v>76.667000000000002</v>
      </c>
      <c r="R7">
        <v>67.834000000000003</v>
      </c>
      <c r="S7">
        <v>1.6E-2</v>
      </c>
      <c r="V7" s="3">
        <v>4</v>
      </c>
      <c r="X7" s="50">
        <v>8.6000000000000007E-6</v>
      </c>
      <c r="Y7">
        <v>80.042000000000002</v>
      </c>
      <c r="Z7">
        <v>49.581000000000003</v>
      </c>
      <c r="AA7">
        <v>104.03700000000001</v>
      </c>
      <c r="AB7">
        <v>-90</v>
      </c>
      <c r="AC7">
        <v>1.4999999999999999E-2</v>
      </c>
      <c r="AF7" s="3">
        <v>4</v>
      </c>
      <c r="AH7" s="50">
        <v>8.2900000000000002E-6</v>
      </c>
      <c r="AI7">
        <v>75.057000000000002</v>
      </c>
      <c r="AJ7">
        <v>72.513000000000005</v>
      </c>
      <c r="AK7">
        <v>76.667000000000002</v>
      </c>
      <c r="AL7">
        <v>125.538</v>
      </c>
      <c r="AM7">
        <v>1.4E-2</v>
      </c>
      <c r="AP7" s="3">
        <v>4</v>
      </c>
      <c r="AR7" s="50">
        <v>8.6000000000000007E-6</v>
      </c>
      <c r="AS7">
        <v>109.42</v>
      </c>
      <c r="AT7">
        <v>76.917000000000002</v>
      </c>
      <c r="AU7">
        <v>134.56800000000001</v>
      </c>
      <c r="AV7">
        <v>146.88900000000001</v>
      </c>
      <c r="AW7">
        <v>1.4999999999999999E-2</v>
      </c>
      <c r="BA7" s="5">
        <v>4</v>
      </c>
      <c r="BC7" s="50">
        <v>6.1399999999999997E-6</v>
      </c>
      <c r="BD7">
        <v>93.558000000000007</v>
      </c>
      <c r="BE7">
        <v>79</v>
      </c>
      <c r="BF7">
        <v>104.667</v>
      </c>
      <c r="BG7">
        <v>-51.34</v>
      </c>
      <c r="BH7">
        <v>1.0999999999999999E-2</v>
      </c>
      <c r="BK7" s="3">
        <v>4</v>
      </c>
      <c r="BM7" s="50">
        <v>8.6000000000000007E-6</v>
      </c>
      <c r="BN7">
        <v>41.749000000000002</v>
      </c>
      <c r="BO7">
        <v>36.112000000000002</v>
      </c>
      <c r="BP7">
        <v>48.542999999999999</v>
      </c>
      <c r="BQ7">
        <v>-63.435000000000002</v>
      </c>
      <c r="BR7">
        <v>1.4999999999999999E-2</v>
      </c>
      <c r="BU7" s="3">
        <v>4</v>
      </c>
      <c r="BW7" s="50">
        <v>6.4500000000000001E-6</v>
      </c>
      <c r="BX7">
        <v>49.045999999999999</v>
      </c>
      <c r="BY7">
        <v>42.76</v>
      </c>
      <c r="BZ7">
        <v>60.667000000000002</v>
      </c>
      <c r="CA7">
        <v>149.53399999999999</v>
      </c>
      <c r="CB7">
        <v>1.0999999999999999E-2</v>
      </c>
      <c r="CE7" s="3">
        <v>4</v>
      </c>
      <c r="CG7" s="50">
        <v>1.0699999999999999E-5</v>
      </c>
      <c r="CH7">
        <v>102.247</v>
      </c>
      <c r="CI7">
        <v>88.436999999999998</v>
      </c>
      <c r="CJ7">
        <v>119.79</v>
      </c>
      <c r="CK7">
        <v>16.858000000000001</v>
      </c>
      <c r="CL7">
        <v>1.9E-2</v>
      </c>
      <c r="CP7">
        <v>4</v>
      </c>
      <c r="CR7" s="50">
        <v>9.8200000000000008E-6</v>
      </c>
      <c r="CS7">
        <v>84.034999999999997</v>
      </c>
      <c r="CT7">
        <v>58.176000000000002</v>
      </c>
      <c r="CU7">
        <v>100.054</v>
      </c>
      <c r="CV7">
        <v>90</v>
      </c>
      <c r="CW7">
        <v>1.7000000000000001E-2</v>
      </c>
      <c r="CZ7" s="48"/>
      <c r="DA7" s="37"/>
      <c r="DB7" s="3">
        <v>4</v>
      </c>
      <c r="DD7" s="50">
        <v>7.6699999999999994E-6</v>
      </c>
      <c r="DE7">
        <v>127.42</v>
      </c>
      <c r="DF7">
        <v>116.333</v>
      </c>
      <c r="DG7">
        <v>133.67099999999999</v>
      </c>
      <c r="DH7">
        <v>33.024000000000001</v>
      </c>
      <c r="DI7">
        <v>1.2999999999999999E-2</v>
      </c>
      <c r="DU7">
        <v>4</v>
      </c>
      <c r="DW7" s="50">
        <v>6.7499999999999997E-6</v>
      </c>
      <c r="DX7">
        <v>167.65799999999999</v>
      </c>
      <c r="DY7">
        <v>160.44399999999999</v>
      </c>
      <c r="DZ7">
        <v>173.75200000000001</v>
      </c>
      <c r="EA7">
        <v>-106.699</v>
      </c>
      <c r="EB7">
        <v>1.0999999999999999E-2</v>
      </c>
      <c r="EE7" s="3">
        <v>4</v>
      </c>
      <c r="EG7" s="50">
        <v>6.1399999999999997E-6</v>
      </c>
      <c r="EH7">
        <v>67.454999999999998</v>
      </c>
      <c r="EI7">
        <v>53.86</v>
      </c>
      <c r="EJ7">
        <v>89</v>
      </c>
      <c r="EK7">
        <v>49.399000000000001</v>
      </c>
      <c r="EL7">
        <v>0.01</v>
      </c>
      <c r="EO7" s="37"/>
      <c r="EP7" s="3">
        <v>4</v>
      </c>
      <c r="ER7" s="50">
        <v>7.9799999999999998E-6</v>
      </c>
      <c r="ES7">
        <v>73.358000000000004</v>
      </c>
      <c r="ET7">
        <v>69.239999999999995</v>
      </c>
      <c r="EU7">
        <v>81</v>
      </c>
      <c r="EV7">
        <v>-148.24100000000001</v>
      </c>
      <c r="EW7">
        <v>1.4E-2</v>
      </c>
      <c r="EY7"/>
      <c r="EZ7" s="37"/>
      <c r="FA7" s="49"/>
      <c r="FB7" s="37"/>
      <c r="FC7" s="37"/>
      <c r="FD7" s="37"/>
      <c r="FE7" s="37"/>
      <c r="FF7" s="37"/>
      <c r="FG7" s="37"/>
      <c r="FH7" s="37"/>
    </row>
    <row r="8" spans="2:164" x14ac:dyDescent="0.25">
      <c r="B8" s="37"/>
      <c r="C8" s="37"/>
      <c r="D8" s="49"/>
      <c r="E8" s="37"/>
      <c r="F8" s="37"/>
      <c r="G8" s="37"/>
      <c r="H8" s="37"/>
      <c r="I8" s="37"/>
      <c r="J8" s="37"/>
      <c r="K8" s="37"/>
      <c r="L8" s="3">
        <v>5</v>
      </c>
      <c r="N8" s="50">
        <v>1.04E-5</v>
      </c>
      <c r="O8">
        <v>70.697999999999993</v>
      </c>
      <c r="P8">
        <v>66.554000000000002</v>
      </c>
      <c r="Q8">
        <v>73.650000000000006</v>
      </c>
      <c r="R8">
        <v>-115.017</v>
      </c>
      <c r="S8">
        <v>1.7999999999999999E-2</v>
      </c>
      <c r="V8" s="3">
        <v>5</v>
      </c>
      <c r="X8" s="50">
        <v>6.1399999999999997E-6</v>
      </c>
      <c r="Y8">
        <v>101.178</v>
      </c>
      <c r="Z8">
        <v>71.555999999999997</v>
      </c>
      <c r="AA8">
        <v>120.491</v>
      </c>
      <c r="AB8">
        <v>90</v>
      </c>
      <c r="AC8">
        <v>1.0999999999999999E-2</v>
      </c>
      <c r="AF8" s="3">
        <v>5</v>
      </c>
      <c r="AH8" s="50">
        <v>7.6699999999999994E-6</v>
      </c>
      <c r="AI8">
        <v>74.991</v>
      </c>
      <c r="AJ8">
        <v>72.332999999999998</v>
      </c>
      <c r="AK8">
        <v>77.917000000000002</v>
      </c>
      <c r="AL8">
        <v>-51.71</v>
      </c>
      <c r="AM8">
        <v>1.2999999999999999E-2</v>
      </c>
      <c r="AP8" s="3">
        <v>5</v>
      </c>
      <c r="AR8" s="50">
        <v>7.6699999999999994E-6</v>
      </c>
      <c r="AS8">
        <v>94.320999999999998</v>
      </c>
      <c r="AT8">
        <v>84.603999999999999</v>
      </c>
      <c r="AU8">
        <v>107.583</v>
      </c>
      <c r="AV8">
        <v>-29.745000000000001</v>
      </c>
      <c r="AW8">
        <v>1.4E-2</v>
      </c>
      <c r="BA8" s="5">
        <v>5</v>
      </c>
      <c r="BC8" s="50">
        <v>5.8300000000000001E-6</v>
      </c>
      <c r="BD8">
        <v>108.611</v>
      </c>
      <c r="BE8">
        <v>86.191000000000003</v>
      </c>
      <c r="BF8">
        <v>132.55600000000001</v>
      </c>
      <c r="BG8">
        <v>137.291</v>
      </c>
      <c r="BH8">
        <v>0.01</v>
      </c>
      <c r="BK8" s="3">
        <v>5</v>
      </c>
      <c r="BM8" s="50">
        <v>7.0600000000000002E-6</v>
      </c>
      <c r="BN8">
        <v>40.549999999999997</v>
      </c>
      <c r="BO8">
        <v>37.18</v>
      </c>
      <c r="BP8">
        <v>44.883000000000003</v>
      </c>
      <c r="BQ8">
        <v>116.565</v>
      </c>
      <c r="BR8">
        <v>1.2E-2</v>
      </c>
      <c r="BU8" s="3">
        <v>5</v>
      </c>
      <c r="BW8" s="50">
        <v>6.1399999999999997E-6</v>
      </c>
      <c r="BX8">
        <v>41.645000000000003</v>
      </c>
      <c r="BY8">
        <v>38.006999999999998</v>
      </c>
      <c r="BZ8">
        <v>44.781999999999996</v>
      </c>
      <c r="CA8">
        <v>-38.659999999999997</v>
      </c>
      <c r="CB8">
        <v>1.0999999999999999E-2</v>
      </c>
      <c r="CE8" s="3">
        <v>5</v>
      </c>
      <c r="CG8" s="50">
        <v>5.5300000000000004E-6</v>
      </c>
      <c r="CH8">
        <v>94.31</v>
      </c>
      <c r="CI8">
        <v>84.313999999999993</v>
      </c>
      <c r="CJ8">
        <v>103.255</v>
      </c>
      <c r="CK8">
        <v>-166.75899999999999</v>
      </c>
      <c r="CL8">
        <v>0.01</v>
      </c>
      <c r="CP8">
        <v>5</v>
      </c>
      <c r="CR8" s="50">
        <v>1.01E-5</v>
      </c>
      <c r="CS8">
        <v>72.838999999999999</v>
      </c>
      <c r="CT8">
        <v>60.610999999999997</v>
      </c>
      <c r="CU8">
        <v>87.667000000000002</v>
      </c>
      <c r="CV8">
        <v>-91.79</v>
      </c>
      <c r="CW8">
        <v>1.7999999999999999E-2</v>
      </c>
      <c r="CZ8" s="48"/>
      <c r="DA8" s="37"/>
      <c r="DB8" s="3">
        <v>5</v>
      </c>
      <c r="DD8" s="50">
        <v>4.6E-6</v>
      </c>
      <c r="DE8">
        <v>108.429</v>
      </c>
      <c r="DF8">
        <v>97.641000000000005</v>
      </c>
      <c r="DG8">
        <v>129.667</v>
      </c>
      <c r="DH8">
        <v>-143.97300000000001</v>
      </c>
      <c r="DI8">
        <v>8.0000000000000002E-3</v>
      </c>
      <c r="DU8">
        <v>5</v>
      </c>
      <c r="DW8" s="50">
        <v>5.8300000000000001E-6</v>
      </c>
      <c r="DX8">
        <v>135.70699999999999</v>
      </c>
      <c r="DY8">
        <v>122.556</v>
      </c>
      <c r="DZ8">
        <v>160.44399999999999</v>
      </c>
      <c r="EA8">
        <v>73.61</v>
      </c>
      <c r="EB8">
        <v>0.01</v>
      </c>
      <c r="EE8" s="3">
        <v>5</v>
      </c>
      <c r="EG8" s="50">
        <v>7.0600000000000002E-6</v>
      </c>
      <c r="EH8">
        <v>73.094999999999999</v>
      </c>
      <c r="EI8">
        <v>65.132000000000005</v>
      </c>
      <c r="EJ8">
        <v>89</v>
      </c>
      <c r="EK8">
        <v>-131.18600000000001</v>
      </c>
      <c r="EL8">
        <v>1.2E-2</v>
      </c>
      <c r="EO8" s="37"/>
      <c r="EP8" s="3">
        <v>5</v>
      </c>
      <c r="ER8" s="50">
        <v>8.2900000000000002E-6</v>
      </c>
      <c r="ES8">
        <v>71.867999999999995</v>
      </c>
      <c r="ET8">
        <v>65.781000000000006</v>
      </c>
      <c r="EU8">
        <v>81</v>
      </c>
      <c r="EV8">
        <v>33.69</v>
      </c>
      <c r="EW8">
        <v>1.4E-2</v>
      </c>
      <c r="EY8"/>
      <c r="EZ8" s="37"/>
      <c r="FA8" s="49"/>
      <c r="FB8" s="37"/>
      <c r="FC8" s="37"/>
      <c r="FD8" s="37"/>
      <c r="FE8" s="37"/>
      <c r="FF8" s="37"/>
      <c r="FG8" s="37"/>
      <c r="FH8" s="37"/>
    </row>
    <row r="9" spans="2:164" x14ac:dyDescent="0.25">
      <c r="B9" s="37"/>
      <c r="C9" s="37"/>
      <c r="D9" s="49"/>
      <c r="E9" s="37"/>
      <c r="F9" s="37"/>
      <c r="G9" s="37"/>
      <c r="H9" s="37"/>
      <c r="I9" s="37"/>
      <c r="J9" s="37"/>
      <c r="K9" s="37"/>
      <c r="L9" s="3">
        <v>6</v>
      </c>
      <c r="N9" s="50">
        <v>7.6699999999999994E-6</v>
      </c>
      <c r="O9">
        <v>68.266000000000005</v>
      </c>
      <c r="P9">
        <v>64.332999999999998</v>
      </c>
      <c r="Q9">
        <v>72</v>
      </c>
      <c r="R9">
        <v>67.751000000000005</v>
      </c>
      <c r="S9">
        <v>1.2999999999999999E-2</v>
      </c>
      <c r="V9" s="3">
        <v>6</v>
      </c>
      <c r="X9" s="50">
        <v>6.4500000000000001E-6</v>
      </c>
      <c r="Y9">
        <v>101.13</v>
      </c>
      <c r="Z9">
        <v>89.332999999999998</v>
      </c>
      <c r="AA9">
        <v>120.29600000000001</v>
      </c>
      <c r="AB9">
        <v>-87.138000000000005</v>
      </c>
      <c r="AC9">
        <v>1.0999999999999999E-2</v>
      </c>
      <c r="AF9" s="3">
        <v>6</v>
      </c>
      <c r="AH9" s="50">
        <v>9.2099999999999999E-6</v>
      </c>
      <c r="AI9">
        <v>75.174999999999997</v>
      </c>
      <c r="AJ9">
        <v>71.667000000000002</v>
      </c>
      <c r="AK9">
        <v>78.664000000000001</v>
      </c>
      <c r="AL9">
        <v>125.31100000000001</v>
      </c>
      <c r="AM9">
        <v>1.6E-2</v>
      </c>
      <c r="AP9" s="3">
        <v>6</v>
      </c>
      <c r="AR9" s="50">
        <v>6.4500000000000001E-6</v>
      </c>
      <c r="AS9">
        <v>88.861999999999995</v>
      </c>
      <c r="AT9">
        <v>67.033000000000001</v>
      </c>
      <c r="AU9">
        <v>109.911</v>
      </c>
      <c r="AV9">
        <v>147.095</v>
      </c>
      <c r="AW9">
        <v>1.0999999999999999E-2</v>
      </c>
      <c r="BA9" s="5">
        <v>6</v>
      </c>
      <c r="BC9" s="50">
        <v>5.22E-6</v>
      </c>
      <c r="BD9">
        <v>95.522000000000006</v>
      </c>
      <c r="BE9">
        <v>86.185000000000002</v>
      </c>
      <c r="BF9">
        <v>124.667</v>
      </c>
      <c r="BG9">
        <v>-52.430999999999997</v>
      </c>
      <c r="BH9">
        <v>8.9999999999999993E-3</v>
      </c>
      <c r="BK9" s="3">
        <v>6</v>
      </c>
      <c r="BM9" s="50">
        <v>6.1399999999999997E-6</v>
      </c>
      <c r="BN9">
        <v>46.018000000000001</v>
      </c>
      <c r="BO9">
        <v>38.491</v>
      </c>
      <c r="BP9">
        <v>52.192999999999998</v>
      </c>
      <c r="BQ9">
        <v>-68.748999999999995</v>
      </c>
      <c r="BR9">
        <v>1.0999999999999999E-2</v>
      </c>
      <c r="BU9" s="3">
        <v>6</v>
      </c>
      <c r="BW9" s="50">
        <v>8.2900000000000002E-6</v>
      </c>
      <c r="BX9">
        <v>41.613999999999997</v>
      </c>
      <c r="BY9">
        <v>38.442999999999998</v>
      </c>
      <c r="BZ9">
        <v>45.103000000000002</v>
      </c>
      <c r="CA9">
        <v>147.529</v>
      </c>
      <c r="CB9">
        <v>1.4999999999999999E-2</v>
      </c>
      <c r="CE9" s="3">
        <v>6</v>
      </c>
      <c r="CG9" s="50">
        <v>8.2900000000000002E-6</v>
      </c>
      <c r="CH9">
        <v>101.49</v>
      </c>
      <c r="CI9">
        <v>91.744</v>
      </c>
      <c r="CJ9">
        <v>109.036</v>
      </c>
      <c r="CK9">
        <v>15.641999999999999</v>
      </c>
      <c r="CL9">
        <v>1.4E-2</v>
      </c>
      <c r="CP9">
        <v>6</v>
      </c>
      <c r="CR9" s="50">
        <v>9.8200000000000008E-6</v>
      </c>
      <c r="CS9">
        <v>56.786000000000001</v>
      </c>
      <c r="CT9">
        <v>47.801000000000002</v>
      </c>
      <c r="CU9">
        <v>79.332999999999998</v>
      </c>
      <c r="CV9">
        <v>86.308999999999997</v>
      </c>
      <c r="CW9">
        <v>1.7000000000000001E-2</v>
      </c>
      <c r="CZ9" s="48"/>
      <c r="DA9" s="37"/>
      <c r="DB9" s="3">
        <v>6</v>
      </c>
      <c r="DD9" s="50">
        <v>7.0600000000000002E-6</v>
      </c>
      <c r="DE9">
        <v>99.444000000000003</v>
      </c>
      <c r="DF9">
        <v>87.161000000000001</v>
      </c>
      <c r="DG9">
        <v>115.637</v>
      </c>
      <c r="DH9">
        <v>37.875</v>
      </c>
      <c r="DI9">
        <v>1.2E-2</v>
      </c>
      <c r="DU9">
        <v>6</v>
      </c>
      <c r="DW9" s="50">
        <v>5.8300000000000001E-6</v>
      </c>
      <c r="DX9">
        <v>123.246</v>
      </c>
      <c r="DY9">
        <v>118.444</v>
      </c>
      <c r="DZ9">
        <v>128.22200000000001</v>
      </c>
      <c r="EA9">
        <v>-102.529</v>
      </c>
      <c r="EB9">
        <v>0.01</v>
      </c>
      <c r="EE9" s="3">
        <v>6</v>
      </c>
      <c r="EG9" s="50">
        <v>8.6000000000000007E-6</v>
      </c>
      <c r="EH9">
        <v>75.411000000000001</v>
      </c>
      <c r="EI9">
        <v>61.667000000000002</v>
      </c>
      <c r="EJ9">
        <v>92.947000000000003</v>
      </c>
      <c r="EK9">
        <v>55.713000000000001</v>
      </c>
      <c r="EL9">
        <v>1.4999999999999999E-2</v>
      </c>
      <c r="EO9" s="37"/>
      <c r="EP9" s="3">
        <v>6</v>
      </c>
      <c r="ER9" s="50">
        <v>6.7499999999999997E-6</v>
      </c>
      <c r="ES9">
        <v>69.766999999999996</v>
      </c>
      <c r="ET9">
        <v>66.552000000000007</v>
      </c>
      <c r="EU9">
        <v>74.444000000000003</v>
      </c>
      <c r="EV9">
        <v>-146.31</v>
      </c>
      <c r="EW9">
        <v>1.2E-2</v>
      </c>
      <c r="EY9"/>
      <c r="EZ9" s="37"/>
      <c r="FA9" s="49"/>
      <c r="FB9" s="37"/>
      <c r="FC9" s="37"/>
      <c r="FD9" s="37"/>
      <c r="FE9" s="37"/>
      <c r="FF9" s="37"/>
      <c r="FG9" s="37"/>
      <c r="FH9" s="37"/>
    </row>
    <row r="10" spans="2:164" x14ac:dyDescent="0.25">
      <c r="B10" s="37"/>
      <c r="C10" s="37"/>
      <c r="D10" s="49"/>
      <c r="E10" s="37"/>
      <c r="F10" s="37"/>
      <c r="G10" s="37"/>
      <c r="H10" s="37"/>
      <c r="I10" s="37"/>
      <c r="J10" s="37"/>
      <c r="K10" s="37"/>
      <c r="L10" s="3">
        <v>7</v>
      </c>
      <c r="N10" s="50">
        <v>7.9799999999999998E-6</v>
      </c>
      <c r="O10">
        <v>67.113</v>
      </c>
      <c r="P10">
        <v>63.524999999999999</v>
      </c>
      <c r="Q10">
        <v>69.661000000000001</v>
      </c>
      <c r="R10">
        <v>-113.499</v>
      </c>
      <c r="S10">
        <v>1.4E-2</v>
      </c>
      <c r="V10" s="3">
        <v>7</v>
      </c>
      <c r="X10" s="50">
        <v>5.8300000000000001E-6</v>
      </c>
      <c r="Y10">
        <v>115.76</v>
      </c>
      <c r="Z10">
        <v>96.42</v>
      </c>
      <c r="AA10">
        <v>135.79</v>
      </c>
      <c r="AB10">
        <v>93.18</v>
      </c>
      <c r="AC10">
        <v>0.01</v>
      </c>
      <c r="AF10" s="3">
        <v>7</v>
      </c>
      <c r="AH10" s="50">
        <v>7.9799999999999998E-6</v>
      </c>
      <c r="AI10">
        <v>75.236000000000004</v>
      </c>
      <c r="AJ10">
        <v>71.667000000000002</v>
      </c>
      <c r="AK10">
        <v>77.667000000000002</v>
      </c>
      <c r="AL10">
        <v>-53.13</v>
      </c>
      <c r="AM10">
        <v>1.4E-2</v>
      </c>
      <c r="AP10" s="3">
        <v>7</v>
      </c>
      <c r="AR10" s="50">
        <v>5.22E-6</v>
      </c>
      <c r="AS10">
        <v>81.346999999999994</v>
      </c>
      <c r="AT10">
        <v>72</v>
      </c>
      <c r="AU10">
        <v>97.638999999999996</v>
      </c>
      <c r="AV10">
        <v>-34.695</v>
      </c>
      <c r="AW10">
        <v>8.9999999999999993E-3</v>
      </c>
      <c r="BA10" s="5">
        <v>7</v>
      </c>
      <c r="BC10" s="50">
        <v>4.3000000000000003E-6</v>
      </c>
      <c r="BD10">
        <v>133.12299999999999</v>
      </c>
      <c r="BE10">
        <v>124.667</v>
      </c>
      <c r="BF10">
        <v>138.791</v>
      </c>
      <c r="BG10">
        <v>131.98699999999999</v>
      </c>
      <c r="BH10">
        <v>7.0000000000000001E-3</v>
      </c>
      <c r="BK10" s="3">
        <v>7</v>
      </c>
      <c r="BM10" s="50">
        <v>5.22E-6</v>
      </c>
      <c r="BN10">
        <v>51.487000000000002</v>
      </c>
      <c r="BO10">
        <v>45</v>
      </c>
      <c r="BP10">
        <v>55.305999999999997</v>
      </c>
      <c r="BQ10">
        <v>116.565</v>
      </c>
      <c r="BR10">
        <v>8.9999999999999993E-3</v>
      </c>
      <c r="BU10" s="3">
        <v>7</v>
      </c>
      <c r="BW10" s="50">
        <v>7.9799999999999998E-6</v>
      </c>
      <c r="BX10">
        <v>42.417000000000002</v>
      </c>
      <c r="BY10">
        <v>39.5</v>
      </c>
      <c r="BZ10">
        <v>45.002000000000002</v>
      </c>
      <c r="CA10">
        <v>-36.869999999999997</v>
      </c>
      <c r="CB10">
        <v>1.4E-2</v>
      </c>
      <c r="CE10" s="3">
        <v>7</v>
      </c>
      <c r="CG10" s="50">
        <v>7.9799999999999998E-6</v>
      </c>
      <c r="CH10">
        <v>88.331000000000003</v>
      </c>
      <c r="CI10">
        <v>84.4</v>
      </c>
      <c r="CJ10">
        <v>95.332999999999998</v>
      </c>
      <c r="CK10">
        <v>-163.74</v>
      </c>
      <c r="CL10">
        <v>1.4E-2</v>
      </c>
      <c r="CP10">
        <v>7</v>
      </c>
      <c r="CR10" s="50">
        <v>7.6699999999999994E-6</v>
      </c>
      <c r="CS10">
        <v>57.56</v>
      </c>
      <c r="CT10">
        <v>45.555999999999997</v>
      </c>
      <c r="CU10">
        <v>66.888999999999996</v>
      </c>
      <c r="CV10">
        <v>-92.385999999999996</v>
      </c>
      <c r="CW10">
        <v>1.2999999999999999E-2</v>
      </c>
      <c r="CZ10" s="48"/>
      <c r="DA10" s="37"/>
      <c r="DB10" s="3">
        <v>7</v>
      </c>
      <c r="DD10" s="50">
        <v>7.0600000000000002E-6</v>
      </c>
      <c r="DE10">
        <v>95.08</v>
      </c>
      <c r="DF10">
        <v>66.480999999999995</v>
      </c>
      <c r="DG10">
        <v>122.67700000000001</v>
      </c>
      <c r="DH10">
        <v>-144.16200000000001</v>
      </c>
      <c r="DI10">
        <v>1.2E-2</v>
      </c>
      <c r="DU10">
        <v>7</v>
      </c>
      <c r="DW10" s="50">
        <v>8.6000000000000007E-6</v>
      </c>
      <c r="DX10">
        <v>116.16</v>
      </c>
      <c r="DY10">
        <v>97.221999999999994</v>
      </c>
      <c r="DZ10">
        <v>129.25899999999999</v>
      </c>
      <c r="EA10">
        <v>75.465999999999994</v>
      </c>
      <c r="EB10">
        <v>1.4999999999999999E-2</v>
      </c>
      <c r="EE10" s="3">
        <v>7</v>
      </c>
      <c r="EG10" s="50">
        <v>7.3699999999999997E-6</v>
      </c>
      <c r="EH10">
        <v>74.364000000000004</v>
      </c>
      <c r="EI10">
        <v>63.332999999999998</v>
      </c>
      <c r="EJ10">
        <v>81.188000000000002</v>
      </c>
      <c r="EK10">
        <v>-133.26400000000001</v>
      </c>
      <c r="EL10">
        <v>1.2999999999999999E-2</v>
      </c>
      <c r="EO10" s="37"/>
      <c r="EP10" s="3">
        <v>7</v>
      </c>
      <c r="ER10" s="50">
        <v>8.2900000000000002E-6</v>
      </c>
      <c r="ES10">
        <v>69.897000000000006</v>
      </c>
      <c r="ET10">
        <v>64.680999999999997</v>
      </c>
      <c r="EU10">
        <v>74.83</v>
      </c>
      <c r="EV10">
        <v>32.470999999999997</v>
      </c>
      <c r="EW10">
        <v>1.4E-2</v>
      </c>
      <c r="EY10"/>
      <c r="EZ10" s="37"/>
      <c r="FA10" s="49"/>
      <c r="FB10" s="37"/>
      <c r="FC10" s="37"/>
      <c r="FD10" s="37"/>
      <c r="FE10" s="37"/>
      <c r="FF10" s="37"/>
      <c r="FG10" s="37"/>
      <c r="FH10" s="37"/>
    </row>
    <row r="11" spans="2:164" x14ac:dyDescent="0.25">
      <c r="B11" s="37"/>
      <c r="C11" s="37"/>
      <c r="D11" s="49"/>
      <c r="E11" s="37"/>
      <c r="F11" s="37"/>
      <c r="G11" s="37"/>
      <c r="H11" s="37"/>
      <c r="I11" s="37"/>
      <c r="J11" s="37"/>
      <c r="K11" s="37"/>
      <c r="L11" s="3">
        <v>8</v>
      </c>
      <c r="N11" s="50">
        <v>1.01E-5</v>
      </c>
      <c r="O11">
        <v>70.164000000000001</v>
      </c>
      <c r="P11">
        <v>67</v>
      </c>
      <c r="Q11">
        <v>74</v>
      </c>
      <c r="R11">
        <v>65.853999999999999</v>
      </c>
      <c r="S11">
        <v>1.7999999999999999E-2</v>
      </c>
      <c r="V11" s="3">
        <v>8</v>
      </c>
      <c r="X11" s="50">
        <v>8.6000000000000007E-6</v>
      </c>
      <c r="Y11">
        <v>120.119</v>
      </c>
      <c r="Z11">
        <v>90.667000000000002</v>
      </c>
      <c r="AA11">
        <v>139.25200000000001</v>
      </c>
      <c r="AB11">
        <v>-90</v>
      </c>
      <c r="AC11">
        <v>1.4999999999999999E-2</v>
      </c>
      <c r="AF11" s="3">
        <v>8</v>
      </c>
      <c r="AH11" s="50">
        <v>8.8999999999999995E-6</v>
      </c>
      <c r="AI11">
        <v>74.486000000000004</v>
      </c>
      <c r="AJ11">
        <v>73.167000000000002</v>
      </c>
      <c r="AK11">
        <v>76.432000000000002</v>
      </c>
      <c r="AL11">
        <v>124.824</v>
      </c>
      <c r="AM11">
        <v>1.6E-2</v>
      </c>
      <c r="AP11" s="3">
        <v>8</v>
      </c>
      <c r="AR11" s="50">
        <v>7.3699999999999997E-6</v>
      </c>
      <c r="AS11">
        <v>96.789000000000001</v>
      </c>
      <c r="AT11">
        <v>81.616</v>
      </c>
      <c r="AU11">
        <v>112.637</v>
      </c>
      <c r="AV11">
        <v>147.72399999999999</v>
      </c>
      <c r="AW11">
        <v>1.2999999999999999E-2</v>
      </c>
      <c r="BA11" s="5">
        <v>8</v>
      </c>
      <c r="BC11" s="50">
        <v>4.6E-6</v>
      </c>
      <c r="BD11">
        <v>136.44499999999999</v>
      </c>
      <c r="BE11">
        <v>122.896</v>
      </c>
      <c r="BF11">
        <v>149.18899999999999</v>
      </c>
      <c r="BG11">
        <v>-50.710999999999999</v>
      </c>
      <c r="BH11">
        <v>8.0000000000000002E-3</v>
      </c>
      <c r="BK11" s="3">
        <v>8</v>
      </c>
      <c r="BM11" s="50">
        <v>7.6699999999999994E-6</v>
      </c>
      <c r="BN11">
        <v>50.033999999999999</v>
      </c>
      <c r="BO11">
        <v>43.765000000000001</v>
      </c>
      <c r="BP11">
        <v>55.185000000000002</v>
      </c>
      <c r="BQ11">
        <v>-62.353999999999999</v>
      </c>
      <c r="BR11">
        <v>1.2999999999999999E-2</v>
      </c>
      <c r="BU11" s="3">
        <v>8</v>
      </c>
      <c r="BW11" s="50">
        <v>7.3699999999999997E-6</v>
      </c>
      <c r="BX11">
        <v>43.923000000000002</v>
      </c>
      <c r="BY11">
        <v>38.49</v>
      </c>
      <c r="BZ11">
        <v>48</v>
      </c>
      <c r="CA11">
        <v>146.976</v>
      </c>
      <c r="CB11">
        <v>1.2999999999999999E-2</v>
      </c>
      <c r="CE11" s="3">
        <v>8</v>
      </c>
      <c r="CG11" s="50">
        <v>9.2099999999999999E-6</v>
      </c>
      <c r="CH11">
        <v>89.070999999999998</v>
      </c>
      <c r="CI11">
        <v>84.033000000000001</v>
      </c>
      <c r="CJ11">
        <v>97</v>
      </c>
      <c r="CK11">
        <v>14.036</v>
      </c>
      <c r="CL11">
        <v>1.6E-2</v>
      </c>
      <c r="CP11">
        <v>8</v>
      </c>
      <c r="CR11" s="50">
        <v>6.7499999999999997E-6</v>
      </c>
      <c r="CS11">
        <v>51.243000000000002</v>
      </c>
      <c r="CT11">
        <v>46.762</v>
      </c>
      <c r="CU11">
        <v>56.667000000000002</v>
      </c>
      <c r="CV11">
        <v>90</v>
      </c>
      <c r="CW11">
        <v>1.0999999999999999E-2</v>
      </c>
      <c r="CZ11" s="48"/>
      <c r="DA11" s="37"/>
      <c r="DB11" s="3">
        <v>8</v>
      </c>
      <c r="DD11" s="50">
        <v>5.8300000000000001E-6</v>
      </c>
      <c r="DE11">
        <v>76.563000000000002</v>
      </c>
      <c r="DF11">
        <v>63.481000000000002</v>
      </c>
      <c r="DG11">
        <v>87.757000000000005</v>
      </c>
      <c r="DH11">
        <v>38.156999999999996</v>
      </c>
      <c r="DI11">
        <v>0.01</v>
      </c>
      <c r="DU11">
        <v>8</v>
      </c>
      <c r="DW11" s="50">
        <v>7.6699999999999994E-6</v>
      </c>
      <c r="DX11">
        <v>87.087999999999994</v>
      </c>
      <c r="DY11">
        <v>72.069000000000003</v>
      </c>
      <c r="DZ11">
        <v>98.061999999999998</v>
      </c>
      <c r="EA11">
        <v>-104.621</v>
      </c>
      <c r="EB11">
        <v>1.2999999999999999E-2</v>
      </c>
      <c r="EE11" s="3">
        <v>8</v>
      </c>
      <c r="EG11" s="50">
        <v>9.5200000000000003E-6</v>
      </c>
      <c r="EH11">
        <v>77.545000000000002</v>
      </c>
      <c r="EI11">
        <v>66.531000000000006</v>
      </c>
      <c r="EJ11">
        <v>87.745999999999995</v>
      </c>
      <c r="EK11">
        <v>50.44</v>
      </c>
      <c r="EL11">
        <v>1.7000000000000001E-2</v>
      </c>
      <c r="EO11" s="37"/>
      <c r="EP11" s="3">
        <v>8</v>
      </c>
      <c r="ER11" s="50">
        <v>8.2900000000000002E-6</v>
      </c>
      <c r="ES11">
        <v>70.004000000000005</v>
      </c>
      <c r="ET11">
        <v>63.789000000000001</v>
      </c>
      <c r="EU11">
        <v>73.007999999999996</v>
      </c>
      <c r="EV11">
        <v>-149.42099999999999</v>
      </c>
      <c r="EW11">
        <v>1.4999999999999999E-2</v>
      </c>
      <c r="EY11"/>
      <c r="EZ11" s="37"/>
      <c r="FA11" s="49"/>
      <c r="FB11" s="37"/>
      <c r="FC11" s="37"/>
      <c r="FD11" s="37"/>
      <c r="FE11" s="37"/>
      <c r="FF11" s="37"/>
      <c r="FG11" s="37"/>
      <c r="FH11" s="37"/>
    </row>
    <row r="12" spans="2:164" x14ac:dyDescent="0.25">
      <c r="B12" s="37"/>
      <c r="C12" s="37"/>
      <c r="D12" s="49"/>
      <c r="E12" s="37"/>
      <c r="F12" s="37"/>
      <c r="G12" s="37"/>
      <c r="H12" s="37"/>
      <c r="I12" s="37"/>
      <c r="J12" s="37"/>
      <c r="K12" s="37"/>
      <c r="L12" s="3">
        <v>9</v>
      </c>
      <c r="N12" s="50">
        <v>1.7200000000000001E-5</v>
      </c>
      <c r="O12">
        <v>77.046999999999997</v>
      </c>
      <c r="P12">
        <v>72.033000000000001</v>
      </c>
      <c r="Q12">
        <v>83.183999999999997</v>
      </c>
      <c r="R12">
        <v>-115.64100000000001</v>
      </c>
      <c r="S12">
        <v>3.1E-2</v>
      </c>
      <c r="V12" s="3">
        <v>9</v>
      </c>
      <c r="X12" s="50">
        <v>7.3699999999999997E-6</v>
      </c>
      <c r="Y12">
        <v>109.05200000000001</v>
      </c>
      <c r="Z12">
        <v>90.667000000000002</v>
      </c>
      <c r="AA12">
        <v>127.312</v>
      </c>
      <c r="AB12">
        <v>92.385999999999996</v>
      </c>
      <c r="AC12">
        <v>1.2999999999999999E-2</v>
      </c>
      <c r="AF12" s="3">
        <v>9</v>
      </c>
      <c r="AH12" s="50">
        <v>9.8200000000000008E-6</v>
      </c>
      <c r="AI12">
        <v>74.894000000000005</v>
      </c>
      <c r="AJ12">
        <v>72.781999999999996</v>
      </c>
      <c r="AK12">
        <v>76.599000000000004</v>
      </c>
      <c r="AL12">
        <v>-51.633000000000003</v>
      </c>
      <c r="AM12">
        <v>1.7000000000000001E-2</v>
      </c>
      <c r="AP12" s="3">
        <v>9</v>
      </c>
      <c r="AR12" s="50">
        <v>1.1399999999999999E-5</v>
      </c>
      <c r="AS12">
        <v>114.333</v>
      </c>
      <c r="AT12">
        <v>92.63</v>
      </c>
      <c r="AU12">
        <v>135.333</v>
      </c>
      <c r="AV12">
        <v>-30.140999999999998</v>
      </c>
      <c r="AW12">
        <v>0.02</v>
      </c>
      <c r="BA12" s="5">
        <v>9</v>
      </c>
      <c r="BC12" s="50">
        <v>6.1399999999999997E-6</v>
      </c>
      <c r="BD12">
        <v>140.339</v>
      </c>
      <c r="BE12">
        <v>124.333</v>
      </c>
      <c r="BF12">
        <v>149.71700000000001</v>
      </c>
      <c r="BG12">
        <v>126.254</v>
      </c>
      <c r="BH12">
        <v>0.01</v>
      </c>
      <c r="BK12" s="3">
        <v>9</v>
      </c>
      <c r="BM12" s="50">
        <v>6.1399999999999997E-6</v>
      </c>
      <c r="BN12">
        <v>52.597999999999999</v>
      </c>
      <c r="BO12">
        <v>41.292000000000002</v>
      </c>
      <c r="BP12">
        <v>64.015000000000001</v>
      </c>
      <c r="BQ12">
        <v>117.89700000000001</v>
      </c>
      <c r="BR12">
        <v>1.0999999999999999E-2</v>
      </c>
      <c r="BU12" s="3">
        <v>9</v>
      </c>
      <c r="BW12" s="50">
        <v>6.7499999999999997E-6</v>
      </c>
      <c r="BX12">
        <v>46.728000000000002</v>
      </c>
      <c r="BY12">
        <v>44</v>
      </c>
      <c r="BZ12">
        <v>48.667000000000002</v>
      </c>
      <c r="CA12">
        <v>-35.218000000000004</v>
      </c>
      <c r="CB12">
        <v>1.2E-2</v>
      </c>
      <c r="CE12" s="3">
        <v>9</v>
      </c>
      <c r="CG12" s="50">
        <v>8.6000000000000007E-6</v>
      </c>
      <c r="CH12">
        <v>88.72</v>
      </c>
      <c r="CI12">
        <v>80.888999999999996</v>
      </c>
      <c r="CJ12">
        <v>97</v>
      </c>
      <c r="CK12">
        <v>-162.89699999999999</v>
      </c>
      <c r="CL12">
        <v>1.4999999999999999E-2</v>
      </c>
      <c r="CP12">
        <v>9</v>
      </c>
      <c r="CR12" s="50">
        <v>9.2099999999999999E-6</v>
      </c>
      <c r="CS12">
        <v>52.042000000000002</v>
      </c>
      <c r="CT12">
        <v>43.048000000000002</v>
      </c>
      <c r="CU12">
        <v>56.667000000000002</v>
      </c>
      <c r="CV12">
        <v>-91.974999999999994</v>
      </c>
      <c r="CW12">
        <v>1.6E-2</v>
      </c>
      <c r="CZ12" s="48"/>
      <c r="DA12" s="37"/>
      <c r="DB12" s="3">
        <v>9</v>
      </c>
      <c r="DD12" s="50">
        <v>5.8300000000000001E-6</v>
      </c>
      <c r="DE12">
        <v>81.665999999999997</v>
      </c>
      <c r="DF12">
        <v>68.061999999999998</v>
      </c>
      <c r="DG12">
        <v>88.111000000000004</v>
      </c>
      <c r="DH12">
        <v>-144.46199999999999</v>
      </c>
      <c r="DI12">
        <v>0.01</v>
      </c>
      <c r="DU12">
        <v>9</v>
      </c>
      <c r="DW12" s="50">
        <v>9.2099999999999999E-6</v>
      </c>
      <c r="DX12">
        <v>82.049000000000007</v>
      </c>
      <c r="DY12">
        <v>72.221999999999994</v>
      </c>
      <c r="DZ12">
        <v>92.825000000000003</v>
      </c>
      <c r="EA12">
        <v>78.311000000000007</v>
      </c>
      <c r="EB12">
        <v>1.6E-2</v>
      </c>
      <c r="EE12" s="3">
        <v>9</v>
      </c>
      <c r="EG12" s="50">
        <v>5.8300000000000001E-6</v>
      </c>
      <c r="EH12">
        <v>91.710999999999999</v>
      </c>
      <c r="EI12">
        <v>70.111000000000004</v>
      </c>
      <c r="EJ12">
        <v>113.111</v>
      </c>
      <c r="EK12">
        <v>-126.254</v>
      </c>
      <c r="EL12">
        <v>0.01</v>
      </c>
      <c r="EO12" s="37"/>
      <c r="EP12" s="3">
        <v>9</v>
      </c>
      <c r="ER12" s="50">
        <v>6.7499999999999997E-6</v>
      </c>
      <c r="ES12">
        <v>68.713999999999999</v>
      </c>
      <c r="ET12">
        <v>66.085999999999999</v>
      </c>
      <c r="EU12">
        <v>72.555999999999997</v>
      </c>
      <c r="EV12">
        <v>33.69</v>
      </c>
      <c r="EW12">
        <v>1.2E-2</v>
      </c>
      <c r="EY12"/>
      <c r="EZ12" s="37"/>
      <c r="FA12" s="49"/>
      <c r="FB12" s="37"/>
      <c r="FC12" s="37"/>
      <c r="FD12" s="37"/>
      <c r="FE12" s="37"/>
      <c r="FF12" s="37"/>
      <c r="FG12" s="37"/>
      <c r="FH12" s="37"/>
    </row>
    <row r="13" spans="2:164" x14ac:dyDescent="0.25">
      <c r="B13" s="37"/>
      <c r="C13" s="37"/>
      <c r="D13" s="49"/>
      <c r="E13" s="37"/>
      <c r="F13" s="37"/>
      <c r="G13" s="37"/>
      <c r="H13" s="37"/>
      <c r="I13" s="37"/>
      <c r="J13" s="37"/>
      <c r="K13" s="37"/>
      <c r="L13" s="3">
        <v>10</v>
      </c>
      <c r="N13" s="50">
        <v>1.3200000000000001E-5</v>
      </c>
      <c r="O13">
        <v>80.899000000000001</v>
      </c>
      <c r="P13">
        <v>74.849999999999994</v>
      </c>
      <c r="Q13">
        <v>84.381</v>
      </c>
      <c r="R13">
        <v>65.897999999999996</v>
      </c>
      <c r="S13">
        <v>2.3E-2</v>
      </c>
      <c r="V13" s="3">
        <v>10</v>
      </c>
      <c r="X13" s="50">
        <v>7.3699999999999997E-6</v>
      </c>
      <c r="Y13">
        <v>115.80500000000001</v>
      </c>
      <c r="Z13">
        <v>88.665000000000006</v>
      </c>
      <c r="AA13">
        <v>151.99199999999999</v>
      </c>
      <c r="AB13">
        <v>-87.51</v>
      </c>
      <c r="AC13">
        <v>1.2999999999999999E-2</v>
      </c>
      <c r="AF13" s="3">
        <v>10</v>
      </c>
      <c r="AH13" s="50">
        <v>9.2099999999999999E-6</v>
      </c>
      <c r="AI13">
        <v>73.585999999999999</v>
      </c>
      <c r="AJ13">
        <v>69.203000000000003</v>
      </c>
      <c r="AK13">
        <v>77</v>
      </c>
      <c r="AL13">
        <v>123.69</v>
      </c>
      <c r="AM13">
        <v>1.6E-2</v>
      </c>
      <c r="AP13" s="3">
        <v>10</v>
      </c>
      <c r="AR13" s="50">
        <v>7.6699999999999994E-6</v>
      </c>
      <c r="AS13">
        <v>79.891999999999996</v>
      </c>
      <c r="AT13">
        <v>66.421000000000006</v>
      </c>
      <c r="AU13">
        <v>112.167</v>
      </c>
      <c r="AV13">
        <v>148.24100000000001</v>
      </c>
      <c r="AW13">
        <v>1.2999999999999999E-2</v>
      </c>
      <c r="BA13" s="5">
        <v>10</v>
      </c>
      <c r="BC13" s="50">
        <v>6.1399999999999997E-6</v>
      </c>
      <c r="BD13">
        <v>112.93300000000001</v>
      </c>
      <c r="BE13">
        <v>99.052999999999997</v>
      </c>
      <c r="BF13">
        <v>137.667</v>
      </c>
      <c r="BG13">
        <v>-51.34</v>
      </c>
      <c r="BH13">
        <v>1.0999999999999999E-2</v>
      </c>
      <c r="BK13" s="3">
        <v>10</v>
      </c>
      <c r="BM13" s="50">
        <v>6.1399999999999997E-6</v>
      </c>
      <c r="BN13">
        <v>50.040999999999997</v>
      </c>
      <c r="BO13">
        <v>40.840000000000003</v>
      </c>
      <c r="BP13">
        <v>58.246000000000002</v>
      </c>
      <c r="BQ13">
        <v>-67.62</v>
      </c>
      <c r="BR13">
        <v>0.01</v>
      </c>
      <c r="BU13" s="3">
        <v>10</v>
      </c>
      <c r="BW13" s="50">
        <v>9.8200000000000008E-6</v>
      </c>
      <c r="BX13">
        <v>52.863</v>
      </c>
      <c r="BY13">
        <v>46.656999999999996</v>
      </c>
      <c r="BZ13">
        <v>60.512</v>
      </c>
      <c r="CA13">
        <v>145.30500000000001</v>
      </c>
      <c r="CB13">
        <v>1.7000000000000001E-2</v>
      </c>
      <c r="CE13" s="3">
        <v>10</v>
      </c>
      <c r="CG13" s="50">
        <v>5.5300000000000004E-6</v>
      </c>
      <c r="CH13">
        <v>83.837999999999994</v>
      </c>
      <c r="CI13">
        <v>78.587999999999994</v>
      </c>
      <c r="CJ13">
        <v>90.667000000000002</v>
      </c>
      <c r="CK13">
        <v>10.007999999999999</v>
      </c>
      <c r="CL13">
        <v>0.01</v>
      </c>
      <c r="CP13">
        <v>10</v>
      </c>
      <c r="CR13" s="50">
        <v>6.1399999999999997E-6</v>
      </c>
      <c r="CS13">
        <v>52.707999999999998</v>
      </c>
      <c r="CT13">
        <v>48.332999999999998</v>
      </c>
      <c r="CU13">
        <v>56.26</v>
      </c>
      <c r="CV13">
        <v>83.991</v>
      </c>
      <c r="CW13">
        <v>0.01</v>
      </c>
      <c r="CZ13" s="48"/>
      <c r="DA13" s="37"/>
      <c r="DB13" s="3">
        <v>10</v>
      </c>
      <c r="DD13" s="50">
        <v>6.4500000000000001E-6</v>
      </c>
      <c r="DE13">
        <v>77.343999999999994</v>
      </c>
      <c r="DF13">
        <v>71.837999999999994</v>
      </c>
      <c r="DG13">
        <v>88.111000000000004</v>
      </c>
      <c r="DH13">
        <v>34.509</v>
      </c>
      <c r="DI13">
        <v>1.0999999999999999E-2</v>
      </c>
      <c r="DU13">
        <v>10</v>
      </c>
      <c r="DW13" s="50">
        <v>7.3699999999999997E-6</v>
      </c>
      <c r="DX13">
        <v>76.759</v>
      </c>
      <c r="DY13">
        <v>61.667000000000002</v>
      </c>
      <c r="DZ13">
        <v>88.614000000000004</v>
      </c>
      <c r="EA13">
        <v>-105.255</v>
      </c>
      <c r="EB13">
        <v>1.2999999999999999E-2</v>
      </c>
      <c r="EE13" s="3">
        <v>10</v>
      </c>
      <c r="EG13" s="50">
        <v>5.8300000000000001E-6</v>
      </c>
      <c r="EH13">
        <v>80.881</v>
      </c>
      <c r="EI13">
        <v>65.453000000000003</v>
      </c>
      <c r="EJ13">
        <v>92.494</v>
      </c>
      <c r="EK13">
        <v>54.462000000000003</v>
      </c>
      <c r="EL13">
        <v>0.01</v>
      </c>
      <c r="EO13" s="37"/>
      <c r="EP13" s="3">
        <v>10</v>
      </c>
      <c r="ER13" s="50">
        <v>7.3699999999999997E-6</v>
      </c>
      <c r="ES13">
        <v>68.137</v>
      </c>
      <c r="ET13">
        <v>63.332999999999998</v>
      </c>
      <c r="EU13">
        <v>71.144999999999996</v>
      </c>
      <c r="EV13">
        <v>-147.72399999999999</v>
      </c>
      <c r="EW13">
        <v>1.2999999999999999E-2</v>
      </c>
      <c r="EY13"/>
      <c r="EZ13" s="37"/>
      <c r="FA13" s="49"/>
      <c r="FB13" s="37"/>
      <c r="FC13" s="37"/>
      <c r="FD13" s="37"/>
      <c r="FE13" s="37"/>
      <c r="FF13" s="37"/>
      <c r="FG13" s="37"/>
      <c r="FH13" s="37"/>
    </row>
    <row r="14" spans="2:164" x14ac:dyDescent="0.25">
      <c r="B14" s="37"/>
      <c r="C14" s="37"/>
      <c r="D14" s="49"/>
      <c r="E14" s="37"/>
      <c r="F14" s="37"/>
      <c r="G14" s="37"/>
      <c r="H14" s="37"/>
      <c r="I14" s="37"/>
      <c r="J14" s="37"/>
      <c r="K14" s="37"/>
      <c r="L14" s="3">
        <v>11</v>
      </c>
      <c r="N14" s="50">
        <v>1.0699999999999999E-5</v>
      </c>
      <c r="O14">
        <v>85.486000000000004</v>
      </c>
      <c r="P14">
        <v>80</v>
      </c>
      <c r="Q14">
        <v>88.765000000000001</v>
      </c>
      <c r="R14">
        <v>-114.30500000000001</v>
      </c>
      <c r="S14">
        <v>1.9E-2</v>
      </c>
      <c r="V14" s="3">
        <v>11</v>
      </c>
      <c r="X14" s="50">
        <v>5.5300000000000004E-6</v>
      </c>
      <c r="Y14">
        <v>135.041</v>
      </c>
      <c r="Z14">
        <v>113.77800000000001</v>
      </c>
      <c r="AA14">
        <v>182.91</v>
      </c>
      <c r="AB14">
        <v>93.366</v>
      </c>
      <c r="AC14">
        <v>8.9999999999999993E-3</v>
      </c>
      <c r="AF14" s="3">
        <v>11</v>
      </c>
      <c r="AH14" s="50">
        <v>6.1399999999999997E-6</v>
      </c>
      <c r="AI14">
        <v>74.155000000000001</v>
      </c>
      <c r="AJ14">
        <v>68.956000000000003</v>
      </c>
      <c r="AK14">
        <v>80.474000000000004</v>
      </c>
      <c r="AL14">
        <v>-51.34</v>
      </c>
      <c r="AM14">
        <v>1.0999999999999999E-2</v>
      </c>
      <c r="AP14" s="3">
        <v>11</v>
      </c>
      <c r="AR14" s="50">
        <v>8.2900000000000002E-6</v>
      </c>
      <c r="AS14">
        <v>63.393999999999998</v>
      </c>
      <c r="AT14">
        <v>48</v>
      </c>
      <c r="AU14">
        <v>84</v>
      </c>
      <c r="AV14">
        <v>-33.69</v>
      </c>
      <c r="AW14">
        <v>1.4E-2</v>
      </c>
      <c r="BA14" s="5">
        <v>11</v>
      </c>
      <c r="BC14" s="50">
        <v>6.7499999999999997E-6</v>
      </c>
      <c r="BD14">
        <v>128.19800000000001</v>
      </c>
      <c r="BE14">
        <v>100</v>
      </c>
      <c r="BF14">
        <v>152.67599999999999</v>
      </c>
      <c r="BG14">
        <v>129.09399999999999</v>
      </c>
      <c r="BH14">
        <v>1.0999999999999999E-2</v>
      </c>
      <c r="BK14" s="3">
        <v>11</v>
      </c>
      <c r="BM14" s="50">
        <v>5.22E-6</v>
      </c>
      <c r="BN14">
        <v>65.078999999999994</v>
      </c>
      <c r="BO14">
        <v>46.5</v>
      </c>
      <c r="BP14">
        <v>84.667000000000002</v>
      </c>
      <c r="BQ14">
        <v>116.565</v>
      </c>
      <c r="BR14">
        <v>8.9999999999999993E-3</v>
      </c>
      <c r="BU14" s="3">
        <v>11</v>
      </c>
      <c r="BW14" s="50">
        <v>9.8200000000000008E-6</v>
      </c>
      <c r="BX14">
        <v>56.396999999999998</v>
      </c>
      <c r="BY14">
        <v>52.451999999999998</v>
      </c>
      <c r="BZ14">
        <v>59.82</v>
      </c>
      <c r="CA14">
        <v>-35.753999999999998</v>
      </c>
      <c r="CB14">
        <v>1.7000000000000001E-2</v>
      </c>
      <c r="CE14" s="3">
        <v>11</v>
      </c>
      <c r="CG14" s="50">
        <v>8.6000000000000007E-6</v>
      </c>
      <c r="CH14">
        <v>79.998999999999995</v>
      </c>
      <c r="CI14">
        <v>74.667000000000002</v>
      </c>
      <c r="CJ14">
        <v>84.667000000000002</v>
      </c>
      <c r="CK14">
        <v>-164.93199999999999</v>
      </c>
      <c r="CL14">
        <v>1.4999999999999999E-2</v>
      </c>
      <c r="CP14">
        <v>11</v>
      </c>
      <c r="CR14" s="50">
        <v>6.1399999999999997E-6</v>
      </c>
      <c r="CS14">
        <v>51.317</v>
      </c>
      <c r="CT14">
        <v>45.621000000000002</v>
      </c>
      <c r="CU14">
        <v>58.655999999999999</v>
      </c>
      <c r="CV14">
        <v>-93.18</v>
      </c>
      <c r="CW14">
        <v>0.01</v>
      </c>
      <c r="CZ14" s="48"/>
      <c r="DA14" s="37"/>
      <c r="DB14" s="3">
        <v>11</v>
      </c>
      <c r="DD14" s="50">
        <v>8.2900000000000002E-6</v>
      </c>
      <c r="DE14">
        <v>88.408000000000001</v>
      </c>
      <c r="DF14">
        <v>65.561999999999998</v>
      </c>
      <c r="DG14">
        <v>113.59099999999999</v>
      </c>
      <c r="DH14">
        <v>-138.01300000000001</v>
      </c>
      <c r="DI14">
        <v>1.4999999999999999E-2</v>
      </c>
      <c r="DU14">
        <v>11</v>
      </c>
      <c r="DW14" s="50">
        <v>3.9899999999999999E-6</v>
      </c>
      <c r="DX14">
        <v>59.597999999999999</v>
      </c>
      <c r="DY14">
        <v>56.37</v>
      </c>
      <c r="DZ14">
        <v>63.667000000000002</v>
      </c>
      <c r="EA14">
        <v>71.564999999999998</v>
      </c>
      <c r="EB14">
        <v>7.0000000000000001E-3</v>
      </c>
      <c r="EE14" s="3">
        <v>11</v>
      </c>
      <c r="EG14" s="50">
        <v>7.0600000000000002E-6</v>
      </c>
      <c r="EH14">
        <v>99.480999999999995</v>
      </c>
      <c r="EI14">
        <v>66.332999999999998</v>
      </c>
      <c r="EJ14">
        <v>119.93899999999999</v>
      </c>
      <c r="EK14">
        <v>-129.47200000000001</v>
      </c>
      <c r="EL14">
        <v>1.2E-2</v>
      </c>
      <c r="EO14" s="37"/>
      <c r="EP14" s="3">
        <v>11</v>
      </c>
      <c r="ER14" s="50">
        <v>8.2900000000000002E-6</v>
      </c>
      <c r="ES14">
        <v>66.722999999999999</v>
      </c>
      <c r="ET14">
        <v>63.332999999999998</v>
      </c>
      <c r="EU14">
        <v>69.484999999999999</v>
      </c>
      <c r="EV14">
        <v>31.329000000000001</v>
      </c>
      <c r="EW14">
        <v>1.4999999999999999E-2</v>
      </c>
      <c r="EY14"/>
      <c r="EZ14" s="37"/>
      <c r="FA14" s="49"/>
      <c r="FB14" s="37"/>
      <c r="FC14" s="37"/>
      <c r="FD14" s="37"/>
      <c r="FE14" s="37"/>
      <c r="FF14" s="37"/>
      <c r="FG14" s="37"/>
      <c r="FH14" s="37"/>
    </row>
    <row r="15" spans="2:164" x14ac:dyDescent="0.25">
      <c r="B15" s="37"/>
      <c r="C15" s="37"/>
      <c r="D15" s="49"/>
      <c r="E15" s="37"/>
      <c r="F15" s="37"/>
      <c r="G15" s="37"/>
      <c r="H15" s="37"/>
      <c r="I15" s="37"/>
      <c r="J15" s="37"/>
      <c r="K15" s="37"/>
      <c r="L15" s="3">
        <v>12</v>
      </c>
      <c r="N15" s="50">
        <v>9.2099999999999999E-6</v>
      </c>
      <c r="O15">
        <v>88.941999999999993</v>
      </c>
      <c r="P15">
        <v>85.7</v>
      </c>
      <c r="Q15">
        <v>91.930999999999997</v>
      </c>
      <c r="R15">
        <v>65.224999999999994</v>
      </c>
      <c r="S15">
        <v>1.6E-2</v>
      </c>
      <c r="V15" s="3">
        <v>12</v>
      </c>
      <c r="X15" s="50">
        <v>7.3699999999999997E-6</v>
      </c>
      <c r="Y15">
        <v>126.10599999999999</v>
      </c>
      <c r="Z15">
        <v>101.687</v>
      </c>
      <c r="AA15">
        <v>156.53899999999999</v>
      </c>
      <c r="AB15">
        <v>-87.51</v>
      </c>
      <c r="AC15">
        <v>1.2999999999999999E-2</v>
      </c>
      <c r="AF15" s="3">
        <v>12</v>
      </c>
      <c r="AH15" s="50">
        <v>7.6699999999999994E-6</v>
      </c>
      <c r="AI15">
        <v>71.994</v>
      </c>
      <c r="AJ15">
        <v>67.055999999999997</v>
      </c>
      <c r="AK15">
        <v>76.667000000000002</v>
      </c>
      <c r="AL15">
        <v>124.992</v>
      </c>
      <c r="AM15">
        <v>1.4E-2</v>
      </c>
      <c r="AP15" s="3">
        <v>12</v>
      </c>
      <c r="AR15" s="50">
        <v>6.4500000000000001E-6</v>
      </c>
      <c r="AS15">
        <v>47.530999999999999</v>
      </c>
      <c r="AT15">
        <v>36.305</v>
      </c>
      <c r="AU15">
        <v>56.633000000000003</v>
      </c>
      <c r="AV15">
        <v>150.94499999999999</v>
      </c>
      <c r="AW15">
        <v>1.0999999999999999E-2</v>
      </c>
      <c r="BA15" s="5">
        <v>12</v>
      </c>
      <c r="BC15" s="50">
        <v>6.7499999999999997E-6</v>
      </c>
      <c r="BD15">
        <v>124.79600000000001</v>
      </c>
      <c r="BE15">
        <v>101.556</v>
      </c>
      <c r="BF15">
        <v>146.55600000000001</v>
      </c>
      <c r="BG15">
        <v>-48.814</v>
      </c>
      <c r="BH15">
        <v>1.2E-2</v>
      </c>
      <c r="BK15" s="3">
        <v>12</v>
      </c>
      <c r="BM15" s="50">
        <v>4.9100000000000004E-6</v>
      </c>
      <c r="BN15">
        <v>76.471999999999994</v>
      </c>
      <c r="BO15">
        <v>64.555999999999997</v>
      </c>
      <c r="BP15">
        <v>86</v>
      </c>
      <c r="BQ15">
        <v>-66.801000000000002</v>
      </c>
      <c r="BR15">
        <v>8.0000000000000002E-3</v>
      </c>
      <c r="BU15" s="3">
        <v>12</v>
      </c>
      <c r="BW15" s="50">
        <v>5.8300000000000001E-6</v>
      </c>
      <c r="BX15">
        <v>60.237000000000002</v>
      </c>
      <c r="BY15">
        <v>57.332999999999998</v>
      </c>
      <c r="BZ15">
        <v>62.741</v>
      </c>
      <c r="CA15">
        <v>147.995</v>
      </c>
      <c r="CB15">
        <v>0.01</v>
      </c>
      <c r="CE15" s="3">
        <v>12</v>
      </c>
      <c r="CG15" s="50">
        <v>8.8999999999999995E-6</v>
      </c>
      <c r="CH15">
        <v>75.561000000000007</v>
      </c>
      <c r="CI15">
        <v>72.667000000000002</v>
      </c>
      <c r="CJ15">
        <v>77.619</v>
      </c>
      <c r="CK15">
        <v>14.534000000000001</v>
      </c>
      <c r="CL15">
        <v>1.4999999999999999E-2</v>
      </c>
      <c r="CP15">
        <v>12</v>
      </c>
      <c r="CR15" s="50">
        <v>6.7499999999999997E-6</v>
      </c>
      <c r="CS15">
        <v>54.021000000000001</v>
      </c>
      <c r="CT15">
        <v>44.268000000000001</v>
      </c>
      <c r="CU15">
        <v>66.451999999999998</v>
      </c>
      <c r="CV15">
        <v>90</v>
      </c>
      <c r="CW15">
        <v>1.0999999999999999E-2</v>
      </c>
      <c r="CZ15" s="48"/>
      <c r="DA15" s="37"/>
      <c r="DB15" s="3">
        <v>12</v>
      </c>
      <c r="DD15" s="50">
        <v>7.3699999999999997E-6</v>
      </c>
      <c r="DE15">
        <v>86.081999999999994</v>
      </c>
      <c r="DF15">
        <v>79.308999999999997</v>
      </c>
      <c r="DG15">
        <v>94.29</v>
      </c>
      <c r="DH15">
        <v>32.276000000000003</v>
      </c>
      <c r="DI15">
        <v>1.2999999999999999E-2</v>
      </c>
      <c r="DU15">
        <v>12</v>
      </c>
      <c r="DW15" s="50">
        <v>5.8300000000000001E-6</v>
      </c>
      <c r="DX15">
        <v>59.884</v>
      </c>
      <c r="DY15">
        <v>52.741</v>
      </c>
      <c r="DZ15">
        <v>63.781999999999996</v>
      </c>
      <c r="EA15">
        <v>-102.529</v>
      </c>
      <c r="EB15">
        <v>0.01</v>
      </c>
      <c r="EE15" s="3">
        <v>12</v>
      </c>
      <c r="EG15" s="50">
        <v>9.8200000000000008E-6</v>
      </c>
      <c r="EH15">
        <v>95.867000000000004</v>
      </c>
      <c r="EI15">
        <v>77.16</v>
      </c>
      <c r="EJ15">
        <v>112.727</v>
      </c>
      <c r="EK15">
        <v>50.194000000000003</v>
      </c>
      <c r="EL15">
        <v>1.7000000000000001E-2</v>
      </c>
      <c r="EO15" s="37"/>
      <c r="EP15" s="3">
        <v>12</v>
      </c>
      <c r="ER15" s="50">
        <v>4.6E-6</v>
      </c>
      <c r="ES15">
        <v>62.695999999999998</v>
      </c>
      <c r="ET15">
        <v>60</v>
      </c>
      <c r="EU15">
        <v>65.221999999999994</v>
      </c>
      <c r="EV15">
        <v>-143.97300000000001</v>
      </c>
      <c r="EW15">
        <v>8.0000000000000002E-3</v>
      </c>
      <c r="EY15"/>
      <c r="EZ15" s="37"/>
      <c r="FA15" s="49"/>
      <c r="FB15" s="37"/>
      <c r="FC15" s="37"/>
      <c r="FD15" s="37"/>
      <c r="FE15" s="37"/>
      <c r="FF15" s="37"/>
      <c r="FG15" s="37"/>
      <c r="FH15" s="37"/>
    </row>
    <row r="16" spans="2:164" x14ac:dyDescent="0.2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">
        <v>13</v>
      </c>
      <c r="N16" s="50">
        <v>9.5200000000000003E-6</v>
      </c>
      <c r="O16">
        <v>90.811000000000007</v>
      </c>
      <c r="P16">
        <v>87.332999999999998</v>
      </c>
      <c r="Q16">
        <v>95.4</v>
      </c>
      <c r="R16">
        <v>-113.199</v>
      </c>
      <c r="S16">
        <v>1.7000000000000001E-2</v>
      </c>
      <c r="V16" s="3">
        <v>13</v>
      </c>
      <c r="X16" s="50">
        <v>7.3699999999999997E-6</v>
      </c>
      <c r="Y16">
        <v>122.553</v>
      </c>
      <c r="Z16">
        <v>91.817999999999998</v>
      </c>
      <c r="AA16">
        <v>156.76900000000001</v>
      </c>
      <c r="AB16">
        <v>92.49</v>
      </c>
      <c r="AC16">
        <v>1.2999999999999999E-2</v>
      </c>
      <c r="AF16" s="3">
        <v>13</v>
      </c>
      <c r="AH16" s="50">
        <v>9.5200000000000003E-6</v>
      </c>
      <c r="AI16">
        <v>71.347999999999999</v>
      </c>
      <c r="AJ16">
        <v>69.52</v>
      </c>
      <c r="AK16">
        <v>73.28</v>
      </c>
      <c r="AL16">
        <v>-53.13</v>
      </c>
      <c r="AM16">
        <v>1.7000000000000001E-2</v>
      </c>
      <c r="AP16" s="3">
        <v>13</v>
      </c>
      <c r="AR16" s="50">
        <v>5.5300000000000004E-6</v>
      </c>
      <c r="AS16">
        <v>33.103999999999999</v>
      </c>
      <c r="AT16">
        <v>31.254999999999999</v>
      </c>
      <c r="AU16">
        <v>37.167000000000002</v>
      </c>
      <c r="AV16">
        <v>-29.745000000000001</v>
      </c>
      <c r="AW16">
        <v>8.9999999999999993E-3</v>
      </c>
      <c r="BA16" s="5">
        <v>13</v>
      </c>
      <c r="BC16" s="50">
        <v>8.6000000000000007E-6</v>
      </c>
      <c r="BD16">
        <v>125.982</v>
      </c>
      <c r="BE16">
        <v>102.333</v>
      </c>
      <c r="BF16">
        <v>155.667</v>
      </c>
      <c r="BG16">
        <v>131.98699999999999</v>
      </c>
      <c r="BH16">
        <v>1.4999999999999999E-2</v>
      </c>
      <c r="BK16" s="3">
        <v>13</v>
      </c>
      <c r="BM16" s="50">
        <v>4.3000000000000003E-6</v>
      </c>
      <c r="BN16">
        <v>108.19199999999999</v>
      </c>
      <c r="BO16">
        <v>86</v>
      </c>
      <c r="BP16">
        <v>118.67700000000001</v>
      </c>
      <c r="BQ16">
        <v>122.471</v>
      </c>
      <c r="BR16">
        <v>7.0000000000000001E-3</v>
      </c>
      <c r="BU16" s="3">
        <v>13</v>
      </c>
      <c r="BW16" s="50">
        <v>5.5300000000000004E-6</v>
      </c>
      <c r="BX16">
        <v>62.356000000000002</v>
      </c>
      <c r="BY16">
        <v>57.332999999999998</v>
      </c>
      <c r="BZ16">
        <v>66.554000000000002</v>
      </c>
      <c r="CA16">
        <v>-37.569000000000003</v>
      </c>
      <c r="CB16">
        <v>8.9999999999999993E-3</v>
      </c>
      <c r="CE16" s="3">
        <v>13</v>
      </c>
      <c r="CG16" s="50">
        <v>1.1399999999999999E-5</v>
      </c>
      <c r="CH16">
        <v>76.647999999999996</v>
      </c>
      <c r="CI16">
        <v>72.667000000000002</v>
      </c>
      <c r="CJ16">
        <v>80.971999999999994</v>
      </c>
      <c r="CK16">
        <v>-164.05500000000001</v>
      </c>
      <c r="CL16">
        <v>0.02</v>
      </c>
      <c r="CP16">
        <v>13</v>
      </c>
      <c r="CR16" s="50">
        <v>9.2099999999999999E-6</v>
      </c>
      <c r="CS16">
        <v>54.226999999999997</v>
      </c>
      <c r="CT16">
        <v>47.444000000000003</v>
      </c>
      <c r="CU16">
        <v>62.451000000000001</v>
      </c>
      <c r="CV16">
        <v>-93.944999999999993</v>
      </c>
      <c r="CW16">
        <v>1.6E-2</v>
      </c>
      <c r="CZ16" s="48"/>
      <c r="DA16" s="37"/>
      <c r="DB16" s="3">
        <v>13</v>
      </c>
      <c r="DD16" s="50">
        <v>6.1399999999999997E-6</v>
      </c>
      <c r="DE16">
        <v>85.293000000000006</v>
      </c>
      <c r="DF16">
        <v>78.088999999999999</v>
      </c>
      <c r="DG16">
        <v>94.784000000000006</v>
      </c>
      <c r="DH16">
        <v>-135</v>
      </c>
      <c r="DI16">
        <v>1.0999999999999999E-2</v>
      </c>
      <c r="DU16">
        <v>13</v>
      </c>
      <c r="DW16" s="50">
        <v>8.2900000000000002E-6</v>
      </c>
      <c r="DX16">
        <v>63.398000000000003</v>
      </c>
      <c r="DY16">
        <v>52.741</v>
      </c>
      <c r="DZ16">
        <v>70.667000000000002</v>
      </c>
      <c r="EA16">
        <v>72.254999999999995</v>
      </c>
      <c r="EB16">
        <v>1.4999999999999999E-2</v>
      </c>
      <c r="EE16" s="3">
        <v>13</v>
      </c>
      <c r="EG16" s="50">
        <v>8.8999999999999995E-6</v>
      </c>
      <c r="EH16">
        <v>100.52200000000001</v>
      </c>
      <c r="EI16">
        <v>63.25</v>
      </c>
      <c r="EJ16">
        <v>121.881</v>
      </c>
      <c r="EK16">
        <v>-126.027</v>
      </c>
      <c r="EL16">
        <v>1.4999999999999999E-2</v>
      </c>
      <c r="EO16" s="37"/>
      <c r="EP16" s="3">
        <v>13</v>
      </c>
      <c r="ER16" s="50">
        <v>4.9100000000000004E-6</v>
      </c>
      <c r="ES16">
        <v>62.76</v>
      </c>
      <c r="ET16">
        <v>59.4</v>
      </c>
      <c r="EU16">
        <v>65</v>
      </c>
      <c r="EV16">
        <v>31.608000000000001</v>
      </c>
      <c r="EW16">
        <v>8.0000000000000002E-3</v>
      </c>
      <c r="EY16"/>
      <c r="EZ16" s="37"/>
      <c r="FA16" s="49"/>
      <c r="FB16" s="37"/>
      <c r="FC16" s="37"/>
      <c r="FD16" s="37"/>
      <c r="FE16" s="37"/>
      <c r="FF16" s="37"/>
      <c r="FG16" s="37"/>
      <c r="FH16" s="37"/>
    </row>
    <row r="17" spans="2:164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">
        <v>14</v>
      </c>
      <c r="N17" s="50">
        <v>8.6000000000000007E-6</v>
      </c>
      <c r="O17">
        <v>89.228999999999999</v>
      </c>
      <c r="P17">
        <v>87.346000000000004</v>
      </c>
      <c r="Q17">
        <v>92</v>
      </c>
      <c r="R17">
        <v>63.435000000000002</v>
      </c>
      <c r="S17">
        <v>1.4999999999999999E-2</v>
      </c>
      <c r="V17" s="3">
        <v>14</v>
      </c>
      <c r="X17" s="50">
        <v>7.3699999999999997E-6</v>
      </c>
      <c r="Y17">
        <v>116.425</v>
      </c>
      <c r="Z17">
        <v>98.599000000000004</v>
      </c>
      <c r="AA17">
        <v>149</v>
      </c>
      <c r="AB17">
        <v>-90</v>
      </c>
      <c r="AC17">
        <v>1.2999999999999999E-2</v>
      </c>
      <c r="AF17" s="3">
        <v>14</v>
      </c>
      <c r="AH17" s="50">
        <v>9.2099999999999999E-6</v>
      </c>
      <c r="AI17">
        <v>71.509</v>
      </c>
      <c r="AJ17">
        <v>69.069000000000003</v>
      </c>
      <c r="AK17">
        <v>73.152000000000001</v>
      </c>
      <c r="AL17">
        <v>125.31100000000001</v>
      </c>
      <c r="AM17">
        <v>1.6E-2</v>
      </c>
      <c r="AP17" s="3">
        <v>14</v>
      </c>
      <c r="AR17" s="50">
        <v>7.0600000000000002E-6</v>
      </c>
      <c r="AS17">
        <v>29.521000000000001</v>
      </c>
      <c r="AT17">
        <v>28.091999999999999</v>
      </c>
      <c r="AU17">
        <v>32.197000000000003</v>
      </c>
      <c r="AV17">
        <v>144.16200000000001</v>
      </c>
      <c r="AW17">
        <v>1.2E-2</v>
      </c>
      <c r="BA17" s="5">
        <v>14</v>
      </c>
      <c r="BC17" s="50">
        <v>5.8300000000000001E-6</v>
      </c>
      <c r="BD17">
        <v>134.31100000000001</v>
      </c>
      <c r="BE17">
        <v>102.333</v>
      </c>
      <c r="BF17">
        <v>157.96299999999999</v>
      </c>
      <c r="BG17">
        <v>-49.399000000000001</v>
      </c>
      <c r="BH17">
        <v>0.01</v>
      </c>
      <c r="BK17" s="3">
        <v>14</v>
      </c>
      <c r="BM17" s="50">
        <v>3.6799999999999999E-6</v>
      </c>
      <c r="BN17">
        <v>92.447999999999993</v>
      </c>
      <c r="BO17">
        <v>77.117999999999995</v>
      </c>
      <c r="BP17">
        <v>111.22199999999999</v>
      </c>
      <c r="BQ17">
        <v>-60.945</v>
      </c>
      <c r="BR17">
        <v>6.0000000000000001E-3</v>
      </c>
      <c r="BU17" s="3">
        <v>14</v>
      </c>
      <c r="BW17" s="50">
        <v>6.4500000000000001E-6</v>
      </c>
      <c r="BX17">
        <v>61.244999999999997</v>
      </c>
      <c r="BY17">
        <v>56.45</v>
      </c>
      <c r="BZ17">
        <v>64.244</v>
      </c>
      <c r="CA17">
        <v>147.095</v>
      </c>
      <c r="CB17">
        <v>1.0999999999999999E-2</v>
      </c>
      <c r="CE17" s="3">
        <v>14</v>
      </c>
      <c r="CG17" s="50">
        <v>1.0699999999999999E-5</v>
      </c>
      <c r="CH17">
        <v>71.364000000000004</v>
      </c>
      <c r="CI17">
        <v>65.784000000000006</v>
      </c>
      <c r="CJ17">
        <v>77.314999999999998</v>
      </c>
      <c r="CK17">
        <v>10.305</v>
      </c>
      <c r="CL17">
        <v>1.9E-2</v>
      </c>
      <c r="CP17">
        <v>14</v>
      </c>
      <c r="CR17" s="50">
        <v>6.7499999999999997E-6</v>
      </c>
      <c r="CS17">
        <v>52.582999999999998</v>
      </c>
      <c r="CT17">
        <v>47.444000000000003</v>
      </c>
      <c r="CU17">
        <v>54.95</v>
      </c>
      <c r="CV17">
        <v>87.274000000000001</v>
      </c>
      <c r="CW17">
        <v>1.0999999999999999E-2</v>
      </c>
      <c r="CZ17" s="48"/>
      <c r="DA17" s="37"/>
      <c r="DB17" s="3">
        <v>14</v>
      </c>
      <c r="DD17" s="50">
        <v>7.6699999999999994E-6</v>
      </c>
      <c r="DE17">
        <v>68.126000000000005</v>
      </c>
      <c r="DF17">
        <v>59.902999999999999</v>
      </c>
      <c r="DG17">
        <v>78.75</v>
      </c>
      <c r="DH17">
        <v>34.991999999999997</v>
      </c>
      <c r="DI17">
        <v>1.4E-2</v>
      </c>
      <c r="DU17">
        <v>14</v>
      </c>
      <c r="DW17" s="50">
        <v>1.29E-5</v>
      </c>
      <c r="DX17">
        <v>71.198999999999998</v>
      </c>
      <c r="DY17">
        <v>65</v>
      </c>
      <c r="DZ17">
        <v>74.748000000000005</v>
      </c>
      <c r="EA17">
        <v>-104.381</v>
      </c>
      <c r="EB17">
        <v>2.1999999999999999E-2</v>
      </c>
      <c r="EE17" s="3">
        <v>14</v>
      </c>
      <c r="EG17" s="50">
        <v>7.0600000000000002E-6</v>
      </c>
      <c r="EH17">
        <v>94.245000000000005</v>
      </c>
      <c r="EI17">
        <v>75</v>
      </c>
      <c r="EJ17">
        <v>104.874</v>
      </c>
      <c r="EK17">
        <v>50.527999999999999</v>
      </c>
      <c r="EL17">
        <v>1.2E-2</v>
      </c>
      <c r="EO17" s="37"/>
      <c r="EP17" s="3">
        <v>14</v>
      </c>
      <c r="ER17" s="50">
        <v>6.7499999999999997E-6</v>
      </c>
      <c r="ES17">
        <v>63.655999999999999</v>
      </c>
      <c r="ET17">
        <v>62.290999999999997</v>
      </c>
      <c r="EU17">
        <v>64.793999999999997</v>
      </c>
      <c r="EV17">
        <v>-152.24100000000001</v>
      </c>
      <c r="EW17">
        <v>1.2E-2</v>
      </c>
      <c r="EY17"/>
      <c r="EZ17" s="37"/>
      <c r="FA17" s="49"/>
      <c r="FB17" s="37"/>
      <c r="FC17" s="37"/>
      <c r="FD17" s="37"/>
      <c r="FE17" s="37"/>
      <c r="FF17" s="37"/>
      <c r="FG17" s="37"/>
      <c r="FH17" s="37"/>
    </row>
    <row r="18" spans="2:164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">
        <v>15</v>
      </c>
      <c r="N18" s="50">
        <v>8.6000000000000007E-6</v>
      </c>
      <c r="O18">
        <v>88.179000000000002</v>
      </c>
      <c r="P18">
        <v>83.388000000000005</v>
      </c>
      <c r="Q18">
        <v>92.332999999999998</v>
      </c>
      <c r="R18">
        <v>-113.749</v>
      </c>
      <c r="S18">
        <v>1.4999999999999999E-2</v>
      </c>
      <c r="V18" s="3">
        <v>15</v>
      </c>
      <c r="X18" s="50">
        <v>7.6699999999999994E-6</v>
      </c>
      <c r="Y18">
        <v>102.377</v>
      </c>
      <c r="Z18">
        <v>83.971999999999994</v>
      </c>
      <c r="AA18">
        <v>118.056</v>
      </c>
      <c r="AB18">
        <v>94.763999999999996</v>
      </c>
      <c r="AC18">
        <v>1.2999999999999999E-2</v>
      </c>
      <c r="AF18" s="3">
        <v>15</v>
      </c>
      <c r="AH18" s="50">
        <v>7.6699999999999994E-6</v>
      </c>
      <c r="AI18">
        <v>72.941000000000003</v>
      </c>
      <c r="AJ18">
        <v>71</v>
      </c>
      <c r="AK18">
        <v>75.221999999999994</v>
      </c>
      <c r="AL18">
        <v>-55.008000000000003</v>
      </c>
      <c r="AM18">
        <v>1.4E-2</v>
      </c>
      <c r="AP18" s="3">
        <v>15</v>
      </c>
      <c r="AR18" s="50">
        <v>7.0600000000000002E-6</v>
      </c>
      <c r="AS18">
        <v>27.04</v>
      </c>
      <c r="AT18">
        <v>24.984999999999999</v>
      </c>
      <c r="AU18">
        <v>28.667000000000002</v>
      </c>
      <c r="AV18">
        <v>-30.068999999999999</v>
      </c>
      <c r="AW18">
        <v>1.2E-2</v>
      </c>
      <c r="BA18" s="5">
        <v>15</v>
      </c>
      <c r="BC18" s="50">
        <v>6.4500000000000001E-6</v>
      </c>
      <c r="BD18">
        <v>148.80199999999999</v>
      </c>
      <c r="BE18">
        <v>123.688</v>
      </c>
      <c r="BF18">
        <v>176.75399999999999</v>
      </c>
      <c r="BG18">
        <v>130.91399999999999</v>
      </c>
      <c r="BH18">
        <v>1.0999999999999999E-2</v>
      </c>
      <c r="BK18" s="3">
        <v>15</v>
      </c>
      <c r="BM18" s="50">
        <v>3.3799999999999998E-6</v>
      </c>
      <c r="BN18">
        <v>88.296000000000006</v>
      </c>
      <c r="BO18">
        <v>72.555999999999997</v>
      </c>
      <c r="BP18">
        <v>109</v>
      </c>
      <c r="BQ18">
        <v>113.962</v>
      </c>
      <c r="BR18">
        <v>5.0000000000000001E-3</v>
      </c>
      <c r="BU18" s="3">
        <v>15</v>
      </c>
      <c r="BW18" s="50">
        <v>4.9100000000000004E-6</v>
      </c>
      <c r="BX18">
        <v>60.616999999999997</v>
      </c>
      <c r="BY18">
        <v>57.654000000000003</v>
      </c>
      <c r="BZ18">
        <v>63</v>
      </c>
      <c r="CA18">
        <v>-33.69</v>
      </c>
      <c r="CB18">
        <v>8.9999999999999993E-3</v>
      </c>
      <c r="CE18" s="3">
        <v>15</v>
      </c>
      <c r="CG18" s="50">
        <v>8.6000000000000007E-6</v>
      </c>
      <c r="CH18">
        <v>70.209999999999994</v>
      </c>
      <c r="CI18">
        <v>66</v>
      </c>
      <c r="CJ18">
        <v>73</v>
      </c>
      <c r="CK18">
        <v>-160.20099999999999</v>
      </c>
      <c r="CL18">
        <v>1.4999999999999999E-2</v>
      </c>
      <c r="CP18">
        <v>15</v>
      </c>
      <c r="CR18" s="50">
        <v>7.0600000000000002E-6</v>
      </c>
      <c r="CS18">
        <v>52.197000000000003</v>
      </c>
      <c r="CT18">
        <v>48.332999999999998</v>
      </c>
      <c r="CU18">
        <v>54.433999999999997</v>
      </c>
      <c r="CV18">
        <v>-92.602999999999994</v>
      </c>
      <c r="CW18">
        <v>1.2E-2</v>
      </c>
      <c r="CZ18" s="48"/>
      <c r="DA18" s="37"/>
      <c r="DB18" s="3">
        <v>15</v>
      </c>
      <c r="DD18" s="50">
        <v>5.22E-6</v>
      </c>
      <c r="DE18">
        <v>67.290999999999997</v>
      </c>
      <c r="DF18">
        <v>62.832999999999998</v>
      </c>
      <c r="DG18">
        <v>74.332999999999998</v>
      </c>
      <c r="DH18">
        <v>-140.19399999999999</v>
      </c>
      <c r="DI18">
        <v>8.9999999999999993E-3</v>
      </c>
      <c r="DU18">
        <v>15</v>
      </c>
      <c r="DW18" s="50">
        <v>7.9799999999999998E-6</v>
      </c>
      <c r="DX18">
        <v>69.176000000000002</v>
      </c>
      <c r="DY18">
        <v>63.482999999999997</v>
      </c>
      <c r="DZ18">
        <v>73.313999999999993</v>
      </c>
      <c r="EA18">
        <v>75.963999999999999</v>
      </c>
      <c r="EB18">
        <v>1.4E-2</v>
      </c>
      <c r="EE18" s="3">
        <v>15</v>
      </c>
      <c r="EG18" s="50">
        <v>7.6699999999999994E-6</v>
      </c>
      <c r="EH18">
        <v>88.445999999999998</v>
      </c>
      <c r="EI18">
        <v>66.864000000000004</v>
      </c>
      <c r="EJ18">
        <v>118.667</v>
      </c>
      <c r="EK18">
        <v>-126.384</v>
      </c>
      <c r="EL18">
        <v>1.2999999999999999E-2</v>
      </c>
      <c r="EO18" s="37"/>
      <c r="EP18" s="3">
        <v>15</v>
      </c>
      <c r="ER18" s="50">
        <v>5.8300000000000001E-6</v>
      </c>
      <c r="ES18">
        <v>61.067999999999998</v>
      </c>
      <c r="ET18">
        <v>59.584000000000003</v>
      </c>
      <c r="EU18">
        <v>63.332999999999998</v>
      </c>
      <c r="EV18">
        <v>38.156999999999996</v>
      </c>
      <c r="EW18">
        <v>0.01</v>
      </c>
      <c r="EY18"/>
      <c r="EZ18" s="37"/>
      <c r="FA18" s="49"/>
      <c r="FB18" s="37"/>
      <c r="FC18" s="37"/>
      <c r="FD18" s="37"/>
      <c r="FE18" s="37"/>
      <c r="FF18" s="37"/>
      <c r="FG18" s="37"/>
      <c r="FH18" s="37"/>
    </row>
    <row r="19" spans="2:164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">
        <v>16</v>
      </c>
      <c r="N19" s="50">
        <v>9.5200000000000003E-6</v>
      </c>
      <c r="O19">
        <v>89.120999999999995</v>
      </c>
      <c r="P19">
        <v>87.2</v>
      </c>
      <c r="Q19">
        <v>92.332999999999998</v>
      </c>
      <c r="R19">
        <v>66.037999999999997</v>
      </c>
      <c r="S19">
        <v>1.6E-2</v>
      </c>
      <c r="V19" s="3">
        <v>16</v>
      </c>
      <c r="X19" s="50">
        <v>7.6699999999999994E-6</v>
      </c>
      <c r="Y19">
        <v>112.28700000000001</v>
      </c>
      <c r="Z19">
        <v>89.234999999999999</v>
      </c>
      <c r="AA19">
        <v>129.11099999999999</v>
      </c>
      <c r="AB19">
        <v>-87.614000000000004</v>
      </c>
      <c r="AC19">
        <v>1.2999999999999999E-2</v>
      </c>
      <c r="AF19" s="3">
        <v>16</v>
      </c>
      <c r="AH19" s="50">
        <v>9.5200000000000003E-6</v>
      </c>
      <c r="AI19">
        <v>71.671999999999997</v>
      </c>
      <c r="AJ19">
        <v>68.239999999999995</v>
      </c>
      <c r="AK19">
        <v>74</v>
      </c>
      <c r="AL19">
        <v>126.87</v>
      </c>
      <c r="AM19">
        <v>1.7000000000000001E-2</v>
      </c>
      <c r="AP19" s="3">
        <v>16</v>
      </c>
      <c r="AR19" s="50">
        <v>5.8300000000000001E-6</v>
      </c>
      <c r="AS19">
        <v>28.050999999999998</v>
      </c>
      <c r="AT19">
        <v>27.111000000000001</v>
      </c>
      <c r="AU19">
        <v>28.978000000000002</v>
      </c>
      <c r="AV19">
        <v>150.642</v>
      </c>
      <c r="AW19">
        <v>0.01</v>
      </c>
      <c r="BA19" s="5">
        <v>16</v>
      </c>
      <c r="BC19" s="50">
        <v>6.1399999999999997E-6</v>
      </c>
      <c r="BD19">
        <v>128.02099999999999</v>
      </c>
      <c r="BE19">
        <v>113.738</v>
      </c>
      <c r="BF19">
        <v>141.339</v>
      </c>
      <c r="BG19">
        <v>-47.121000000000002</v>
      </c>
      <c r="BH19">
        <v>1.0999999999999999E-2</v>
      </c>
      <c r="BK19" s="3">
        <v>16</v>
      </c>
      <c r="BM19" s="50">
        <v>5.22E-6</v>
      </c>
      <c r="BN19">
        <v>90.933000000000007</v>
      </c>
      <c r="BO19">
        <v>72.555999999999997</v>
      </c>
      <c r="BP19">
        <v>118.11499999999999</v>
      </c>
      <c r="BQ19">
        <v>-61.927999999999997</v>
      </c>
      <c r="BR19">
        <v>8.9999999999999993E-3</v>
      </c>
      <c r="BU19" s="3">
        <v>16</v>
      </c>
      <c r="BW19" s="50">
        <v>5.8300000000000001E-6</v>
      </c>
      <c r="BX19">
        <v>61.204000000000001</v>
      </c>
      <c r="BY19">
        <v>59.152000000000001</v>
      </c>
      <c r="BZ19">
        <v>63.572000000000003</v>
      </c>
      <c r="CA19">
        <v>141.84299999999999</v>
      </c>
      <c r="CB19">
        <v>0.01</v>
      </c>
      <c r="CE19" s="3">
        <v>16</v>
      </c>
      <c r="CG19" s="50">
        <v>7.9799999999999998E-6</v>
      </c>
      <c r="CH19">
        <v>70.350999999999999</v>
      </c>
      <c r="CI19">
        <v>65.484999999999999</v>
      </c>
      <c r="CJ19">
        <v>73.040000000000006</v>
      </c>
      <c r="CK19">
        <v>16.260000000000002</v>
      </c>
      <c r="CL19">
        <v>1.4E-2</v>
      </c>
      <c r="CP19">
        <v>16</v>
      </c>
      <c r="CR19" s="50">
        <v>6.1399999999999997E-6</v>
      </c>
      <c r="CS19">
        <v>52.47</v>
      </c>
      <c r="CT19">
        <v>49.067999999999998</v>
      </c>
      <c r="CU19">
        <v>55.716999999999999</v>
      </c>
      <c r="CV19">
        <v>86.986999999999995</v>
      </c>
      <c r="CW19">
        <v>1.0999999999999999E-2</v>
      </c>
      <c r="CZ19" s="48"/>
      <c r="DA19" s="37"/>
      <c r="DB19" s="3">
        <v>16</v>
      </c>
      <c r="DD19" s="50">
        <v>8.2900000000000002E-6</v>
      </c>
      <c r="DE19">
        <v>66.918999999999997</v>
      </c>
      <c r="DF19">
        <v>58</v>
      </c>
      <c r="DG19">
        <v>73.712999999999994</v>
      </c>
      <c r="DH19">
        <v>37.304000000000002</v>
      </c>
      <c r="DI19">
        <v>1.4999999999999999E-2</v>
      </c>
      <c r="DU19">
        <v>16</v>
      </c>
      <c r="DW19" s="50">
        <v>5.5300000000000004E-6</v>
      </c>
      <c r="DX19">
        <v>70.677000000000007</v>
      </c>
      <c r="DY19">
        <v>66.882000000000005</v>
      </c>
      <c r="DZ19">
        <v>77.853999999999999</v>
      </c>
      <c r="EA19">
        <v>-103.241</v>
      </c>
      <c r="EB19">
        <v>0.01</v>
      </c>
      <c r="EE19" s="3">
        <v>16</v>
      </c>
      <c r="EG19" s="50">
        <v>1.17E-5</v>
      </c>
      <c r="EH19">
        <v>88.74</v>
      </c>
      <c r="EI19">
        <v>67.38</v>
      </c>
      <c r="EJ19">
        <v>113.56399999999999</v>
      </c>
      <c r="EK19">
        <v>50.389000000000003</v>
      </c>
      <c r="EL19">
        <v>2.1000000000000001E-2</v>
      </c>
      <c r="EO19" s="37"/>
      <c r="EP19" s="3">
        <v>16</v>
      </c>
      <c r="ER19" s="50">
        <v>5.22E-6</v>
      </c>
      <c r="ES19">
        <v>62.064999999999998</v>
      </c>
      <c r="ET19">
        <v>60.332999999999998</v>
      </c>
      <c r="EU19">
        <v>63.194000000000003</v>
      </c>
      <c r="EV19">
        <v>-148.392</v>
      </c>
      <c r="EW19">
        <v>8.9999999999999993E-3</v>
      </c>
      <c r="EY19"/>
      <c r="EZ19" s="37"/>
      <c r="FA19" s="49"/>
      <c r="FB19" s="37"/>
      <c r="FC19" s="37"/>
      <c r="FD19" s="37"/>
      <c r="FE19" s="37"/>
      <c r="FF19" s="37"/>
      <c r="FG19" s="37"/>
      <c r="FH19" s="37"/>
    </row>
    <row r="20" spans="2:164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">
        <v>17</v>
      </c>
      <c r="N20" s="50">
        <v>1.04E-5</v>
      </c>
      <c r="O20">
        <v>89.620999999999995</v>
      </c>
      <c r="P20">
        <v>85.488</v>
      </c>
      <c r="Q20">
        <v>93.441000000000003</v>
      </c>
      <c r="R20">
        <v>-115.017</v>
      </c>
      <c r="S20">
        <v>1.7999999999999999E-2</v>
      </c>
      <c r="V20" s="3">
        <v>17</v>
      </c>
      <c r="X20" s="50">
        <v>7.3699999999999997E-6</v>
      </c>
      <c r="Y20">
        <v>99.234999999999999</v>
      </c>
      <c r="Z20">
        <v>64.814999999999998</v>
      </c>
      <c r="AA20">
        <v>124.93300000000001</v>
      </c>
      <c r="AB20">
        <v>92.49</v>
      </c>
      <c r="AC20">
        <v>1.2999999999999999E-2</v>
      </c>
      <c r="AF20" s="3">
        <v>17</v>
      </c>
      <c r="AH20" s="50">
        <v>8.6000000000000007E-6</v>
      </c>
      <c r="AI20">
        <v>70.850999999999999</v>
      </c>
      <c r="AJ20">
        <v>69.173000000000002</v>
      </c>
      <c r="AK20">
        <v>73.034000000000006</v>
      </c>
      <c r="AL20">
        <v>-53.972999999999999</v>
      </c>
      <c r="AM20">
        <v>1.4999999999999999E-2</v>
      </c>
      <c r="AP20" s="3">
        <v>17</v>
      </c>
      <c r="AR20" s="50">
        <v>7.0600000000000002E-6</v>
      </c>
      <c r="AS20">
        <v>30.817</v>
      </c>
      <c r="AT20">
        <v>28.167000000000002</v>
      </c>
      <c r="AU20">
        <v>33.671999999999997</v>
      </c>
      <c r="AV20">
        <v>-33.69</v>
      </c>
      <c r="AW20">
        <v>1.2E-2</v>
      </c>
      <c r="BA20" s="5">
        <v>17</v>
      </c>
      <c r="BC20" s="50">
        <v>8.2900000000000002E-6</v>
      </c>
      <c r="BD20">
        <v>131.191</v>
      </c>
      <c r="BE20">
        <v>108.333</v>
      </c>
      <c r="BF20">
        <v>166.755</v>
      </c>
      <c r="BG20">
        <v>127.304</v>
      </c>
      <c r="BH20">
        <v>1.4999999999999999E-2</v>
      </c>
      <c r="BK20" s="3">
        <v>17</v>
      </c>
      <c r="BM20" s="50">
        <v>5.5300000000000004E-6</v>
      </c>
      <c r="BN20">
        <v>89.384</v>
      </c>
      <c r="BO20">
        <v>68.525000000000006</v>
      </c>
      <c r="BP20">
        <v>125.58</v>
      </c>
      <c r="BQ20">
        <v>110.556</v>
      </c>
      <c r="BR20">
        <v>8.9999999999999993E-3</v>
      </c>
      <c r="BU20" s="3">
        <v>17</v>
      </c>
      <c r="BW20" s="50">
        <v>6.4500000000000001E-6</v>
      </c>
      <c r="BX20">
        <v>66.906999999999996</v>
      </c>
      <c r="BY20">
        <v>59.444000000000003</v>
      </c>
      <c r="BZ20">
        <v>72.332999999999998</v>
      </c>
      <c r="CA20">
        <v>-32.905000000000001</v>
      </c>
      <c r="CB20">
        <v>1.0999999999999999E-2</v>
      </c>
      <c r="CE20" s="3">
        <v>17</v>
      </c>
      <c r="CG20" s="50">
        <v>1.01E-5</v>
      </c>
      <c r="CH20">
        <v>66.204999999999998</v>
      </c>
      <c r="CI20">
        <v>64.135000000000005</v>
      </c>
      <c r="CJ20">
        <v>67.542000000000002</v>
      </c>
      <c r="CK20">
        <v>-165.53</v>
      </c>
      <c r="CL20">
        <v>1.7999999999999999E-2</v>
      </c>
      <c r="CP20">
        <v>17</v>
      </c>
      <c r="CR20" s="50">
        <v>7.9799999999999998E-6</v>
      </c>
      <c r="CS20">
        <v>53.851999999999997</v>
      </c>
      <c r="CT20">
        <v>49.773000000000003</v>
      </c>
      <c r="CU20">
        <v>58.436</v>
      </c>
      <c r="CV20">
        <v>-90</v>
      </c>
      <c r="CW20">
        <v>1.4E-2</v>
      </c>
      <c r="CZ20" s="48"/>
      <c r="DA20" s="37"/>
      <c r="DB20" s="3">
        <v>17</v>
      </c>
      <c r="DD20" s="50">
        <v>1.3200000000000001E-5</v>
      </c>
      <c r="DE20">
        <v>57.640999999999998</v>
      </c>
      <c r="DF20">
        <v>47.491</v>
      </c>
      <c r="DG20">
        <v>63.241</v>
      </c>
      <c r="DH20">
        <v>-142.595</v>
      </c>
      <c r="DI20">
        <v>2.3E-2</v>
      </c>
      <c r="DU20">
        <v>17</v>
      </c>
      <c r="DW20" s="50">
        <v>5.5300000000000004E-6</v>
      </c>
      <c r="DX20">
        <v>70.471999999999994</v>
      </c>
      <c r="DY20">
        <v>69.448999999999998</v>
      </c>
      <c r="DZ20">
        <v>71.903000000000006</v>
      </c>
      <c r="EA20">
        <v>76.759</v>
      </c>
      <c r="EB20">
        <v>8.9999999999999993E-3</v>
      </c>
      <c r="EE20" s="3">
        <v>17</v>
      </c>
      <c r="EG20" s="50">
        <v>7.6699999999999994E-6</v>
      </c>
      <c r="EH20">
        <v>80.436000000000007</v>
      </c>
      <c r="EI20">
        <v>74</v>
      </c>
      <c r="EJ20">
        <v>89.082999999999998</v>
      </c>
      <c r="EK20">
        <v>-130.101</v>
      </c>
      <c r="EL20">
        <v>1.2999999999999999E-2</v>
      </c>
      <c r="EO20" s="37"/>
      <c r="EP20" s="3">
        <v>17</v>
      </c>
      <c r="ER20" s="50">
        <v>5.8300000000000001E-6</v>
      </c>
      <c r="ES20">
        <v>59.015000000000001</v>
      </c>
      <c r="ET20">
        <v>55.37</v>
      </c>
      <c r="EU20">
        <v>60.7</v>
      </c>
      <c r="EV20">
        <v>32.005000000000003</v>
      </c>
      <c r="EW20">
        <v>0.01</v>
      </c>
      <c r="EY20"/>
      <c r="EZ20" s="37"/>
      <c r="FA20" s="49"/>
      <c r="FB20" s="37"/>
      <c r="FC20" s="37"/>
      <c r="FD20" s="37"/>
      <c r="FE20" s="37"/>
      <c r="FF20" s="37"/>
      <c r="FG20" s="37"/>
      <c r="FH20" s="37"/>
    </row>
    <row r="21" spans="2:164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">
        <v>18</v>
      </c>
      <c r="N21" s="50">
        <v>7.6699999999999994E-6</v>
      </c>
      <c r="O21">
        <v>87.650999999999996</v>
      </c>
      <c r="P21">
        <v>84.603999999999999</v>
      </c>
      <c r="Q21">
        <v>90.950999999999993</v>
      </c>
      <c r="R21">
        <v>65.555999999999997</v>
      </c>
      <c r="S21">
        <v>1.2999999999999999E-2</v>
      </c>
      <c r="V21" s="3">
        <v>18</v>
      </c>
      <c r="X21" s="50">
        <v>7.6699999999999994E-6</v>
      </c>
      <c r="Y21">
        <v>91.507999999999996</v>
      </c>
      <c r="Z21">
        <v>75.332999999999998</v>
      </c>
      <c r="AA21">
        <v>123.667</v>
      </c>
      <c r="AB21">
        <v>-92.385999999999996</v>
      </c>
      <c r="AC21">
        <v>1.2999999999999999E-2</v>
      </c>
      <c r="AF21" s="3">
        <v>18</v>
      </c>
      <c r="AH21" s="50">
        <v>7.6699999999999994E-6</v>
      </c>
      <c r="AI21">
        <v>70.725999999999999</v>
      </c>
      <c r="AJ21">
        <v>67.489999999999995</v>
      </c>
      <c r="AK21">
        <v>72.438000000000002</v>
      </c>
      <c r="AL21">
        <v>128.29</v>
      </c>
      <c r="AM21">
        <v>1.2999999999999999E-2</v>
      </c>
      <c r="AP21" s="3">
        <v>18</v>
      </c>
      <c r="AR21" s="50">
        <v>8.2900000000000002E-6</v>
      </c>
      <c r="AS21">
        <v>34.22</v>
      </c>
      <c r="AT21">
        <v>30.5</v>
      </c>
      <c r="AU21">
        <v>39.892000000000003</v>
      </c>
      <c r="AV21">
        <v>150.524</v>
      </c>
      <c r="AW21">
        <v>1.4999999999999999E-2</v>
      </c>
      <c r="BA21" s="5">
        <v>18</v>
      </c>
      <c r="BC21" s="50">
        <v>5.8300000000000001E-6</v>
      </c>
      <c r="BD21">
        <v>115.18899999999999</v>
      </c>
      <c r="BE21">
        <v>108.333</v>
      </c>
      <c r="BF21">
        <v>131.667</v>
      </c>
      <c r="BG21">
        <v>-51.843000000000004</v>
      </c>
      <c r="BH21">
        <v>0.01</v>
      </c>
      <c r="BK21" s="3">
        <v>18</v>
      </c>
      <c r="BM21" s="50">
        <v>4.3000000000000003E-6</v>
      </c>
      <c r="BN21">
        <v>94.373999999999995</v>
      </c>
      <c r="BO21">
        <v>74.656999999999996</v>
      </c>
      <c r="BP21">
        <v>112.667</v>
      </c>
      <c r="BQ21">
        <v>-61.39</v>
      </c>
      <c r="BR21">
        <v>7.0000000000000001E-3</v>
      </c>
      <c r="BU21" s="3">
        <v>18</v>
      </c>
      <c r="BW21" s="50">
        <v>5.5300000000000004E-6</v>
      </c>
      <c r="BX21">
        <v>68.195999999999998</v>
      </c>
      <c r="BY21">
        <v>62.332999999999998</v>
      </c>
      <c r="BZ21">
        <v>73.647000000000006</v>
      </c>
      <c r="CA21">
        <v>144.46199999999999</v>
      </c>
      <c r="CB21">
        <v>0.01</v>
      </c>
      <c r="CE21" s="3">
        <v>18</v>
      </c>
      <c r="CG21" s="50">
        <v>9.5200000000000003E-6</v>
      </c>
      <c r="CH21">
        <v>68.045000000000002</v>
      </c>
      <c r="CI21">
        <v>64.027000000000001</v>
      </c>
      <c r="CJ21">
        <v>72</v>
      </c>
      <c r="CK21">
        <v>11.689</v>
      </c>
      <c r="CL21">
        <v>1.6E-2</v>
      </c>
      <c r="CP21">
        <v>18</v>
      </c>
      <c r="CR21" s="50">
        <v>7.3699999999999997E-6</v>
      </c>
      <c r="CS21">
        <v>53.887999999999998</v>
      </c>
      <c r="CT21">
        <v>50.777999999999999</v>
      </c>
      <c r="CU21">
        <v>57.838000000000001</v>
      </c>
      <c r="CV21">
        <v>85.03</v>
      </c>
      <c r="CW21">
        <v>1.2999999999999999E-2</v>
      </c>
      <c r="CZ21" s="48"/>
      <c r="DA21" s="37"/>
      <c r="DB21" s="3">
        <v>18</v>
      </c>
      <c r="DD21" s="50">
        <v>8.2900000000000002E-6</v>
      </c>
      <c r="DE21">
        <v>54.259</v>
      </c>
      <c r="DF21">
        <v>28.556000000000001</v>
      </c>
      <c r="DG21">
        <v>62.363</v>
      </c>
      <c r="DH21">
        <v>40.100999999999999</v>
      </c>
      <c r="DI21">
        <v>1.4E-2</v>
      </c>
      <c r="DU21">
        <v>18</v>
      </c>
      <c r="DW21" s="50">
        <v>7.0600000000000002E-6</v>
      </c>
      <c r="DX21">
        <v>70.444000000000003</v>
      </c>
      <c r="DY21">
        <v>68</v>
      </c>
      <c r="DZ21">
        <v>72.332999999999998</v>
      </c>
      <c r="EA21">
        <v>-105.94499999999999</v>
      </c>
      <c r="EB21">
        <v>1.2E-2</v>
      </c>
      <c r="EE21" s="3">
        <v>18</v>
      </c>
      <c r="EG21" s="50">
        <v>9.5200000000000003E-6</v>
      </c>
      <c r="EH21">
        <v>71.603999999999999</v>
      </c>
      <c r="EI21">
        <v>67.599999999999994</v>
      </c>
      <c r="EJ21">
        <v>74.64</v>
      </c>
      <c r="EK21">
        <v>51.953000000000003</v>
      </c>
      <c r="EL21">
        <v>1.7000000000000001E-2</v>
      </c>
      <c r="EO21" s="37"/>
      <c r="EP21" s="3">
        <v>18</v>
      </c>
      <c r="ER21" s="50">
        <v>6.4500000000000001E-6</v>
      </c>
      <c r="ES21">
        <v>59.124000000000002</v>
      </c>
      <c r="ET21">
        <v>56</v>
      </c>
      <c r="EU21">
        <v>62</v>
      </c>
      <c r="EV21">
        <v>-149.53399999999999</v>
      </c>
      <c r="EW21">
        <v>1.0999999999999999E-2</v>
      </c>
      <c r="EY21"/>
      <c r="EZ21" s="37"/>
      <c r="FA21" s="49"/>
      <c r="FB21" s="37"/>
      <c r="FC21" s="37"/>
      <c r="FD21" s="37"/>
      <c r="FE21" s="37"/>
      <c r="FF21" s="37"/>
      <c r="FG21" s="37"/>
      <c r="FH21" s="37"/>
    </row>
    <row r="22" spans="2:164" x14ac:dyDescent="0.25">
      <c r="B22" s="37"/>
      <c r="C22" s="37"/>
      <c r="D22" s="49"/>
      <c r="E22" s="37"/>
      <c r="F22" s="37"/>
      <c r="G22" s="37"/>
      <c r="H22" s="37"/>
      <c r="I22" s="37"/>
      <c r="J22" s="37"/>
      <c r="K22" s="37"/>
      <c r="L22" s="3">
        <v>19</v>
      </c>
      <c r="N22" s="50">
        <v>6.4500000000000001E-6</v>
      </c>
      <c r="O22">
        <v>89.171000000000006</v>
      </c>
      <c r="P22">
        <v>87.667000000000002</v>
      </c>
      <c r="Q22">
        <v>91.667000000000002</v>
      </c>
      <c r="R22">
        <v>-116.565</v>
      </c>
      <c r="S22">
        <v>1.0999999999999999E-2</v>
      </c>
      <c r="V22" s="3">
        <v>19</v>
      </c>
      <c r="X22" s="50">
        <v>7.3699999999999997E-6</v>
      </c>
      <c r="Y22">
        <v>93.313000000000002</v>
      </c>
      <c r="Z22">
        <v>87.983999999999995</v>
      </c>
      <c r="AA22">
        <v>96.566000000000003</v>
      </c>
      <c r="AB22">
        <v>92.49</v>
      </c>
      <c r="AC22">
        <v>1.2999999999999999E-2</v>
      </c>
      <c r="AF22" s="3">
        <v>19</v>
      </c>
      <c r="AH22" s="50">
        <v>1.01E-5</v>
      </c>
      <c r="AI22">
        <v>72.007999999999996</v>
      </c>
      <c r="AJ22">
        <v>69.453000000000003</v>
      </c>
      <c r="AK22">
        <v>75.426000000000002</v>
      </c>
      <c r="AL22">
        <v>-51.34</v>
      </c>
      <c r="AM22">
        <v>1.7999999999999999E-2</v>
      </c>
      <c r="AP22" s="3">
        <v>19</v>
      </c>
      <c r="AR22" s="50">
        <v>4.9100000000000004E-6</v>
      </c>
      <c r="AS22">
        <v>39.33</v>
      </c>
      <c r="AT22">
        <v>32.667000000000002</v>
      </c>
      <c r="AU22">
        <v>47.667000000000002</v>
      </c>
      <c r="AV22">
        <v>-33.69</v>
      </c>
      <c r="AW22">
        <v>8.0000000000000002E-3</v>
      </c>
      <c r="BA22" s="5">
        <v>19</v>
      </c>
      <c r="BC22" s="50">
        <v>6.7499999999999997E-6</v>
      </c>
      <c r="BD22">
        <v>120.20699999999999</v>
      </c>
      <c r="BE22">
        <v>104.99299999999999</v>
      </c>
      <c r="BF22">
        <v>141.65299999999999</v>
      </c>
      <c r="BG22">
        <v>135</v>
      </c>
      <c r="BH22">
        <v>1.2E-2</v>
      </c>
      <c r="BK22" s="3">
        <v>19</v>
      </c>
      <c r="BM22" s="50">
        <v>7.3699999999999997E-6</v>
      </c>
      <c r="BN22">
        <v>82.813000000000002</v>
      </c>
      <c r="BO22">
        <v>69.507000000000005</v>
      </c>
      <c r="BP22">
        <v>97.549000000000007</v>
      </c>
      <c r="BQ22">
        <v>115.46299999999999</v>
      </c>
      <c r="BR22">
        <v>1.2999999999999999E-2</v>
      </c>
      <c r="BU22" s="3">
        <v>19</v>
      </c>
      <c r="BW22" s="50">
        <v>6.7499999999999997E-6</v>
      </c>
      <c r="BX22">
        <v>56.418999999999997</v>
      </c>
      <c r="BY22">
        <v>50.503</v>
      </c>
      <c r="BZ22">
        <v>66.221999999999994</v>
      </c>
      <c r="CA22">
        <v>-35.218000000000004</v>
      </c>
      <c r="CB22">
        <v>1.2E-2</v>
      </c>
      <c r="CE22" s="3">
        <v>19</v>
      </c>
      <c r="CG22" s="50">
        <v>1.26E-5</v>
      </c>
      <c r="CH22">
        <v>68.268000000000001</v>
      </c>
      <c r="CI22">
        <v>64.283000000000001</v>
      </c>
      <c r="CJ22">
        <v>72.128</v>
      </c>
      <c r="CK22">
        <v>-163.85599999999999</v>
      </c>
      <c r="CL22">
        <v>2.1999999999999999E-2</v>
      </c>
      <c r="CP22">
        <v>19</v>
      </c>
      <c r="CR22" s="50">
        <v>6.4500000000000001E-6</v>
      </c>
      <c r="CS22">
        <v>53.904000000000003</v>
      </c>
      <c r="CT22">
        <v>50.332999999999998</v>
      </c>
      <c r="CU22">
        <v>59.3</v>
      </c>
      <c r="CV22">
        <v>-92.861999999999995</v>
      </c>
      <c r="CW22">
        <v>1.0999999999999999E-2</v>
      </c>
      <c r="CZ22" s="48"/>
      <c r="DA22" s="37"/>
      <c r="DB22" s="3">
        <v>19</v>
      </c>
      <c r="DD22" s="50">
        <v>6.1399999999999997E-6</v>
      </c>
      <c r="DE22">
        <v>37.552</v>
      </c>
      <c r="DF22">
        <v>27.611999999999998</v>
      </c>
      <c r="DG22">
        <v>59.593000000000004</v>
      </c>
      <c r="DH22">
        <v>-145.49100000000001</v>
      </c>
      <c r="DI22">
        <v>0.01</v>
      </c>
      <c r="DU22">
        <v>19</v>
      </c>
      <c r="DW22" s="50">
        <v>5.8300000000000001E-6</v>
      </c>
      <c r="DX22">
        <v>72.375</v>
      </c>
      <c r="DY22">
        <v>69.332999999999998</v>
      </c>
      <c r="DZ22">
        <v>74</v>
      </c>
      <c r="EA22">
        <v>76.759</v>
      </c>
      <c r="EB22">
        <v>0.01</v>
      </c>
      <c r="EE22" s="3">
        <v>19</v>
      </c>
      <c r="EG22" s="50">
        <v>1.1399999999999999E-5</v>
      </c>
      <c r="EH22">
        <v>74.599000000000004</v>
      </c>
      <c r="EI22">
        <v>62.594999999999999</v>
      </c>
      <c r="EJ22">
        <v>84.745999999999995</v>
      </c>
      <c r="EK22">
        <v>-127.185</v>
      </c>
      <c r="EL22">
        <v>0.02</v>
      </c>
      <c r="EO22" s="37"/>
      <c r="EP22" s="3">
        <v>19</v>
      </c>
      <c r="ER22" s="50">
        <v>1.0699999999999999E-5</v>
      </c>
      <c r="ES22">
        <v>55.878</v>
      </c>
      <c r="ET22">
        <v>50.783999999999999</v>
      </c>
      <c r="EU22">
        <v>58.451000000000001</v>
      </c>
      <c r="EV22">
        <v>31.827000000000002</v>
      </c>
      <c r="EW22">
        <v>1.9E-2</v>
      </c>
      <c r="EY22"/>
      <c r="EZ22" s="37"/>
      <c r="FA22" s="49"/>
      <c r="FB22" s="37"/>
      <c r="FC22" s="37"/>
      <c r="FD22" s="37"/>
      <c r="FE22" s="37"/>
      <c r="FF22" s="37"/>
      <c r="FG22" s="37"/>
      <c r="FH22" s="37"/>
    </row>
    <row r="23" spans="2:164" x14ac:dyDescent="0.25">
      <c r="B23" s="37"/>
      <c r="C23" s="37"/>
      <c r="D23" s="49"/>
      <c r="E23" s="37"/>
      <c r="F23" s="37"/>
      <c r="G23" s="37"/>
      <c r="H23" s="37"/>
      <c r="I23" s="37"/>
      <c r="J23" s="37"/>
      <c r="K23" s="37"/>
      <c r="L23" s="3">
        <v>20</v>
      </c>
      <c r="N23" s="50">
        <v>1.1399999999999999E-5</v>
      </c>
      <c r="O23">
        <v>91.555999999999997</v>
      </c>
      <c r="P23">
        <v>87.888999999999996</v>
      </c>
      <c r="Q23">
        <v>94.974999999999994</v>
      </c>
      <c r="R23">
        <v>63.435000000000002</v>
      </c>
      <c r="S23">
        <v>0.02</v>
      </c>
      <c r="V23" s="3">
        <v>20</v>
      </c>
      <c r="X23" s="50">
        <v>6.1399999999999997E-6</v>
      </c>
      <c r="Y23">
        <v>95.753</v>
      </c>
      <c r="Z23">
        <v>84.888999999999996</v>
      </c>
      <c r="AA23">
        <v>109.56100000000001</v>
      </c>
      <c r="AB23">
        <v>-90</v>
      </c>
      <c r="AC23">
        <v>0.01</v>
      </c>
      <c r="AF23" s="3">
        <v>20</v>
      </c>
      <c r="AH23" s="50">
        <v>7.0600000000000002E-6</v>
      </c>
      <c r="AI23">
        <v>72.837000000000003</v>
      </c>
      <c r="AJ23">
        <v>69</v>
      </c>
      <c r="AK23">
        <v>75</v>
      </c>
      <c r="AL23">
        <v>122.276</v>
      </c>
      <c r="AM23">
        <v>1.2E-2</v>
      </c>
      <c r="AP23" s="3">
        <v>20</v>
      </c>
      <c r="AR23" s="50">
        <v>6.1399999999999997E-6</v>
      </c>
      <c r="AS23">
        <v>49.46</v>
      </c>
      <c r="AT23">
        <v>45.764000000000003</v>
      </c>
      <c r="AU23">
        <v>54.445</v>
      </c>
      <c r="AV23">
        <v>147.995</v>
      </c>
      <c r="AW23">
        <v>0.01</v>
      </c>
      <c r="BA23" s="5">
        <v>20</v>
      </c>
      <c r="BC23" s="50">
        <v>6.1399999999999997E-6</v>
      </c>
      <c r="BD23">
        <v>157.82300000000001</v>
      </c>
      <c r="BE23">
        <v>110.333</v>
      </c>
      <c r="BF23">
        <v>185.917</v>
      </c>
      <c r="BG23">
        <v>-55.491</v>
      </c>
      <c r="BH23">
        <v>1.0999999999999999E-2</v>
      </c>
      <c r="BK23" s="3">
        <v>20</v>
      </c>
      <c r="BM23" s="50">
        <v>6.4500000000000001E-6</v>
      </c>
      <c r="BN23">
        <v>93.278999999999996</v>
      </c>
      <c r="BO23">
        <v>72.84</v>
      </c>
      <c r="BP23">
        <v>107.938</v>
      </c>
      <c r="BQ23">
        <v>-66.037999999999997</v>
      </c>
      <c r="BR23">
        <v>1.0999999999999999E-2</v>
      </c>
      <c r="BU23" s="3">
        <v>20</v>
      </c>
      <c r="BW23" s="50">
        <v>5.5300000000000004E-6</v>
      </c>
      <c r="BX23">
        <v>70.177000000000007</v>
      </c>
      <c r="BY23">
        <v>63.523000000000003</v>
      </c>
      <c r="BZ23">
        <v>80.555999999999997</v>
      </c>
      <c r="CA23">
        <v>149.036</v>
      </c>
      <c r="CB23">
        <v>8.9999999999999993E-3</v>
      </c>
      <c r="CE23" s="3">
        <v>20</v>
      </c>
      <c r="CG23" s="50">
        <v>8.8999999999999995E-6</v>
      </c>
      <c r="CH23">
        <v>63.765000000000001</v>
      </c>
      <c r="CI23">
        <v>60.334000000000003</v>
      </c>
      <c r="CJ23">
        <v>67.06</v>
      </c>
      <c r="CK23">
        <v>18.434999999999999</v>
      </c>
      <c r="CL23">
        <v>1.6E-2</v>
      </c>
      <c r="CP23">
        <v>20</v>
      </c>
      <c r="CR23" s="50">
        <v>6.1399999999999997E-6</v>
      </c>
      <c r="CS23">
        <v>53.140999999999998</v>
      </c>
      <c r="CT23">
        <v>50.222000000000001</v>
      </c>
      <c r="CU23">
        <v>58.222000000000001</v>
      </c>
      <c r="CV23">
        <v>87.138000000000005</v>
      </c>
      <c r="CW23">
        <v>1.0999999999999999E-2</v>
      </c>
      <c r="CZ23" s="48"/>
      <c r="DA23" s="37"/>
      <c r="DB23" s="3">
        <v>20</v>
      </c>
      <c r="DD23" s="50">
        <v>1.11E-5</v>
      </c>
      <c r="DE23">
        <v>58.609000000000002</v>
      </c>
      <c r="DF23">
        <v>53.720999999999997</v>
      </c>
      <c r="DG23">
        <v>62.235999999999997</v>
      </c>
      <c r="DH23">
        <v>39.173999999999999</v>
      </c>
      <c r="DI23">
        <v>1.9E-2</v>
      </c>
      <c r="DU23">
        <v>20</v>
      </c>
      <c r="DW23" s="50">
        <v>4.3000000000000003E-6</v>
      </c>
      <c r="DX23">
        <v>73.593999999999994</v>
      </c>
      <c r="DY23">
        <v>72.778000000000006</v>
      </c>
      <c r="DZ23">
        <v>74.278000000000006</v>
      </c>
      <c r="EA23">
        <v>-102.995</v>
      </c>
      <c r="EB23">
        <v>7.0000000000000001E-3</v>
      </c>
      <c r="EE23" s="3">
        <v>20</v>
      </c>
      <c r="EG23" s="50">
        <v>1.04E-5</v>
      </c>
      <c r="EH23">
        <v>67.596999999999994</v>
      </c>
      <c r="EI23">
        <v>61.988</v>
      </c>
      <c r="EJ23">
        <v>72.010999999999996</v>
      </c>
      <c r="EK23">
        <v>52.430999999999997</v>
      </c>
      <c r="EL23">
        <v>1.7999999999999999E-2</v>
      </c>
      <c r="EO23" s="37"/>
      <c r="EP23" s="3">
        <v>20</v>
      </c>
      <c r="ER23" s="50">
        <v>7.3699999999999997E-6</v>
      </c>
      <c r="ES23">
        <v>55.567</v>
      </c>
      <c r="ET23">
        <v>53.158999999999999</v>
      </c>
      <c r="EU23">
        <v>57.667000000000002</v>
      </c>
      <c r="EV23">
        <v>-147.72399999999999</v>
      </c>
      <c r="EW23">
        <v>1.2999999999999999E-2</v>
      </c>
      <c r="EY23"/>
      <c r="EZ23" s="37"/>
      <c r="FA23" s="49"/>
      <c r="FB23" s="37"/>
      <c r="FC23" s="37"/>
      <c r="FD23" s="37"/>
      <c r="FE23" s="37"/>
      <c r="FF23" s="37"/>
      <c r="FG23" s="37"/>
      <c r="FH23" s="37"/>
    </row>
    <row r="24" spans="2:164" x14ac:dyDescent="0.25">
      <c r="B24" s="37"/>
      <c r="C24" s="37"/>
      <c r="D24" s="49"/>
      <c r="E24" s="37"/>
      <c r="F24" s="37"/>
      <c r="G24" s="37"/>
      <c r="H24" s="37"/>
      <c r="I24" s="37"/>
      <c r="J24" s="37"/>
      <c r="K24" s="37"/>
      <c r="L24" s="3">
        <v>21</v>
      </c>
      <c r="N24" s="50">
        <v>1.4399999999999999E-5</v>
      </c>
      <c r="O24">
        <v>90.323999999999998</v>
      </c>
      <c r="P24">
        <v>87.085999999999999</v>
      </c>
      <c r="Q24">
        <v>93.25</v>
      </c>
      <c r="R24">
        <v>-113.199</v>
      </c>
      <c r="S24">
        <v>2.5000000000000001E-2</v>
      </c>
      <c r="V24" s="3">
        <v>21</v>
      </c>
      <c r="X24" s="50">
        <v>6.7499999999999997E-6</v>
      </c>
      <c r="Y24">
        <v>71.287000000000006</v>
      </c>
      <c r="Z24">
        <v>56.746000000000002</v>
      </c>
      <c r="AA24">
        <v>86.016000000000005</v>
      </c>
      <c r="AB24">
        <v>90</v>
      </c>
      <c r="AC24">
        <v>1.2E-2</v>
      </c>
      <c r="AF24" s="3">
        <v>21</v>
      </c>
      <c r="AH24" s="50">
        <v>9.2099999999999999E-6</v>
      </c>
      <c r="AI24">
        <v>71.546000000000006</v>
      </c>
      <c r="AJ24">
        <v>67</v>
      </c>
      <c r="AK24">
        <v>74.838999999999999</v>
      </c>
      <c r="AL24">
        <v>-56.31</v>
      </c>
      <c r="AM24">
        <v>1.6E-2</v>
      </c>
      <c r="AP24" s="3">
        <v>21</v>
      </c>
      <c r="AR24" s="50">
        <v>6.7499999999999997E-6</v>
      </c>
      <c r="AS24">
        <v>58.655999999999999</v>
      </c>
      <c r="AT24">
        <v>44.524000000000001</v>
      </c>
      <c r="AU24">
        <v>76.713999999999999</v>
      </c>
      <c r="AV24">
        <v>-31.43</v>
      </c>
      <c r="AW24">
        <v>1.0999999999999999E-2</v>
      </c>
      <c r="BA24" s="5">
        <v>21</v>
      </c>
      <c r="BC24" s="50">
        <v>6.4500000000000001E-6</v>
      </c>
      <c r="BD24">
        <v>168.28</v>
      </c>
      <c r="BE24">
        <v>141.333</v>
      </c>
      <c r="BF24">
        <v>194.6</v>
      </c>
      <c r="BG24">
        <v>139.08600000000001</v>
      </c>
      <c r="BH24">
        <v>1.0999999999999999E-2</v>
      </c>
      <c r="BK24" s="3">
        <v>21</v>
      </c>
      <c r="BM24" s="50">
        <v>5.5300000000000004E-6</v>
      </c>
      <c r="BN24">
        <v>109.377</v>
      </c>
      <c r="BO24">
        <v>78.540999999999997</v>
      </c>
      <c r="BP24">
        <v>157.28700000000001</v>
      </c>
      <c r="BQ24">
        <v>118.072</v>
      </c>
      <c r="BR24">
        <v>0.01</v>
      </c>
      <c r="BU24" s="3">
        <v>21</v>
      </c>
      <c r="BW24" s="50">
        <v>4.9100000000000004E-6</v>
      </c>
      <c r="BX24">
        <v>87.745999999999995</v>
      </c>
      <c r="BY24">
        <v>71.813000000000002</v>
      </c>
      <c r="BZ24">
        <v>99.373000000000005</v>
      </c>
      <c r="CA24">
        <v>-36.869999999999997</v>
      </c>
      <c r="CB24">
        <v>8.0000000000000002E-3</v>
      </c>
      <c r="CE24" s="3">
        <v>21</v>
      </c>
      <c r="CG24" s="50">
        <v>1.29E-5</v>
      </c>
      <c r="CH24">
        <v>63.677999999999997</v>
      </c>
      <c r="CI24">
        <v>60.667000000000002</v>
      </c>
      <c r="CJ24">
        <v>66.739999999999995</v>
      </c>
      <c r="CK24">
        <v>-165.964</v>
      </c>
      <c r="CL24">
        <v>2.3E-2</v>
      </c>
      <c r="CP24">
        <v>21</v>
      </c>
      <c r="CR24" s="50">
        <v>7.0600000000000002E-6</v>
      </c>
      <c r="CS24">
        <v>51.076999999999998</v>
      </c>
      <c r="CT24">
        <v>46.555999999999997</v>
      </c>
      <c r="CU24">
        <v>53.889000000000003</v>
      </c>
      <c r="CV24">
        <v>-90</v>
      </c>
      <c r="CW24">
        <v>1.2E-2</v>
      </c>
      <c r="CZ24" s="48"/>
      <c r="DA24" s="37"/>
      <c r="DB24" s="3">
        <v>21</v>
      </c>
      <c r="DD24" s="50">
        <v>1.1399999999999999E-5</v>
      </c>
      <c r="DE24">
        <v>61.170999999999999</v>
      </c>
      <c r="DF24">
        <v>49.658000000000001</v>
      </c>
      <c r="DG24">
        <v>74.227999999999994</v>
      </c>
      <c r="DH24">
        <v>-144.09</v>
      </c>
      <c r="DI24">
        <v>0.02</v>
      </c>
      <c r="DU24">
        <v>21</v>
      </c>
      <c r="DW24" s="50">
        <v>9.5200000000000003E-6</v>
      </c>
      <c r="DX24">
        <v>71.358999999999995</v>
      </c>
      <c r="DY24">
        <v>67.683999999999997</v>
      </c>
      <c r="DZ24">
        <v>73.814999999999998</v>
      </c>
      <c r="EA24">
        <v>74.578000000000003</v>
      </c>
      <c r="EB24">
        <v>1.6E-2</v>
      </c>
      <c r="EE24" s="3">
        <v>21</v>
      </c>
      <c r="EG24" s="50">
        <v>5.8300000000000001E-6</v>
      </c>
      <c r="EH24">
        <v>65.591999999999999</v>
      </c>
      <c r="EI24">
        <v>61.843000000000004</v>
      </c>
      <c r="EJ24">
        <v>68.539000000000001</v>
      </c>
      <c r="EK24">
        <v>-132.709</v>
      </c>
      <c r="EL24">
        <v>0.01</v>
      </c>
      <c r="EO24" s="37"/>
      <c r="EP24" s="3">
        <v>21</v>
      </c>
      <c r="ER24" s="50">
        <v>7.6699999999999994E-6</v>
      </c>
      <c r="ES24">
        <v>54.576999999999998</v>
      </c>
      <c r="ET24">
        <v>53.222000000000001</v>
      </c>
      <c r="EU24">
        <v>56.277999999999999</v>
      </c>
      <c r="EV24">
        <v>30.963999999999999</v>
      </c>
      <c r="EW24">
        <v>1.2999999999999999E-2</v>
      </c>
      <c r="EY24"/>
      <c r="EZ24" s="37"/>
      <c r="FA24" s="49"/>
      <c r="FB24" s="37"/>
      <c r="FC24" s="37"/>
      <c r="FD24" s="37"/>
      <c r="FE24" s="37"/>
      <c r="FF24" s="37"/>
      <c r="FG24" s="37"/>
      <c r="FH24" s="37"/>
    </row>
    <row r="25" spans="2:164" x14ac:dyDescent="0.25">
      <c r="B25" s="37"/>
      <c r="C25" s="37"/>
      <c r="D25" s="49"/>
      <c r="E25" s="37"/>
      <c r="F25" s="37"/>
      <c r="G25" s="37"/>
      <c r="H25" s="37"/>
      <c r="I25" s="37"/>
      <c r="J25" s="37"/>
      <c r="K25" s="37"/>
      <c r="L25" s="3">
        <v>22</v>
      </c>
      <c r="N25" s="50">
        <v>1.1399999999999999E-5</v>
      </c>
      <c r="O25">
        <v>88.426000000000002</v>
      </c>
      <c r="P25">
        <v>84.778000000000006</v>
      </c>
      <c r="Q25">
        <v>92.444000000000003</v>
      </c>
      <c r="R25">
        <v>63.435000000000002</v>
      </c>
      <c r="S25">
        <v>0.02</v>
      </c>
      <c r="V25" s="3">
        <v>22</v>
      </c>
      <c r="X25" s="50">
        <v>6.7499999999999997E-6</v>
      </c>
      <c r="Y25">
        <v>63.933999999999997</v>
      </c>
      <c r="Z25">
        <v>39.564999999999998</v>
      </c>
      <c r="AA25">
        <v>77.429000000000002</v>
      </c>
      <c r="AB25">
        <v>-87.397000000000006</v>
      </c>
      <c r="AC25">
        <v>1.2E-2</v>
      </c>
      <c r="AF25" s="3">
        <v>22</v>
      </c>
      <c r="AH25" s="50">
        <v>9.2099999999999999E-6</v>
      </c>
      <c r="AI25">
        <v>72.638000000000005</v>
      </c>
      <c r="AJ25">
        <v>69.784000000000006</v>
      </c>
      <c r="AK25">
        <v>76</v>
      </c>
      <c r="AL25">
        <v>125.31100000000001</v>
      </c>
      <c r="AM25">
        <v>1.6E-2</v>
      </c>
      <c r="AP25" s="3">
        <v>22</v>
      </c>
      <c r="AR25" s="50">
        <v>4.9100000000000004E-6</v>
      </c>
      <c r="AS25">
        <v>47.7</v>
      </c>
      <c r="AT25">
        <v>39.667000000000002</v>
      </c>
      <c r="AU25">
        <v>56</v>
      </c>
      <c r="AV25">
        <v>151.69900000000001</v>
      </c>
      <c r="AW25">
        <v>8.0000000000000002E-3</v>
      </c>
      <c r="BA25" s="5">
        <v>22</v>
      </c>
      <c r="BC25" s="50">
        <v>6.1399999999999997E-6</v>
      </c>
      <c r="BD25">
        <v>186.155</v>
      </c>
      <c r="BE25">
        <v>141.333</v>
      </c>
      <c r="BF25">
        <v>222.333</v>
      </c>
      <c r="BG25">
        <v>-55.491</v>
      </c>
      <c r="BH25">
        <v>1.0999999999999999E-2</v>
      </c>
      <c r="BK25" s="3">
        <v>22</v>
      </c>
      <c r="BM25" s="50">
        <v>4.6E-6</v>
      </c>
      <c r="BN25">
        <v>94.730999999999995</v>
      </c>
      <c r="BO25">
        <v>83.897999999999996</v>
      </c>
      <c r="BP25">
        <v>112.367</v>
      </c>
      <c r="BQ25">
        <v>-65.224999999999994</v>
      </c>
      <c r="BR25">
        <v>8.0000000000000002E-3</v>
      </c>
      <c r="BU25" s="3">
        <v>22</v>
      </c>
      <c r="BW25" s="50">
        <v>6.7499999999999997E-6</v>
      </c>
      <c r="BX25">
        <v>90.394999999999996</v>
      </c>
      <c r="BY25">
        <v>78.974999999999994</v>
      </c>
      <c r="BZ25">
        <v>98.986999999999995</v>
      </c>
      <c r="CA25">
        <v>144.78200000000001</v>
      </c>
      <c r="CB25">
        <v>1.0999999999999999E-2</v>
      </c>
      <c r="CE25" s="3">
        <v>22</v>
      </c>
      <c r="CG25" s="50">
        <v>1.47E-5</v>
      </c>
      <c r="CH25">
        <v>64.623000000000005</v>
      </c>
      <c r="CI25">
        <v>61.087000000000003</v>
      </c>
      <c r="CJ25">
        <v>68.623999999999995</v>
      </c>
      <c r="CK25">
        <v>13.449</v>
      </c>
      <c r="CL25">
        <v>2.5999999999999999E-2</v>
      </c>
      <c r="CP25">
        <v>22</v>
      </c>
      <c r="CR25" s="50">
        <v>7.3699999999999997E-6</v>
      </c>
      <c r="CS25">
        <v>51.292000000000002</v>
      </c>
      <c r="CT25">
        <v>46.667000000000002</v>
      </c>
      <c r="CU25">
        <v>57.96</v>
      </c>
      <c r="CV25">
        <v>84.805999999999997</v>
      </c>
      <c r="CW25">
        <v>1.2999999999999999E-2</v>
      </c>
      <c r="CZ25" s="48"/>
      <c r="DA25" s="37"/>
      <c r="DB25" s="3">
        <v>22</v>
      </c>
      <c r="DD25" s="50">
        <v>1.2E-5</v>
      </c>
      <c r="DE25">
        <v>64.593999999999994</v>
      </c>
      <c r="DF25">
        <v>55.444000000000003</v>
      </c>
      <c r="DG25">
        <v>86.59</v>
      </c>
      <c r="DH25">
        <v>38.659999999999997</v>
      </c>
      <c r="DI25">
        <v>2.1000000000000001E-2</v>
      </c>
      <c r="DU25">
        <v>22</v>
      </c>
      <c r="DW25" s="50">
        <v>9.5200000000000003E-6</v>
      </c>
      <c r="DX25">
        <v>71.468999999999994</v>
      </c>
      <c r="DY25">
        <v>67.489999999999995</v>
      </c>
      <c r="DZ25">
        <v>74</v>
      </c>
      <c r="EA25">
        <v>-103.57</v>
      </c>
      <c r="EB25">
        <v>1.7000000000000001E-2</v>
      </c>
      <c r="EE25" s="3">
        <v>22</v>
      </c>
      <c r="EG25" s="50">
        <v>6.4500000000000001E-6</v>
      </c>
      <c r="EH25">
        <v>66.584000000000003</v>
      </c>
      <c r="EI25">
        <v>60.606999999999999</v>
      </c>
      <c r="EJ25">
        <v>69.167000000000002</v>
      </c>
      <c r="EK25">
        <v>50.905999999999999</v>
      </c>
      <c r="EL25">
        <v>1.0999999999999999E-2</v>
      </c>
      <c r="EO25" s="37"/>
      <c r="EP25" s="3">
        <v>22</v>
      </c>
      <c r="ER25" s="50">
        <v>8.8999999999999995E-6</v>
      </c>
      <c r="ES25">
        <v>54.692999999999998</v>
      </c>
      <c r="ET25">
        <v>53.655000000000001</v>
      </c>
      <c r="EU25">
        <v>56.438000000000002</v>
      </c>
      <c r="EV25">
        <v>-146.31</v>
      </c>
      <c r="EW25">
        <v>1.6E-2</v>
      </c>
      <c r="EY25"/>
      <c r="EZ25" s="37"/>
      <c r="FA25" s="49"/>
      <c r="FB25" s="37"/>
      <c r="FC25" s="37"/>
      <c r="FD25" s="37"/>
      <c r="FE25" s="37"/>
      <c r="FF25" s="37"/>
      <c r="FG25" s="37"/>
      <c r="FH25" s="37"/>
    </row>
    <row r="26" spans="2:164" x14ac:dyDescent="0.25">
      <c r="B26" s="37"/>
      <c r="C26" s="37"/>
      <c r="D26" s="49"/>
      <c r="E26" s="37"/>
      <c r="F26" s="37"/>
      <c r="G26" s="37"/>
      <c r="H26" s="37"/>
      <c r="I26" s="37"/>
      <c r="J26" s="37"/>
      <c r="K26" s="37"/>
      <c r="L26" s="3">
        <v>23</v>
      </c>
      <c r="N26" s="50">
        <v>8.8999999999999995E-6</v>
      </c>
      <c r="O26">
        <v>91.695999999999998</v>
      </c>
      <c r="P26">
        <v>89.549000000000007</v>
      </c>
      <c r="Q26">
        <v>96</v>
      </c>
      <c r="R26">
        <v>-111.038</v>
      </c>
      <c r="S26">
        <v>1.4999999999999999E-2</v>
      </c>
      <c r="V26" s="3">
        <v>23</v>
      </c>
      <c r="X26" s="50">
        <v>7.3699999999999997E-6</v>
      </c>
      <c r="Y26">
        <v>59.823</v>
      </c>
      <c r="Z26">
        <v>36.851999999999997</v>
      </c>
      <c r="AA26">
        <v>67.332999999999998</v>
      </c>
      <c r="AB26">
        <v>92.49</v>
      </c>
      <c r="AC26">
        <v>1.2999999999999999E-2</v>
      </c>
      <c r="AF26" s="3">
        <v>23</v>
      </c>
      <c r="AH26" s="50">
        <v>5.8300000000000001E-6</v>
      </c>
      <c r="AI26">
        <v>73.209000000000003</v>
      </c>
      <c r="AJ26">
        <v>70.438000000000002</v>
      </c>
      <c r="AK26">
        <v>75.790000000000006</v>
      </c>
      <c r="AL26">
        <v>-51.843000000000004</v>
      </c>
      <c r="AM26">
        <v>0.01</v>
      </c>
      <c r="AP26" s="3">
        <v>23</v>
      </c>
      <c r="AR26" s="50">
        <v>1.01E-5</v>
      </c>
      <c r="AS26">
        <v>66.588999999999999</v>
      </c>
      <c r="AT26">
        <v>39.667000000000002</v>
      </c>
      <c r="AU26">
        <v>82.406000000000006</v>
      </c>
      <c r="AV26">
        <v>-34.695</v>
      </c>
      <c r="AW26">
        <v>1.7999999999999999E-2</v>
      </c>
      <c r="BA26" s="5">
        <v>23</v>
      </c>
      <c r="BC26" s="50">
        <v>6.1399999999999997E-6</v>
      </c>
      <c r="BD26">
        <v>178.691</v>
      </c>
      <c r="BE26">
        <v>151.55600000000001</v>
      </c>
      <c r="BF26">
        <v>222.333</v>
      </c>
      <c r="BG26">
        <v>132.87899999999999</v>
      </c>
      <c r="BH26">
        <v>1.0999999999999999E-2</v>
      </c>
      <c r="BK26" s="3">
        <v>23</v>
      </c>
      <c r="BM26" s="50">
        <v>5.22E-6</v>
      </c>
      <c r="BN26">
        <v>174.90899999999999</v>
      </c>
      <c r="BO26">
        <v>93.667000000000002</v>
      </c>
      <c r="BP26">
        <v>211.69399999999999</v>
      </c>
      <c r="BQ26">
        <v>116.565</v>
      </c>
      <c r="BR26">
        <v>8.9999999999999993E-3</v>
      </c>
      <c r="BU26" s="3">
        <v>23</v>
      </c>
      <c r="BW26" s="50">
        <v>6.4500000000000001E-6</v>
      </c>
      <c r="BX26">
        <v>81.474000000000004</v>
      </c>
      <c r="BY26">
        <v>63.716000000000001</v>
      </c>
      <c r="BZ26">
        <v>107.28</v>
      </c>
      <c r="CA26">
        <v>-36.869999999999997</v>
      </c>
      <c r="CB26">
        <v>1.0999999999999999E-2</v>
      </c>
      <c r="CE26" s="3">
        <v>23</v>
      </c>
      <c r="CG26" s="50">
        <v>1.2E-5</v>
      </c>
      <c r="CH26">
        <v>63.994999999999997</v>
      </c>
      <c r="CI26">
        <v>60.783000000000001</v>
      </c>
      <c r="CJ26">
        <v>65.667000000000002</v>
      </c>
      <c r="CK26">
        <v>-163.00899999999999</v>
      </c>
      <c r="CL26">
        <v>2.1000000000000001E-2</v>
      </c>
      <c r="CP26">
        <v>23</v>
      </c>
      <c r="CR26" s="50">
        <v>6.7499999999999997E-6</v>
      </c>
      <c r="CS26">
        <v>50.067999999999998</v>
      </c>
      <c r="CT26">
        <v>45.42</v>
      </c>
      <c r="CU26">
        <v>53.365000000000002</v>
      </c>
      <c r="CV26">
        <v>-92.725999999999999</v>
      </c>
      <c r="CW26">
        <v>1.0999999999999999E-2</v>
      </c>
      <c r="CZ26" s="48"/>
      <c r="DA26" s="37"/>
      <c r="DB26" s="3">
        <v>23</v>
      </c>
      <c r="DD26" s="50">
        <v>1.2300000000000001E-5</v>
      </c>
      <c r="DE26">
        <v>63.667000000000002</v>
      </c>
      <c r="DF26">
        <v>52.912999999999997</v>
      </c>
      <c r="DG26">
        <v>80.569000000000003</v>
      </c>
      <c r="DH26">
        <v>-144.29300000000001</v>
      </c>
      <c r="DI26">
        <v>2.1999999999999999E-2</v>
      </c>
      <c r="DU26">
        <v>23</v>
      </c>
      <c r="DW26" s="50">
        <v>7.0600000000000002E-6</v>
      </c>
      <c r="DX26">
        <v>71.984999999999999</v>
      </c>
      <c r="DY26">
        <v>68.603999999999999</v>
      </c>
      <c r="DZ26">
        <v>74.667000000000002</v>
      </c>
      <c r="EA26">
        <v>74.055000000000007</v>
      </c>
      <c r="EB26">
        <v>1.2E-2</v>
      </c>
      <c r="EE26" s="3">
        <v>23</v>
      </c>
      <c r="EG26" s="50">
        <v>1.9599999999999999E-5</v>
      </c>
      <c r="EH26">
        <v>65.218999999999994</v>
      </c>
      <c r="EI26">
        <v>59</v>
      </c>
      <c r="EJ26">
        <v>71</v>
      </c>
      <c r="EK26">
        <v>-12.339</v>
      </c>
      <c r="EL26">
        <v>1.7999999999999999E-2</v>
      </c>
      <c r="EO26" s="37"/>
      <c r="EP26" s="3">
        <v>23</v>
      </c>
      <c r="ER26" s="50">
        <v>8.6000000000000007E-6</v>
      </c>
      <c r="ES26">
        <v>53.783000000000001</v>
      </c>
      <c r="ET26">
        <v>51.332999999999998</v>
      </c>
      <c r="EU26">
        <v>56.37</v>
      </c>
      <c r="EV26">
        <v>31.329000000000001</v>
      </c>
      <c r="EW26">
        <v>1.4999999999999999E-2</v>
      </c>
      <c r="EY26"/>
      <c r="EZ26" s="37"/>
      <c r="FA26" s="49"/>
      <c r="FB26" s="37"/>
      <c r="FC26" s="37"/>
      <c r="FD26" s="37"/>
      <c r="FE26" s="37"/>
      <c r="FF26" s="37"/>
      <c r="FG26" s="37"/>
      <c r="FH26" s="37"/>
    </row>
    <row r="27" spans="2:164" x14ac:dyDescent="0.25">
      <c r="B27" s="37"/>
      <c r="C27" s="37"/>
      <c r="D27" s="49"/>
      <c r="E27" s="37"/>
      <c r="F27" s="37"/>
      <c r="G27" s="37"/>
      <c r="H27" s="37"/>
      <c r="I27" s="37"/>
      <c r="J27" s="37"/>
      <c r="K27" s="37"/>
      <c r="L27" s="3">
        <v>24</v>
      </c>
      <c r="N27" s="50">
        <v>6.1399999999999997E-6</v>
      </c>
      <c r="O27">
        <v>90.114999999999995</v>
      </c>
      <c r="P27">
        <v>87.421000000000006</v>
      </c>
      <c r="Q27">
        <v>96</v>
      </c>
      <c r="R27">
        <v>64.799000000000007</v>
      </c>
      <c r="S27">
        <v>0.01</v>
      </c>
      <c r="V27" s="3">
        <v>24</v>
      </c>
      <c r="X27" s="50">
        <v>6.7499999999999997E-6</v>
      </c>
      <c r="Y27">
        <v>44.351999999999997</v>
      </c>
      <c r="Z27">
        <v>25.925999999999998</v>
      </c>
      <c r="AA27">
        <v>63.667000000000002</v>
      </c>
      <c r="AB27">
        <v>-90</v>
      </c>
      <c r="AC27">
        <v>1.2E-2</v>
      </c>
      <c r="AF27" s="3">
        <v>24</v>
      </c>
      <c r="AH27" s="50">
        <v>6.7499999999999997E-6</v>
      </c>
      <c r="AI27">
        <v>73.504000000000005</v>
      </c>
      <c r="AJ27">
        <v>70.619</v>
      </c>
      <c r="AK27">
        <v>75.129000000000005</v>
      </c>
      <c r="AL27">
        <v>121.43</v>
      </c>
      <c r="AM27">
        <v>1.2E-2</v>
      </c>
      <c r="AP27" s="3">
        <v>24</v>
      </c>
      <c r="AR27" s="50">
        <v>7.3699999999999997E-6</v>
      </c>
      <c r="AS27">
        <v>60.03</v>
      </c>
      <c r="AT27">
        <v>43.009</v>
      </c>
      <c r="AU27">
        <v>70.581999999999994</v>
      </c>
      <c r="AV27">
        <v>149.036</v>
      </c>
      <c r="AW27">
        <v>1.2999999999999999E-2</v>
      </c>
      <c r="BA27" s="5">
        <v>24</v>
      </c>
      <c r="BC27" s="50">
        <v>4.6E-6</v>
      </c>
      <c r="BD27">
        <v>175.983</v>
      </c>
      <c r="BE27">
        <v>161.34700000000001</v>
      </c>
      <c r="BF27">
        <v>187.54400000000001</v>
      </c>
      <c r="BG27">
        <v>-50.710999999999999</v>
      </c>
      <c r="BH27">
        <v>8.0000000000000002E-3</v>
      </c>
      <c r="BK27" s="3">
        <v>24</v>
      </c>
      <c r="BM27" s="50">
        <v>5.22E-6</v>
      </c>
      <c r="BN27">
        <v>213.75200000000001</v>
      </c>
      <c r="BO27">
        <v>167.01</v>
      </c>
      <c r="BP27">
        <v>232.85599999999999</v>
      </c>
      <c r="BQ27">
        <v>-63.435000000000002</v>
      </c>
      <c r="BR27">
        <v>8.9999999999999993E-3</v>
      </c>
      <c r="BU27" s="3">
        <v>24</v>
      </c>
      <c r="BW27" s="50">
        <v>8.8999999999999995E-6</v>
      </c>
      <c r="BX27">
        <v>70.902000000000001</v>
      </c>
      <c r="BY27">
        <v>66.713999999999999</v>
      </c>
      <c r="BZ27">
        <v>78.713999999999999</v>
      </c>
      <c r="CA27">
        <v>146.31</v>
      </c>
      <c r="CB27">
        <v>1.6E-2</v>
      </c>
      <c r="CE27" s="3">
        <v>24</v>
      </c>
      <c r="CG27" s="50">
        <v>8.6000000000000007E-6</v>
      </c>
      <c r="CH27">
        <v>63.091999999999999</v>
      </c>
      <c r="CI27">
        <v>61.448999999999998</v>
      </c>
      <c r="CJ27">
        <v>65.332999999999998</v>
      </c>
      <c r="CK27">
        <v>12.994999999999999</v>
      </c>
      <c r="CL27">
        <v>1.4999999999999999E-2</v>
      </c>
      <c r="CP27">
        <v>24</v>
      </c>
      <c r="CR27" s="50">
        <v>7.3699999999999997E-6</v>
      </c>
      <c r="CS27">
        <v>50.362000000000002</v>
      </c>
      <c r="CT27">
        <v>47.667000000000002</v>
      </c>
      <c r="CU27">
        <v>53.558999999999997</v>
      </c>
      <c r="CV27">
        <v>87.51</v>
      </c>
      <c r="CW27">
        <v>1.2999999999999999E-2</v>
      </c>
      <c r="CZ27" s="48"/>
      <c r="DA27" s="37"/>
      <c r="DB27" s="3">
        <v>24</v>
      </c>
      <c r="DD27" s="50">
        <v>1.1399999999999999E-5</v>
      </c>
      <c r="DE27">
        <v>65.088999999999999</v>
      </c>
      <c r="DF27">
        <v>48.258000000000003</v>
      </c>
      <c r="DG27">
        <v>76.234999999999999</v>
      </c>
      <c r="DH27">
        <v>40.426000000000002</v>
      </c>
      <c r="DI27">
        <v>0.02</v>
      </c>
      <c r="DU27">
        <v>24</v>
      </c>
      <c r="DW27" s="50">
        <v>5.5300000000000004E-6</v>
      </c>
      <c r="DX27">
        <v>76.882999999999996</v>
      </c>
      <c r="DY27">
        <v>72.224999999999994</v>
      </c>
      <c r="DZ27">
        <v>82.332999999999998</v>
      </c>
      <c r="EA27">
        <v>-107.354</v>
      </c>
      <c r="EB27">
        <v>8.9999999999999993E-3</v>
      </c>
      <c r="EE27" s="3">
        <v>24</v>
      </c>
      <c r="EG27" s="50">
        <v>5.8300000000000001E-6</v>
      </c>
      <c r="EH27">
        <v>68.641000000000005</v>
      </c>
      <c r="EI27">
        <v>65.667000000000002</v>
      </c>
      <c r="EJ27">
        <v>72.814999999999998</v>
      </c>
      <c r="EK27">
        <v>-130.601</v>
      </c>
      <c r="EL27">
        <v>0.01</v>
      </c>
      <c r="EO27" s="37"/>
      <c r="EP27" s="3">
        <v>24</v>
      </c>
      <c r="ER27" s="50">
        <v>6.4500000000000001E-6</v>
      </c>
      <c r="ES27">
        <v>52.981999999999999</v>
      </c>
      <c r="ET27">
        <v>48.76</v>
      </c>
      <c r="EU27">
        <v>56.106999999999999</v>
      </c>
      <c r="EV27">
        <v>-149.53399999999999</v>
      </c>
      <c r="EW27">
        <v>1.0999999999999999E-2</v>
      </c>
      <c r="EY27"/>
      <c r="EZ27" s="37"/>
      <c r="FA27" s="49"/>
      <c r="FB27" s="37"/>
      <c r="FC27" s="37"/>
      <c r="FD27" s="37"/>
      <c r="FE27" s="37"/>
      <c r="FF27" s="37"/>
      <c r="FG27" s="37"/>
      <c r="FH27" s="37"/>
    </row>
    <row r="28" spans="2:164" x14ac:dyDescent="0.25">
      <c r="B28" s="37"/>
      <c r="C28" s="37"/>
      <c r="D28" s="49"/>
      <c r="E28" s="37"/>
      <c r="F28" s="37"/>
      <c r="G28" s="37"/>
      <c r="H28" s="37"/>
      <c r="I28" s="37"/>
      <c r="J28" s="37"/>
      <c r="K28" s="37"/>
      <c r="L28" s="3">
        <v>25</v>
      </c>
      <c r="N28" s="50">
        <v>9.2099999999999999E-6</v>
      </c>
      <c r="O28">
        <v>87.120999999999995</v>
      </c>
      <c r="P28">
        <v>85.667000000000002</v>
      </c>
      <c r="Q28">
        <v>89.046000000000006</v>
      </c>
      <c r="R28">
        <v>-116.565</v>
      </c>
      <c r="S28">
        <v>1.6E-2</v>
      </c>
      <c r="V28" s="3">
        <v>25</v>
      </c>
      <c r="X28" s="50">
        <v>4.9100000000000004E-6</v>
      </c>
      <c r="Y28">
        <v>59.603000000000002</v>
      </c>
      <c r="Z28">
        <v>53.07</v>
      </c>
      <c r="AA28">
        <v>62.972999999999999</v>
      </c>
      <c r="AB28">
        <v>97.594999999999999</v>
      </c>
      <c r="AC28">
        <v>8.9999999999999993E-3</v>
      </c>
      <c r="AF28" s="3">
        <v>25</v>
      </c>
      <c r="AH28" s="50">
        <v>7.9799999999999998E-6</v>
      </c>
      <c r="AI28">
        <v>74.308000000000007</v>
      </c>
      <c r="AJ28">
        <v>72.613</v>
      </c>
      <c r="AK28">
        <v>76.185000000000002</v>
      </c>
      <c r="AL28">
        <v>-46.637</v>
      </c>
      <c r="AM28">
        <v>1.4E-2</v>
      </c>
      <c r="AP28" s="3">
        <v>25</v>
      </c>
      <c r="AR28" s="50">
        <v>6.4500000000000001E-6</v>
      </c>
      <c r="AS28">
        <v>48.234000000000002</v>
      </c>
      <c r="AT28">
        <v>37.185000000000002</v>
      </c>
      <c r="AU28">
        <v>60.15</v>
      </c>
      <c r="AV28">
        <v>-32.905000000000001</v>
      </c>
      <c r="AW28">
        <v>1.0999999999999999E-2</v>
      </c>
      <c r="BA28" s="5">
        <v>25</v>
      </c>
      <c r="BC28" s="50">
        <v>5.8300000000000001E-6</v>
      </c>
      <c r="BD28">
        <v>215.755</v>
      </c>
      <c r="BE28">
        <v>169</v>
      </c>
      <c r="BF28">
        <v>250.59299999999999</v>
      </c>
      <c r="BG28">
        <v>130.601</v>
      </c>
      <c r="BH28">
        <v>0.01</v>
      </c>
      <c r="BK28" s="3">
        <v>25</v>
      </c>
      <c r="BM28" s="50">
        <v>5.8300000000000001E-6</v>
      </c>
      <c r="BN28">
        <v>143.59800000000001</v>
      </c>
      <c r="BO28">
        <v>106.128</v>
      </c>
      <c r="BP28">
        <v>224.333</v>
      </c>
      <c r="BQ28">
        <v>116.565</v>
      </c>
      <c r="BR28">
        <v>0.01</v>
      </c>
      <c r="BU28" s="3">
        <v>25</v>
      </c>
      <c r="BW28" s="50">
        <v>6.1399999999999997E-6</v>
      </c>
      <c r="BX28">
        <v>72.350999999999999</v>
      </c>
      <c r="BY28">
        <v>66.05</v>
      </c>
      <c r="BZ28">
        <v>80.305000000000007</v>
      </c>
      <c r="CA28">
        <v>-32.005000000000003</v>
      </c>
      <c r="CB28">
        <v>1.0999999999999999E-2</v>
      </c>
      <c r="CE28" s="3">
        <v>25</v>
      </c>
      <c r="CG28" s="50">
        <v>9.5200000000000003E-6</v>
      </c>
      <c r="CH28">
        <v>63.500999999999998</v>
      </c>
      <c r="CI28">
        <v>58.866999999999997</v>
      </c>
      <c r="CJ28">
        <v>66.667000000000002</v>
      </c>
      <c r="CK28">
        <v>-162.75899999999999</v>
      </c>
      <c r="CL28">
        <v>1.7000000000000001E-2</v>
      </c>
      <c r="CP28">
        <v>25</v>
      </c>
      <c r="CR28" s="50">
        <v>6.7499999999999997E-6</v>
      </c>
      <c r="CS28">
        <v>50.298999999999999</v>
      </c>
      <c r="CT28">
        <v>46.798000000000002</v>
      </c>
      <c r="CU28">
        <v>55.381</v>
      </c>
      <c r="CV28">
        <v>-92.725999999999999</v>
      </c>
      <c r="CW28">
        <v>1.2E-2</v>
      </c>
      <c r="CZ28" s="48"/>
      <c r="DA28" s="37"/>
      <c r="DB28" s="3">
        <v>25</v>
      </c>
      <c r="DD28" s="50">
        <v>8.2900000000000002E-6</v>
      </c>
      <c r="DE28">
        <v>64.233000000000004</v>
      </c>
      <c r="DF28">
        <v>53.667000000000002</v>
      </c>
      <c r="DG28">
        <v>76.334999999999994</v>
      </c>
      <c r="DH28">
        <v>-144.46199999999999</v>
      </c>
      <c r="DI28">
        <v>1.4E-2</v>
      </c>
      <c r="DU28">
        <v>25</v>
      </c>
      <c r="DW28" s="50">
        <v>7.6699999999999994E-6</v>
      </c>
      <c r="DX28">
        <v>86.210999999999999</v>
      </c>
      <c r="DY28">
        <v>82.332999999999998</v>
      </c>
      <c r="DZ28">
        <v>89.417000000000002</v>
      </c>
      <c r="EA28">
        <v>75.963999999999999</v>
      </c>
      <c r="EB28">
        <v>1.2999999999999999E-2</v>
      </c>
      <c r="EE28" s="3">
        <v>25</v>
      </c>
      <c r="EG28" s="50">
        <v>1.1399999999999999E-5</v>
      </c>
      <c r="EH28">
        <v>68.135000000000005</v>
      </c>
      <c r="EI28">
        <v>64.037000000000006</v>
      </c>
      <c r="EJ28">
        <v>74.444000000000003</v>
      </c>
      <c r="EK28">
        <v>51.843000000000004</v>
      </c>
      <c r="EL28">
        <v>0.02</v>
      </c>
      <c r="EO28" s="37"/>
      <c r="EP28" s="3">
        <v>25</v>
      </c>
      <c r="ER28" s="50">
        <v>6.1399999999999997E-6</v>
      </c>
      <c r="ES28">
        <v>51.664999999999999</v>
      </c>
      <c r="ET28">
        <v>49.332999999999998</v>
      </c>
      <c r="EU28">
        <v>54.386000000000003</v>
      </c>
      <c r="EV28">
        <v>34.509</v>
      </c>
      <c r="EW28">
        <v>1.0999999999999999E-2</v>
      </c>
      <c r="EY28"/>
      <c r="EZ28" s="37"/>
      <c r="FA28" s="49"/>
      <c r="FB28" s="37"/>
      <c r="FC28" s="37"/>
      <c r="FD28" s="37"/>
      <c r="FE28" s="37"/>
      <c r="FF28" s="37"/>
      <c r="FG28" s="37"/>
      <c r="FH28" s="37"/>
    </row>
    <row r="29" spans="2:164" x14ac:dyDescent="0.25">
      <c r="B29" s="37"/>
      <c r="C29" s="37"/>
      <c r="D29" s="49"/>
      <c r="E29" s="37"/>
      <c r="F29" s="37"/>
      <c r="G29" s="37"/>
      <c r="H29" s="37"/>
      <c r="I29" s="37"/>
      <c r="J29" s="37"/>
      <c r="K29" s="37"/>
      <c r="L29" s="3">
        <v>26</v>
      </c>
      <c r="N29" s="50">
        <v>1.01E-5</v>
      </c>
      <c r="O29">
        <v>87.3</v>
      </c>
      <c r="P29">
        <v>84.667000000000002</v>
      </c>
      <c r="Q29">
        <v>90</v>
      </c>
      <c r="R29">
        <v>65.853999999999999</v>
      </c>
      <c r="S29">
        <v>1.7999999999999999E-2</v>
      </c>
      <c r="V29" s="3">
        <v>26</v>
      </c>
      <c r="X29" s="50">
        <v>6.1399999999999997E-6</v>
      </c>
      <c r="Y29">
        <v>58.012</v>
      </c>
      <c r="Z29">
        <v>54.042000000000002</v>
      </c>
      <c r="AA29">
        <v>61.667000000000002</v>
      </c>
      <c r="AB29">
        <v>-90</v>
      </c>
      <c r="AC29">
        <v>0.01</v>
      </c>
      <c r="AF29" s="3">
        <v>26</v>
      </c>
      <c r="AH29" s="50">
        <v>1.01E-5</v>
      </c>
      <c r="AI29">
        <v>74.096000000000004</v>
      </c>
      <c r="AJ29">
        <v>72.302000000000007</v>
      </c>
      <c r="AK29">
        <v>75.849000000000004</v>
      </c>
      <c r="AL29">
        <v>-53.841999999999999</v>
      </c>
      <c r="AM29">
        <v>1.7999999999999999E-2</v>
      </c>
      <c r="AP29" s="3">
        <v>26</v>
      </c>
      <c r="AR29" s="50">
        <v>7.6699999999999994E-6</v>
      </c>
      <c r="AS29">
        <v>37.895000000000003</v>
      </c>
      <c r="AT29">
        <v>32.667000000000002</v>
      </c>
      <c r="AU29">
        <v>48.332999999999998</v>
      </c>
      <c r="AV29">
        <v>149.036</v>
      </c>
      <c r="AW29">
        <v>1.2999999999999999E-2</v>
      </c>
      <c r="BA29" s="5">
        <v>26</v>
      </c>
      <c r="BC29" s="50">
        <v>5.8300000000000001E-6</v>
      </c>
      <c r="BD29">
        <v>203.99700000000001</v>
      </c>
      <c r="BE29">
        <v>145.77799999999999</v>
      </c>
      <c r="BF29">
        <v>245</v>
      </c>
      <c r="BG29">
        <v>-40.600999999999999</v>
      </c>
      <c r="BH29">
        <v>0.01</v>
      </c>
      <c r="BK29" s="3">
        <v>26</v>
      </c>
      <c r="BM29" s="50">
        <v>6.4500000000000001E-6</v>
      </c>
      <c r="BN29">
        <v>123.56399999999999</v>
      </c>
      <c r="BO29">
        <v>96.332999999999998</v>
      </c>
      <c r="BP29">
        <v>150.56</v>
      </c>
      <c r="BQ29">
        <v>-66.037999999999997</v>
      </c>
      <c r="BR29">
        <v>1.0999999999999999E-2</v>
      </c>
      <c r="BU29" s="3">
        <v>26</v>
      </c>
      <c r="BW29" s="50">
        <v>5.8300000000000001E-6</v>
      </c>
      <c r="BX29">
        <v>68.936000000000007</v>
      </c>
      <c r="BY29">
        <v>57.667000000000002</v>
      </c>
      <c r="BZ29">
        <v>74.962999999999994</v>
      </c>
      <c r="CA29">
        <v>141.84299999999999</v>
      </c>
      <c r="CB29">
        <v>0.01</v>
      </c>
      <c r="CE29" s="3">
        <v>26</v>
      </c>
      <c r="CG29" s="50">
        <v>1.0699999999999999E-5</v>
      </c>
      <c r="CH29">
        <v>64.634</v>
      </c>
      <c r="CI29">
        <v>61.332999999999998</v>
      </c>
      <c r="CJ29">
        <v>67.489999999999995</v>
      </c>
      <c r="CK29">
        <v>13.627000000000001</v>
      </c>
      <c r="CL29">
        <v>1.9E-2</v>
      </c>
      <c r="CP29">
        <v>26</v>
      </c>
      <c r="CR29" s="50">
        <v>4.6E-6</v>
      </c>
      <c r="CS29">
        <v>49.210999999999999</v>
      </c>
      <c r="CT29">
        <v>47.54</v>
      </c>
      <c r="CU29">
        <v>50.81</v>
      </c>
      <c r="CV29">
        <v>90</v>
      </c>
      <c r="CW29">
        <v>8.0000000000000002E-3</v>
      </c>
      <c r="CZ29" s="48"/>
      <c r="DA29" s="37"/>
      <c r="DB29" s="3">
        <v>26</v>
      </c>
      <c r="DD29" s="50">
        <v>9.8200000000000008E-6</v>
      </c>
      <c r="DE29">
        <v>62.250999999999998</v>
      </c>
      <c r="DF29">
        <v>53.442</v>
      </c>
      <c r="DG29">
        <v>70.236999999999995</v>
      </c>
      <c r="DH29">
        <v>36.869999999999997</v>
      </c>
      <c r="DI29">
        <v>1.7000000000000001E-2</v>
      </c>
      <c r="DU29">
        <v>26</v>
      </c>
      <c r="DW29" s="50">
        <v>8.8999999999999995E-6</v>
      </c>
      <c r="DX29">
        <v>92.224000000000004</v>
      </c>
      <c r="DY29">
        <v>83.975999999999999</v>
      </c>
      <c r="DZ29">
        <v>103.459</v>
      </c>
      <c r="EA29">
        <v>-104.53400000000001</v>
      </c>
      <c r="EB29">
        <v>1.6E-2</v>
      </c>
      <c r="EE29" s="3">
        <v>26</v>
      </c>
      <c r="EG29" s="50">
        <v>7.3699999999999997E-6</v>
      </c>
      <c r="EH29">
        <v>66.159000000000006</v>
      </c>
      <c r="EI29">
        <v>60.777999999999999</v>
      </c>
      <c r="EJ29">
        <v>70.379000000000005</v>
      </c>
      <c r="EK29">
        <v>-129.80600000000001</v>
      </c>
      <c r="EL29">
        <v>1.2999999999999999E-2</v>
      </c>
      <c r="EO29" s="37"/>
      <c r="EP29" s="3">
        <v>26</v>
      </c>
      <c r="ER29" s="50">
        <v>9.5200000000000003E-6</v>
      </c>
      <c r="ES29">
        <v>51.677999999999997</v>
      </c>
      <c r="ET29">
        <v>45.533000000000001</v>
      </c>
      <c r="EU29">
        <v>53.866999999999997</v>
      </c>
      <c r="EV29">
        <v>-145.78399999999999</v>
      </c>
      <c r="EW29">
        <v>1.6E-2</v>
      </c>
      <c r="EY29"/>
      <c r="EZ29" s="37"/>
      <c r="FA29" s="37"/>
      <c r="FB29" s="37"/>
      <c r="FC29" s="37"/>
      <c r="FD29" s="37"/>
      <c r="FE29" s="37"/>
      <c r="FF29" s="37"/>
      <c r="FG29" s="37"/>
      <c r="FH29" s="37"/>
    </row>
    <row r="30" spans="2:164" x14ac:dyDescent="0.25">
      <c r="B30" s="37"/>
      <c r="C30" s="37"/>
      <c r="D30" s="49"/>
      <c r="E30" s="37"/>
      <c r="F30" s="37"/>
      <c r="G30" s="37"/>
      <c r="H30" s="37"/>
      <c r="I30" s="37"/>
      <c r="J30" s="37"/>
      <c r="K30" s="37"/>
      <c r="L30" s="3">
        <v>27</v>
      </c>
      <c r="N30" s="50">
        <v>9.5200000000000003E-6</v>
      </c>
      <c r="O30">
        <v>87.435000000000002</v>
      </c>
      <c r="P30">
        <v>85.167000000000002</v>
      </c>
      <c r="Q30">
        <v>90.667000000000002</v>
      </c>
      <c r="R30">
        <v>-113.962</v>
      </c>
      <c r="S30">
        <v>1.6E-2</v>
      </c>
      <c r="V30" s="3">
        <v>27</v>
      </c>
      <c r="X30" s="50">
        <v>9.8200000000000008E-6</v>
      </c>
      <c r="Y30">
        <v>57.789000000000001</v>
      </c>
      <c r="Z30">
        <v>46.28</v>
      </c>
      <c r="AA30">
        <v>63.194000000000003</v>
      </c>
      <c r="AB30">
        <v>90</v>
      </c>
      <c r="AC30">
        <v>1.7000000000000001E-2</v>
      </c>
      <c r="AF30" s="3">
        <v>27</v>
      </c>
      <c r="AH30" s="50">
        <v>7.6699999999999994E-6</v>
      </c>
      <c r="AI30">
        <v>73.808000000000007</v>
      </c>
      <c r="AJ30">
        <v>70.302000000000007</v>
      </c>
      <c r="AK30">
        <v>77.125</v>
      </c>
      <c r="AL30">
        <v>128.29</v>
      </c>
      <c r="AM30">
        <v>1.2999999999999999E-2</v>
      </c>
      <c r="AP30" s="3">
        <v>27</v>
      </c>
      <c r="AQ30" t="s">
        <v>3</v>
      </c>
      <c r="AR30" s="50">
        <v>7.0400000000000004E-6</v>
      </c>
      <c r="AS30">
        <v>65.218000000000004</v>
      </c>
      <c r="AT30">
        <v>52.503</v>
      </c>
      <c r="AU30">
        <v>78.509</v>
      </c>
      <c r="AV30">
        <v>58.332999999999998</v>
      </c>
      <c r="AW30">
        <v>1.2E-2</v>
      </c>
      <c r="BA30" s="5">
        <v>27</v>
      </c>
      <c r="BC30" s="50">
        <v>6.7499999999999997E-6</v>
      </c>
      <c r="BD30">
        <v>159.62</v>
      </c>
      <c r="BE30">
        <v>129.19</v>
      </c>
      <c r="BF30">
        <v>201.286</v>
      </c>
      <c r="BG30">
        <v>131.18600000000001</v>
      </c>
      <c r="BH30">
        <v>1.2E-2</v>
      </c>
      <c r="BK30" s="3">
        <v>27</v>
      </c>
      <c r="BM30" s="50">
        <v>5.5300000000000004E-6</v>
      </c>
      <c r="BN30">
        <v>99.706000000000003</v>
      </c>
      <c r="BO30">
        <v>85.438999999999993</v>
      </c>
      <c r="BP30">
        <v>134</v>
      </c>
      <c r="BQ30">
        <v>113.629</v>
      </c>
      <c r="BR30">
        <v>0.01</v>
      </c>
      <c r="BU30" s="3">
        <v>27</v>
      </c>
      <c r="BW30" s="50">
        <v>5.22E-6</v>
      </c>
      <c r="BX30">
        <v>69.741</v>
      </c>
      <c r="BY30">
        <v>55.527999999999999</v>
      </c>
      <c r="BZ30">
        <v>81.528000000000006</v>
      </c>
      <c r="CA30">
        <v>-31.608000000000001</v>
      </c>
      <c r="CB30">
        <v>8.9999999999999993E-3</v>
      </c>
      <c r="CE30" s="3">
        <v>27</v>
      </c>
      <c r="CG30" s="50">
        <v>1.11E-5</v>
      </c>
      <c r="CH30">
        <v>62.716000000000001</v>
      </c>
      <c r="CI30">
        <v>59.267000000000003</v>
      </c>
      <c r="CJ30">
        <v>66.332999999999998</v>
      </c>
      <c r="CK30">
        <v>-163.61000000000001</v>
      </c>
      <c r="CL30">
        <v>0.02</v>
      </c>
      <c r="CP30">
        <v>27</v>
      </c>
      <c r="CR30" s="50">
        <v>9.8200000000000008E-6</v>
      </c>
      <c r="CS30">
        <v>48.247</v>
      </c>
      <c r="CT30">
        <v>43.17</v>
      </c>
      <c r="CU30">
        <v>52.191000000000003</v>
      </c>
      <c r="CV30">
        <v>-93.691000000000003</v>
      </c>
      <c r="CW30">
        <v>1.7000000000000001E-2</v>
      </c>
      <c r="CZ30" s="48"/>
      <c r="DA30" s="37"/>
      <c r="DB30" s="3">
        <v>27</v>
      </c>
      <c r="DD30" s="50">
        <v>1.0699999999999999E-5</v>
      </c>
      <c r="DE30">
        <v>75.503</v>
      </c>
      <c r="DF30">
        <v>61.822000000000003</v>
      </c>
      <c r="DG30">
        <v>91.090999999999994</v>
      </c>
      <c r="DH30">
        <v>-142.125</v>
      </c>
      <c r="DI30">
        <v>1.9E-2</v>
      </c>
      <c r="DU30">
        <v>27</v>
      </c>
      <c r="DW30" s="50">
        <v>7.0600000000000002E-6</v>
      </c>
      <c r="DX30">
        <v>113.35299999999999</v>
      </c>
      <c r="DY30">
        <v>97.05</v>
      </c>
      <c r="DZ30">
        <v>121.446</v>
      </c>
      <c r="EA30">
        <v>74.055000000000007</v>
      </c>
      <c r="EB30">
        <v>1.2E-2</v>
      </c>
      <c r="EE30" s="3">
        <v>27</v>
      </c>
      <c r="EG30" s="50">
        <v>8.8999999999999995E-6</v>
      </c>
      <c r="EH30">
        <v>63.112000000000002</v>
      </c>
      <c r="EI30">
        <v>58.991</v>
      </c>
      <c r="EJ30">
        <v>66.239999999999995</v>
      </c>
      <c r="EK30">
        <v>53.530999999999999</v>
      </c>
      <c r="EL30">
        <v>1.6E-2</v>
      </c>
      <c r="EO30" s="37"/>
      <c r="EP30" s="3">
        <v>27</v>
      </c>
      <c r="ER30" s="50">
        <v>7.6699999999999994E-6</v>
      </c>
      <c r="ES30">
        <v>51.759</v>
      </c>
      <c r="ET30">
        <v>50.26</v>
      </c>
      <c r="EU30">
        <v>54.512</v>
      </c>
      <c r="EV30">
        <v>30.963999999999999</v>
      </c>
      <c r="EW30">
        <v>1.2999999999999999E-2</v>
      </c>
      <c r="EY30"/>
      <c r="EZ30" s="37"/>
      <c r="FA30" s="37"/>
      <c r="FB30" s="37"/>
      <c r="FC30" s="37"/>
      <c r="FD30" s="37"/>
      <c r="FE30" s="37"/>
      <c r="FF30" s="37"/>
      <c r="FG30" s="37"/>
      <c r="FH30" s="37"/>
    </row>
    <row r="31" spans="2:164" x14ac:dyDescent="0.25">
      <c r="B31" s="37"/>
      <c r="C31" s="37"/>
      <c r="D31" s="49"/>
      <c r="E31" s="37"/>
      <c r="F31" s="37"/>
      <c r="G31" s="37"/>
      <c r="H31" s="37"/>
      <c r="I31" s="37"/>
      <c r="J31" s="37"/>
      <c r="K31" s="37"/>
      <c r="L31" s="3">
        <v>28</v>
      </c>
      <c r="N31" s="50">
        <v>8.6000000000000007E-6</v>
      </c>
      <c r="O31">
        <v>86.891000000000005</v>
      </c>
      <c r="P31">
        <v>84.397999999999996</v>
      </c>
      <c r="Q31">
        <v>90</v>
      </c>
      <c r="R31">
        <v>66.251000000000005</v>
      </c>
      <c r="S31">
        <v>1.4999999999999999E-2</v>
      </c>
      <c r="V31" s="3">
        <v>28</v>
      </c>
      <c r="X31" s="50">
        <v>8.6000000000000007E-6</v>
      </c>
      <c r="Y31">
        <v>53.677999999999997</v>
      </c>
      <c r="Z31">
        <v>41.805</v>
      </c>
      <c r="AA31">
        <v>59.442</v>
      </c>
      <c r="AB31">
        <v>-87.879000000000005</v>
      </c>
      <c r="AC31">
        <v>1.4999999999999999E-2</v>
      </c>
      <c r="AF31" s="3">
        <v>28</v>
      </c>
      <c r="AH31" s="50">
        <v>8.2900000000000002E-6</v>
      </c>
      <c r="AI31">
        <v>76.313000000000002</v>
      </c>
      <c r="AJ31">
        <v>73.256</v>
      </c>
      <c r="AK31">
        <v>78.641000000000005</v>
      </c>
      <c r="AL31">
        <v>-54.462000000000003</v>
      </c>
      <c r="AM31">
        <v>1.4E-2</v>
      </c>
      <c r="AP31" s="3">
        <v>28</v>
      </c>
      <c r="AQ31" t="s">
        <v>7</v>
      </c>
      <c r="AR31" s="50">
        <v>1.66E-6</v>
      </c>
      <c r="AS31">
        <v>30.416</v>
      </c>
      <c r="AT31">
        <v>23.384</v>
      </c>
      <c r="AU31">
        <v>37.701000000000001</v>
      </c>
      <c r="AV31">
        <v>92.043999999999997</v>
      </c>
      <c r="AW31">
        <v>3.0000000000000001E-3</v>
      </c>
      <c r="BA31" s="5">
        <v>28</v>
      </c>
      <c r="BC31" s="50">
        <v>5.5300000000000004E-6</v>
      </c>
      <c r="BD31">
        <v>177.94200000000001</v>
      </c>
      <c r="BE31">
        <v>133.52000000000001</v>
      </c>
      <c r="BF31">
        <v>220</v>
      </c>
      <c r="BG31">
        <v>-54.462000000000003</v>
      </c>
      <c r="BH31">
        <v>0.01</v>
      </c>
      <c r="BK31" s="3">
        <v>28</v>
      </c>
      <c r="BM31" s="50">
        <v>7.0600000000000002E-6</v>
      </c>
      <c r="BN31">
        <v>150.691</v>
      </c>
      <c r="BO31">
        <v>128.94800000000001</v>
      </c>
      <c r="BP31">
        <v>188.749</v>
      </c>
      <c r="BQ31">
        <v>-63.435000000000002</v>
      </c>
      <c r="BR31">
        <v>1.2E-2</v>
      </c>
      <c r="BU31" s="3">
        <v>28</v>
      </c>
      <c r="BW31" s="50">
        <v>6.7499999999999997E-6</v>
      </c>
      <c r="BX31">
        <v>78.38</v>
      </c>
      <c r="BY31">
        <v>66.162000000000006</v>
      </c>
      <c r="BZ31">
        <v>97.147999999999996</v>
      </c>
      <c r="CA31">
        <v>142.595</v>
      </c>
      <c r="CB31">
        <v>1.2E-2</v>
      </c>
      <c r="CE31" s="3">
        <v>28</v>
      </c>
      <c r="CG31" s="50">
        <v>1.11E-5</v>
      </c>
      <c r="CH31">
        <v>65.082999999999998</v>
      </c>
      <c r="CI31">
        <v>59.667000000000002</v>
      </c>
      <c r="CJ31">
        <v>68.677000000000007</v>
      </c>
      <c r="CK31">
        <v>13.241</v>
      </c>
      <c r="CL31">
        <v>1.9E-2</v>
      </c>
      <c r="CP31">
        <v>28</v>
      </c>
      <c r="CR31" s="50">
        <v>9.8200000000000008E-6</v>
      </c>
      <c r="CS31">
        <v>46.582000000000001</v>
      </c>
      <c r="CT31">
        <v>43.484000000000002</v>
      </c>
      <c r="CU31">
        <v>50.411999999999999</v>
      </c>
      <c r="CV31">
        <v>86.308999999999997</v>
      </c>
      <c r="CW31">
        <v>1.7000000000000001E-2</v>
      </c>
      <c r="CZ31" s="48"/>
      <c r="DA31" s="37"/>
      <c r="DB31" s="3">
        <v>28</v>
      </c>
      <c r="DD31" s="50">
        <v>8.6000000000000007E-6</v>
      </c>
      <c r="DE31">
        <v>65.072999999999993</v>
      </c>
      <c r="DF31">
        <v>53.823999999999998</v>
      </c>
      <c r="DG31">
        <v>75.53</v>
      </c>
      <c r="DH31">
        <v>38.991</v>
      </c>
      <c r="DI31">
        <v>1.4999999999999999E-2</v>
      </c>
      <c r="DU31">
        <v>28</v>
      </c>
      <c r="DW31" s="50">
        <v>4.6E-6</v>
      </c>
      <c r="DX31">
        <v>121.03</v>
      </c>
      <c r="DY31">
        <v>115.111</v>
      </c>
      <c r="DZ31">
        <v>126</v>
      </c>
      <c r="EA31">
        <v>-105.94499999999999</v>
      </c>
      <c r="EB31">
        <v>8.0000000000000002E-3</v>
      </c>
      <c r="EE31" s="3">
        <v>28</v>
      </c>
      <c r="EG31" s="50">
        <v>1.0699999999999999E-5</v>
      </c>
      <c r="EH31">
        <v>58.28</v>
      </c>
      <c r="EI31">
        <v>53.591000000000001</v>
      </c>
      <c r="EJ31">
        <v>64.277000000000001</v>
      </c>
      <c r="EK31">
        <v>-128.928</v>
      </c>
      <c r="EL31">
        <v>1.9E-2</v>
      </c>
      <c r="EO31" s="37"/>
      <c r="EP31" s="3">
        <v>28</v>
      </c>
      <c r="ER31" s="50">
        <v>4.9100000000000004E-6</v>
      </c>
      <c r="ES31">
        <v>50.265000000000001</v>
      </c>
      <c r="ET31">
        <v>47.444000000000003</v>
      </c>
      <c r="EU31">
        <v>53.177999999999997</v>
      </c>
      <c r="EV31">
        <v>-145.30500000000001</v>
      </c>
      <c r="EW31">
        <v>8.9999999999999993E-3</v>
      </c>
      <c r="EY31"/>
      <c r="EZ31" s="37"/>
      <c r="FA31" s="37"/>
      <c r="FB31" s="37"/>
      <c r="FC31" s="37"/>
      <c r="FD31" s="37"/>
      <c r="FE31" s="37"/>
      <c r="FF31" s="37"/>
      <c r="FG31" s="37"/>
      <c r="FH31" s="37"/>
    </row>
    <row r="32" spans="2:164" x14ac:dyDescent="0.25">
      <c r="B32" s="37"/>
      <c r="C32" s="37"/>
      <c r="D32" s="49"/>
      <c r="E32" s="37"/>
      <c r="F32" s="37"/>
      <c r="G32" s="37"/>
      <c r="H32" s="37"/>
      <c r="I32" s="37"/>
      <c r="J32" s="37"/>
      <c r="K32" s="37"/>
      <c r="L32" s="3">
        <v>29</v>
      </c>
      <c r="N32" s="50">
        <v>1.2300000000000001E-5</v>
      </c>
      <c r="O32">
        <v>86.596999999999994</v>
      </c>
      <c r="P32">
        <v>82</v>
      </c>
      <c r="Q32">
        <v>90.513000000000005</v>
      </c>
      <c r="R32">
        <v>-115.907</v>
      </c>
      <c r="S32">
        <v>2.1999999999999999E-2</v>
      </c>
      <c r="V32" s="3">
        <v>29</v>
      </c>
      <c r="X32" s="50">
        <v>9.2099999999999999E-6</v>
      </c>
      <c r="Y32">
        <v>48.171999999999997</v>
      </c>
      <c r="Z32">
        <v>25.745999999999999</v>
      </c>
      <c r="AA32">
        <v>58.829000000000001</v>
      </c>
      <c r="AB32">
        <v>91.974999999999994</v>
      </c>
      <c r="AC32">
        <v>1.6E-2</v>
      </c>
      <c r="AF32" s="3">
        <v>29</v>
      </c>
      <c r="AH32" s="50">
        <v>6.1399999999999997E-6</v>
      </c>
      <c r="AI32">
        <v>72.599999999999994</v>
      </c>
      <c r="AJ32">
        <v>67.614000000000004</v>
      </c>
      <c r="AK32">
        <v>77.332999999999998</v>
      </c>
      <c r="AL32">
        <v>124.509</v>
      </c>
      <c r="AM32">
        <v>1.0999999999999999E-2</v>
      </c>
      <c r="AP32" s="3">
        <v>29</v>
      </c>
      <c r="AQ32" t="s">
        <v>4</v>
      </c>
      <c r="AR32" s="50">
        <v>4.3000000000000003E-6</v>
      </c>
      <c r="AS32">
        <v>27.04</v>
      </c>
      <c r="AT32">
        <v>24.984999999999999</v>
      </c>
      <c r="AU32">
        <v>28.667000000000002</v>
      </c>
      <c r="AV32">
        <v>-34.695</v>
      </c>
      <c r="AW32">
        <v>7.0000000000000001E-3</v>
      </c>
      <c r="BA32" s="5">
        <v>29</v>
      </c>
      <c r="BC32" s="50">
        <v>8.8999999999999995E-6</v>
      </c>
      <c r="BD32">
        <v>217.857</v>
      </c>
      <c r="BE32">
        <v>151.06800000000001</v>
      </c>
      <c r="BF32">
        <v>249.685</v>
      </c>
      <c r="BG32">
        <v>136.46899999999999</v>
      </c>
      <c r="BH32">
        <v>1.4999999999999999E-2</v>
      </c>
      <c r="BK32" s="3">
        <v>29</v>
      </c>
      <c r="BM32" s="50">
        <v>5.5300000000000004E-6</v>
      </c>
      <c r="BN32">
        <v>155.822</v>
      </c>
      <c r="BO32">
        <v>96.667000000000002</v>
      </c>
      <c r="BP32">
        <v>195.18600000000001</v>
      </c>
      <c r="BQ32">
        <v>120.964</v>
      </c>
      <c r="BR32">
        <v>8.9999999999999993E-3</v>
      </c>
      <c r="BU32" s="3">
        <v>29</v>
      </c>
      <c r="BW32" s="50">
        <v>5.22E-6</v>
      </c>
      <c r="BX32">
        <v>81.869</v>
      </c>
      <c r="BY32">
        <v>66.667000000000002</v>
      </c>
      <c r="BZ32">
        <v>96</v>
      </c>
      <c r="CA32">
        <v>-34.695</v>
      </c>
      <c r="CB32">
        <v>8.9999999999999993E-3</v>
      </c>
      <c r="CE32" s="3">
        <v>29</v>
      </c>
      <c r="CG32" s="50">
        <v>8.6000000000000007E-6</v>
      </c>
      <c r="CH32">
        <v>67.459999999999994</v>
      </c>
      <c r="CI32">
        <v>63.642000000000003</v>
      </c>
      <c r="CJ32">
        <v>69.16</v>
      </c>
      <c r="CK32">
        <v>-164.93199999999999</v>
      </c>
      <c r="CL32">
        <v>1.4999999999999999E-2</v>
      </c>
      <c r="CP32">
        <v>29</v>
      </c>
      <c r="CR32" s="50">
        <v>6.4500000000000001E-6</v>
      </c>
      <c r="CS32">
        <v>46.344000000000001</v>
      </c>
      <c r="CT32">
        <v>43.332999999999998</v>
      </c>
      <c r="CU32">
        <v>50.667000000000002</v>
      </c>
      <c r="CV32">
        <v>-90</v>
      </c>
      <c r="CW32">
        <v>1.0999999999999999E-2</v>
      </c>
      <c r="CZ32" s="48"/>
      <c r="DA32" s="37"/>
      <c r="DB32" s="3">
        <v>29</v>
      </c>
      <c r="DD32" s="50">
        <v>8.6000000000000007E-6</v>
      </c>
      <c r="DE32">
        <v>71.903999999999996</v>
      </c>
      <c r="DF32">
        <v>60.905999999999999</v>
      </c>
      <c r="DG32">
        <v>87.221000000000004</v>
      </c>
      <c r="DH32">
        <v>-142.696</v>
      </c>
      <c r="DI32">
        <v>1.4999999999999999E-2</v>
      </c>
      <c r="DU32">
        <v>29</v>
      </c>
      <c r="DW32" s="50">
        <v>6.4500000000000001E-6</v>
      </c>
      <c r="DX32">
        <v>131.35900000000001</v>
      </c>
      <c r="DY32">
        <v>124</v>
      </c>
      <c r="DZ32">
        <v>135.84</v>
      </c>
      <c r="EA32">
        <v>72.474000000000004</v>
      </c>
      <c r="EB32">
        <v>1.0999999999999999E-2</v>
      </c>
      <c r="EE32" s="3">
        <v>29</v>
      </c>
      <c r="EG32" s="50">
        <v>1.01E-5</v>
      </c>
      <c r="EH32">
        <v>59.305</v>
      </c>
      <c r="EI32">
        <v>57.329000000000001</v>
      </c>
      <c r="EJ32">
        <v>62.280999999999999</v>
      </c>
      <c r="EK32">
        <v>51.34</v>
      </c>
      <c r="EL32">
        <v>1.7999999999999999E-2</v>
      </c>
      <c r="EO32" s="37"/>
      <c r="EP32" s="3">
        <v>29</v>
      </c>
      <c r="ER32" s="50">
        <v>1.11E-5</v>
      </c>
      <c r="ES32">
        <v>51.156999999999996</v>
      </c>
      <c r="ET32">
        <v>49.25</v>
      </c>
      <c r="EU32">
        <v>52.533000000000001</v>
      </c>
      <c r="EV32">
        <v>32.347000000000001</v>
      </c>
      <c r="EW32">
        <v>1.9E-2</v>
      </c>
      <c r="EY32"/>
      <c r="EZ32" s="37"/>
      <c r="FA32" s="37"/>
      <c r="FB32" s="37"/>
      <c r="FC32" s="37"/>
      <c r="FD32" s="37"/>
      <c r="FE32" s="37"/>
      <c r="FF32" s="37"/>
      <c r="FG32" s="37"/>
      <c r="FH32" s="37"/>
    </row>
    <row r="33" spans="2:164" x14ac:dyDescent="0.25">
      <c r="B33" s="37"/>
      <c r="C33" s="37"/>
      <c r="D33" s="49"/>
      <c r="E33" s="37"/>
      <c r="F33" s="37"/>
      <c r="G33" s="37"/>
      <c r="H33" s="37"/>
      <c r="I33" s="37"/>
      <c r="J33" s="37"/>
      <c r="K33" s="37"/>
      <c r="L33" s="3">
        <v>30</v>
      </c>
      <c r="N33" s="50">
        <v>9.2099999999999999E-6</v>
      </c>
      <c r="O33">
        <v>78.545000000000002</v>
      </c>
      <c r="P33">
        <v>76.228999999999999</v>
      </c>
      <c r="Q33">
        <v>82</v>
      </c>
      <c r="R33">
        <v>65.224999999999994</v>
      </c>
      <c r="S33">
        <v>1.6E-2</v>
      </c>
      <c r="V33" s="3">
        <v>30</v>
      </c>
      <c r="X33" s="50">
        <v>6.1399999999999997E-6</v>
      </c>
      <c r="Y33">
        <v>51.015999999999998</v>
      </c>
      <c r="Z33">
        <v>38.832999999999998</v>
      </c>
      <c r="AA33">
        <v>57.947000000000003</v>
      </c>
      <c r="AB33">
        <v>-86.82</v>
      </c>
      <c r="AC33">
        <v>0.01</v>
      </c>
      <c r="AF33" s="3">
        <v>30</v>
      </c>
      <c r="AH33" s="50">
        <v>1.3200000000000001E-5</v>
      </c>
      <c r="AI33">
        <v>77.051000000000002</v>
      </c>
      <c r="AJ33">
        <v>70.299000000000007</v>
      </c>
      <c r="AK33">
        <v>86</v>
      </c>
      <c r="AL33">
        <v>-54.781999999999996</v>
      </c>
      <c r="AM33">
        <v>2.3E-2</v>
      </c>
      <c r="AP33" s="3">
        <v>30</v>
      </c>
      <c r="AQ33" t="s">
        <v>5</v>
      </c>
      <c r="AR33" s="50">
        <v>1.1399999999999999E-5</v>
      </c>
      <c r="AS33">
        <v>114.333</v>
      </c>
      <c r="AT33">
        <v>97.256</v>
      </c>
      <c r="AU33">
        <v>136.54499999999999</v>
      </c>
      <c r="AV33">
        <v>151.69900000000001</v>
      </c>
      <c r="AW33">
        <v>0.02</v>
      </c>
      <c r="BA33" s="5">
        <v>30</v>
      </c>
      <c r="BB33" t="s">
        <v>3</v>
      </c>
      <c r="BC33" s="50">
        <v>6.1199999999999999E-6</v>
      </c>
      <c r="BD33">
        <v>138.75200000000001</v>
      </c>
      <c r="BE33">
        <v>114.188</v>
      </c>
      <c r="BF33">
        <v>162.315</v>
      </c>
      <c r="BG33">
        <v>43.764000000000003</v>
      </c>
      <c r="BH33">
        <v>1.0999999999999999E-2</v>
      </c>
      <c r="BK33" s="3">
        <v>30</v>
      </c>
      <c r="BM33" s="50">
        <v>5.22E-6</v>
      </c>
      <c r="BN33">
        <v>149.69399999999999</v>
      </c>
      <c r="BO33">
        <v>96.667000000000002</v>
      </c>
      <c r="BP33">
        <v>193.11099999999999</v>
      </c>
      <c r="BQ33">
        <v>-63.435000000000002</v>
      </c>
      <c r="BR33">
        <v>8.9999999999999993E-3</v>
      </c>
      <c r="BU33" s="3">
        <v>30</v>
      </c>
      <c r="BW33" s="50">
        <v>6.7499999999999997E-6</v>
      </c>
      <c r="BX33">
        <v>82.254999999999995</v>
      </c>
      <c r="BY33">
        <v>74.27</v>
      </c>
      <c r="BZ33">
        <v>97.022999999999996</v>
      </c>
      <c r="CA33">
        <v>148.57</v>
      </c>
      <c r="CB33">
        <v>1.2E-2</v>
      </c>
      <c r="CE33" s="3">
        <v>30</v>
      </c>
      <c r="CG33" s="50">
        <v>9.2099999999999999E-6</v>
      </c>
      <c r="CH33">
        <v>69.866</v>
      </c>
      <c r="CI33">
        <v>65.802000000000007</v>
      </c>
      <c r="CJ33">
        <v>73.334000000000003</v>
      </c>
      <c r="CK33">
        <v>14.036</v>
      </c>
      <c r="CL33">
        <v>1.6E-2</v>
      </c>
      <c r="CP33">
        <v>30</v>
      </c>
      <c r="CR33" s="50">
        <v>6.1399999999999997E-6</v>
      </c>
      <c r="CS33">
        <v>45.648000000000003</v>
      </c>
      <c r="CT33">
        <v>43.026000000000003</v>
      </c>
      <c r="CU33">
        <v>50.59</v>
      </c>
      <c r="CV33">
        <v>83.991</v>
      </c>
      <c r="CW33">
        <v>1.0999999999999999E-2</v>
      </c>
      <c r="CZ33" s="48"/>
      <c r="DA33" s="37"/>
      <c r="DB33" s="3">
        <v>30</v>
      </c>
      <c r="DD33" s="50">
        <v>7.9799999999999998E-6</v>
      </c>
      <c r="DE33">
        <v>83.807000000000002</v>
      </c>
      <c r="DF33">
        <v>71.814999999999998</v>
      </c>
      <c r="DG33">
        <v>105.22199999999999</v>
      </c>
      <c r="DH33">
        <v>35.537999999999997</v>
      </c>
      <c r="DI33">
        <v>1.4E-2</v>
      </c>
      <c r="DU33">
        <v>30</v>
      </c>
      <c r="DW33" s="50">
        <v>1.3200000000000001E-5</v>
      </c>
      <c r="DX33">
        <v>140.50200000000001</v>
      </c>
      <c r="DY33">
        <v>131.333</v>
      </c>
      <c r="DZ33">
        <v>152.27799999999999</v>
      </c>
      <c r="EA33">
        <v>-102.381</v>
      </c>
      <c r="EB33">
        <v>2.4E-2</v>
      </c>
      <c r="EE33" s="3">
        <v>30</v>
      </c>
      <c r="EG33" s="50">
        <v>9.2099999999999999E-6</v>
      </c>
      <c r="EH33">
        <v>57.491</v>
      </c>
      <c r="EI33">
        <v>52.508000000000003</v>
      </c>
      <c r="EJ33">
        <v>60.165999999999997</v>
      </c>
      <c r="EK33">
        <v>-128.047</v>
      </c>
      <c r="EL33">
        <v>1.6E-2</v>
      </c>
      <c r="EO33" s="37"/>
      <c r="EP33" s="3">
        <v>30</v>
      </c>
      <c r="ER33" s="50">
        <v>7.0600000000000002E-6</v>
      </c>
      <c r="ES33">
        <v>49.307000000000002</v>
      </c>
      <c r="ET33">
        <v>45.418999999999997</v>
      </c>
      <c r="EU33">
        <v>52.209000000000003</v>
      </c>
      <c r="EV33">
        <v>-148.57</v>
      </c>
      <c r="EW33">
        <v>1.2E-2</v>
      </c>
      <c r="EY33"/>
      <c r="EZ33" s="37"/>
      <c r="FA33" s="37"/>
      <c r="FB33" s="37"/>
      <c r="FC33" s="37"/>
      <c r="FD33" s="37"/>
      <c r="FE33" s="37"/>
      <c r="FF33" s="37"/>
      <c r="FG33" s="37"/>
      <c r="FH33" s="37"/>
    </row>
    <row r="34" spans="2:164" x14ac:dyDescent="0.25">
      <c r="B34" s="37"/>
      <c r="C34" s="37"/>
      <c r="D34" s="49"/>
      <c r="E34" s="37"/>
      <c r="F34" s="37"/>
      <c r="G34" s="37"/>
      <c r="H34" s="37"/>
      <c r="I34" s="37"/>
      <c r="J34" s="37"/>
      <c r="K34" s="37"/>
      <c r="L34" s="3">
        <v>31</v>
      </c>
      <c r="N34" s="50">
        <v>1.11E-5</v>
      </c>
      <c r="O34">
        <v>76.751000000000005</v>
      </c>
      <c r="P34">
        <v>73.8</v>
      </c>
      <c r="Q34">
        <v>79.358999999999995</v>
      </c>
      <c r="R34">
        <v>-115.11499999999999</v>
      </c>
      <c r="S34">
        <v>0.02</v>
      </c>
      <c r="V34" s="3">
        <v>31</v>
      </c>
      <c r="X34" s="50">
        <v>7.9799999999999998E-6</v>
      </c>
      <c r="Y34">
        <v>53.140999999999998</v>
      </c>
      <c r="Z34">
        <v>47.406999999999996</v>
      </c>
      <c r="AA34">
        <v>56.44</v>
      </c>
      <c r="AB34">
        <v>92.290999999999997</v>
      </c>
      <c r="AC34">
        <v>1.4E-2</v>
      </c>
      <c r="AF34" s="3">
        <v>31</v>
      </c>
      <c r="AH34" s="50">
        <v>6.1399999999999997E-6</v>
      </c>
      <c r="AI34">
        <v>88.668000000000006</v>
      </c>
      <c r="AJ34">
        <v>84.105000000000004</v>
      </c>
      <c r="AK34">
        <v>95.567999999999998</v>
      </c>
      <c r="AL34">
        <v>128.66</v>
      </c>
      <c r="AM34">
        <v>1.0999999999999999E-2</v>
      </c>
      <c r="AP34" s="3">
        <v>1</v>
      </c>
      <c r="AQ34" t="s">
        <v>70</v>
      </c>
      <c r="AR34" s="50">
        <v>1.75E-4</v>
      </c>
      <c r="AS34">
        <v>67.817999999999998</v>
      </c>
      <c r="AT34">
        <v>25.007000000000001</v>
      </c>
      <c r="AU34">
        <v>143.68799999999999</v>
      </c>
      <c r="AV34">
        <v>148.37899999999999</v>
      </c>
      <c r="AW34">
        <v>0.315</v>
      </c>
      <c r="BA34" s="5">
        <v>31</v>
      </c>
      <c r="BB34" t="s">
        <v>7</v>
      </c>
      <c r="BC34" s="50">
        <v>1.1000000000000001E-6</v>
      </c>
      <c r="BD34">
        <v>41.070999999999998</v>
      </c>
      <c r="BE34">
        <v>28.824000000000002</v>
      </c>
      <c r="BF34">
        <v>50.039000000000001</v>
      </c>
      <c r="BG34">
        <v>92.760999999999996</v>
      </c>
      <c r="BH34">
        <v>2E-3</v>
      </c>
      <c r="BK34" s="3">
        <v>31</v>
      </c>
      <c r="BM34" s="50">
        <v>4.6E-6</v>
      </c>
      <c r="BN34">
        <v>179.06399999999999</v>
      </c>
      <c r="BO34">
        <v>136.005</v>
      </c>
      <c r="BP34">
        <v>214.25800000000001</v>
      </c>
      <c r="BQ34">
        <v>111.038</v>
      </c>
      <c r="BR34">
        <v>8.0000000000000002E-3</v>
      </c>
      <c r="BU34" s="3">
        <v>31</v>
      </c>
      <c r="BW34" s="50">
        <v>4.3000000000000003E-6</v>
      </c>
      <c r="BX34">
        <v>105.718</v>
      </c>
      <c r="BY34">
        <v>87.111000000000004</v>
      </c>
      <c r="BZ34">
        <v>119.983</v>
      </c>
      <c r="CA34">
        <v>-41.987000000000002</v>
      </c>
      <c r="CB34">
        <v>7.0000000000000001E-3</v>
      </c>
      <c r="CE34" s="3">
        <v>31</v>
      </c>
      <c r="CG34" s="50">
        <v>1.17E-5</v>
      </c>
      <c r="CH34">
        <v>69.914000000000001</v>
      </c>
      <c r="CI34">
        <v>63.41</v>
      </c>
      <c r="CJ34">
        <v>73.313000000000002</v>
      </c>
      <c r="CK34">
        <v>-164.476</v>
      </c>
      <c r="CL34">
        <v>2.1000000000000001E-2</v>
      </c>
      <c r="CP34">
        <v>31</v>
      </c>
      <c r="CR34" s="50">
        <v>5.8300000000000001E-6</v>
      </c>
      <c r="CS34">
        <v>46.807000000000002</v>
      </c>
      <c r="CT34">
        <v>43</v>
      </c>
      <c r="CU34">
        <v>51</v>
      </c>
      <c r="CV34">
        <v>-90</v>
      </c>
      <c r="CW34">
        <v>0.01</v>
      </c>
      <c r="CZ34" s="48"/>
      <c r="DA34" s="37"/>
      <c r="DB34" s="3">
        <v>31</v>
      </c>
      <c r="DD34" s="50">
        <v>7.0600000000000002E-6</v>
      </c>
      <c r="DE34">
        <v>92.057000000000002</v>
      </c>
      <c r="DF34">
        <v>60.667000000000002</v>
      </c>
      <c r="DG34">
        <v>120.03</v>
      </c>
      <c r="DH34">
        <v>-138.81399999999999</v>
      </c>
      <c r="DI34">
        <v>1.2E-2</v>
      </c>
      <c r="DU34">
        <v>31</v>
      </c>
      <c r="DW34" s="50">
        <v>8.2900000000000002E-6</v>
      </c>
      <c r="DX34">
        <v>146.00200000000001</v>
      </c>
      <c r="DY34">
        <v>141.6</v>
      </c>
      <c r="DZ34">
        <v>152.87200000000001</v>
      </c>
      <c r="EA34">
        <v>74.358000000000004</v>
      </c>
      <c r="EB34">
        <v>1.4E-2</v>
      </c>
      <c r="EE34" s="3">
        <v>31</v>
      </c>
      <c r="EG34" s="50">
        <v>8.8999999999999995E-6</v>
      </c>
      <c r="EH34">
        <v>57.905999999999999</v>
      </c>
      <c r="EI34">
        <v>55</v>
      </c>
      <c r="EJ34">
        <v>61.767000000000003</v>
      </c>
      <c r="EK34">
        <v>50.710999999999999</v>
      </c>
      <c r="EL34">
        <v>1.6E-2</v>
      </c>
      <c r="EO34" s="37"/>
      <c r="EP34" s="3">
        <v>31</v>
      </c>
      <c r="ER34" s="50">
        <v>8.2900000000000002E-6</v>
      </c>
      <c r="ES34">
        <v>48.558999999999997</v>
      </c>
      <c r="ET34">
        <v>44.304000000000002</v>
      </c>
      <c r="EU34">
        <v>53.103000000000002</v>
      </c>
      <c r="EV34">
        <v>32.470999999999997</v>
      </c>
      <c r="EW34">
        <v>1.4E-2</v>
      </c>
      <c r="EY34"/>
      <c r="EZ34" s="37"/>
      <c r="FA34" s="37"/>
      <c r="FB34" s="37"/>
      <c r="FC34" s="37"/>
      <c r="FD34" s="37"/>
      <c r="FE34" s="37"/>
      <c r="FF34" s="37"/>
      <c r="FG34" s="37"/>
      <c r="FH34" s="37"/>
    </row>
    <row r="35" spans="2:164" x14ac:dyDescent="0.25">
      <c r="B35" s="37"/>
      <c r="C35" s="37"/>
      <c r="D35" s="49"/>
      <c r="E35" s="37"/>
      <c r="F35" s="37"/>
      <c r="G35" s="37"/>
      <c r="H35" s="37"/>
      <c r="I35" s="37"/>
      <c r="J35" s="37"/>
      <c r="K35" s="37"/>
      <c r="L35" s="3">
        <v>32</v>
      </c>
      <c r="N35" s="50">
        <v>9.5200000000000003E-6</v>
      </c>
      <c r="O35">
        <v>78.760000000000005</v>
      </c>
      <c r="P35">
        <v>76</v>
      </c>
      <c r="Q35">
        <v>82.6</v>
      </c>
      <c r="R35">
        <v>66.037999999999997</v>
      </c>
      <c r="S35">
        <v>1.6E-2</v>
      </c>
      <c r="V35" s="3">
        <v>32</v>
      </c>
      <c r="W35" t="s">
        <v>3</v>
      </c>
      <c r="X35" s="50">
        <v>7.3699999999999997E-6</v>
      </c>
      <c r="Y35">
        <v>84.938000000000002</v>
      </c>
      <c r="Z35">
        <v>67.221000000000004</v>
      </c>
      <c r="AA35">
        <v>102.199</v>
      </c>
      <c r="AB35">
        <v>4.8600000000000003</v>
      </c>
      <c r="AC35">
        <v>1.2999999999999999E-2</v>
      </c>
      <c r="AF35" s="3">
        <v>32</v>
      </c>
      <c r="AH35" s="50">
        <v>9.2099999999999999E-6</v>
      </c>
      <c r="AI35">
        <v>88.659000000000006</v>
      </c>
      <c r="AJ35">
        <v>83.587000000000003</v>
      </c>
      <c r="AK35">
        <v>92.552000000000007</v>
      </c>
      <c r="AL35">
        <v>-53.530999999999999</v>
      </c>
      <c r="AM35">
        <v>1.6E-2</v>
      </c>
      <c r="AP35" s="3">
        <v>2</v>
      </c>
      <c r="AQ35" t="s">
        <v>71</v>
      </c>
      <c r="AR35" s="50">
        <v>2.72E-4</v>
      </c>
      <c r="AS35">
        <v>59.454000000000001</v>
      </c>
      <c r="AT35">
        <v>19.332999999999998</v>
      </c>
      <c r="AU35">
        <v>147.15799999999999</v>
      </c>
      <c r="AV35">
        <v>148.37100000000001</v>
      </c>
      <c r="AW35">
        <v>0.49099999999999999</v>
      </c>
      <c r="BA35" s="5">
        <v>32</v>
      </c>
      <c r="BB35" t="s">
        <v>4</v>
      </c>
      <c r="BC35" s="50">
        <v>4.3000000000000003E-6</v>
      </c>
      <c r="BD35">
        <v>57.19</v>
      </c>
      <c r="BE35">
        <v>54.374000000000002</v>
      </c>
      <c r="BF35">
        <v>62.667000000000002</v>
      </c>
      <c r="BG35">
        <v>-55.491</v>
      </c>
      <c r="BH35">
        <v>7.0000000000000001E-3</v>
      </c>
      <c r="BK35" s="3">
        <v>32</v>
      </c>
      <c r="BM35" s="50">
        <v>5.22E-6</v>
      </c>
      <c r="BN35">
        <v>122.14700000000001</v>
      </c>
      <c r="BO35">
        <v>108.889</v>
      </c>
      <c r="BP35">
        <v>156</v>
      </c>
      <c r="BQ35">
        <v>-63.435000000000002</v>
      </c>
      <c r="BR35">
        <v>8.9999999999999993E-3</v>
      </c>
      <c r="BU35" s="3">
        <v>32</v>
      </c>
      <c r="BW35" s="50">
        <v>4.6E-6</v>
      </c>
      <c r="BX35">
        <v>83.082999999999998</v>
      </c>
      <c r="BY35">
        <v>74.06</v>
      </c>
      <c r="BZ35">
        <v>102.77800000000001</v>
      </c>
      <c r="CA35">
        <v>149.744</v>
      </c>
      <c r="CB35">
        <v>8.0000000000000002E-3</v>
      </c>
      <c r="CE35" s="3">
        <v>32</v>
      </c>
      <c r="CG35" s="50">
        <v>9.2099999999999999E-6</v>
      </c>
      <c r="CH35">
        <v>70.096000000000004</v>
      </c>
      <c r="CI35">
        <v>66.805000000000007</v>
      </c>
      <c r="CJ35">
        <v>72.644000000000005</v>
      </c>
      <c r="CK35">
        <v>12.095000000000001</v>
      </c>
      <c r="CL35">
        <v>1.6E-2</v>
      </c>
      <c r="CP35">
        <v>32</v>
      </c>
      <c r="CR35" s="50">
        <v>7.6699999999999994E-6</v>
      </c>
      <c r="CS35">
        <v>46.674999999999997</v>
      </c>
      <c r="CT35">
        <v>43.231000000000002</v>
      </c>
      <c r="CU35">
        <v>51.741</v>
      </c>
      <c r="CV35">
        <v>87.614000000000004</v>
      </c>
      <c r="CW35">
        <v>1.2999999999999999E-2</v>
      </c>
      <c r="CZ35" s="48"/>
      <c r="DA35" s="37"/>
      <c r="DB35" s="3">
        <v>32</v>
      </c>
      <c r="DD35" s="50">
        <v>7.0600000000000002E-6</v>
      </c>
      <c r="DE35">
        <v>95.194999999999993</v>
      </c>
      <c r="DF35">
        <v>56.646999999999998</v>
      </c>
      <c r="DG35">
        <v>120.95</v>
      </c>
      <c r="DH35">
        <v>39.472000000000001</v>
      </c>
      <c r="DI35">
        <v>1.2E-2</v>
      </c>
      <c r="DU35">
        <v>32</v>
      </c>
      <c r="DW35" s="50">
        <v>9.8200000000000008E-6</v>
      </c>
      <c r="DX35">
        <v>133.80600000000001</v>
      </c>
      <c r="DY35">
        <v>117.08799999999999</v>
      </c>
      <c r="DZ35">
        <v>159.505</v>
      </c>
      <c r="EA35">
        <v>-104.931</v>
      </c>
      <c r="EB35">
        <v>1.7000000000000001E-2</v>
      </c>
      <c r="EE35" s="3">
        <v>32</v>
      </c>
      <c r="EG35" s="50">
        <v>6.1399999999999997E-6</v>
      </c>
      <c r="EH35">
        <v>61.731999999999999</v>
      </c>
      <c r="EI35">
        <v>58.667000000000002</v>
      </c>
      <c r="EJ35">
        <v>63.750999999999998</v>
      </c>
      <c r="EK35">
        <v>-126.254</v>
      </c>
      <c r="EL35">
        <v>0.01</v>
      </c>
      <c r="EO35" s="37"/>
      <c r="EP35" s="3">
        <v>32</v>
      </c>
      <c r="ER35" s="50">
        <v>6.4500000000000001E-6</v>
      </c>
      <c r="ES35">
        <v>48.9</v>
      </c>
      <c r="ET35">
        <v>46.832999999999998</v>
      </c>
      <c r="EU35">
        <v>51.046999999999997</v>
      </c>
      <c r="EV35">
        <v>-143.13</v>
      </c>
      <c r="EW35">
        <v>1.0999999999999999E-2</v>
      </c>
      <c r="EY35"/>
      <c r="EZ35" s="37"/>
      <c r="FA35" s="49"/>
      <c r="FB35" s="37"/>
      <c r="FC35" s="37"/>
      <c r="FD35" s="37"/>
      <c r="FE35" s="37"/>
      <c r="FF35" s="37"/>
      <c r="FG35" s="37"/>
      <c r="FH35" s="37"/>
    </row>
    <row r="36" spans="2:164" x14ac:dyDescent="0.25">
      <c r="B36" s="37"/>
      <c r="C36" s="37"/>
      <c r="D36" s="49"/>
      <c r="E36" s="37"/>
      <c r="F36" s="37"/>
      <c r="G36" s="37"/>
      <c r="H36" s="37"/>
      <c r="I36" s="37"/>
      <c r="J36" s="37"/>
      <c r="K36" s="37"/>
      <c r="L36" s="3">
        <v>33</v>
      </c>
      <c r="N36" s="50">
        <v>1.38E-5</v>
      </c>
      <c r="O36">
        <v>72.106999999999999</v>
      </c>
      <c r="P36">
        <v>67.332999999999998</v>
      </c>
      <c r="Q36">
        <v>76</v>
      </c>
      <c r="R36">
        <v>-114.22799999999999</v>
      </c>
      <c r="S36">
        <v>2.4E-2</v>
      </c>
      <c r="V36" s="3">
        <v>33</v>
      </c>
      <c r="W36" t="s">
        <v>7</v>
      </c>
      <c r="X36" s="50">
        <v>1.26E-6</v>
      </c>
      <c r="Y36">
        <v>28.452999999999999</v>
      </c>
      <c r="Z36">
        <v>25.062000000000001</v>
      </c>
      <c r="AA36">
        <v>37.725000000000001</v>
      </c>
      <c r="AB36">
        <v>92.350999999999999</v>
      </c>
      <c r="AC36">
        <v>2E-3</v>
      </c>
      <c r="AF36" s="3">
        <v>33</v>
      </c>
      <c r="AH36" s="50">
        <v>1.01E-5</v>
      </c>
      <c r="AI36">
        <v>79.921000000000006</v>
      </c>
      <c r="AJ36">
        <v>76.206000000000003</v>
      </c>
      <c r="AK36">
        <v>86.667000000000002</v>
      </c>
      <c r="AL36">
        <v>-53.841999999999999</v>
      </c>
      <c r="AM36">
        <v>1.7999999999999999E-2</v>
      </c>
      <c r="AX36" t="s">
        <v>9</v>
      </c>
      <c r="BA36" s="5">
        <v>33</v>
      </c>
      <c r="BB36" t="s">
        <v>5</v>
      </c>
      <c r="BC36" s="50">
        <v>8.8999999999999995E-6</v>
      </c>
      <c r="BD36">
        <v>217.857</v>
      </c>
      <c r="BE36">
        <v>169</v>
      </c>
      <c r="BF36">
        <v>250.59299999999999</v>
      </c>
      <c r="BG36">
        <v>139.08600000000001</v>
      </c>
      <c r="BH36">
        <v>1.4999999999999999E-2</v>
      </c>
      <c r="BK36" s="3">
        <v>33</v>
      </c>
      <c r="BM36" s="50">
        <v>8.6000000000000007E-6</v>
      </c>
      <c r="BN36">
        <v>126.69</v>
      </c>
      <c r="BO36">
        <v>93.819000000000003</v>
      </c>
      <c r="BP36">
        <v>162.405</v>
      </c>
      <c r="BQ36">
        <v>114.624</v>
      </c>
      <c r="BR36">
        <v>1.4999999999999999E-2</v>
      </c>
      <c r="BU36" s="3">
        <v>33</v>
      </c>
      <c r="BW36" s="50">
        <v>8.2900000000000002E-6</v>
      </c>
      <c r="BX36">
        <v>87.855000000000004</v>
      </c>
      <c r="BY36">
        <v>73.989999999999995</v>
      </c>
      <c r="BZ36">
        <v>100.503</v>
      </c>
      <c r="CA36">
        <v>-35.537999999999997</v>
      </c>
      <c r="CB36">
        <v>1.4E-2</v>
      </c>
      <c r="CE36" s="3">
        <v>33</v>
      </c>
      <c r="CG36" s="50">
        <v>1.5699999999999999E-5</v>
      </c>
      <c r="CH36">
        <v>70.385999999999996</v>
      </c>
      <c r="CI36">
        <v>66.924999999999997</v>
      </c>
      <c r="CJ36">
        <v>76.688000000000002</v>
      </c>
      <c r="CK36">
        <v>-162.64599999999999</v>
      </c>
      <c r="CL36">
        <v>2.8000000000000001E-2</v>
      </c>
      <c r="CP36">
        <v>33</v>
      </c>
      <c r="CR36" s="50">
        <v>5.22E-6</v>
      </c>
      <c r="CS36">
        <v>45.776000000000003</v>
      </c>
      <c r="CT36">
        <v>45</v>
      </c>
      <c r="CU36">
        <v>47.332999999999998</v>
      </c>
      <c r="CV36">
        <v>-93.575999999999993</v>
      </c>
      <c r="CW36">
        <v>8.9999999999999993E-3</v>
      </c>
      <c r="CZ36" s="48"/>
      <c r="DA36" s="37"/>
      <c r="DB36" s="3">
        <v>33</v>
      </c>
      <c r="DD36" s="50">
        <v>1.01E-5</v>
      </c>
      <c r="DE36">
        <v>112.26</v>
      </c>
      <c r="DF36">
        <v>93.147999999999996</v>
      </c>
      <c r="DG36">
        <v>153.9</v>
      </c>
      <c r="DH36">
        <v>-145.30500000000001</v>
      </c>
      <c r="DI36">
        <v>1.7999999999999999E-2</v>
      </c>
      <c r="DU36">
        <v>33</v>
      </c>
      <c r="DW36" s="50">
        <v>6.1399999999999997E-6</v>
      </c>
      <c r="DX36">
        <v>161.71100000000001</v>
      </c>
      <c r="DY36">
        <v>123.333</v>
      </c>
      <c r="DZ36">
        <v>179.333</v>
      </c>
      <c r="EA36">
        <v>74.475999999999999</v>
      </c>
      <c r="EB36">
        <v>0.01</v>
      </c>
      <c r="EE36" s="3">
        <v>33</v>
      </c>
      <c r="EG36" s="50">
        <v>5.8300000000000001E-6</v>
      </c>
      <c r="EH36">
        <v>62.938000000000002</v>
      </c>
      <c r="EI36">
        <v>60.073999999999998</v>
      </c>
      <c r="EJ36">
        <v>65.073999999999998</v>
      </c>
      <c r="EK36">
        <v>-123.69</v>
      </c>
      <c r="EL36">
        <v>0.01</v>
      </c>
      <c r="EO36" s="37"/>
      <c r="EP36" s="3">
        <v>33</v>
      </c>
      <c r="ER36" s="50">
        <v>9.2099999999999999E-6</v>
      </c>
      <c r="ES36">
        <v>49.503</v>
      </c>
      <c r="ET36">
        <v>46.655999999999999</v>
      </c>
      <c r="EU36">
        <v>52.390999999999998</v>
      </c>
      <c r="EV36">
        <v>32.005000000000003</v>
      </c>
      <c r="EW36">
        <v>1.6E-2</v>
      </c>
      <c r="EY36"/>
      <c r="EZ36" s="37"/>
      <c r="FA36" s="49"/>
      <c r="FB36" s="37"/>
      <c r="FC36" s="37"/>
      <c r="FD36" s="37"/>
      <c r="FE36" s="37"/>
      <c r="FF36" s="37"/>
      <c r="FG36" s="37"/>
      <c r="FH36" s="37"/>
    </row>
    <row r="37" spans="2:164" x14ac:dyDescent="0.25">
      <c r="B37" s="37"/>
      <c r="C37" s="37"/>
      <c r="D37" s="49"/>
      <c r="E37" s="37"/>
      <c r="F37" s="37"/>
      <c r="G37" s="37"/>
      <c r="H37" s="37"/>
      <c r="I37" s="37"/>
      <c r="J37" s="37"/>
      <c r="K37" s="37"/>
      <c r="L37" s="3">
        <v>34</v>
      </c>
      <c r="N37" s="50">
        <v>1.04E-5</v>
      </c>
      <c r="O37">
        <v>66.606999999999999</v>
      </c>
      <c r="P37">
        <v>64</v>
      </c>
      <c r="Q37">
        <v>68.332999999999998</v>
      </c>
      <c r="R37">
        <v>62.65</v>
      </c>
      <c r="S37">
        <v>1.7999999999999999E-2</v>
      </c>
      <c r="V37" s="3">
        <v>34</v>
      </c>
      <c r="W37" t="s">
        <v>4</v>
      </c>
      <c r="X37" s="50">
        <v>4.9100000000000004E-6</v>
      </c>
      <c r="Y37">
        <v>44.351999999999997</v>
      </c>
      <c r="Z37">
        <v>25.745999999999999</v>
      </c>
      <c r="AA37">
        <v>52.872999999999998</v>
      </c>
      <c r="AB37">
        <v>-92.385999999999996</v>
      </c>
      <c r="AC37">
        <v>8.9999999999999993E-3</v>
      </c>
      <c r="AF37" s="3">
        <v>34</v>
      </c>
      <c r="AH37" s="50">
        <v>9.5200000000000003E-6</v>
      </c>
      <c r="AI37">
        <v>79.567999999999998</v>
      </c>
      <c r="AJ37">
        <v>75.667000000000002</v>
      </c>
      <c r="AK37">
        <v>82</v>
      </c>
      <c r="AL37">
        <v>-53.13</v>
      </c>
      <c r="AM37">
        <v>1.7000000000000001E-2</v>
      </c>
      <c r="AX37">
        <v>26.25</v>
      </c>
      <c r="AY37">
        <v>40.916666669999998</v>
      </c>
      <c r="BA37" s="5">
        <v>30</v>
      </c>
      <c r="BB37" t="s">
        <v>60</v>
      </c>
      <c r="BC37" s="50">
        <v>1.75E-4</v>
      </c>
      <c r="BD37">
        <v>138.10599999999999</v>
      </c>
      <c r="BE37">
        <v>42.332999999999998</v>
      </c>
      <c r="BF37">
        <v>247.92</v>
      </c>
      <c r="BG37">
        <v>131.29900000000001</v>
      </c>
      <c r="BH37">
        <v>0.316</v>
      </c>
      <c r="BK37" s="3">
        <v>34</v>
      </c>
      <c r="BM37" s="50">
        <v>8.8999999999999995E-6</v>
      </c>
      <c r="BN37">
        <v>149.51599999999999</v>
      </c>
      <c r="BO37">
        <v>111.333</v>
      </c>
      <c r="BP37">
        <v>200.095</v>
      </c>
      <c r="BQ37">
        <v>-59.744</v>
      </c>
      <c r="BR37">
        <v>1.4999999999999999E-2</v>
      </c>
      <c r="BU37" s="3">
        <v>34</v>
      </c>
      <c r="BW37" s="50">
        <v>5.8300000000000001E-6</v>
      </c>
      <c r="BX37">
        <v>90.272000000000006</v>
      </c>
      <c r="BY37">
        <v>75.555999999999997</v>
      </c>
      <c r="BZ37">
        <v>103.96299999999999</v>
      </c>
      <c r="CA37">
        <v>146.31</v>
      </c>
      <c r="CB37">
        <v>0.01</v>
      </c>
      <c r="CE37" s="3">
        <v>34</v>
      </c>
      <c r="CG37" s="50">
        <v>1.5699999999999999E-5</v>
      </c>
      <c r="CH37">
        <v>68.837000000000003</v>
      </c>
      <c r="CI37">
        <v>65.945999999999998</v>
      </c>
      <c r="CJ37">
        <v>72.233000000000004</v>
      </c>
      <c r="CK37">
        <v>15.154</v>
      </c>
      <c r="CL37">
        <v>2.8000000000000001E-2</v>
      </c>
      <c r="CP37">
        <v>34</v>
      </c>
      <c r="CR37" s="50">
        <v>9.2099999999999999E-6</v>
      </c>
      <c r="CS37">
        <v>45.814999999999998</v>
      </c>
      <c r="CT37">
        <v>43.713000000000001</v>
      </c>
      <c r="CU37">
        <v>48.804000000000002</v>
      </c>
      <c r="CV37">
        <v>86.186000000000007</v>
      </c>
      <c r="CW37">
        <v>1.6E-2</v>
      </c>
      <c r="CZ37" s="48"/>
      <c r="DA37" s="37"/>
      <c r="DB37" s="3">
        <v>34</v>
      </c>
      <c r="DD37" s="50">
        <v>8.2900000000000002E-6</v>
      </c>
      <c r="DE37">
        <v>126.718</v>
      </c>
      <c r="DF37">
        <v>99.813000000000002</v>
      </c>
      <c r="DG37">
        <v>159.774</v>
      </c>
      <c r="DH37">
        <v>38.659999999999997</v>
      </c>
      <c r="DI37">
        <v>1.4E-2</v>
      </c>
      <c r="DU37">
        <v>34</v>
      </c>
      <c r="DW37" s="50">
        <v>1.01E-5</v>
      </c>
      <c r="DX37">
        <v>171.72800000000001</v>
      </c>
      <c r="DY37">
        <v>164.785</v>
      </c>
      <c r="DZ37">
        <v>181.042</v>
      </c>
      <c r="EA37">
        <v>-104.47</v>
      </c>
      <c r="EB37">
        <v>1.7000000000000001E-2</v>
      </c>
      <c r="EE37" s="3">
        <v>34</v>
      </c>
      <c r="EG37" s="50">
        <v>1.04E-5</v>
      </c>
      <c r="EH37">
        <v>57.640999999999998</v>
      </c>
      <c r="EI37">
        <v>51.057000000000002</v>
      </c>
      <c r="EJ37">
        <v>63.529000000000003</v>
      </c>
      <c r="EK37">
        <v>49.97</v>
      </c>
      <c r="EL37">
        <v>1.7999999999999999E-2</v>
      </c>
      <c r="EO37" s="37"/>
      <c r="EP37" s="3">
        <v>34</v>
      </c>
      <c r="ER37" s="50">
        <v>8.8999999999999995E-6</v>
      </c>
      <c r="ES37">
        <v>52.542000000000002</v>
      </c>
      <c r="ET37">
        <v>48.667000000000002</v>
      </c>
      <c r="EU37">
        <v>58.5</v>
      </c>
      <c r="EV37">
        <v>-147.995</v>
      </c>
      <c r="EW37">
        <v>1.4999999999999999E-2</v>
      </c>
      <c r="EY37"/>
      <c r="EZ37" s="37"/>
      <c r="FA37" s="49"/>
      <c r="FB37" s="37"/>
      <c r="FC37" s="37"/>
      <c r="FD37" s="37"/>
      <c r="FE37" s="37"/>
      <c r="FF37" s="37"/>
      <c r="FG37" s="37"/>
      <c r="FH37" s="37"/>
    </row>
    <row r="38" spans="2:164" x14ac:dyDescent="0.25">
      <c r="B38" s="37"/>
      <c r="C38" s="37"/>
      <c r="D38" s="49"/>
      <c r="E38" s="37"/>
      <c r="F38" s="37"/>
      <c r="G38" s="37"/>
      <c r="H38" s="37"/>
      <c r="I38" s="37"/>
      <c r="J38" s="37"/>
      <c r="K38" s="37"/>
      <c r="L38" s="3">
        <v>35</v>
      </c>
      <c r="N38" s="50">
        <v>7.0600000000000002E-6</v>
      </c>
      <c r="O38">
        <v>68.061999999999998</v>
      </c>
      <c r="P38">
        <v>65.332999999999998</v>
      </c>
      <c r="Q38">
        <v>70.325000000000003</v>
      </c>
      <c r="R38">
        <v>-110.854</v>
      </c>
      <c r="S38">
        <v>1.2E-2</v>
      </c>
      <c r="V38" s="3">
        <v>35</v>
      </c>
      <c r="W38" t="s">
        <v>5</v>
      </c>
      <c r="X38" s="50">
        <v>9.8200000000000008E-6</v>
      </c>
      <c r="Y38">
        <v>135.041</v>
      </c>
      <c r="Z38">
        <v>113.77800000000001</v>
      </c>
      <c r="AA38">
        <v>182.91</v>
      </c>
      <c r="AB38">
        <v>97.594999999999999</v>
      </c>
      <c r="AC38">
        <v>1.7000000000000001E-2</v>
      </c>
      <c r="AF38" s="3">
        <v>35</v>
      </c>
      <c r="AH38" s="50">
        <v>7.6699999999999994E-6</v>
      </c>
      <c r="AI38">
        <v>81.064999999999998</v>
      </c>
      <c r="AJ38">
        <v>75.988</v>
      </c>
      <c r="AK38">
        <v>87.332999999999998</v>
      </c>
      <c r="AL38">
        <v>128.29</v>
      </c>
      <c r="AM38">
        <v>1.2999999999999999E-2</v>
      </c>
      <c r="AS38">
        <v>13.63888889</v>
      </c>
      <c r="AT38">
        <v>32.733333330000001</v>
      </c>
      <c r="AU38">
        <v>8.75</v>
      </c>
      <c r="AV38">
        <v>21</v>
      </c>
      <c r="AW38" t="s">
        <v>10</v>
      </c>
      <c r="AX38">
        <v>15.75</v>
      </c>
      <c r="AY38">
        <v>24.55</v>
      </c>
      <c r="BA38" s="5">
        <v>30</v>
      </c>
      <c r="BB38" t="s">
        <v>60</v>
      </c>
      <c r="BC38" s="50">
        <v>1.75E-4</v>
      </c>
      <c r="BD38">
        <v>138.10599999999999</v>
      </c>
      <c r="BE38">
        <v>42.332999999999998</v>
      </c>
      <c r="BF38">
        <v>247.92</v>
      </c>
      <c r="BG38">
        <v>131.29900000000001</v>
      </c>
      <c r="BH38">
        <v>0.316</v>
      </c>
      <c r="BK38" s="3">
        <v>35</v>
      </c>
      <c r="BM38" s="50">
        <v>8.6000000000000007E-6</v>
      </c>
      <c r="BN38">
        <v>107.533</v>
      </c>
      <c r="BO38">
        <v>69.948999999999998</v>
      </c>
      <c r="BP38">
        <v>158.21600000000001</v>
      </c>
      <c r="BQ38">
        <v>115.64100000000001</v>
      </c>
      <c r="BR38">
        <v>1.4999999999999999E-2</v>
      </c>
      <c r="BU38" s="3">
        <v>35</v>
      </c>
      <c r="BW38" s="50">
        <v>6.4500000000000001E-6</v>
      </c>
      <c r="BX38">
        <v>97.164000000000001</v>
      </c>
      <c r="BY38">
        <v>78.611000000000004</v>
      </c>
      <c r="BZ38">
        <v>117.289</v>
      </c>
      <c r="CA38">
        <v>-32.905000000000001</v>
      </c>
      <c r="CB38">
        <v>1.0999999999999999E-2</v>
      </c>
      <c r="CE38" s="3">
        <v>35</v>
      </c>
      <c r="CG38" s="50">
        <v>7.9799999999999998E-6</v>
      </c>
      <c r="CH38">
        <v>66.713999999999999</v>
      </c>
      <c r="CI38">
        <v>62.133000000000003</v>
      </c>
      <c r="CJ38">
        <v>73.962000000000003</v>
      </c>
      <c r="CK38">
        <v>-163.74</v>
      </c>
      <c r="CL38">
        <v>1.4E-2</v>
      </c>
      <c r="CP38">
        <v>35</v>
      </c>
      <c r="CR38" s="50">
        <v>5.8300000000000001E-6</v>
      </c>
      <c r="CS38">
        <v>45.581000000000003</v>
      </c>
      <c r="CT38">
        <v>42.667000000000002</v>
      </c>
      <c r="CU38">
        <v>47.332999999999998</v>
      </c>
      <c r="CV38">
        <v>-93.18</v>
      </c>
      <c r="CW38">
        <v>0.01</v>
      </c>
      <c r="CZ38" s="48"/>
      <c r="DA38" s="37"/>
      <c r="DB38" s="3">
        <v>35</v>
      </c>
      <c r="DD38" s="50">
        <v>7.0600000000000002E-6</v>
      </c>
      <c r="DE38">
        <v>128.965</v>
      </c>
      <c r="DF38">
        <v>103.831</v>
      </c>
      <c r="DG38">
        <v>148.21199999999999</v>
      </c>
      <c r="DH38">
        <v>-144.16200000000001</v>
      </c>
      <c r="DI38">
        <v>1.2E-2</v>
      </c>
      <c r="DU38">
        <v>35</v>
      </c>
      <c r="DW38" s="50">
        <v>1.04E-5</v>
      </c>
      <c r="DX38">
        <v>169.29400000000001</v>
      </c>
      <c r="DY38">
        <v>150.33000000000001</v>
      </c>
      <c r="DZ38">
        <v>180.99</v>
      </c>
      <c r="EA38">
        <v>77.661000000000001</v>
      </c>
      <c r="EB38">
        <v>1.7999999999999999E-2</v>
      </c>
      <c r="EE38" s="3">
        <v>35</v>
      </c>
      <c r="EG38" s="50">
        <v>6.4500000000000001E-6</v>
      </c>
      <c r="EH38">
        <v>58.67</v>
      </c>
      <c r="EI38">
        <v>54.332999999999998</v>
      </c>
      <c r="EJ38">
        <v>61</v>
      </c>
      <c r="EK38">
        <v>-129.09399999999999</v>
      </c>
      <c r="EL38">
        <v>1.0999999999999999E-2</v>
      </c>
      <c r="EO38" s="37"/>
      <c r="EP38" s="3">
        <v>35</v>
      </c>
      <c r="ER38" s="50">
        <v>6.4500000000000001E-6</v>
      </c>
      <c r="ES38">
        <v>54.256999999999998</v>
      </c>
      <c r="ET38">
        <v>50.667000000000002</v>
      </c>
      <c r="EU38">
        <v>57.332999999999998</v>
      </c>
      <c r="EV38">
        <v>30.466000000000001</v>
      </c>
      <c r="EW38">
        <v>1.0999999999999999E-2</v>
      </c>
      <c r="EY38"/>
      <c r="EZ38" s="37"/>
      <c r="FA38" s="49"/>
      <c r="FB38" s="37"/>
      <c r="FC38" s="37"/>
      <c r="FD38" s="37"/>
      <c r="FE38" s="37"/>
      <c r="FF38" s="37"/>
      <c r="FG38" s="37"/>
      <c r="FH38" s="37"/>
    </row>
    <row r="39" spans="2:164" x14ac:dyDescent="0.25">
      <c r="B39" s="37"/>
      <c r="C39" s="37"/>
      <c r="D39" s="49"/>
      <c r="E39" s="37"/>
      <c r="F39" s="37"/>
      <c r="G39" s="37"/>
      <c r="H39" s="37"/>
      <c r="I39" s="37"/>
      <c r="J39" s="37"/>
      <c r="K39" s="37"/>
      <c r="L39" s="3">
        <v>36</v>
      </c>
      <c r="N39" s="50">
        <v>1.2E-5</v>
      </c>
      <c r="O39">
        <v>67.963999999999999</v>
      </c>
      <c r="P39">
        <v>65.620999999999995</v>
      </c>
      <c r="Q39">
        <v>71.146000000000001</v>
      </c>
      <c r="R39">
        <v>66.801000000000002</v>
      </c>
      <c r="S39">
        <v>2.1000000000000001E-2</v>
      </c>
      <c r="V39" s="3">
        <v>32</v>
      </c>
      <c r="W39" t="s">
        <v>59</v>
      </c>
      <c r="X39" s="50">
        <v>2.1900000000000001E-4</v>
      </c>
      <c r="Y39">
        <v>86.626999999999995</v>
      </c>
      <c r="Z39">
        <v>38.006</v>
      </c>
      <c r="AA39">
        <v>175.251</v>
      </c>
      <c r="AB39">
        <v>92.013999999999996</v>
      </c>
      <c r="AC39">
        <v>0.39400000000000002</v>
      </c>
      <c r="AF39" s="3">
        <v>36</v>
      </c>
      <c r="AH39" s="50">
        <v>7.3699999999999997E-6</v>
      </c>
      <c r="AI39">
        <v>88.221999999999994</v>
      </c>
      <c r="AJ39">
        <v>82.891000000000005</v>
      </c>
      <c r="AK39">
        <v>93</v>
      </c>
      <c r="AL39">
        <v>-55.62</v>
      </c>
      <c r="AM39">
        <v>1.2999999999999999E-2</v>
      </c>
      <c r="AT39">
        <v>54.555555560000002</v>
      </c>
      <c r="AV39">
        <v>35</v>
      </c>
      <c r="AW39" t="s">
        <v>11</v>
      </c>
      <c r="AX39">
        <v>45</v>
      </c>
      <c r="AY39">
        <v>70.142857140000004</v>
      </c>
      <c r="BI39" t="s">
        <v>9</v>
      </c>
      <c r="BK39" s="3">
        <v>36</v>
      </c>
      <c r="BM39" s="50">
        <v>7.6699999999999994E-6</v>
      </c>
      <c r="BN39">
        <v>102.624</v>
      </c>
      <c r="BO39">
        <v>79.332999999999998</v>
      </c>
      <c r="BP39">
        <v>120.583</v>
      </c>
      <c r="BQ39">
        <v>-65.555999999999997</v>
      </c>
      <c r="BR39">
        <v>1.2999999999999999E-2</v>
      </c>
      <c r="BU39" s="3">
        <v>36</v>
      </c>
      <c r="BW39" s="50">
        <v>5.8300000000000001E-6</v>
      </c>
      <c r="BX39">
        <v>84.474999999999994</v>
      </c>
      <c r="BY39">
        <v>69.802000000000007</v>
      </c>
      <c r="BZ39">
        <v>98.221999999999994</v>
      </c>
      <c r="CA39">
        <v>141.84299999999999</v>
      </c>
      <c r="CB39">
        <v>0.01</v>
      </c>
      <c r="CE39" s="3">
        <v>36</v>
      </c>
      <c r="CG39" s="50">
        <v>8.8999999999999995E-6</v>
      </c>
      <c r="CH39">
        <v>68.117999999999995</v>
      </c>
      <c r="CI39">
        <v>59.048000000000002</v>
      </c>
      <c r="CJ39">
        <v>72.332999999999998</v>
      </c>
      <c r="CK39">
        <v>12.529</v>
      </c>
      <c r="CL39">
        <v>1.4999999999999999E-2</v>
      </c>
      <c r="CP39">
        <v>36</v>
      </c>
      <c r="CR39" s="50">
        <v>6.7499999999999997E-6</v>
      </c>
      <c r="CS39">
        <v>46.012</v>
      </c>
      <c r="CT39">
        <v>44.09</v>
      </c>
      <c r="CU39">
        <v>48.192</v>
      </c>
      <c r="CV39">
        <v>87.138000000000005</v>
      </c>
      <c r="CW39">
        <v>1.0999999999999999E-2</v>
      </c>
      <c r="CZ39" s="48"/>
      <c r="DA39" s="37"/>
      <c r="DB39" s="3">
        <v>36</v>
      </c>
      <c r="DD39" s="50">
        <v>6.1399999999999997E-6</v>
      </c>
      <c r="DE39">
        <v>147.68799999999999</v>
      </c>
      <c r="DF39">
        <v>134.56399999999999</v>
      </c>
      <c r="DG39">
        <v>160.023</v>
      </c>
      <c r="DH39">
        <v>38.659999999999997</v>
      </c>
      <c r="DI39">
        <v>0.01</v>
      </c>
      <c r="DU39">
        <v>36</v>
      </c>
      <c r="DW39" s="50">
        <v>9.5200000000000003E-6</v>
      </c>
      <c r="DX39">
        <v>167.87700000000001</v>
      </c>
      <c r="DY39">
        <v>162.578</v>
      </c>
      <c r="DZ39">
        <v>175.22200000000001</v>
      </c>
      <c r="EA39">
        <v>-105.94499999999999</v>
      </c>
      <c r="EB39">
        <v>1.6E-2</v>
      </c>
      <c r="EE39" s="3">
        <v>36</v>
      </c>
      <c r="EG39" s="50">
        <v>9.5200000000000003E-6</v>
      </c>
      <c r="EH39">
        <v>55.895000000000003</v>
      </c>
      <c r="EI39">
        <v>52.133000000000003</v>
      </c>
      <c r="EJ39">
        <v>59.866999999999997</v>
      </c>
      <c r="EK39">
        <v>51.953000000000003</v>
      </c>
      <c r="EL39">
        <v>1.7000000000000001E-2</v>
      </c>
      <c r="EO39" s="37"/>
      <c r="EP39" s="3">
        <v>36</v>
      </c>
      <c r="ER39" s="50">
        <v>5.22E-6</v>
      </c>
      <c r="ES39">
        <v>56.207999999999998</v>
      </c>
      <c r="ET39">
        <v>52.597000000000001</v>
      </c>
      <c r="EU39">
        <v>61.332999999999998</v>
      </c>
      <c r="EV39">
        <v>-145.30500000000001</v>
      </c>
      <c r="EW39">
        <v>8.9999999999999993E-3</v>
      </c>
      <c r="EY39"/>
      <c r="EZ39" s="37"/>
      <c r="FA39" s="49"/>
      <c r="FB39" s="37"/>
      <c r="FC39" s="37"/>
      <c r="FD39" s="37"/>
      <c r="FE39" s="37"/>
      <c r="FF39" s="37"/>
      <c r="FG39" s="37"/>
      <c r="FH39" s="37"/>
    </row>
    <row r="40" spans="2:164" x14ac:dyDescent="0.25">
      <c r="B40" s="37"/>
      <c r="C40" s="37"/>
      <c r="D40" s="49"/>
      <c r="E40" s="37"/>
      <c r="F40" s="37"/>
      <c r="G40" s="37"/>
      <c r="H40" s="37"/>
      <c r="I40" s="37"/>
      <c r="J40" s="37"/>
      <c r="K40" s="37"/>
      <c r="L40" s="3">
        <v>37</v>
      </c>
      <c r="N40" s="50">
        <v>1.2E-5</v>
      </c>
      <c r="O40">
        <v>62.975000000000001</v>
      </c>
      <c r="P40">
        <v>60.127000000000002</v>
      </c>
      <c r="Q40">
        <v>67</v>
      </c>
      <c r="R40">
        <v>-118.61</v>
      </c>
      <c r="S40">
        <v>2.1000000000000001E-2</v>
      </c>
      <c r="V40" s="3">
        <v>33</v>
      </c>
      <c r="W40" t="s">
        <v>60</v>
      </c>
      <c r="X40" s="50">
        <v>5.1699999999999999E-4</v>
      </c>
      <c r="Y40">
        <v>56.304000000000002</v>
      </c>
      <c r="Z40">
        <v>3.6999999999999998E-2</v>
      </c>
      <c r="AA40">
        <v>169.01499999999999</v>
      </c>
      <c r="AB40">
        <v>91.906000000000006</v>
      </c>
      <c r="AC40">
        <v>0.93300000000000005</v>
      </c>
      <c r="AF40" s="3">
        <v>37</v>
      </c>
      <c r="AH40" s="50">
        <v>9.5200000000000003E-6</v>
      </c>
      <c r="AI40">
        <v>83.483000000000004</v>
      </c>
      <c r="AJ40">
        <v>76.587000000000003</v>
      </c>
      <c r="AK40">
        <v>93.626999999999995</v>
      </c>
      <c r="AL40">
        <v>126.87</v>
      </c>
      <c r="AM40">
        <v>1.7000000000000001E-2</v>
      </c>
      <c r="BI40">
        <v>28.727272729999999</v>
      </c>
      <c r="BJ40">
        <v>28.727272729999999</v>
      </c>
      <c r="BK40" s="3">
        <v>37</v>
      </c>
      <c r="BM40" s="50">
        <v>6.4500000000000001E-6</v>
      </c>
      <c r="BN40">
        <v>116.322</v>
      </c>
      <c r="BO40">
        <v>102.333</v>
      </c>
      <c r="BP40">
        <v>136.64400000000001</v>
      </c>
      <c r="BQ40">
        <v>120.46599999999999</v>
      </c>
      <c r="BR40">
        <v>1.0999999999999999E-2</v>
      </c>
      <c r="BU40" s="3">
        <v>37</v>
      </c>
      <c r="BW40" s="50">
        <v>7.3699999999999997E-6</v>
      </c>
      <c r="BX40">
        <v>68.739000000000004</v>
      </c>
      <c r="BY40">
        <v>57.332999999999998</v>
      </c>
      <c r="BZ40">
        <v>92.543000000000006</v>
      </c>
      <c r="CA40">
        <v>-33.024000000000001</v>
      </c>
      <c r="CB40">
        <v>1.2999999999999999E-2</v>
      </c>
      <c r="CE40" s="3">
        <v>37</v>
      </c>
      <c r="CG40" s="50">
        <v>1.63E-5</v>
      </c>
      <c r="CH40">
        <v>71.326999999999998</v>
      </c>
      <c r="CI40">
        <v>65.629000000000005</v>
      </c>
      <c r="CJ40">
        <v>76.41</v>
      </c>
      <c r="CK40">
        <v>-164.358</v>
      </c>
      <c r="CL40">
        <v>2.9000000000000001E-2</v>
      </c>
      <c r="CP40">
        <v>37</v>
      </c>
      <c r="CR40" s="50">
        <v>1.01E-5</v>
      </c>
      <c r="CS40">
        <v>45.344999999999999</v>
      </c>
      <c r="CT40">
        <v>42.332999999999998</v>
      </c>
      <c r="CU40">
        <v>47.75</v>
      </c>
      <c r="CV40">
        <v>-91.79</v>
      </c>
      <c r="CW40">
        <v>1.7999999999999999E-2</v>
      </c>
      <c r="CZ40" s="48"/>
      <c r="DA40" s="37"/>
      <c r="DB40" s="3">
        <v>37</v>
      </c>
      <c r="DD40" s="50">
        <v>1.04E-5</v>
      </c>
      <c r="DE40">
        <v>149.624</v>
      </c>
      <c r="DF40">
        <v>127.52800000000001</v>
      </c>
      <c r="DG40">
        <v>170.98099999999999</v>
      </c>
      <c r="DH40">
        <v>-142.43100000000001</v>
      </c>
      <c r="DI40">
        <v>1.7999999999999999E-2</v>
      </c>
      <c r="DU40">
        <v>37</v>
      </c>
      <c r="DW40" s="50">
        <v>6.7499999999999997E-6</v>
      </c>
      <c r="DX40">
        <v>170.84100000000001</v>
      </c>
      <c r="DY40">
        <v>168.333</v>
      </c>
      <c r="DZ40">
        <v>173.72499999999999</v>
      </c>
      <c r="EA40">
        <v>75.963999999999999</v>
      </c>
      <c r="EB40">
        <v>1.0999999999999999E-2</v>
      </c>
      <c r="EE40" s="3">
        <v>37</v>
      </c>
      <c r="EG40" s="50">
        <v>7.9799999999999998E-6</v>
      </c>
      <c r="EH40">
        <v>57.073</v>
      </c>
      <c r="EI40">
        <v>53.292999999999999</v>
      </c>
      <c r="EJ40">
        <v>59.578000000000003</v>
      </c>
      <c r="EK40">
        <v>-128.66</v>
      </c>
      <c r="EL40">
        <v>1.4E-2</v>
      </c>
      <c r="EO40" s="37"/>
      <c r="EP40" s="3">
        <v>37</v>
      </c>
      <c r="ER40" s="50">
        <v>4.3000000000000003E-6</v>
      </c>
      <c r="ES40">
        <v>58.155999999999999</v>
      </c>
      <c r="ET40">
        <v>56.545000000000002</v>
      </c>
      <c r="EU40">
        <v>61.332999999999998</v>
      </c>
      <c r="EV40">
        <v>30.256</v>
      </c>
      <c r="EW40">
        <v>7.0000000000000001E-3</v>
      </c>
      <c r="EY40"/>
      <c r="EZ40" s="37"/>
      <c r="FA40" s="49"/>
      <c r="FB40" s="37"/>
      <c r="FC40" s="37"/>
      <c r="FD40" s="37"/>
      <c r="FE40" s="37"/>
      <c r="FF40" s="37"/>
      <c r="FG40" s="37"/>
      <c r="FH40" s="37"/>
    </row>
    <row r="41" spans="2:164" x14ac:dyDescent="0.25">
      <c r="B41" s="37"/>
      <c r="C41" s="37"/>
      <c r="D41" s="49"/>
      <c r="E41" s="37"/>
      <c r="F41" s="37"/>
      <c r="G41" s="37"/>
      <c r="H41" s="37"/>
      <c r="I41" s="37"/>
      <c r="J41" s="37"/>
      <c r="K41" s="37"/>
      <c r="L41" s="3">
        <v>38</v>
      </c>
      <c r="M41" t="s">
        <v>3</v>
      </c>
      <c r="N41" s="50">
        <v>9.9699999999999994E-6</v>
      </c>
      <c r="O41">
        <v>81.138000000000005</v>
      </c>
      <c r="P41">
        <v>77.564999999999998</v>
      </c>
      <c r="Q41">
        <v>84.853999999999999</v>
      </c>
      <c r="R41">
        <v>-27.056999999999999</v>
      </c>
      <c r="S41">
        <v>1.7000000000000001E-2</v>
      </c>
      <c r="AD41" t="s">
        <v>9</v>
      </c>
      <c r="AF41" s="3">
        <v>38</v>
      </c>
      <c r="AH41" s="50">
        <v>5.5300000000000004E-6</v>
      </c>
      <c r="AI41">
        <v>81.628</v>
      </c>
      <c r="AJ41">
        <v>76.667000000000002</v>
      </c>
      <c r="AK41">
        <v>86.472999999999999</v>
      </c>
      <c r="AL41">
        <v>-57.265000000000001</v>
      </c>
      <c r="AM41">
        <v>8.9999999999999993E-3</v>
      </c>
      <c r="BD41">
        <v>6.3838383839999997</v>
      </c>
      <c r="BE41">
        <v>24.30769231</v>
      </c>
      <c r="BF41">
        <v>6.3838383839999997</v>
      </c>
      <c r="BG41">
        <v>24.30769231</v>
      </c>
      <c r="BH41" t="s">
        <v>10</v>
      </c>
      <c r="BI41">
        <v>21.06666667</v>
      </c>
      <c r="BJ41">
        <v>21.06666667</v>
      </c>
      <c r="BK41" s="3">
        <v>38</v>
      </c>
      <c r="BM41" s="50">
        <v>5.22E-6</v>
      </c>
      <c r="BN41">
        <v>73.337000000000003</v>
      </c>
      <c r="BO41">
        <v>55.042000000000002</v>
      </c>
      <c r="BP41">
        <v>102.333</v>
      </c>
      <c r="BQ41">
        <v>-64.983000000000004</v>
      </c>
      <c r="BR41">
        <v>8.9999999999999993E-3</v>
      </c>
      <c r="BU41" s="3">
        <v>38</v>
      </c>
      <c r="BW41" s="50">
        <v>7.3699999999999997E-6</v>
      </c>
      <c r="BX41">
        <v>51.085000000000001</v>
      </c>
      <c r="BY41">
        <v>46.258000000000003</v>
      </c>
      <c r="BZ41">
        <v>60.25</v>
      </c>
      <c r="CA41">
        <v>146.31</v>
      </c>
      <c r="CB41">
        <v>1.2E-2</v>
      </c>
      <c r="CE41" s="3">
        <v>38</v>
      </c>
      <c r="CG41" s="50">
        <v>1.5400000000000002E-5</v>
      </c>
      <c r="CH41">
        <v>73.72</v>
      </c>
      <c r="CI41">
        <v>68.653999999999996</v>
      </c>
      <c r="CJ41">
        <v>78.305000000000007</v>
      </c>
      <c r="CK41">
        <v>14.036</v>
      </c>
      <c r="CL41">
        <v>2.7E-2</v>
      </c>
      <c r="CP41">
        <v>38</v>
      </c>
      <c r="CQ41" t="s">
        <v>3</v>
      </c>
      <c r="CR41" s="50">
        <v>7.3699999999999997E-6</v>
      </c>
      <c r="CS41">
        <v>54.753999999999998</v>
      </c>
      <c r="CT41">
        <v>48.158999999999999</v>
      </c>
      <c r="CU41">
        <v>62.356999999999999</v>
      </c>
      <c r="CV41">
        <v>-5.1070000000000002</v>
      </c>
      <c r="CW41">
        <v>1.2999999999999999E-2</v>
      </c>
      <c r="CZ41" s="48"/>
      <c r="DA41" s="37"/>
      <c r="DB41" s="3">
        <v>38</v>
      </c>
      <c r="DD41" s="50">
        <v>9.8200000000000008E-6</v>
      </c>
      <c r="DE41">
        <v>123.408</v>
      </c>
      <c r="DF41">
        <v>88.585999999999999</v>
      </c>
      <c r="DG41">
        <v>175.137</v>
      </c>
      <c r="DH41">
        <v>39.805999999999997</v>
      </c>
      <c r="DI41">
        <v>1.7000000000000001E-2</v>
      </c>
      <c r="DU41">
        <v>38</v>
      </c>
      <c r="DW41" s="50">
        <v>6.1399999999999997E-6</v>
      </c>
      <c r="DX41">
        <v>162.245</v>
      </c>
      <c r="DY41">
        <v>154.52699999999999</v>
      </c>
      <c r="DZ41">
        <v>171.333</v>
      </c>
      <c r="EA41">
        <v>-104.744</v>
      </c>
      <c r="EB41">
        <v>1.0999999999999999E-2</v>
      </c>
      <c r="EE41" s="3">
        <v>38</v>
      </c>
      <c r="EG41" s="50">
        <v>9.2099999999999999E-6</v>
      </c>
      <c r="EH41">
        <v>59.037999999999997</v>
      </c>
      <c r="EI41">
        <v>56.198</v>
      </c>
      <c r="EJ41">
        <v>63.179000000000002</v>
      </c>
      <c r="EK41">
        <v>51.953000000000003</v>
      </c>
      <c r="EL41">
        <v>1.6E-2</v>
      </c>
      <c r="EO41" s="37"/>
      <c r="EP41" s="3">
        <v>38</v>
      </c>
      <c r="ER41" s="50">
        <v>6.1399999999999997E-6</v>
      </c>
      <c r="ES41">
        <v>59.656999999999996</v>
      </c>
      <c r="ET41">
        <v>55.219000000000001</v>
      </c>
      <c r="EU41">
        <v>64.119</v>
      </c>
      <c r="EV41">
        <v>-147.995</v>
      </c>
      <c r="EW41">
        <v>0.01</v>
      </c>
      <c r="EY41"/>
      <c r="EZ41" s="37"/>
      <c r="FA41" s="49"/>
      <c r="FB41" s="37"/>
      <c r="FC41" s="37"/>
      <c r="FD41" s="37"/>
      <c r="FE41" s="37"/>
      <c r="FF41" s="37"/>
      <c r="FG41" s="37"/>
      <c r="FH41" s="37"/>
    </row>
    <row r="42" spans="2:164" x14ac:dyDescent="0.25">
      <c r="B42" s="37"/>
      <c r="C42" s="37"/>
      <c r="D42" s="49"/>
      <c r="E42" s="37"/>
      <c r="F42" s="37"/>
      <c r="G42" s="37"/>
      <c r="H42" s="37"/>
      <c r="I42" s="37"/>
      <c r="J42" s="37"/>
      <c r="K42" s="37"/>
      <c r="L42" s="3">
        <v>39</v>
      </c>
      <c r="M42" t="s">
        <v>7</v>
      </c>
      <c r="N42" s="50">
        <v>2.34E-6</v>
      </c>
      <c r="O42">
        <v>8.9789999999999992</v>
      </c>
      <c r="P42">
        <v>9.1829999999999998</v>
      </c>
      <c r="Q42">
        <v>9.5190000000000001</v>
      </c>
      <c r="R42">
        <v>91.319000000000003</v>
      </c>
      <c r="S42">
        <v>4.0000000000000001E-3</v>
      </c>
      <c r="AD42">
        <v>30.30769231</v>
      </c>
      <c r="AE42">
        <v>71.769230769999993</v>
      </c>
      <c r="AF42" s="3">
        <v>39</v>
      </c>
      <c r="AH42" s="50">
        <v>5.22E-6</v>
      </c>
      <c r="AI42">
        <v>76.691999999999993</v>
      </c>
      <c r="AJ42">
        <v>72</v>
      </c>
      <c r="AK42">
        <v>79</v>
      </c>
      <c r="AL42">
        <v>129.80600000000001</v>
      </c>
      <c r="AM42">
        <v>8.9999999999999993E-3</v>
      </c>
      <c r="BE42">
        <v>35.111111110000003</v>
      </c>
      <c r="BG42">
        <v>35.111111110000003</v>
      </c>
      <c r="BH42" t="s">
        <v>11</v>
      </c>
      <c r="BI42">
        <v>45.142857139999997</v>
      </c>
      <c r="BJ42">
        <v>45.142857139999997</v>
      </c>
      <c r="BK42" s="3">
        <v>39</v>
      </c>
      <c r="BM42" s="50">
        <v>6.1399999999999997E-6</v>
      </c>
      <c r="BN42">
        <v>102.93300000000001</v>
      </c>
      <c r="BO42">
        <v>75.519000000000005</v>
      </c>
      <c r="BP42">
        <v>120.452</v>
      </c>
      <c r="BQ42">
        <v>113.962</v>
      </c>
      <c r="BR42">
        <v>1.0999999999999999E-2</v>
      </c>
      <c r="BU42" s="3">
        <v>39</v>
      </c>
      <c r="BW42" s="50">
        <v>6.4500000000000001E-6</v>
      </c>
      <c r="BX42">
        <v>49.222000000000001</v>
      </c>
      <c r="BY42">
        <v>46.609000000000002</v>
      </c>
      <c r="BZ42">
        <v>52.110999999999997</v>
      </c>
      <c r="CA42">
        <v>-36.869999999999997</v>
      </c>
      <c r="CB42">
        <v>1.0999999999999999E-2</v>
      </c>
      <c r="CE42" s="3">
        <v>39</v>
      </c>
      <c r="CG42" s="50">
        <v>1.0699999999999999E-5</v>
      </c>
      <c r="CH42">
        <v>75.468000000000004</v>
      </c>
      <c r="CI42">
        <v>72.775999999999996</v>
      </c>
      <c r="CJ42">
        <v>77.831999999999994</v>
      </c>
      <c r="CK42">
        <v>-166.37299999999999</v>
      </c>
      <c r="CL42">
        <v>1.9E-2</v>
      </c>
      <c r="CP42">
        <v>39</v>
      </c>
      <c r="CQ42" t="s">
        <v>7</v>
      </c>
      <c r="CR42" s="50">
        <v>1.5600000000000001E-6</v>
      </c>
      <c r="CS42">
        <v>12.568</v>
      </c>
      <c r="CT42">
        <v>6.3949999999999996</v>
      </c>
      <c r="CU42">
        <v>21.31</v>
      </c>
      <c r="CV42">
        <v>90.929000000000002</v>
      </c>
      <c r="CW42">
        <v>3.0000000000000001E-3</v>
      </c>
      <c r="CZ42" s="48"/>
      <c r="DA42" s="37"/>
      <c r="DB42" s="3">
        <v>39</v>
      </c>
      <c r="DD42" s="50">
        <v>8.6000000000000007E-6</v>
      </c>
      <c r="DE42">
        <v>131.423</v>
      </c>
      <c r="DF42">
        <v>92.507999999999996</v>
      </c>
      <c r="DG42">
        <v>156.27699999999999</v>
      </c>
      <c r="DH42">
        <v>-145.71299999999999</v>
      </c>
      <c r="DI42">
        <v>1.4999999999999999E-2</v>
      </c>
      <c r="DU42">
        <v>39</v>
      </c>
      <c r="DW42" s="50">
        <v>6.7499999999999997E-6</v>
      </c>
      <c r="DX42">
        <v>163.745</v>
      </c>
      <c r="DY42">
        <v>159.55600000000001</v>
      </c>
      <c r="DZ42">
        <v>169.048</v>
      </c>
      <c r="EA42">
        <v>75.963999999999999</v>
      </c>
      <c r="EB42">
        <v>1.0999999999999999E-2</v>
      </c>
      <c r="EE42" s="3">
        <v>39</v>
      </c>
      <c r="EG42" s="50">
        <v>1.29E-5</v>
      </c>
      <c r="EH42">
        <v>55.978999999999999</v>
      </c>
      <c r="EI42">
        <v>51.45</v>
      </c>
      <c r="EJ42">
        <v>60.097999999999999</v>
      </c>
      <c r="EK42">
        <v>-129.09399999999999</v>
      </c>
      <c r="EL42">
        <v>2.3E-2</v>
      </c>
      <c r="EO42" s="37"/>
      <c r="EP42" s="3">
        <v>39</v>
      </c>
      <c r="ER42" s="50">
        <v>8.8999999999999995E-6</v>
      </c>
      <c r="ES42">
        <v>58.831000000000003</v>
      </c>
      <c r="ET42">
        <v>56.905000000000001</v>
      </c>
      <c r="EU42">
        <v>62</v>
      </c>
      <c r="EV42">
        <v>30.256</v>
      </c>
      <c r="EW42">
        <v>1.4999999999999999E-2</v>
      </c>
      <c r="EY42"/>
      <c r="EZ42" s="37"/>
      <c r="FA42" s="49"/>
      <c r="FB42" s="37"/>
      <c r="FC42" s="37"/>
      <c r="FD42" s="37"/>
      <c r="FE42" s="37"/>
      <c r="FF42" s="37"/>
      <c r="FG42" s="37"/>
      <c r="FH42" s="37"/>
    </row>
    <row r="43" spans="2:164" x14ac:dyDescent="0.25">
      <c r="B43" s="37"/>
      <c r="C43" s="37"/>
      <c r="D43" s="49"/>
      <c r="E43" s="37"/>
      <c r="F43" s="37"/>
      <c r="G43" s="37"/>
      <c r="H43" s="37"/>
      <c r="I43" s="37"/>
      <c r="J43" s="37"/>
      <c r="K43" s="37"/>
      <c r="L43" s="3">
        <v>40</v>
      </c>
      <c r="M43" t="s">
        <v>4</v>
      </c>
      <c r="N43" s="50">
        <v>5.8300000000000001E-6</v>
      </c>
      <c r="O43">
        <v>62.975000000000001</v>
      </c>
      <c r="P43">
        <v>60.127000000000002</v>
      </c>
      <c r="Q43">
        <v>67</v>
      </c>
      <c r="R43">
        <v>-119.358</v>
      </c>
      <c r="S43">
        <v>0.01</v>
      </c>
      <c r="Y43">
        <v>13.048951049999999</v>
      </c>
      <c r="Z43">
        <v>62.2</v>
      </c>
      <c r="AA43">
        <v>5.5104895100000002</v>
      </c>
      <c r="AB43">
        <v>26.266666669999999</v>
      </c>
      <c r="AC43" t="s">
        <v>10</v>
      </c>
      <c r="AD43">
        <v>23.176470590000001</v>
      </c>
      <c r="AE43">
        <v>54.882352939999997</v>
      </c>
      <c r="AF43" s="3">
        <v>40</v>
      </c>
      <c r="AH43" s="50">
        <v>8.6000000000000007E-6</v>
      </c>
      <c r="AI43">
        <v>76.893000000000001</v>
      </c>
      <c r="AJ43">
        <v>73</v>
      </c>
      <c r="AK43">
        <v>80.667000000000002</v>
      </c>
      <c r="AL43">
        <v>-51.009</v>
      </c>
      <c r="AM43">
        <v>1.4999999999999999E-2</v>
      </c>
      <c r="BA43" s="5" t="s">
        <v>74</v>
      </c>
      <c r="BB43" s="37"/>
      <c r="BC43" s="49"/>
      <c r="BD43" s="37"/>
      <c r="BE43" s="37"/>
      <c r="BF43" s="37"/>
      <c r="BG43" s="37"/>
      <c r="BH43" s="37"/>
      <c r="BI43" s="37"/>
      <c r="BJ43" s="37"/>
      <c r="BK43" s="3">
        <v>40</v>
      </c>
      <c r="BM43" s="50">
        <v>6.7499999999999997E-6</v>
      </c>
      <c r="BN43">
        <v>94.153000000000006</v>
      </c>
      <c r="BO43">
        <v>82.802000000000007</v>
      </c>
      <c r="BP43">
        <v>112.35299999999999</v>
      </c>
      <c r="BQ43">
        <v>-59.930999999999997</v>
      </c>
      <c r="BR43">
        <v>1.2E-2</v>
      </c>
      <c r="BU43" s="3">
        <v>40</v>
      </c>
      <c r="BW43" s="50">
        <v>7.0600000000000002E-6</v>
      </c>
      <c r="BX43">
        <v>46.915999999999997</v>
      </c>
      <c r="BY43">
        <v>44.110999999999997</v>
      </c>
      <c r="BZ43">
        <v>48.975999999999999</v>
      </c>
      <c r="CA43">
        <v>146.31</v>
      </c>
      <c r="CB43">
        <v>1.2E-2</v>
      </c>
      <c r="CE43" s="3">
        <v>40</v>
      </c>
      <c r="CG43" s="50">
        <v>1.4399999999999999E-5</v>
      </c>
      <c r="CH43">
        <v>75.168999999999997</v>
      </c>
      <c r="CI43">
        <v>72.177000000000007</v>
      </c>
      <c r="CJ43">
        <v>79.667000000000002</v>
      </c>
      <c r="CK43">
        <v>16.46</v>
      </c>
      <c r="CL43">
        <v>2.5000000000000001E-2</v>
      </c>
      <c r="CP43">
        <v>40</v>
      </c>
      <c r="CQ43" t="s">
        <v>4</v>
      </c>
      <c r="CR43" s="50">
        <v>4.6E-6</v>
      </c>
      <c r="CS43">
        <v>45.344999999999999</v>
      </c>
      <c r="CT43">
        <v>42.332999999999998</v>
      </c>
      <c r="CU43">
        <v>47.332999999999998</v>
      </c>
      <c r="CV43">
        <v>-96.116</v>
      </c>
      <c r="CW43">
        <v>8.0000000000000002E-3</v>
      </c>
      <c r="CZ43" s="48"/>
      <c r="DA43" s="37"/>
      <c r="DB43" s="3">
        <v>40</v>
      </c>
      <c r="DD43" s="50">
        <v>8.6000000000000007E-6</v>
      </c>
      <c r="DE43">
        <v>140.36199999999999</v>
      </c>
      <c r="DF43">
        <v>99.911000000000001</v>
      </c>
      <c r="DG43">
        <v>158.69300000000001</v>
      </c>
      <c r="DH43">
        <v>38.991</v>
      </c>
      <c r="DI43">
        <v>1.4999999999999999E-2</v>
      </c>
      <c r="DU43">
        <v>40</v>
      </c>
      <c r="DW43" s="50">
        <v>7.6699999999999994E-6</v>
      </c>
      <c r="DX43">
        <v>156.35300000000001</v>
      </c>
      <c r="DY43">
        <v>150.91800000000001</v>
      </c>
      <c r="DZ43">
        <v>162</v>
      </c>
      <c r="EA43">
        <v>-104.621</v>
      </c>
      <c r="EB43">
        <v>1.2999999999999999E-2</v>
      </c>
      <c r="EE43" s="3">
        <v>40</v>
      </c>
      <c r="EG43" s="50">
        <v>9.8200000000000008E-6</v>
      </c>
      <c r="EH43">
        <v>57.856999999999999</v>
      </c>
      <c r="EI43">
        <v>53.966999999999999</v>
      </c>
      <c r="EJ43">
        <v>60.515999999999998</v>
      </c>
      <c r="EK43">
        <v>52.765000000000001</v>
      </c>
      <c r="EL43">
        <v>1.7000000000000001E-2</v>
      </c>
      <c r="EO43" s="37"/>
      <c r="EP43" s="3">
        <v>40</v>
      </c>
      <c r="ER43" s="50">
        <v>8.2900000000000002E-6</v>
      </c>
      <c r="ES43">
        <v>59.682000000000002</v>
      </c>
      <c r="ET43">
        <v>58.116</v>
      </c>
      <c r="EU43">
        <v>61.118000000000002</v>
      </c>
      <c r="EV43">
        <v>-145.71299999999999</v>
      </c>
      <c r="EW43">
        <v>1.4999999999999999E-2</v>
      </c>
      <c r="EY43"/>
      <c r="EZ43" s="37"/>
      <c r="FA43" s="49"/>
      <c r="FB43" s="37"/>
      <c r="FC43" s="37"/>
      <c r="FD43" s="37"/>
      <c r="FE43" s="37"/>
      <c r="FF43" s="37"/>
      <c r="FG43" s="37"/>
      <c r="FH43" s="37"/>
    </row>
    <row r="44" spans="2:164" x14ac:dyDescent="0.25">
      <c r="B44" s="37"/>
      <c r="C44" s="37"/>
      <c r="D44" s="49"/>
      <c r="E44" s="37"/>
      <c r="F44" s="37"/>
      <c r="G44" s="37"/>
      <c r="H44" s="37"/>
      <c r="I44" s="37"/>
      <c r="J44" s="37"/>
      <c r="K44" s="37"/>
      <c r="L44" s="3">
        <v>41</v>
      </c>
      <c r="M44" t="s">
        <v>5</v>
      </c>
      <c r="N44" s="50">
        <v>1.7200000000000001E-5</v>
      </c>
      <c r="O44">
        <v>91.695999999999998</v>
      </c>
      <c r="P44">
        <v>89.549000000000007</v>
      </c>
      <c r="Q44">
        <v>100.383</v>
      </c>
      <c r="R44">
        <v>67.834000000000003</v>
      </c>
      <c r="S44">
        <v>3.1E-2</v>
      </c>
      <c r="Z44">
        <v>84.818181820000007</v>
      </c>
      <c r="AB44">
        <v>35.81818182</v>
      </c>
      <c r="AC44" t="s">
        <v>11</v>
      </c>
      <c r="AD44">
        <v>43.777777780000001</v>
      </c>
      <c r="AE44">
        <v>103.66666669999999</v>
      </c>
      <c r="AF44" s="3">
        <v>41</v>
      </c>
      <c r="AH44" s="50">
        <v>7.0600000000000002E-6</v>
      </c>
      <c r="AI44">
        <v>79.498000000000005</v>
      </c>
      <c r="AJ44">
        <v>76.385999999999996</v>
      </c>
      <c r="AK44">
        <v>81.352999999999994</v>
      </c>
      <c r="AL44">
        <v>123.69</v>
      </c>
      <c r="AM44">
        <v>1.2E-2</v>
      </c>
      <c r="BA44" s="5" t="s">
        <v>13</v>
      </c>
      <c r="BB44" t="s">
        <v>1</v>
      </c>
      <c r="BC44" t="s">
        <v>2</v>
      </c>
      <c r="BD44" t="s">
        <v>3</v>
      </c>
      <c r="BE44" t="s">
        <v>4</v>
      </c>
      <c r="BF44" t="s">
        <v>5</v>
      </c>
      <c r="BG44" t="s">
        <v>6</v>
      </c>
      <c r="BH44" t="s">
        <v>14</v>
      </c>
      <c r="BK44" s="3">
        <v>41</v>
      </c>
      <c r="BM44" s="50">
        <v>5.5300000000000004E-6</v>
      </c>
      <c r="BN44">
        <v>94.244</v>
      </c>
      <c r="BO44">
        <v>74.667000000000002</v>
      </c>
      <c r="BP44">
        <v>119.024</v>
      </c>
      <c r="BQ44">
        <v>111.801</v>
      </c>
      <c r="BR44">
        <v>8.9999999999999993E-3</v>
      </c>
      <c r="BU44" s="3">
        <v>41</v>
      </c>
      <c r="BW44" s="50">
        <v>6.4500000000000001E-6</v>
      </c>
      <c r="BX44">
        <v>45.642000000000003</v>
      </c>
      <c r="BY44">
        <v>42.213000000000001</v>
      </c>
      <c r="BZ44">
        <v>49.723999999999997</v>
      </c>
      <c r="CA44">
        <v>-36.869999999999997</v>
      </c>
      <c r="CB44">
        <v>1.0999999999999999E-2</v>
      </c>
      <c r="CE44" s="3">
        <v>41</v>
      </c>
      <c r="CG44" s="50">
        <v>1.01E-5</v>
      </c>
      <c r="CH44">
        <v>75.599999999999994</v>
      </c>
      <c r="CI44">
        <v>69.572999999999993</v>
      </c>
      <c r="CJ44">
        <v>80.603999999999999</v>
      </c>
      <c r="CK44">
        <v>-167.27600000000001</v>
      </c>
      <c r="CL44">
        <v>1.7999999999999999E-2</v>
      </c>
      <c r="CP44">
        <v>41</v>
      </c>
      <c r="CQ44" t="s">
        <v>5</v>
      </c>
      <c r="CR44" s="50">
        <v>1.01E-5</v>
      </c>
      <c r="CS44">
        <v>106.883</v>
      </c>
      <c r="CT44">
        <v>73.221999999999994</v>
      </c>
      <c r="CU44">
        <v>158.524</v>
      </c>
      <c r="CV44">
        <v>90</v>
      </c>
      <c r="CW44">
        <v>1.7999999999999999E-2</v>
      </c>
      <c r="CZ44" s="48"/>
      <c r="DA44" s="37"/>
      <c r="DB44" s="3">
        <v>41</v>
      </c>
      <c r="DD44" s="50">
        <v>7.9799999999999998E-6</v>
      </c>
      <c r="DE44">
        <v>123.145</v>
      </c>
      <c r="DF44">
        <v>79.397000000000006</v>
      </c>
      <c r="DG44">
        <v>155.255</v>
      </c>
      <c r="DH44">
        <v>-143.13</v>
      </c>
      <c r="DI44">
        <v>1.4E-2</v>
      </c>
      <c r="DU44">
        <v>41</v>
      </c>
      <c r="DW44" s="50">
        <v>9.5200000000000003E-6</v>
      </c>
      <c r="DX44">
        <v>134.239</v>
      </c>
      <c r="DY44">
        <v>106.815</v>
      </c>
      <c r="DZ44">
        <v>155.91900000000001</v>
      </c>
      <c r="EA44">
        <v>74.578000000000003</v>
      </c>
      <c r="EB44">
        <v>1.6E-2</v>
      </c>
      <c r="EE44" s="3">
        <v>41</v>
      </c>
      <c r="EG44" s="50">
        <v>5.5300000000000004E-6</v>
      </c>
      <c r="EH44">
        <v>58.603000000000002</v>
      </c>
      <c r="EI44">
        <v>56.332999999999998</v>
      </c>
      <c r="EJ44">
        <v>61.470999999999997</v>
      </c>
      <c r="EK44">
        <v>-125.538</v>
      </c>
      <c r="EL44">
        <v>0.01</v>
      </c>
      <c r="EO44" s="37"/>
      <c r="EP44" s="3">
        <v>41</v>
      </c>
      <c r="ER44" s="50">
        <v>6.1399999999999997E-6</v>
      </c>
      <c r="ES44">
        <v>61.073999999999998</v>
      </c>
      <c r="ET44">
        <v>58.667000000000002</v>
      </c>
      <c r="EU44">
        <v>64.456000000000003</v>
      </c>
      <c r="EV44">
        <v>32.005000000000003</v>
      </c>
      <c r="EW44">
        <v>0.01</v>
      </c>
      <c r="EY44"/>
      <c r="EZ44" s="37"/>
      <c r="FA44" s="49"/>
      <c r="FB44" s="37"/>
      <c r="FC44" s="37"/>
      <c r="FD44" s="37"/>
      <c r="FE44" s="37"/>
      <c r="FF44" s="37"/>
      <c r="FG44" s="37"/>
      <c r="FH44" s="37"/>
    </row>
    <row r="45" spans="2:164" x14ac:dyDescent="0.25">
      <c r="B45" s="37"/>
      <c r="C45" s="37"/>
      <c r="D45" s="49"/>
      <c r="E45" s="37"/>
      <c r="F45" s="37"/>
      <c r="G45" s="37"/>
      <c r="H45" s="37"/>
      <c r="I45" s="37"/>
      <c r="J45" s="37"/>
      <c r="K45" s="37"/>
      <c r="L45" s="3">
        <v>38</v>
      </c>
      <c r="M45" t="s">
        <v>57</v>
      </c>
      <c r="N45" s="50">
        <v>3.6299999999999999E-4</v>
      </c>
      <c r="O45">
        <v>81.415999999999997</v>
      </c>
      <c r="P45">
        <v>60.622999999999998</v>
      </c>
      <c r="Q45">
        <v>134.78100000000001</v>
      </c>
      <c r="R45">
        <v>-114.724</v>
      </c>
      <c r="S45">
        <v>0.65600000000000003</v>
      </c>
      <c r="V45" s="51" t="s">
        <v>65</v>
      </c>
      <c r="W45" s="37"/>
      <c r="X45" s="37"/>
      <c r="Y45" s="37"/>
      <c r="Z45" s="37"/>
      <c r="AA45" s="37"/>
      <c r="AB45" s="37"/>
      <c r="AC45" s="37"/>
      <c r="AD45" s="37"/>
      <c r="AE45" s="37"/>
      <c r="AF45" s="3">
        <v>42</v>
      </c>
      <c r="AH45" s="50">
        <v>8.6000000000000007E-6</v>
      </c>
      <c r="AI45">
        <v>79.106999999999999</v>
      </c>
      <c r="AJ45">
        <v>74.992000000000004</v>
      </c>
      <c r="AK45">
        <v>86.185000000000002</v>
      </c>
      <c r="AL45">
        <v>-55.713000000000001</v>
      </c>
      <c r="AM45">
        <v>1.4999999999999999E-2</v>
      </c>
      <c r="BA45" s="5">
        <v>1</v>
      </c>
      <c r="BC45" s="50">
        <v>5.22E-6</v>
      </c>
      <c r="BD45">
        <v>107.595</v>
      </c>
      <c r="BE45">
        <v>97.256</v>
      </c>
      <c r="BF45">
        <v>121.667</v>
      </c>
      <c r="BG45">
        <v>-31.608000000000001</v>
      </c>
      <c r="BH45">
        <v>8.9999999999999993E-3</v>
      </c>
      <c r="BK45" s="3">
        <v>42</v>
      </c>
      <c r="BM45" s="50">
        <v>7.6699999999999994E-6</v>
      </c>
      <c r="BN45">
        <v>66.578999999999994</v>
      </c>
      <c r="BO45">
        <v>47.509</v>
      </c>
      <c r="BP45">
        <v>92.332999999999998</v>
      </c>
      <c r="BQ45">
        <v>-61.39</v>
      </c>
      <c r="BR45">
        <v>1.2999999999999999E-2</v>
      </c>
      <c r="BU45" s="3">
        <v>42</v>
      </c>
      <c r="BW45" s="50">
        <v>7.6699999999999994E-6</v>
      </c>
      <c r="BX45">
        <v>48.917000000000002</v>
      </c>
      <c r="BY45">
        <v>46.332999999999998</v>
      </c>
      <c r="BZ45">
        <v>51.110999999999997</v>
      </c>
      <c r="CA45">
        <v>145.00800000000001</v>
      </c>
      <c r="CB45">
        <v>1.4E-2</v>
      </c>
      <c r="CE45" s="3">
        <v>42</v>
      </c>
      <c r="CG45" s="50">
        <v>1.0699999999999999E-5</v>
      </c>
      <c r="CH45">
        <v>75.542000000000002</v>
      </c>
      <c r="CI45">
        <v>71.77</v>
      </c>
      <c r="CJ45">
        <v>78.120999999999995</v>
      </c>
      <c r="CK45">
        <v>15.255000000000001</v>
      </c>
      <c r="CL45">
        <v>1.9E-2</v>
      </c>
      <c r="CP45">
        <v>38</v>
      </c>
      <c r="CQ45" t="s">
        <v>59</v>
      </c>
      <c r="CR45" s="50">
        <v>2.6200000000000003E-4</v>
      </c>
      <c r="CS45">
        <v>55.037999999999997</v>
      </c>
      <c r="CT45">
        <v>41.616999999999997</v>
      </c>
      <c r="CU45">
        <v>167.95599999999999</v>
      </c>
      <c r="CV45">
        <v>-92.694000000000003</v>
      </c>
      <c r="CW45">
        <v>0.47199999999999998</v>
      </c>
      <c r="CZ45" s="48"/>
      <c r="DA45" s="37"/>
      <c r="DB45" s="3">
        <v>42</v>
      </c>
      <c r="DD45" s="50">
        <v>1.0699999999999999E-5</v>
      </c>
      <c r="DE45">
        <v>88.495000000000005</v>
      </c>
      <c r="DF45">
        <v>74.823999999999998</v>
      </c>
      <c r="DG45">
        <v>107.54600000000001</v>
      </c>
      <c r="DH45">
        <v>37.875</v>
      </c>
      <c r="DI45">
        <v>1.9E-2</v>
      </c>
      <c r="DU45">
        <v>42</v>
      </c>
      <c r="DW45" s="50">
        <v>9.5200000000000003E-6</v>
      </c>
      <c r="DX45">
        <v>113.70099999999999</v>
      </c>
      <c r="DY45">
        <v>104.333</v>
      </c>
      <c r="DZ45">
        <v>122.033</v>
      </c>
      <c r="EA45">
        <v>-105.422</v>
      </c>
      <c r="EB45">
        <v>1.6E-2</v>
      </c>
      <c r="EE45" s="3">
        <v>42</v>
      </c>
      <c r="EG45" s="50">
        <v>1.17E-5</v>
      </c>
      <c r="EH45">
        <v>57.533999999999999</v>
      </c>
      <c r="EI45">
        <v>54.485999999999997</v>
      </c>
      <c r="EJ45">
        <v>60.222000000000001</v>
      </c>
      <c r="EK45">
        <v>53.746000000000002</v>
      </c>
      <c r="EL45">
        <v>2.1000000000000001E-2</v>
      </c>
      <c r="EO45" s="37"/>
      <c r="EP45" s="3">
        <v>42</v>
      </c>
      <c r="ER45" s="50">
        <v>8.8999999999999995E-6</v>
      </c>
      <c r="ES45">
        <v>63.011000000000003</v>
      </c>
      <c r="ET45">
        <v>59.747999999999998</v>
      </c>
      <c r="EU45">
        <v>65.918000000000006</v>
      </c>
      <c r="EV45">
        <v>-147.995</v>
      </c>
      <c r="EW45">
        <v>1.6E-2</v>
      </c>
      <c r="EY45"/>
      <c r="EZ45" s="37"/>
      <c r="FA45" s="49"/>
      <c r="FB45" s="37"/>
      <c r="FC45" s="37"/>
      <c r="FD45" s="37"/>
      <c r="FE45" s="37"/>
      <c r="FF45" s="37"/>
      <c r="FG45" s="37"/>
      <c r="FH45" s="37"/>
    </row>
    <row r="46" spans="2:164" x14ac:dyDescent="0.25">
      <c r="B46" s="37"/>
      <c r="C46" s="37"/>
      <c r="D46" s="49"/>
      <c r="E46" s="37"/>
      <c r="F46" s="37"/>
      <c r="G46" s="37"/>
      <c r="H46" s="37"/>
      <c r="I46" s="37"/>
      <c r="J46" s="37"/>
      <c r="K46" s="37"/>
      <c r="L46" s="3">
        <v>39</v>
      </c>
      <c r="M46" t="s">
        <v>58</v>
      </c>
      <c r="N46" s="50">
        <v>5.5900000000000004E-4</v>
      </c>
      <c r="O46">
        <v>73.92</v>
      </c>
      <c r="P46">
        <v>45.171999999999997</v>
      </c>
      <c r="Q46">
        <v>145.268</v>
      </c>
      <c r="R46">
        <v>-114.637</v>
      </c>
      <c r="S46">
        <v>1.0089999999999999</v>
      </c>
      <c r="V46" s="3" t="s">
        <v>13</v>
      </c>
      <c r="W46" t="s">
        <v>1</v>
      </c>
      <c r="X46" t="s">
        <v>2</v>
      </c>
      <c r="Y46" t="s">
        <v>3</v>
      </c>
      <c r="Z46" t="s">
        <v>4</v>
      </c>
      <c r="AA46" t="s">
        <v>5</v>
      </c>
      <c r="AB46" t="s">
        <v>6</v>
      </c>
      <c r="AC46" t="s">
        <v>14</v>
      </c>
      <c r="AF46" s="3">
        <v>43</v>
      </c>
      <c r="AH46" s="50">
        <v>8.6000000000000007E-6</v>
      </c>
      <c r="AI46">
        <v>78.521000000000001</v>
      </c>
      <c r="AJ46">
        <v>73.926000000000002</v>
      </c>
      <c r="AK46">
        <v>82.296000000000006</v>
      </c>
      <c r="AL46">
        <v>128.99100000000001</v>
      </c>
      <c r="AM46">
        <v>1.4999999999999999E-2</v>
      </c>
      <c r="BA46" s="5">
        <v>2</v>
      </c>
      <c r="BC46" s="50">
        <v>9.2099999999999999E-6</v>
      </c>
      <c r="BD46">
        <v>111.70399999999999</v>
      </c>
      <c r="BE46">
        <v>85.075000000000003</v>
      </c>
      <c r="BF46">
        <v>136.54499999999999</v>
      </c>
      <c r="BG46">
        <v>147.381</v>
      </c>
      <c r="BH46">
        <v>1.6E-2</v>
      </c>
      <c r="BK46" s="3">
        <v>43</v>
      </c>
      <c r="BM46" s="50">
        <v>6.7499999999999997E-6</v>
      </c>
      <c r="BN46">
        <v>72.448999999999998</v>
      </c>
      <c r="BO46">
        <v>62.825000000000003</v>
      </c>
      <c r="BP46">
        <v>82.364999999999995</v>
      </c>
      <c r="BQ46">
        <v>113.962</v>
      </c>
      <c r="BR46">
        <v>1.0999999999999999E-2</v>
      </c>
      <c r="BU46" s="3">
        <v>43</v>
      </c>
      <c r="BW46" s="50">
        <v>6.4500000000000001E-6</v>
      </c>
      <c r="BX46">
        <v>48.921999999999997</v>
      </c>
      <c r="BY46">
        <v>46.167000000000002</v>
      </c>
      <c r="BZ46">
        <v>52.067</v>
      </c>
      <c r="CA46">
        <v>-30.466000000000001</v>
      </c>
      <c r="CB46">
        <v>1.0999999999999999E-2</v>
      </c>
      <c r="CE46" s="3">
        <v>43</v>
      </c>
      <c r="CG46" s="50">
        <v>6.4500000000000001E-6</v>
      </c>
      <c r="CH46">
        <v>73.793000000000006</v>
      </c>
      <c r="CI46">
        <v>68.667000000000002</v>
      </c>
      <c r="CJ46">
        <v>77.332999999999998</v>
      </c>
      <c r="CK46">
        <v>-165.256</v>
      </c>
      <c r="CL46">
        <v>1.0999999999999999E-2</v>
      </c>
      <c r="CP46">
        <v>39</v>
      </c>
      <c r="CQ46" t="s">
        <v>76</v>
      </c>
      <c r="CR46" s="50">
        <v>5.7300000000000005E-4</v>
      </c>
      <c r="CS46">
        <v>47.758000000000003</v>
      </c>
      <c r="CT46">
        <v>33.579000000000001</v>
      </c>
      <c r="CU46">
        <v>143.417</v>
      </c>
      <c r="CV46">
        <v>-91.688000000000002</v>
      </c>
      <c r="CW46">
        <v>1.034</v>
      </c>
      <c r="CZ46" s="48"/>
      <c r="DA46" s="37"/>
      <c r="DB46" s="3">
        <v>43</v>
      </c>
      <c r="DD46" s="50">
        <v>8.8999999999999995E-6</v>
      </c>
      <c r="DE46">
        <v>80.896000000000001</v>
      </c>
      <c r="DF46">
        <v>59.472000000000001</v>
      </c>
      <c r="DG46">
        <v>97.683000000000007</v>
      </c>
      <c r="DH46">
        <v>-145.17599999999999</v>
      </c>
      <c r="DI46">
        <v>1.6E-2</v>
      </c>
      <c r="DU46">
        <v>43</v>
      </c>
      <c r="DW46" s="50">
        <v>6.7499999999999997E-6</v>
      </c>
      <c r="DX46">
        <v>108.532</v>
      </c>
      <c r="DY46">
        <v>96.286000000000001</v>
      </c>
      <c r="DZ46">
        <v>121.61199999999999</v>
      </c>
      <c r="EA46">
        <v>75.963999999999999</v>
      </c>
      <c r="EB46">
        <v>1.2E-2</v>
      </c>
      <c r="EE46" s="3">
        <v>43</v>
      </c>
      <c r="EG46" s="50">
        <v>9.2099999999999999E-6</v>
      </c>
      <c r="EH46">
        <v>57.584000000000003</v>
      </c>
      <c r="EI46">
        <v>54.667000000000002</v>
      </c>
      <c r="EJ46">
        <v>59.149000000000001</v>
      </c>
      <c r="EK46">
        <v>-132.274</v>
      </c>
      <c r="EL46">
        <v>1.6E-2</v>
      </c>
      <c r="EO46" s="37"/>
      <c r="EP46" s="3">
        <v>43</v>
      </c>
      <c r="ER46" s="50">
        <v>5.8300000000000001E-6</v>
      </c>
      <c r="ES46">
        <v>64.260999999999996</v>
      </c>
      <c r="ET46">
        <v>59.811</v>
      </c>
      <c r="EU46">
        <v>67.221999999999994</v>
      </c>
      <c r="EV46">
        <v>33.69</v>
      </c>
      <c r="EW46">
        <v>0.01</v>
      </c>
      <c r="EY46"/>
      <c r="EZ46" s="37"/>
      <c r="FA46" s="49"/>
      <c r="FB46" s="37"/>
      <c r="FC46" s="37"/>
      <c r="FD46" s="37"/>
      <c r="FE46" s="37"/>
      <c r="FF46" s="37"/>
      <c r="FG46" s="37"/>
      <c r="FH46" s="37"/>
    </row>
    <row r="47" spans="2:164" x14ac:dyDescent="0.25">
      <c r="B47" s="37"/>
      <c r="C47" s="37"/>
      <c r="D47" s="49"/>
      <c r="E47" s="37"/>
      <c r="F47" s="37"/>
      <c r="G47" s="37"/>
      <c r="H47" s="37"/>
      <c r="I47" s="37"/>
      <c r="J47" s="37"/>
      <c r="K47" s="37"/>
      <c r="T47" t="s">
        <v>9</v>
      </c>
      <c r="V47" s="3">
        <v>1</v>
      </c>
      <c r="X47" s="50">
        <v>8.2900000000000002E-6</v>
      </c>
      <c r="Y47">
        <v>21.742999999999999</v>
      </c>
      <c r="Z47">
        <v>19.47</v>
      </c>
      <c r="AA47">
        <v>23.495999999999999</v>
      </c>
      <c r="AB47">
        <v>94.399000000000001</v>
      </c>
      <c r="AC47">
        <v>1.4E-2</v>
      </c>
      <c r="AF47" s="3">
        <v>44</v>
      </c>
      <c r="AH47" s="50">
        <v>6.1399999999999997E-6</v>
      </c>
      <c r="AI47">
        <v>81.468000000000004</v>
      </c>
      <c r="AJ47">
        <v>78.659000000000006</v>
      </c>
      <c r="AK47">
        <v>85.33</v>
      </c>
      <c r="AL47">
        <v>-53.746000000000002</v>
      </c>
      <c r="AM47">
        <v>0.01</v>
      </c>
      <c r="BA47" s="5">
        <v>3</v>
      </c>
      <c r="BC47" s="50">
        <v>4.3000000000000003E-6</v>
      </c>
      <c r="BD47">
        <v>109.824</v>
      </c>
      <c r="BE47">
        <v>71.974000000000004</v>
      </c>
      <c r="BF47">
        <v>135.679</v>
      </c>
      <c r="BG47">
        <v>-28.61</v>
      </c>
      <c r="BH47">
        <v>7.0000000000000001E-3</v>
      </c>
      <c r="BK47" s="3">
        <v>44</v>
      </c>
      <c r="BM47" s="50">
        <v>6.4500000000000001E-6</v>
      </c>
      <c r="BN47">
        <v>62.36</v>
      </c>
      <c r="BO47">
        <v>43.381999999999998</v>
      </c>
      <c r="BP47">
        <v>74.688999999999993</v>
      </c>
      <c r="BQ47">
        <v>-60.945</v>
      </c>
      <c r="BR47">
        <v>1.0999999999999999E-2</v>
      </c>
      <c r="BU47" s="3">
        <v>44</v>
      </c>
      <c r="BW47" s="50">
        <v>7.3699999999999997E-6</v>
      </c>
      <c r="BX47">
        <v>53.45</v>
      </c>
      <c r="BY47">
        <v>50.99</v>
      </c>
      <c r="BZ47">
        <v>57.593000000000004</v>
      </c>
      <c r="CA47">
        <v>142.125</v>
      </c>
      <c r="CB47">
        <v>1.2999999999999999E-2</v>
      </c>
      <c r="CE47" s="3">
        <v>44</v>
      </c>
      <c r="CG47" s="50">
        <v>7.3699999999999997E-6</v>
      </c>
      <c r="CH47">
        <v>73.13</v>
      </c>
      <c r="CI47">
        <v>68.667000000000002</v>
      </c>
      <c r="CJ47">
        <v>75.400999999999996</v>
      </c>
      <c r="CK47">
        <v>19.983000000000001</v>
      </c>
      <c r="CL47">
        <v>1.2999999999999999E-2</v>
      </c>
      <c r="CX47" t="s">
        <v>9</v>
      </c>
      <c r="CZ47" s="48"/>
      <c r="DA47" s="37"/>
      <c r="DB47" s="3">
        <v>44</v>
      </c>
      <c r="DD47" s="50">
        <v>9.2099999999999999E-6</v>
      </c>
      <c r="DE47">
        <v>68.001999999999995</v>
      </c>
      <c r="DF47">
        <v>53.143999999999998</v>
      </c>
      <c r="DG47">
        <v>78.847999999999999</v>
      </c>
      <c r="DH47">
        <v>38.046999999999997</v>
      </c>
      <c r="DI47">
        <v>1.6E-2</v>
      </c>
      <c r="DU47">
        <v>44</v>
      </c>
      <c r="DW47" s="50">
        <v>6.4500000000000001E-6</v>
      </c>
      <c r="DX47">
        <v>107.437</v>
      </c>
      <c r="DY47">
        <v>95.823999999999998</v>
      </c>
      <c r="DZ47">
        <v>118.4</v>
      </c>
      <c r="EA47">
        <v>-101.31</v>
      </c>
      <c r="EB47">
        <v>1.0999999999999999E-2</v>
      </c>
      <c r="EE47" s="3">
        <v>44</v>
      </c>
      <c r="EG47" s="50">
        <v>9.5200000000000003E-6</v>
      </c>
      <c r="EH47">
        <v>53.314</v>
      </c>
      <c r="EI47">
        <v>49.08</v>
      </c>
      <c r="EJ47">
        <v>56.613</v>
      </c>
      <c r="EK47">
        <v>53.13</v>
      </c>
      <c r="EL47">
        <v>1.7000000000000001E-2</v>
      </c>
      <c r="EO47" s="37"/>
      <c r="EP47" s="3">
        <v>44</v>
      </c>
      <c r="ER47" s="50">
        <v>8.2900000000000002E-6</v>
      </c>
      <c r="ES47">
        <v>71.206999999999994</v>
      </c>
      <c r="ET47">
        <v>66.415999999999997</v>
      </c>
      <c r="EU47">
        <v>75.573999999999998</v>
      </c>
      <c r="EV47">
        <v>-147.529</v>
      </c>
      <c r="EW47">
        <v>1.4999999999999999E-2</v>
      </c>
      <c r="EY47"/>
      <c r="EZ47" s="37"/>
      <c r="FA47" s="49"/>
      <c r="FB47" s="37"/>
      <c r="FC47" s="37"/>
      <c r="FD47" s="37"/>
      <c r="FE47" s="37"/>
      <c r="FF47" s="37"/>
      <c r="FG47" s="37"/>
      <c r="FH47" s="37"/>
    </row>
    <row r="48" spans="2:164" x14ac:dyDescent="0.25">
      <c r="B48" s="37"/>
      <c r="C48" s="37"/>
      <c r="D48" s="49"/>
      <c r="E48" s="37"/>
      <c r="F48" s="37"/>
      <c r="G48" s="37"/>
      <c r="H48" s="37"/>
      <c r="I48" s="37"/>
      <c r="J48" s="37"/>
      <c r="K48" s="37"/>
      <c r="T48">
        <v>38.58823529</v>
      </c>
      <c r="U48">
        <v>59.352941180000002</v>
      </c>
      <c r="V48" s="3">
        <v>2</v>
      </c>
      <c r="X48" s="50">
        <v>7.9799999999999998E-6</v>
      </c>
      <c r="Y48">
        <v>22.417999999999999</v>
      </c>
      <c r="Z48">
        <v>18.882999999999999</v>
      </c>
      <c r="AA48">
        <v>24.667000000000002</v>
      </c>
      <c r="AB48">
        <v>-85.426000000000002</v>
      </c>
      <c r="AC48">
        <v>1.4E-2</v>
      </c>
      <c r="AF48" s="3">
        <v>45</v>
      </c>
      <c r="AH48" s="50">
        <v>6.7499999999999997E-6</v>
      </c>
      <c r="AI48">
        <v>81.447000000000003</v>
      </c>
      <c r="AJ48">
        <v>77.162999999999997</v>
      </c>
      <c r="AK48">
        <v>83.856999999999999</v>
      </c>
      <c r="AL48">
        <v>121.43</v>
      </c>
      <c r="AM48">
        <v>1.2E-2</v>
      </c>
      <c r="BA48" s="5">
        <v>4</v>
      </c>
      <c r="BC48" s="50">
        <v>8.6000000000000007E-6</v>
      </c>
      <c r="BD48">
        <v>109.42</v>
      </c>
      <c r="BE48">
        <v>76.917000000000002</v>
      </c>
      <c r="BF48">
        <v>134.56800000000001</v>
      </c>
      <c r="BG48">
        <v>146.88900000000001</v>
      </c>
      <c r="BH48">
        <v>1.4999999999999999E-2</v>
      </c>
      <c r="BK48" s="3">
        <v>45</v>
      </c>
      <c r="BM48" s="50">
        <v>6.1399999999999997E-6</v>
      </c>
      <c r="BN48">
        <v>60.247</v>
      </c>
      <c r="BO48">
        <v>54</v>
      </c>
      <c r="BP48">
        <v>69.194999999999993</v>
      </c>
      <c r="BQ48">
        <v>111.251</v>
      </c>
      <c r="BR48">
        <v>0.01</v>
      </c>
      <c r="BU48" s="3">
        <v>45</v>
      </c>
      <c r="BW48" s="50">
        <v>6.7499999999999997E-6</v>
      </c>
      <c r="BX48">
        <v>57.661999999999999</v>
      </c>
      <c r="BY48">
        <v>55.643999999999998</v>
      </c>
      <c r="BZ48">
        <v>60</v>
      </c>
      <c r="CA48">
        <v>-33.69</v>
      </c>
      <c r="CB48">
        <v>1.2E-2</v>
      </c>
      <c r="CE48" s="3">
        <v>45</v>
      </c>
      <c r="CG48" s="50">
        <v>1.04E-5</v>
      </c>
      <c r="CH48">
        <v>72.218000000000004</v>
      </c>
      <c r="CI48">
        <v>69.241</v>
      </c>
      <c r="CJ48">
        <v>75.061000000000007</v>
      </c>
      <c r="CK48">
        <v>-165.964</v>
      </c>
      <c r="CL48">
        <v>1.7999999999999999E-2</v>
      </c>
      <c r="CX48">
        <v>36.30769231</v>
      </c>
      <c r="CY48">
        <v>79.53846154</v>
      </c>
      <c r="CZ48" s="48"/>
      <c r="DA48" s="37"/>
      <c r="DB48" s="3">
        <v>45</v>
      </c>
      <c r="DD48" s="50">
        <v>9.2099999999999999E-6</v>
      </c>
      <c r="DE48">
        <v>53.064999999999998</v>
      </c>
      <c r="DF48">
        <v>43.253</v>
      </c>
      <c r="DG48">
        <v>68.555999999999997</v>
      </c>
      <c r="DH48">
        <v>-139.185</v>
      </c>
      <c r="DI48">
        <v>1.6E-2</v>
      </c>
      <c r="DU48">
        <v>45</v>
      </c>
      <c r="DW48" s="50">
        <v>7.9799999999999998E-6</v>
      </c>
      <c r="DX48">
        <v>105.608</v>
      </c>
      <c r="DY48">
        <v>88.093000000000004</v>
      </c>
      <c r="DZ48">
        <v>128.72399999999999</v>
      </c>
      <c r="EA48">
        <v>73.739999999999995</v>
      </c>
      <c r="EB48">
        <v>1.4E-2</v>
      </c>
      <c r="EE48" s="3">
        <v>45</v>
      </c>
      <c r="EG48" s="50">
        <v>9.2099999999999999E-6</v>
      </c>
      <c r="EH48">
        <v>49.015999999999998</v>
      </c>
      <c r="EI48">
        <v>45.982999999999997</v>
      </c>
      <c r="EJ48">
        <v>54.063000000000002</v>
      </c>
      <c r="EK48">
        <v>-129.28899999999999</v>
      </c>
      <c r="EL48">
        <v>1.6E-2</v>
      </c>
      <c r="EO48" s="37"/>
      <c r="EP48" s="3">
        <v>45</v>
      </c>
      <c r="ER48" s="50">
        <v>8.2900000000000002E-6</v>
      </c>
      <c r="ES48">
        <v>70.707999999999998</v>
      </c>
      <c r="ET48">
        <v>67.141000000000005</v>
      </c>
      <c r="EU48">
        <v>73.59</v>
      </c>
      <c r="EV48">
        <v>29.475999999999999</v>
      </c>
      <c r="EW48">
        <v>1.4E-2</v>
      </c>
      <c r="EY48"/>
      <c r="EZ48" s="37"/>
      <c r="FA48" s="49"/>
      <c r="FB48" s="37"/>
      <c r="FC48" s="37"/>
      <c r="FD48" s="37"/>
      <c r="FE48" s="37"/>
      <c r="FF48" s="37"/>
      <c r="FG48" s="37"/>
      <c r="FH48" s="37"/>
    </row>
    <row r="49" spans="2:164" x14ac:dyDescent="0.25">
      <c r="B49" s="37"/>
      <c r="C49" s="37"/>
      <c r="D49" s="49"/>
      <c r="E49" s="37"/>
      <c r="F49" s="37"/>
      <c r="G49" s="37"/>
      <c r="H49" s="37"/>
      <c r="I49" s="37"/>
      <c r="J49" s="37"/>
      <c r="K49" s="37"/>
      <c r="O49">
        <v>23.284615380000002</v>
      </c>
      <c r="P49">
        <v>48.047619050000002</v>
      </c>
      <c r="Q49">
        <v>15.13846154</v>
      </c>
      <c r="R49">
        <v>31.23809524</v>
      </c>
      <c r="S49" t="s">
        <v>10</v>
      </c>
      <c r="T49">
        <v>21.161290319999999</v>
      </c>
      <c r="U49">
        <v>32.548387099999999</v>
      </c>
      <c r="V49" s="3">
        <v>3</v>
      </c>
      <c r="X49" s="50">
        <v>9.2099999999999999E-6</v>
      </c>
      <c r="Y49">
        <v>23.873999999999999</v>
      </c>
      <c r="Z49">
        <v>20.084</v>
      </c>
      <c r="AA49">
        <v>28.667000000000002</v>
      </c>
      <c r="AB49">
        <v>91.974999999999994</v>
      </c>
      <c r="AC49">
        <v>1.6E-2</v>
      </c>
      <c r="AF49" s="3">
        <v>46</v>
      </c>
      <c r="AH49" s="50">
        <v>7.3699999999999997E-6</v>
      </c>
      <c r="AI49">
        <v>78.063000000000002</v>
      </c>
      <c r="AJ49">
        <v>68.896000000000001</v>
      </c>
      <c r="AK49">
        <v>81.972999999999999</v>
      </c>
      <c r="AL49">
        <v>-52.125</v>
      </c>
      <c r="AM49">
        <v>1.2999999999999999E-2</v>
      </c>
      <c r="BA49" s="5">
        <v>5</v>
      </c>
      <c r="BC49" s="50">
        <v>7.6699999999999994E-6</v>
      </c>
      <c r="BD49">
        <v>94.320999999999998</v>
      </c>
      <c r="BE49">
        <v>84.603999999999999</v>
      </c>
      <c r="BF49">
        <v>107.583</v>
      </c>
      <c r="BG49">
        <v>-29.745000000000001</v>
      </c>
      <c r="BH49">
        <v>1.4E-2</v>
      </c>
      <c r="BK49" s="3">
        <v>46</v>
      </c>
      <c r="BM49" s="50">
        <v>4.9100000000000004E-6</v>
      </c>
      <c r="BN49">
        <v>63.23</v>
      </c>
      <c r="BO49">
        <v>52.646999999999998</v>
      </c>
      <c r="BP49">
        <v>71.867000000000004</v>
      </c>
      <c r="BQ49">
        <v>-61.698999999999998</v>
      </c>
      <c r="BR49">
        <v>8.0000000000000002E-3</v>
      </c>
      <c r="BU49" s="3">
        <v>46</v>
      </c>
      <c r="BW49" s="50">
        <v>5.5300000000000004E-6</v>
      </c>
      <c r="BX49">
        <v>60.210999999999999</v>
      </c>
      <c r="BY49">
        <v>56.667000000000002</v>
      </c>
      <c r="BZ49">
        <v>63</v>
      </c>
      <c r="CA49">
        <v>144.46199999999999</v>
      </c>
      <c r="CB49">
        <v>0.01</v>
      </c>
      <c r="CE49" s="3">
        <v>46</v>
      </c>
      <c r="CG49" s="50">
        <v>7.9799999999999998E-6</v>
      </c>
      <c r="CH49">
        <v>70.876999999999995</v>
      </c>
      <c r="CI49">
        <v>67.213999999999999</v>
      </c>
      <c r="CJ49">
        <v>75.667000000000002</v>
      </c>
      <c r="CK49">
        <v>18.434999999999999</v>
      </c>
      <c r="CL49">
        <v>1.4E-2</v>
      </c>
      <c r="CS49">
        <v>23.861538459999998</v>
      </c>
      <c r="CT49">
        <v>64.625</v>
      </c>
      <c r="CU49">
        <v>10.892307690000001</v>
      </c>
      <c r="CV49">
        <v>29.5</v>
      </c>
      <c r="CW49" t="s">
        <v>10</v>
      </c>
      <c r="CX49">
        <v>26.222222219999999</v>
      </c>
      <c r="CY49">
        <v>57.444444439999998</v>
      </c>
      <c r="CZ49" s="48"/>
      <c r="DA49" s="37"/>
      <c r="DB49" s="3">
        <v>46</v>
      </c>
      <c r="DD49" s="50">
        <v>9.5200000000000003E-6</v>
      </c>
      <c r="DE49">
        <v>52.064</v>
      </c>
      <c r="DF49">
        <v>48.289000000000001</v>
      </c>
      <c r="DG49">
        <v>55.579000000000001</v>
      </c>
      <c r="DH49">
        <v>35.311</v>
      </c>
      <c r="DI49">
        <v>1.6E-2</v>
      </c>
      <c r="DU49">
        <v>46</v>
      </c>
      <c r="DW49" s="50">
        <v>7.9799999999999998E-6</v>
      </c>
      <c r="DX49">
        <v>89.259</v>
      </c>
      <c r="DY49">
        <v>73.418000000000006</v>
      </c>
      <c r="DZ49">
        <v>100</v>
      </c>
      <c r="EA49">
        <v>-106.26</v>
      </c>
      <c r="EB49">
        <v>1.4E-2</v>
      </c>
      <c r="EE49" s="3">
        <v>46</v>
      </c>
      <c r="EG49" s="50">
        <v>9.8200000000000008E-6</v>
      </c>
      <c r="EH49">
        <v>46.506</v>
      </c>
      <c r="EI49">
        <v>43.462000000000003</v>
      </c>
      <c r="EJ49">
        <v>51.444000000000003</v>
      </c>
      <c r="EK49">
        <v>51.633000000000003</v>
      </c>
      <c r="EL49">
        <v>1.7000000000000001E-2</v>
      </c>
      <c r="EO49" s="37"/>
      <c r="EP49" s="3">
        <v>46</v>
      </c>
      <c r="ER49" s="50">
        <v>6.1399999999999997E-6</v>
      </c>
      <c r="ES49">
        <v>68.613</v>
      </c>
      <c r="ET49">
        <v>64.989000000000004</v>
      </c>
      <c r="EU49">
        <v>73.807000000000002</v>
      </c>
      <c r="EV49">
        <v>-143.74600000000001</v>
      </c>
      <c r="EW49">
        <v>0.01</v>
      </c>
      <c r="EY49"/>
      <c r="EZ49" s="37"/>
      <c r="FA49" s="49"/>
      <c r="FB49" s="37"/>
      <c r="FC49" s="37"/>
      <c r="FD49" s="37"/>
      <c r="FE49" s="37"/>
      <c r="FF49" s="37"/>
      <c r="FG49" s="37"/>
      <c r="FH49" s="37"/>
    </row>
    <row r="50" spans="2:164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P50">
        <v>77.61538462</v>
      </c>
      <c r="R50">
        <v>50.46153846</v>
      </c>
      <c r="S50" t="s">
        <v>11</v>
      </c>
      <c r="T50">
        <v>65.599999999999994</v>
      </c>
      <c r="U50">
        <v>100.9</v>
      </c>
      <c r="V50" s="3">
        <v>4</v>
      </c>
      <c r="X50" s="50">
        <v>9.8200000000000008E-6</v>
      </c>
      <c r="Y50">
        <v>32.609000000000002</v>
      </c>
      <c r="Z50">
        <v>21.981000000000002</v>
      </c>
      <c r="AA50">
        <v>45.835000000000001</v>
      </c>
      <c r="AB50">
        <v>-84.471999999999994</v>
      </c>
      <c r="AC50">
        <v>1.7000000000000001E-2</v>
      </c>
      <c r="AF50" s="3">
        <v>47</v>
      </c>
      <c r="AH50" s="50">
        <v>7.9799999999999998E-6</v>
      </c>
      <c r="AI50">
        <v>78.709999999999994</v>
      </c>
      <c r="AJ50">
        <v>72.307000000000002</v>
      </c>
      <c r="AK50">
        <v>90.331999999999994</v>
      </c>
      <c r="AL50">
        <v>130.101</v>
      </c>
      <c r="AM50">
        <v>1.4E-2</v>
      </c>
      <c r="BA50" s="5">
        <v>6</v>
      </c>
      <c r="BC50" s="50">
        <v>6.4500000000000001E-6</v>
      </c>
      <c r="BD50">
        <v>88.861999999999995</v>
      </c>
      <c r="BE50">
        <v>67.033000000000001</v>
      </c>
      <c r="BF50">
        <v>109.911</v>
      </c>
      <c r="BG50">
        <v>147.095</v>
      </c>
      <c r="BH50">
        <v>1.0999999999999999E-2</v>
      </c>
      <c r="BK50" s="3">
        <v>47</v>
      </c>
      <c r="BM50" s="50">
        <v>4.9100000000000004E-6</v>
      </c>
      <c r="BN50">
        <v>58.332000000000001</v>
      </c>
      <c r="BO50">
        <v>50.332999999999998</v>
      </c>
      <c r="BP50">
        <v>66.959999999999994</v>
      </c>
      <c r="BQ50">
        <v>113.199</v>
      </c>
      <c r="BR50">
        <v>8.0000000000000002E-3</v>
      </c>
      <c r="BU50" s="3">
        <v>47</v>
      </c>
      <c r="BW50" s="50">
        <v>5.8300000000000001E-6</v>
      </c>
      <c r="BX50">
        <v>61.472999999999999</v>
      </c>
      <c r="BY50">
        <v>56.667000000000002</v>
      </c>
      <c r="BZ50">
        <v>66.450999999999993</v>
      </c>
      <c r="CA50">
        <v>-33.69</v>
      </c>
      <c r="CB50">
        <v>0.01</v>
      </c>
      <c r="CE50" s="3">
        <v>47</v>
      </c>
      <c r="CG50" s="50">
        <v>7.9799999999999998E-6</v>
      </c>
      <c r="CH50">
        <v>71.509</v>
      </c>
      <c r="CI50">
        <v>67.450999999999993</v>
      </c>
      <c r="CJ50">
        <v>77.602999999999994</v>
      </c>
      <c r="CK50">
        <v>-168.232</v>
      </c>
      <c r="CL50">
        <v>1.4E-2</v>
      </c>
      <c r="CT50">
        <v>103.4</v>
      </c>
      <c r="CV50">
        <v>47.2</v>
      </c>
      <c r="CW50" t="s">
        <v>11</v>
      </c>
      <c r="CX50">
        <v>59</v>
      </c>
      <c r="CY50">
        <v>129.25</v>
      </c>
      <c r="CZ50" s="48"/>
      <c r="DA50" s="37"/>
      <c r="DB50" s="3">
        <v>47</v>
      </c>
      <c r="DD50" s="50">
        <v>7.6699999999999994E-6</v>
      </c>
      <c r="DE50">
        <v>62.067999999999998</v>
      </c>
      <c r="DF50">
        <v>53.889000000000003</v>
      </c>
      <c r="DG50">
        <v>67.221999999999994</v>
      </c>
      <c r="DH50">
        <v>-141.71</v>
      </c>
      <c r="DI50">
        <v>1.2999999999999999E-2</v>
      </c>
      <c r="DU50">
        <v>47</v>
      </c>
      <c r="DW50" s="50">
        <v>6.1399999999999997E-6</v>
      </c>
      <c r="DX50">
        <v>102.508</v>
      </c>
      <c r="DY50">
        <v>80.667000000000002</v>
      </c>
      <c r="DZ50">
        <v>118.004</v>
      </c>
      <c r="EA50">
        <v>78.111000000000004</v>
      </c>
      <c r="EB50">
        <v>1.0999999999999999E-2</v>
      </c>
      <c r="EE50" s="3">
        <v>47</v>
      </c>
      <c r="EG50" s="50">
        <v>9.8200000000000008E-6</v>
      </c>
      <c r="EH50">
        <v>45.372</v>
      </c>
      <c r="EI50">
        <v>42.110999999999997</v>
      </c>
      <c r="EJ50">
        <v>49.823999999999998</v>
      </c>
      <c r="EK50">
        <v>-127.235</v>
      </c>
      <c r="EL50">
        <v>1.7000000000000001E-2</v>
      </c>
      <c r="EO50" s="37"/>
      <c r="EP50" s="3">
        <v>47</v>
      </c>
      <c r="ER50" s="50">
        <v>5.5300000000000004E-6</v>
      </c>
      <c r="ES50">
        <v>60.587000000000003</v>
      </c>
      <c r="ET50">
        <v>56.335999999999999</v>
      </c>
      <c r="EU50">
        <v>65.888999999999996</v>
      </c>
      <c r="EV50">
        <v>32.734999999999999</v>
      </c>
      <c r="EW50">
        <v>8.9999999999999993E-3</v>
      </c>
      <c r="EY50"/>
      <c r="EZ50" s="37"/>
      <c r="FA50" s="49"/>
      <c r="FB50" s="37"/>
      <c r="FC50" s="37"/>
      <c r="FD50" s="37"/>
      <c r="FE50" s="37"/>
      <c r="FF50" s="37"/>
      <c r="FG50" s="37"/>
      <c r="FH50" s="37"/>
    </row>
    <row r="51" spans="2:164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51" t="s">
        <v>61</v>
      </c>
      <c r="M51" s="37" t="s">
        <v>15</v>
      </c>
      <c r="N51" s="49"/>
      <c r="O51" s="37"/>
      <c r="P51" s="37"/>
      <c r="Q51" s="37"/>
      <c r="R51" s="37"/>
      <c r="S51" s="37"/>
      <c r="T51" s="37"/>
      <c r="U51" s="37"/>
      <c r="V51" s="3">
        <v>5</v>
      </c>
      <c r="X51" s="50">
        <v>7.9799999999999998E-6</v>
      </c>
      <c r="Y51">
        <v>36.497</v>
      </c>
      <c r="Z51">
        <v>29.925000000000001</v>
      </c>
      <c r="AA51">
        <v>44.661999999999999</v>
      </c>
      <c r="AB51">
        <v>94.763999999999996</v>
      </c>
      <c r="AC51">
        <v>1.4E-2</v>
      </c>
      <c r="AF51" s="3">
        <v>48</v>
      </c>
      <c r="AH51" s="50">
        <v>6.1399999999999997E-6</v>
      </c>
      <c r="AI51">
        <v>76.546999999999997</v>
      </c>
      <c r="AJ51">
        <v>74</v>
      </c>
      <c r="AK51">
        <v>79.650999999999996</v>
      </c>
      <c r="AL51">
        <v>-57.994999999999997</v>
      </c>
      <c r="AM51">
        <v>0.01</v>
      </c>
      <c r="BA51" s="5">
        <v>7</v>
      </c>
      <c r="BC51" s="50">
        <v>5.22E-6</v>
      </c>
      <c r="BD51">
        <v>81.346999999999994</v>
      </c>
      <c r="BE51">
        <v>72</v>
      </c>
      <c r="BF51">
        <v>97.638999999999996</v>
      </c>
      <c r="BG51">
        <v>-34.695</v>
      </c>
      <c r="BH51">
        <v>8.9999999999999993E-3</v>
      </c>
      <c r="BK51" s="3">
        <v>48</v>
      </c>
      <c r="BM51" s="50">
        <v>6.4500000000000001E-6</v>
      </c>
      <c r="BN51">
        <v>61.417000000000002</v>
      </c>
      <c r="BO51">
        <v>49.191000000000003</v>
      </c>
      <c r="BP51">
        <v>70.031000000000006</v>
      </c>
      <c r="BQ51">
        <v>-63.435000000000002</v>
      </c>
      <c r="BR51">
        <v>1.0999999999999999E-2</v>
      </c>
      <c r="BU51" s="3">
        <v>48</v>
      </c>
      <c r="BW51" s="50">
        <v>4.6E-6</v>
      </c>
      <c r="BX51">
        <v>65.852000000000004</v>
      </c>
      <c r="BY51">
        <v>62.360999999999997</v>
      </c>
      <c r="BZ51">
        <v>71.400999999999996</v>
      </c>
      <c r="CA51">
        <v>146.31</v>
      </c>
      <c r="CB51">
        <v>8.0000000000000002E-3</v>
      </c>
      <c r="CE51" s="3">
        <v>48</v>
      </c>
      <c r="CG51" s="50">
        <v>1.11E-5</v>
      </c>
      <c r="CH51">
        <v>71.849000000000004</v>
      </c>
      <c r="CI51">
        <v>65.430999999999997</v>
      </c>
      <c r="CJ51">
        <v>75.192999999999998</v>
      </c>
      <c r="CK51">
        <v>16.39</v>
      </c>
      <c r="CL51">
        <v>0.02</v>
      </c>
      <c r="CP51" s="52" t="s">
        <v>88</v>
      </c>
      <c r="CZ51" s="48"/>
      <c r="DA51" s="37"/>
      <c r="DB51" s="3">
        <v>48</v>
      </c>
      <c r="DD51" s="50">
        <v>1.01E-5</v>
      </c>
      <c r="DE51">
        <v>61.194000000000003</v>
      </c>
      <c r="DF51">
        <v>58.957999999999998</v>
      </c>
      <c r="DG51">
        <v>64.977000000000004</v>
      </c>
      <c r="DH51">
        <v>40.03</v>
      </c>
      <c r="DI51">
        <v>1.7999999999999999E-2</v>
      </c>
      <c r="DU51">
        <v>48</v>
      </c>
      <c r="DW51" s="50">
        <v>6.7499999999999997E-6</v>
      </c>
      <c r="DX51">
        <v>108.55800000000001</v>
      </c>
      <c r="DY51">
        <v>100.333</v>
      </c>
      <c r="DZ51">
        <v>116.08</v>
      </c>
      <c r="EA51">
        <v>-106.699</v>
      </c>
      <c r="EB51">
        <v>1.2E-2</v>
      </c>
      <c r="EE51" s="3">
        <v>48</v>
      </c>
      <c r="EG51" s="50">
        <v>9.5200000000000003E-6</v>
      </c>
      <c r="EH51">
        <v>45.859000000000002</v>
      </c>
      <c r="EI51">
        <v>43.889000000000003</v>
      </c>
      <c r="EJ51">
        <v>47.866999999999997</v>
      </c>
      <c r="EK51">
        <v>50.44</v>
      </c>
      <c r="EL51">
        <v>1.7000000000000001E-2</v>
      </c>
      <c r="EO51" s="37"/>
      <c r="EP51" s="3">
        <v>48</v>
      </c>
      <c r="ER51" s="50">
        <v>7.3699999999999997E-6</v>
      </c>
      <c r="ES51">
        <v>58.213999999999999</v>
      </c>
      <c r="ET51">
        <v>56.037999999999997</v>
      </c>
      <c r="EU51">
        <v>59.982999999999997</v>
      </c>
      <c r="EV51">
        <v>-149.036</v>
      </c>
      <c r="EW51">
        <v>1.2999999999999999E-2</v>
      </c>
      <c r="EY51"/>
      <c r="EZ51" s="37"/>
      <c r="FA51" s="49"/>
      <c r="FB51" s="37"/>
      <c r="FC51" s="37"/>
      <c r="FD51" s="37"/>
      <c r="FE51" s="37"/>
      <c r="FF51" s="37"/>
      <c r="FG51" s="37"/>
      <c r="FH51" s="37"/>
    </row>
    <row r="52" spans="2:164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" t="s">
        <v>13</v>
      </c>
      <c r="M52" t="s">
        <v>1</v>
      </c>
      <c r="N52" t="s">
        <v>2</v>
      </c>
      <c r="O52" t="s">
        <v>3</v>
      </c>
      <c r="P52" t="s">
        <v>4</v>
      </c>
      <c r="Q52" t="s">
        <v>5</v>
      </c>
      <c r="R52" t="s">
        <v>6</v>
      </c>
      <c r="S52" t="s">
        <v>14</v>
      </c>
      <c r="V52" s="3">
        <v>6</v>
      </c>
      <c r="X52" s="50">
        <v>5.8300000000000001E-6</v>
      </c>
      <c r="Y52">
        <v>42.902999999999999</v>
      </c>
      <c r="Z52">
        <v>28</v>
      </c>
      <c r="AA52">
        <v>55.383000000000003</v>
      </c>
      <c r="AB52">
        <v>-86.82</v>
      </c>
      <c r="AC52">
        <v>0.01</v>
      </c>
      <c r="AF52" s="3">
        <v>49</v>
      </c>
      <c r="AH52" s="50">
        <v>8.2900000000000002E-6</v>
      </c>
      <c r="AI52">
        <v>80.867000000000004</v>
      </c>
      <c r="AJ52">
        <v>74</v>
      </c>
      <c r="AK52">
        <v>83.888000000000005</v>
      </c>
      <c r="AL52">
        <v>127.304</v>
      </c>
      <c r="AM52">
        <v>1.4999999999999999E-2</v>
      </c>
      <c r="BA52" s="5">
        <v>8</v>
      </c>
      <c r="BC52" s="50">
        <v>7.3699999999999997E-6</v>
      </c>
      <c r="BD52">
        <v>96.789000000000001</v>
      </c>
      <c r="BE52">
        <v>81.616</v>
      </c>
      <c r="BF52">
        <v>112.637</v>
      </c>
      <c r="BG52">
        <v>147.72399999999999</v>
      </c>
      <c r="BH52">
        <v>1.2999999999999999E-2</v>
      </c>
      <c r="BK52" s="3">
        <v>49</v>
      </c>
      <c r="BM52" s="50">
        <v>7.0600000000000002E-6</v>
      </c>
      <c r="BN52">
        <v>47.279000000000003</v>
      </c>
      <c r="BO52">
        <v>38.134999999999998</v>
      </c>
      <c r="BP52">
        <v>62.110999999999997</v>
      </c>
      <c r="BQ52">
        <v>116.565</v>
      </c>
      <c r="BR52">
        <v>1.2E-2</v>
      </c>
      <c r="BU52" s="3">
        <v>49</v>
      </c>
      <c r="BW52" s="50">
        <v>6.4500000000000001E-6</v>
      </c>
      <c r="BX52">
        <v>64.137</v>
      </c>
      <c r="BY52">
        <v>61.832999999999998</v>
      </c>
      <c r="BZ52">
        <v>68.28</v>
      </c>
      <c r="CA52">
        <v>-36.869999999999997</v>
      </c>
      <c r="CB52">
        <v>1.0999999999999999E-2</v>
      </c>
      <c r="CE52" s="3">
        <v>49</v>
      </c>
      <c r="CG52" s="50">
        <v>6.4500000000000001E-6</v>
      </c>
      <c r="CH52">
        <v>65.790000000000006</v>
      </c>
      <c r="CI52">
        <v>61.133000000000003</v>
      </c>
      <c r="CJ52">
        <v>71</v>
      </c>
      <c r="CK52">
        <v>-168.69</v>
      </c>
      <c r="CL52">
        <v>1.0999999999999999E-2</v>
      </c>
      <c r="CP52" t="s">
        <v>13</v>
      </c>
      <c r="CQ52" t="s">
        <v>1</v>
      </c>
      <c r="CR52" t="s">
        <v>2</v>
      </c>
      <c r="CS52" t="s">
        <v>3</v>
      </c>
      <c r="CT52" t="s">
        <v>4</v>
      </c>
      <c r="CU52" t="s">
        <v>5</v>
      </c>
      <c r="CV52" t="s">
        <v>6</v>
      </c>
      <c r="CW52" t="s">
        <v>14</v>
      </c>
      <c r="CZ52" s="48"/>
      <c r="DA52" s="37"/>
      <c r="DB52" s="3">
        <v>49</v>
      </c>
      <c r="DD52" s="50">
        <v>1.01E-5</v>
      </c>
      <c r="DE52">
        <v>57.542999999999999</v>
      </c>
      <c r="DF52">
        <v>51.924999999999997</v>
      </c>
      <c r="DG52">
        <v>65.382000000000005</v>
      </c>
      <c r="DH52">
        <v>-143.84200000000001</v>
      </c>
      <c r="DI52">
        <v>1.7999999999999999E-2</v>
      </c>
      <c r="DU52">
        <v>49</v>
      </c>
      <c r="DW52" s="50">
        <v>7.9799999999999998E-6</v>
      </c>
      <c r="DX52">
        <v>107.10299999999999</v>
      </c>
      <c r="DY52">
        <v>89.885000000000005</v>
      </c>
      <c r="DZ52">
        <v>132.667</v>
      </c>
      <c r="EA52">
        <v>75.963999999999999</v>
      </c>
      <c r="EB52">
        <v>1.4E-2</v>
      </c>
      <c r="EE52" s="3">
        <v>49</v>
      </c>
      <c r="EG52" s="50">
        <v>4.9100000000000004E-6</v>
      </c>
      <c r="EH52">
        <v>45.77</v>
      </c>
      <c r="EI52">
        <v>43.844000000000001</v>
      </c>
      <c r="EJ52">
        <v>49.710999999999999</v>
      </c>
      <c r="EK52">
        <v>-135</v>
      </c>
      <c r="EL52">
        <v>8.0000000000000002E-3</v>
      </c>
      <c r="EO52" s="37"/>
      <c r="EP52" s="3">
        <v>49</v>
      </c>
      <c r="ER52" s="50">
        <v>6.7499999999999997E-6</v>
      </c>
      <c r="ES52">
        <v>62.884999999999998</v>
      </c>
      <c r="ET52">
        <v>56.935000000000002</v>
      </c>
      <c r="EU52">
        <v>68.147999999999996</v>
      </c>
      <c r="EV52">
        <v>35.218000000000004</v>
      </c>
      <c r="EW52">
        <v>1.0999999999999999E-2</v>
      </c>
      <c r="EY52"/>
      <c r="EZ52" s="37"/>
      <c r="FA52" s="49"/>
      <c r="FB52" s="37"/>
      <c r="FC52" s="37"/>
      <c r="FD52" s="37"/>
      <c r="FE52" s="37"/>
      <c r="FF52" s="37"/>
      <c r="FG52" s="37"/>
      <c r="FH52" s="37"/>
    </row>
    <row r="53" spans="2:164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">
        <v>1</v>
      </c>
      <c r="N53" s="50">
        <v>1.26E-5</v>
      </c>
      <c r="O53">
        <v>19.669</v>
      </c>
      <c r="P53">
        <v>14.282999999999999</v>
      </c>
      <c r="Q53">
        <v>22.667000000000002</v>
      </c>
      <c r="R53">
        <v>137.04499999999999</v>
      </c>
      <c r="S53">
        <v>2.1999999999999999E-2</v>
      </c>
      <c r="V53" s="3">
        <v>7</v>
      </c>
      <c r="X53" s="50">
        <v>5.5300000000000004E-6</v>
      </c>
      <c r="Y53">
        <v>34.805999999999997</v>
      </c>
      <c r="Z53">
        <v>24.157</v>
      </c>
      <c r="AA53">
        <v>50.478000000000002</v>
      </c>
      <c r="AB53">
        <v>93.366</v>
      </c>
      <c r="AC53">
        <v>8.9999999999999993E-3</v>
      </c>
      <c r="AF53" s="3">
        <v>50</v>
      </c>
      <c r="AH53" s="50">
        <v>5.8300000000000001E-6</v>
      </c>
      <c r="AI53">
        <v>80.881</v>
      </c>
      <c r="AJ53">
        <v>76.061999999999998</v>
      </c>
      <c r="AK53">
        <v>86</v>
      </c>
      <c r="AL53">
        <v>-51.843000000000004</v>
      </c>
      <c r="AM53">
        <v>0.01</v>
      </c>
      <c r="BA53" s="5">
        <v>9</v>
      </c>
      <c r="BC53" s="50">
        <v>1.1399999999999999E-5</v>
      </c>
      <c r="BD53">
        <v>114.333</v>
      </c>
      <c r="BE53">
        <v>92.63</v>
      </c>
      <c r="BF53">
        <v>135.333</v>
      </c>
      <c r="BG53">
        <v>-30.140999999999998</v>
      </c>
      <c r="BH53">
        <v>0.02</v>
      </c>
      <c r="BK53" s="3">
        <v>50</v>
      </c>
      <c r="BM53" s="50">
        <v>7.3699999999999997E-6</v>
      </c>
      <c r="BN53">
        <v>39.103999999999999</v>
      </c>
      <c r="BO53">
        <v>34.819000000000003</v>
      </c>
      <c r="BP53">
        <v>43.454999999999998</v>
      </c>
      <c r="BQ53">
        <v>-61.189</v>
      </c>
      <c r="BR53">
        <v>1.2999999999999999E-2</v>
      </c>
      <c r="BU53" s="3">
        <v>50</v>
      </c>
      <c r="BW53" s="50">
        <v>6.7499999999999997E-6</v>
      </c>
      <c r="BX53">
        <v>65.349000000000004</v>
      </c>
      <c r="BY53">
        <v>60.279000000000003</v>
      </c>
      <c r="BZ53">
        <v>69.221999999999994</v>
      </c>
      <c r="CA53">
        <v>144.78200000000001</v>
      </c>
      <c r="CB53">
        <v>1.2E-2</v>
      </c>
      <c r="CE53" s="3">
        <v>50</v>
      </c>
      <c r="CG53" s="50">
        <v>9.8200000000000008E-6</v>
      </c>
      <c r="CH53">
        <v>67.322000000000003</v>
      </c>
      <c r="CI53">
        <v>57.335999999999999</v>
      </c>
      <c r="CJ53">
        <v>75.171999999999997</v>
      </c>
      <c r="CK53">
        <v>13.134</v>
      </c>
      <c r="CL53">
        <v>1.7000000000000001E-2</v>
      </c>
      <c r="CP53">
        <v>1</v>
      </c>
      <c r="CR53" s="50">
        <v>6.7499999999999997E-6</v>
      </c>
      <c r="CS53">
        <v>109.004</v>
      </c>
      <c r="CT53">
        <v>66.667000000000002</v>
      </c>
      <c r="CU53">
        <v>138.667</v>
      </c>
      <c r="CV53">
        <v>-92.725999999999999</v>
      </c>
      <c r="CW53">
        <v>1.0999999999999999E-2</v>
      </c>
      <c r="CZ53" s="48"/>
      <c r="DA53" s="37"/>
      <c r="DB53" s="3">
        <v>50</v>
      </c>
      <c r="DD53" s="50">
        <v>1.11E-5</v>
      </c>
      <c r="DE53">
        <v>57.05</v>
      </c>
      <c r="DF53">
        <v>54</v>
      </c>
      <c r="DG53">
        <v>61.41</v>
      </c>
      <c r="DH53">
        <v>35.909999999999997</v>
      </c>
      <c r="DI53">
        <v>0.02</v>
      </c>
      <c r="DU53">
        <v>50</v>
      </c>
      <c r="DW53" s="50">
        <v>7.9799999999999998E-6</v>
      </c>
      <c r="DX53">
        <v>126.501</v>
      </c>
      <c r="DY53">
        <v>106.60299999999999</v>
      </c>
      <c r="DZ53">
        <v>139.291</v>
      </c>
      <c r="EA53">
        <v>-106.26</v>
      </c>
      <c r="EB53">
        <v>1.4E-2</v>
      </c>
      <c r="EE53" s="3">
        <v>50</v>
      </c>
      <c r="EG53" s="50">
        <v>9.5200000000000003E-6</v>
      </c>
      <c r="EH53">
        <v>43.758000000000003</v>
      </c>
      <c r="EI53">
        <v>41.12</v>
      </c>
      <c r="EJ53">
        <v>45.972999999999999</v>
      </c>
      <c r="EK53">
        <v>53.13</v>
      </c>
      <c r="EL53">
        <v>1.7000000000000001E-2</v>
      </c>
      <c r="EO53" s="37"/>
      <c r="EP53" s="3">
        <v>50</v>
      </c>
      <c r="ER53" s="50">
        <v>5.22E-6</v>
      </c>
      <c r="ES53">
        <v>72.58</v>
      </c>
      <c r="ET53">
        <v>61.438000000000002</v>
      </c>
      <c r="EU53">
        <v>79.332999999999998</v>
      </c>
      <c r="EV53">
        <v>-150.255</v>
      </c>
      <c r="EW53">
        <v>8.9999999999999993E-3</v>
      </c>
      <c r="EY53"/>
      <c r="EZ53" s="37"/>
      <c r="FA53" s="49"/>
      <c r="FB53" s="37"/>
      <c r="FC53" s="37"/>
      <c r="FD53" s="37"/>
      <c r="FE53" s="37"/>
      <c r="FF53" s="37"/>
      <c r="FG53" s="37"/>
      <c r="FH53" s="37"/>
    </row>
    <row r="54" spans="2:164" x14ac:dyDescent="0.25">
      <c r="C54" s="37"/>
      <c r="D54" s="37"/>
      <c r="E54" s="37"/>
      <c r="F54" s="37"/>
      <c r="G54" s="37"/>
      <c r="H54" s="37"/>
      <c r="I54" s="37"/>
      <c r="J54" s="37"/>
      <c r="K54" s="37"/>
      <c r="L54" s="3">
        <v>2</v>
      </c>
      <c r="N54" s="50">
        <v>1.11E-5</v>
      </c>
      <c r="O54">
        <v>22.902999999999999</v>
      </c>
      <c r="P54">
        <v>19.795999999999999</v>
      </c>
      <c r="Q54">
        <v>27.262</v>
      </c>
      <c r="R54">
        <v>-40.426000000000002</v>
      </c>
      <c r="S54">
        <v>0.02</v>
      </c>
      <c r="V54" s="3">
        <v>8</v>
      </c>
      <c r="X54" s="50">
        <v>5.5300000000000004E-6</v>
      </c>
      <c r="Y54">
        <v>36.814999999999998</v>
      </c>
      <c r="Z54">
        <v>26</v>
      </c>
      <c r="AA54">
        <v>47.552</v>
      </c>
      <c r="AB54">
        <v>-83.29</v>
      </c>
      <c r="AC54">
        <v>0.01</v>
      </c>
      <c r="AF54" s="3">
        <v>51</v>
      </c>
      <c r="AH54" s="50">
        <v>5.5300000000000004E-6</v>
      </c>
      <c r="AI54">
        <v>75.463999999999999</v>
      </c>
      <c r="AJ54">
        <v>64.667000000000002</v>
      </c>
      <c r="AK54">
        <v>79.412000000000006</v>
      </c>
      <c r="AL54">
        <v>130.23599999999999</v>
      </c>
      <c r="AM54">
        <v>8.9999999999999993E-3</v>
      </c>
      <c r="BA54" s="5">
        <v>10</v>
      </c>
      <c r="BC54" s="50">
        <v>7.6699999999999994E-6</v>
      </c>
      <c r="BD54">
        <v>79.891999999999996</v>
      </c>
      <c r="BE54">
        <v>66.421000000000006</v>
      </c>
      <c r="BF54">
        <v>112.167</v>
      </c>
      <c r="BG54">
        <v>148.24100000000001</v>
      </c>
      <c r="BH54">
        <v>1.2999999999999999E-2</v>
      </c>
      <c r="BK54" s="3">
        <v>51</v>
      </c>
      <c r="BM54" s="50">
        <v>9.5200000000000003E-6</v>
      </c>
      <c r="BN54">
        <v>66.653000000000006</v>
      </c>
      <c r="BO54">
        <v>38.222000000000001</v>
      </c>
      <c r="BP54">
        <v>93.504999999999995</v>
      </c>
      <c r="BQ54">
        <v>113.962</v>
      </c>
      <c r="BR54">
        <v>1.7000000000000001E-2</v>
      </c>
      <c r="BU54" s="3">
        <v>51</v>
      </c>
      <c r="BW54" s="50">
        <v>7.3699999999999997E-6</v>
      </c>
      <c r="BX54">
        <v>74.510000000000005</v>
      </c>
      <c r="BY54">
        <v>69.221999999999994</v>
      </c>
      <c r="BZ54">
        <v>86.945999999999998</v>
      </c>
      <c r="CA54">
        <v>-34.380000000000003</v>
      </c>
      <c r="CB54">
        <v>1.2999999999999999E-2</v>
      </c>
      <c r="CE54" s="3">
        <v>51</v>
      </c>
      <c r="CG54" s="50">
        <v>1.3499999999999999E-5</v>
      </c>
      <c r="CH54">
        <v>68.481999999999999</v>
      </c>
      <c r="CI54">
        <v>61.759</v>
      </c>
      <c r="CJ54">
        <v>74.573999999999998</v>
      </c>
      <c r="CK54">
        <v>-162.40799999999999</v>
      </c>
      <c r="CL54">
        <v>2.4E-2</v>
      </c>
      <c r="CP54">
        <v>2</v>
      </c>
      <c r="CR54" s="50">
        <v>7.9799999999999998E-6</v>
      </c>
      <c r="CS54">
        <v>67.177999999999997</v>
      </c>
      <c r="CT54">
        <v>57.957999999999998</v>
      </c>
      <c r="CU54">
        <v>78.126999999999995</v>
      </c>
      <c r="CV54">
        <v>85.236000000000004</v>
      </c>
      <c r="CW54">
        <v>1.4E-2</v>
      </c>
      <c r="CZ54" s="48"/>
      <c r="DA54" s="37"/>
      <c r="DB54" s="3">
        <v>51</v>
      </c>
      <c r="DD54" s="50">
        <v>9.8200000000000008E-6</v>
      </c>
      <c r="DE54">
        <v>54.451999999999998</v>
      </c>
      <c r="DF54">
        <v>48.726999999999997</v>
      </c>
      <c r="DG54">
        <v>57.406999999999996</v>
      </c>
      <c r="DH54">
        <v>-140.19399999999999</v>
      </c>
      <c r="DI54">
        <v>1.7000000000000001E-2</v>
      </c>
      <c r="DU54">
        <v>51</v>
      </c>
      <c r="DW54" s="50">
        <v>8.6000000000000007E-6</v>
      </c>
      <c r="DX54">
        <v>106.809</v>
      </c>
      <c r="DY54">
        <v>97.605000000000004</v>
      </c>
      <c r="DZ54">
        <v>112.333</v>
      </c>
      <c r="EA54">
        <v>77.004999999999995</v>
      </c>
      <c r="EB54">
        <v>1.4999999999999999E-2</v>
      </c>
      <c r="EE54" s="3">
        <v>51</v>
      </c>
      <c r="EG54" s="50">
        <v>1.17E-5</v>
      </c>
      <c r="EH54">
        <v>41.298000000000002</v>
      </c>
      <c r="EI54">
        <v>37.023000000000003</v>
      </c>
      <c r="EJ54">
        <v>45.262999999999998</v>
      </c>
      <c r="EK54">
        <v>-127.476</v>
      </c>
      <c r="EL54">
        <v>2.1000000000000001E-2</v>
      </c>
      <c r="EO54" s="37"/>
      <c r="EP54" s="3">
        <v>51</v>
      </c>
      <c r="ER54" s="50">
        <v>4.3000000000000003E-6</v>
      </c>
      <c r="ES54">
        <v>88.441999999999993</v>
      </c>
      <c r="ET54">
        <v>79.332999999999998</v>
      </c>
      <c r="EU54">
        <v>96.385000000000005</v>
      </c>
      <c r="EV54">
        <v>32.470999999999997</v>
      </c>
      <c r="EW54">
        <v>7.0000000000000001E-3</v>
      </c>
      <c r="EY54"/>
      <c r="EZ54" s="37"/>
      <c r="FA54" s="49"/>
      <c r="FB54" s="37"/>
      <c r="FC54" s="37"/>
      <c r="FD54" s="37"/>
      <c r="FE54" s="37"/>
      <c r="FF54" s="37"/>
      <c r="FG54" s="37"/>
      <c r="FH54" s="37"/>
    </row>
    <row r="55" spans="2:164" x14ac:dyDescent="0.25">
      <c r="C55" s="37"/>
      <c r="D55" s="37"/>
      <c r="E55" s="37"/>
      <c r="F55" s="37"/>
      <c r="G55" s="37"/>
      <c r="H55" s="37"/>
      <c r="I55" s="37"/>
      <c r="J55" s="37"/>
      <c r="K55" s="37"/>
      <c r="L55" s="3">
        <v>3</v>
      </c>
      <c r="N55" s="50">
        <v>1.2E-5</v>
      </c>
      <c r="O55">
        <v>23.456</v>
      </c>
      <c r="P55">
        <v>13</v>
      </c>
      <c r="Q55">
        <v>27.841000000000001</v>
      </c>
      <c r="R55">
        <v>135</v>
      </c>
      <c r="S55">
        <v>2.1000000000000001E-2</v>
      </c>
      <c r="V55" s="3">
        <v>9</v>
      </c>
      <c r="X55" s="50">
        <v>8.6000000000000007E-6</v>
      </c>
      <c r="Y55">
        <v>62.667000000000002</v>
      </c>
      <c r="Z55">
        <v>34.036999999999999</v>
      </c>
      <c r="AA55">
        <v>110.258</v>
      </c>
      <c r="AB55">
        <v>94.236000000000004</v>
      </c>
      <c r="AC55">
        <v>1.4999999999999999E-2</v>
      </c>
      <c r="AF55" s="3">
        <v>52</v>
      </c>
      <c r="AH55" s="50">
        <v>9.2099999999999999E-6</v>
      </c>
      <c r="AI55">
        <v>77.408000000000001</v>
      </c>
      <c r="AJ55">
        <v>64.667000000000002</v>
      </c>
      <c r="AK55">
        <v>83.462999999999994</v>
      </c>
      <c r="AL55">
        <v>-56.31</v>
      </c>
      <c r="AM55">
        <v>1.6E-2</v>
      </c>
      <c r="BA55" s="5">
        <v>11</v>
      </c>
      <c r="BC55" s="50">
        <v>8.2900000000000002E-6</v>
      </c>
      <c r="BD55">
        <v>63.393999999999998</v>
      </c>
      <c r="BE55">
        <v>48</v>
      </c>
      <c r="BF55">
        <v>84</v>
      </c>
      <c r="BG55">
        <v>-33.69</v>
      </c>
      <c r="BH55">
        <v>1.4E-2</v>
      </c>
      <c r="BK55" s="3">
        <v>52</v>
      </c>
      <c r="BM55" s="50">
        <v>4.6E-6</v>
      </c>
      <c r="BN55">
        <v>70.058999999999997</v>
      </c>
      <c r="BO55">
        <v>55.667000000000002</v>
      </c>
      <c r="BP55">
        <v>90.326999999999998</v>
      </c>
      <c r="BQ55">
        <v>-63.435000000000002</v>
      </c>
      <c r="BR55">
        <v>8.0000000000000002E-3</v>
      </c>
      <c r="BU55" s="3">
        <v>52</v>
      </c>
      <c r="BW55" s="50">
        <v>6.4500000000000001E-6</v>
      </c>
      <c r="BX55">
        <v>73.852000000000004</v>
      </c>
      <c r="BY55">
        <v>69.400000000000006</v>
      </c>
      <c r="BZ55">
        <v>78.888999999999996</v>
      </c>
      <c r="CA55">
        <v>145.49100000000001</v>
      </c>
      <c r="CB55">
        <v>1.0999999999999999E-2</v>
      </c>
      <c r="CE55" s="3">
        <v>52</v>
      </c>
      <c r="CG55" s="50">
        <v>1.5400000000000002E-5</v>
      </c>
      <c r="CH55">
        <v>66.844999999999999</v>
      </c>
      <c r="CI55">
        <v>61.192</v>
      </c>
      <c r="CJ55">
        <v>72.667000000000002</v>
      </c>
      <c r="CK55">
        <v>14.036</v>
      </c>
      <c r="CL55">
        <v>2.7E-2</v>
      </c>
      <c r="CP55">
        <v>3</v>
      </c>
      <c r="CR55" s="50">
        <v>7.3699999999999997E-6</v>
      </c>
      <c r="CS55">
        <v>60.686</v>
      </c>
      <c r="CT55">
        <v>54.107999999999997</v>
      </c>
      <c r="CU55">
        <v>66.045000000000002</v>
      </c>
      <c r="CV55">
        <v>-94.97</v>
      </c>
      <c r="CW55">
        <v>1.2999999999999999E-2</v>
      </c>
      <c r="CZ55" s="48"/>
      <c r="DA55" s="37"/>
      <c r="DB55" s="3">
        <v>52</v>
      </c>
      <c r="DD55" s="50">
        <v>9.8200000000000008E-6</v>
      </c>
      <c r="DE55">
        <v>58.442999999999998</v>
      </c>
      <c r="DF55">
        <v>54.274999999999999</v>
      </c>
      <c r="DG55">
        <v>61.323</v>
      </c>
      <c r="DH55">
        <v>35.753999999999998</v>
      </c>
      <c r="DI55">
        <v>1.7000000000000001E-2</v>
      </c>
      <c r="DU55">
        <v>52</v>
      </c>
      <c r="DW55" s="50">
        <v>8.6000000000000007E-6</v>
      </c>
      <c r="DX55">
        <v>101.542</v>
      </c>
      <c r="DY55">
        <v>85.754999999999995</v>
      </c>
      <c r="DZ55">
        <v>113.11499999999999</v>
      </c>
      <c r="EA55">
        <v>-104.53400000000001</v>
      </c>
      <c r="EB55">
        <v>1.4999999999999999E-2</v>
      </c>
      <c r="EE55" s="3">
        <v>52</v>
      </c>
      <c r="EF55" t="s">
        <v>3</v>
      </c>
      <c r="EG55" s="50">
        <v>8.8999999999999995E-6</v>
      </c>
      <c r="EH55">
        <v>65.819000000000003</v>
      </c>
      <c r="EI55">
        <v>57.905000000000001</v>
      </c>
      <c r="EJ55">
        <v>73.483999999999995</v>
      </c>
      <c r="EK55">
        <v>-41.54</v>
      </c>
      <c r="EL55">
        <v>1.4999999999999999E-2</v>
      </c>
      <c r="EO55" s="37"/>
      <c r="EP55" s="3">
        <v>52</v>
      </c>
      <c r="EQ55" t="s">
        <v>3</v>
      </c>
      <c r="ER55" s="50">
        <v>7.0700000000000001E-6</v>
      </c>
      <c r="ES55">
        <v>61.49</v>
      </c>
      <c r="ET55">
        <v>57.859000000000002</v>
      </c>
      <c r="EU55">
        <v>64.974000000000004</v>
      </c>
      <c r="EV55">
        <v>-55.783000000000001</v>
      </c>
      <c r="EW55">
        <v>1.2E-2</v>
      </c>
      <c r="EY55"/>
      <c r="EZ55" s="37"/>
      <c r="FA55" s="49"/>
      <c r="FB55" s="37"/>
      <c r="FC55" s="37"/>
      <c r="FD55" s="37"/>
      <c r="FE55" s="37"/>
      <c r="FF55" s="37"/>
      <c r="FG55" s="37"/>
      <c r="FH55" s="37"/>
    </row>
    <row r="56" spans="2:164" x14ac:dyDescent="0.25">
      <c r="C56" s="37"/>
      <c r="D56" s="37"/>
      <c r="E56" s="37"/>
      <c r="F56" s="37"/>
      <c r="G56" s="37"/>
      <c r="H56" s="37"/>
      <c r="I56" s="37"/>
      <c r="J56" s="37"/>
      <c r="K56" s="37"/>
      <c r="L56" s="3">
        <v>4</v>
      </c>
      <c r="N56" s="50">
        <v>1.11E-5</v>
      </c>
      <c r="O56">
        <v>25.734000000000002</v>
      </c>
      <c r="P56">
        <v>13</v>
      </c>
      <c r="Q56">
        <v>34.682000000000002</v>
      </c>
      <c r="R56">
        <v>-41.496000000000002</v>
      </c>
      <c r="S56">
        <v>1.9E-2</v>
      </c>
      <c r="V56" s="3">
        <v>10</v>
      </c>
      <c r="X56" s="50">
        <v>9.2099999999999999E-6</v>
      </c>
      <c r="Y56">
        <v>55.765000000000001</v>
      </c>
      <c r="Z56">
        <v>43.036999999999999</v>
      </c>
      <c r="AA56">
        <v>66.423000000000002</v>
      </c>
      <c r="AB56">
        <v>-88.025000000000006</v>
      </c>
      <c r="AC56">
        <v>1.6E-2</v>
      </c>
      <c r="AF56" s="3">
        <v>53</v>
      </c>
      <c r="AH56" s="50">
        <v>6.1399999999999997E-6</v>
      </c>
      <c r="AI56">
        <v>72.971999999999994</v>
      </c>
      <c r="AJ56">
        <v>69.305000000000007</v>
      </c>
      <c r="AK56">
        <v>75</v>
      </c>
      <c r="AL56">
        <v>124.509</v>
      </c>
      <c r="AM56">
        <v>1.0999999999999999E-2</v>
      </c>
      <c r="BA56" s="5">
        <v>12</v>
      </c>
      <c r="BC56" s="50">
        <v>6.4500000000000001E-6</v>
      </c>
      <c r="BD56">
        <v>47.530999999999999</v>
      </c>
      <c r="BE56">
        <v>36.305</v>
      </c>
      <c r="BF56">
        <v>56.633000000000003</v>
      </c>
      <c r="BG56">
        <v>150.94499999999999</v>
      </c>
      <c r="BH56">
        <v>1.0999999999999999E-2</v>
      </c>
      <c r="BK56" s="3">
        <v>53</v>
      </c>
      <c r="BM56" s="50">
        <v>7.6699999999999994E-6</v>
      </c>
      <c r="BN56">
        <v>84.962999999999994</v>
      </c>
      <c r="BO56">
        <v>53.332999999999998</v>
      </c>
      <c r="BP56">
        <v>129.25899999999999</v>
      </c>
      <c r="BQ56">
        <v>116.565</v>
      </c>
      <c r="BR56">
        <v>1.4E-2</v>
      </c>
      <c r="BU56" s="3">
        <v>53</v>
      </c>
      <c r="BW56" s="50">
        <v>6.1399999999999997E-6</v>
      </c>
      <c r="BX56">
        <v>80.144999999999996</v>
      </c>
      <c r="BY56">
        <v>75.807000000000002</v>
      </c>
      <c r="BZ56">
        <v>85.667000000000002</v>
      </c>
      <c r="CA56">
        <v>-34.509</v>
      </c>
      <c r="CB56">
        <v>1.0999999999999999E-2</v>
      </c>
      <c r="CE56" s="3">
        <v>53</v>
      </c>
      <c r="CG56" s="50">
        <v>1.26E-5</v>
      </c>
      <c r="CH56">
        <v>61.51</v>
      </c>
      <c r="CI56">
        <v>57.31</v>
      </c>
      <c r="CJ56">
        <v>66.760000000000005</v>
      </c>
      <c r="CK56">
        <v>-165.619</v>
      </c>
      <c r="CL56">
        <v>2.1999999999999999E-2</v>
      </c>
      <c r="CP56">
        <v>4</v>
      </c>
      <c r="CR56" s="50">
        <v>8.6000000000000007E-6</v>
      </c>
      <c r="CS56">
        <v>63.481000000000002</v>
      </c>
      <c r="CT56">
        <v>49.667000000000002</v>
      </c>
      <c r="CU56">
        <v>80.263000000000005</v>
      </c>
      <c r="CV56">
        <v>87.879000000000005</v>
      </c>
      <c r="CW56">
        <v>1.4999999999999999E-2</v>
      </c>
      <c r="CZ56" s="48"/>
      <c r="DA56" s="37"/>
      <c r="DB56" s="3">
        <v>53</v>
      </c>
      <c r="DD56" s="50">
        <v>7.3699999999999997E-6</v>
      </c>
      <c r="DE56">
        <v>59.578000000000003</v>
      </c>
      <c r="DF56">
        <v>55.585999999999999</v>
      </c>
      <c r="DG56">
        <v>62.444000000000003</v>
      </c>
      <c r="DH56">
        <v>-142.125</v>
      </c>
      <c r="DI56">
        <v>1.2999999999999999E-2</v>
      </c>
      <c r="DU56">
        <v>53</v>
      </c>
      <c r="DW56" s="50">
        <v>8.6000000000000007E-6</v>
      </c>
      <c r="DX56">
        <v>101.571</v>
      </c>
      <c r="DY56">
        <v>92.686000000000007</v>
      </c>
      <c r="DZ56">
        <v>108.616</v>
      </c>
      <c r="EA56">
        <v>72.897000000000006</v>
      </c>
      <c r="EB56">
        <v>1.4999999999999999E-2</v>
      </c>
      <c r="EE56" s="3">
        <v>53</v>
      </c>
      <c r="EF56" t="s">
        <v>7</v>
      </c>
      <c r="EG56" s="50">
        <v>2.5900000000000002E-6</v>
      </c>
      <c r="EH56">
        <v>14.693</v>
      </c>
      <c r="EI56">
        <v>8.8369999999999997</v>
      </c>
      <c r="EJ56">
        <v>20.512</v>
      </c>
      <c r="EK56">
        <v>90.438999999999993</v>
      </c>
      <c r="EL56">
        <v>4.0000000000000001E-3</v>
      </c>
      <c r="EO56" s="37"/>
      <c r="EP56" s="3">
        <v>53</v>
      </c>
      <c r="EQ56" t="s">
        <v>7</v>
      </c>
      <c r="ER56" s="50">
        <v>1.59E-6</v>
      </c>
      <c r="ES56">
        <v>8.8309999999999995</v>
      </c>
      <c r="ET56">
        <v>8.0190000000000001</v>
      </c>
      <c r="EU56">
        <v>9.8670000000000009</v>
      </c>
      <c r="EV56">
        <v>90.784999999999997</v>
      </c>
      <c r="EW56">
        <v>3.0000000000000001E-3</v>
      </c>
      <c r="EY56"/>
      <c r="EZ56" s="37"/>
      <c r="FA56" s="49"/>
      <c r="FB56" s="37"/>
      <c r="FC56" s="37"/>
      <c r="FD56" s="37"/>
      <c r="FE56" s="37"/>
      <c r="FF56" s="37"/>
      <c r="FG56" s="37"/>
      <c r="FH56" s="37"/>
    </row>
    <row r="57" spans="2:164" x14ac:dyDescent="0.25">
      <c r="C57" s="37"/>
      <c r="D57" s="37"/>
      <c r="E57" s="37"/>
      <c r="F57" s="37"/>
      <c r="G57" s="37"/>
      <c r="H57" s="37"/>
      <c r="I57" s="37"/>
      <c r="J57" s="37"/>
      <c r="K57" s="37"/>
      <c r="L57" s="3">
        <v>5</v>
      </c>
      <c r="N57" s="50">
        <v>1.4100000000000001E-5</v>
      </c>
      <c r="O57">
        <v>28.745999999999999</v>
      </c>
      <c r="P57">
        <v>23.114000000000001</v>
      </c>
      <c r="Q57">
        <v>36.021999999999998</v>
      </c>
      <c r="R57">
        <v>136.79</v>
      </c>
      <c r="S57">
        <v>2.5000000000000001E-2</v>
      </c>
      <c r="V57" s="3">
        <v>11</v>
      </c>
      <c r="X57" s="50">
        <v>6.1399999999999997E-6</v>
      </c>
      <c r="Y57">
        <v>48.359000000000002</v>
      </c>
      <c r="Z57">
        <v>35.24</v>
      </c>
      <c r="AA57">
        <v>59.204999999999998</v>
      </c>
      <c r="AB57">
        <v>96.009</v>
      </c>
      <c r="AC57">
        <v>1.0999999999999999E-2</v>
      </c>
      <c r="AF57" s="3">
        <v>54</v>
      </c>
      <c r="AH57" s="50">
        <v>9.2099999999999999E-6</v>
      </c>
      <c r="AI57">
        <v>73.387</v>
      </c>
      <c r="AJ57">
        <v>66.667000000000002</v>
      </c>
      <c r="AK57">
        <v>79.149000000000001</v>
      </c>
      <c r="AL57">
        <v>-54.689</v>
      </c>
      <c r="AM57">
        <v>1.6E-2</v>
      </c>
      <c r="BA57" s="5">
        <v>13</v>
      </c>
      <c r="BC57" s="50">
        <v>5.5300000000000004E-6</v>
      </c>
      <c r="BD57">
        <v>33.103999999999999</v>
      </c>
      <c r="BE57">
        <v>31.254999999999999</v>
      </c>
      <c r="BF57">
        <v>37.167000000000002</v>
      </c>
      <c r="BG57">
        <v>-29.745000000000001</v>
      </c>
      <c r="BH57">
        <v>8.9999999999999993E-3</v>
      </c>
      <c r="BK57" s="3">
        <v>54</v>
      </c>
      <c r="BM57" s="50">
        <v>8.2900000000000002E-6</v>
      </c>
      <c r="BN57">
        <v>123.036</v>
      </c>
      <c r="BO57">
        <v>66.287000000000006</v>
      </c>
      <c r="BP57">
        <v>170.45599999999999</v>
      </c>
      <c r="BQ57">
        <v>-65.376000000000005</v>
      </c>
      <c r="BR57">
        <v>1.4E-2</v>
      </c>
      <c r="BU57" s="3">
        <v>54</v>
      </c>
      <c r="BW57" s="50">
        <v>5.22E-6</v>
      </c>
      <c r="BX57">
        <v>93.864999999999995</v>
      </c>
      <c r="BY57">
        <v>78.778000000000006</v>
      </c>
      <c r="BZ57">
        <v>111.13500000000001</v>
      </c>
      <c r="CA57">
        <v>143.13</v>
      </c>
      <c r="CB57">
        <v>8.9999999999999993E-3</v>
      </c>
      <c r="CE57" s="3">
        <v>54</v>
      </c>
      <c r="CG57" s="50">
        <v>1.04E-5</v>
      </c>
      <c r="CH57">
        <v>57.738</v>
      </c>
      <c r="CI57">
        <v>53.667000000000002</v>
      </c>
      <c r="CJ57">
        <v>62.555999999999997</v>
      </c>
      <c r="CK57">
        <v>15.709</v>
      </c>
      <c r="CL57">
        <v>1.7999999999999999E-2</v>
      </c>
      <c r="CP57">
        <v>5</v>
      </c>
      <c r="CR57" s="50">
        <v>9.2099999999999999E-6</v>
      </c>
      <c r="CS57">
        <v>69.635000000000005</v>
      </c>
      <c r="CT57">
        <v>49.667000000000002</v>
      </c>
      <c r="CU57">
        <v>87.721000000000004</v>
      </c>
      <c r="CV57">
        <v>-93.944999999999993</v>
      </c>
      <c r="CW57">
        <v>1.6E-2</v>
      </c>
      <c r="CZ57" s="48"/>
      <c r="DA57" s="37"/>
      <c r="DB57" s="3">
        <v>54</v>
      </c>
      <c r="DD57" s="50">
        <v>9.5200000000000003E-6</v>
      </c>
      <c r="DE57">
        <v>60.246000000000002</v>
      </c>
      <c r="DF57">
        <v>54.292999999999999</v>
      </c>
      <c r="DG57">
        <v>66.478999999999999</v>
      </c>
      <c r="DH57">
        <v>38.366999999999997</v>
      </c>
      <c r="DI57">
        <v>1.7000000000000001E-2</v>
      </c>
      <c r="DU57">
        <v>54</v>
      </c>
      <c r="DW57" s="50">
        <v>5.22E-6</v>
      </c>
      <c r="DX57">
        <v>109.675</v>
      </c>
      <c r="DY57">
        <v>103.667</v>
      </c>
      <c r="DZ57">
        <v>116</v>
      </c>
      <c r="EA57">
        <v>-104.036</v>
      </c>
      <c r="EB57">
        <v>8.9999999999999993E-3</v>
      </c>
      <c r="EE57" s="3">
        <v>54</v>
      </c>
      <c r="EF57" t="s">
        <v>4</v>
      </c>
      <c r="EG57" s="50">
        <v>4.9100000000000004E-6</v>
      </c>
      <c r="EH57">
        <v>41.298000000000002</v>
      </c>
      <c r="EI57">
        <v>37.023000000000003</v>
      </c>
      <c r="EJ57">
        <v>45.262999999999998</v>
      </c>
      <c r="EK57">
        <v>-135</v>
      </c>
      <c r="EL57">
        <v>8.0000000000000002E-3</v>
      </c>
      <c r="EO57" s="37"/>
      <c r="EP57" s="3">
        <v>54</v>
      </c>
      <c r="EQ57" t="s">
        <v>4</v>
      </c>
      <c r="ER57" s="50">
        <v>4.3000000000000003E-6</v>
      </c>
      <c r="ES57">
        <v>48.558999999999997</v>
      </c>
      <c r="ET57">
        <v>44.304000000000002</v>
      </c>
      <c r="EU57">
        <v>51.046999999999997</v>
      </c>
      <c r="EV57">
        <v>-152.24100000000001</v>
      </c>
      <c r="EW57">
        <v>7.0000000000000001E-3</v>
      </c>
      <c r="EY57"/>
      <c r="EZ57" s="37"/>
      <c r="FA57" s="49"/>
      <c r="FB57" s="37"/>
      <c r="FC57" s="37"/>
      <c r="FD57" s="37"/>
      <c r="FE57" s="37"/>
      <c r="FF57" s="37"/>
      <c r="FG57" s="37"/>
      <c r="FH57" s="37"/>
    </row>
    <row r="58" spans="2:164" x14ac:dyDescent="0.25">
      <c r="C58" s="37"/>
      <c r="D58" s="37"/>
      <c r="E58" s="37"/>
      <c r="F58" s="37"/>
      <c r="G58" s="37"/>
      <c r="H58" s="37"/>
      <c r="I58" s="37"/>
      <c r="J58" s="37"/>
      <c r="K58" s="37"/>
      <c r="L58" s="3">
        <v>6</v>
      </c>
      <c r="N58" s="50">
        <v>1.29E-5</v>
      </c>
      <c r="O58">
        <v>31.407</v>
      </c>
      <c r="P58">
        <v>25.131</v>
      </c>
      <c r="Q58">
        <v>38.351999999999997</v>
      </c>
      <c r="R58">
        <v>-45</v>
      </c>
      <c r="S58">
        <v>2.3E-2</v>
      </c>
      <c r="V58" s="3">
        <v>12</v>
      </c>
      <c r="X58" s="50">
        <v>6.4500000000000001E-6</v>
      </c>
      <c r="Y58">
        <v>66.799000000000007</v>
      </c>
      <c r="Z58">
        <v>50.036999999999999</v>
      </c>
      <c r="AA58">
        <v>85.421999999999997</v>
      </c>
      <c r="AB58">
        <v>-87.138000000000005</v>
      </c>
      <c r="AC58">
        <v>1.0999999999999999E-2</v>
      </c>
      <c r="AF58" s="3">
        <v>55</v>
      </c>
      <c r="AH58" s="50">
        <v>9.8200000000000008E-6</v>
      </c>
      <c r="AI58">
        <v>71.385999999999996</v>
      </c>
      <c r="AJ58">
        <v>62.326999999999998</v>
      </c>
      <c r="AK58">
        <v>74.188999999999993</v>
      </c>
      <c r="AL58">
        <v>128.36699999999999</v>
      </c>
      <c r="AM58">
        <v>1.7000000000000001E-2</v>
      </c>
      <c r="BA58" s="5">
        <v>14</v>
      </c>
      <c r="BC58" s="50">
        <v>7.0600000000000002E-6</v>
      </c>
      <c r="BD58">
        <v>29.521000000000001</v>
      </c>
      <c r="BE58">
        <v>28.091999999999999</v>
      </c>
      <c r="BF58">
        <v>32.197000000000003</v>
      </c>
      <c r="BG58">
        <v>144.16200000000001</v>
      </c>
      <c r="BH58">
        <v>1.2E-2</v>
      </c>
      <c r="BK58" s="3">
        <v>55</v>
      </c>
      <c r="BM58" s="50">
        <v>4.9100000000000004E-6</v>
      </c>
      <c r="BN58">
        <v>174.12100000000001</v>
      </c>
      <c r="BO58">
        <v>105.667</v>
      </c>
      <c r="BP58">
        <v>230.88900000000001</v>
      </c>
      <c r="BQ58">
        <v>118.301</v>
      </c>
      <c r="BR58">
        <v>8.0000000000000002E-3</v>
      </c>
      <c r="BU58" s="3">
        <v>55</v>
      </c>
      <c r="BW58" s="50">
        <v>5.8300000000000001E-6</v>
      </c>
      <c r="BX58">
        <v>97.936999999999998</v>
      </c>
      <c r="BY58">
        <v>82.332999999999998</v>
      </c>
      <c r="BZ58">
        <v>109</v>
      </c>
      <c r="CA58">
        <v>-32.005000000000003</v>
      </c>
      <c r="CB58">
        <v>0.01</v>
      </c>
      <c r="CE58" s="3">
        <v>55</v>
      </c>
      <c r="CG58" s="50">
        <v>1.0699999999999999E-5</v>
      </c>
      <c r="CH58">
        <v>57.302</v>
      </c>
      <c r="CI58">
        <v>48.128</v>
      </c>
      <c r="CJ58">
        <v>64.271000000000001</v>
      </c>
      <c r="CK58">
        <v>-164.745</v>
      </c>
      <c r="CL58">
        <v>1.9E-2</v>
      </c>
      <c r="CP58">
        <v>6</v>
      </c>
      <c r="CR58" s="50">
        <v>5.5300000000000004E-6</v>
      </c>
      <c r="CS58">
        <v>78.724000000000004</v>
      </c>
      <c r="CT58">
        <v>56.896999999999998</v>
      </c>
      <c r="CU58">
        <v>104.83</v>
      </c>
      <c r="CV58">
        <v>83.29</v>
      </c>
      <c r="CW58">
        <v>0.01</v>
      </c>
      <c r="CZ58" s="48"/>
      <c r="DA58" s="37"/>
      <c r="DB58" s="3">
        <v>55</v>
      </c>
      <c r="DD58" s="50">
        <v>9.2099999999999999E-6</v>
      </c>
      <c r="DE58">
        <v>62.823</v>
      </c>
      <c r="DF58">
        <v>57.667000000000002</v>
      </c>
      <c r="DG58">
        <v>66.462000000000003</v>
      </c>
      <c r="DH58">
        <v>-143.53100000000001</v>
      </c>
      <c r="DI58">
        <v>1.6E-2</v>
      </c>
      <c r="DU58">
        <v>55</v>
      </c>
      <c r="DW58" s="50">
        <v>6.4500000000000001E-6</v>
      </c>
      <c r="DX58">
        <v>106.30800000000001</v>
      </c>
      <c r="DY58">
        <v>85.415999999999997</v>
      </c>
      <c r="DZ58">
        <v>116.907</v>
      </c>
      <c r="EA58">
        <v>78.111000000000004</v>
      </c>
      <c r="EB58">
        <v>1.0999999999999999E-2</v>
      </c>
      <c r="EE58" s="3">
        <v>55</v>
      </c>
      <c r="EF58" t="s">
        <v>5</v>
      </c>
      <c r="EG58" s="50">
        <v>1.9599999999999999E-5</v>
      </c>
      <c r="EH58">
        <v>100.52200000000001</v>
      </c>
      <c r="EI58">
        <v>77.16</v>
      </c>
      <c r="EJ58">
        <v>121.881</v>
      </c>
      <c r="EK58">
        <v>55.713000000000001</v>
      </c>
      <c r="EL58">
        <v>2.5000000000000001E-2</v>
      </c>
      <c r="EO58" s="37"/>
      <c r="EP58" s="3">
        <v>55</v>
      </c>
      <c r="EQ58" t="s">
        <v>5</v>
      </c>
      <c r="ER58" s="50">
        <v>1.11E-5</v>
      </c>
      <c r="ES58">
        <v>88.441999999999993</v>
      </c>
      <c r="ET58">
        <v>79.332999999999998</v>
      </c>
      <c r="EU58">
        <v>96.385000000000005</v>
      </c>
      <c r="EV58">
        <v>38.156999999999996</v>
      </c>
      <c r="EW58">
        <v>1.9E-2</v>
      </c>
      <c r="EY58"/>
      <c r="EZ58" s="37"/>
      <c r="FA58" s="37"/>
      <c r="FB58" s="37"/>
      <c r="FC58" s="37"/>
      <c r="FD58" s="37"/>
      <c r="FE58" s="37"/>
      <c r="FF58" s="37"/>
      <c r="FG58" s="37"/>
      <c r="FH58" s="37"/>
    </row>
    <row r="59" spans="2:164" x14ac:dyDescent="0.25">
      <c r="C59" s="37"/>
      <c r="D59" s="37"/>
      <c r="E59" s="37"/>
      <c r="F59" s="37"/>
      <c r="G59" s="37"/>
      <c r="H59" s="37"/>
      <c r="I59" s="37"/>
      <c r="J59" s="37"/>
      <c r="K59" s="37"/>
      <c r="L59" s="3">
        <v>7</v>
      </c>
      <c r="N59" s="50">
        <v>1.4100000000000001E-5</v>
      </c>
      <c r="O59">
        <v>31.552</v>
      </c>
      <c r="P59">
        <v>24.667000000000002</v>
      </c>
      <c r="Q59">
        <v>37.667000000000002</v>
      </c>
      <c r="R59">
        <v>138.57599999999999</v>
      </c>
      <c r="S59">
        <v>2.5000000000000001E-2</v>
      </c>
      <c r="V59" s="3">
        <v>13</v>
      </c>
      <c r="X59" s="50">
        <v>5.5300000000000004E-6</v>
      </c>
      <c r="Y59">
        <v>56.447000000000003</v>
      </c>
      <c r="Z59">
        <v>44.984000000000002</v>
      </c>
      <c r="AA59">
        <v>66.659000000000006</v>
      </c>
      <c r="AB59">
        <v>96.71</v>
      </c>
      <c r="AC59">
        <v>8.9999999999999993E-3</v>
      </c>
      <c r="AF59" s="3">
        <v>56</v>
      </c>
      <c r="AH59" s="50">
        <v>7.0600000000000002E-6</v>
      </c>
      <c r="AI59">
        <v>73.775999999999996</v>
      </c>
      <c r="AJ59">
        <v>68.667000000000002</v>
      </c>
      <c r="AK59">
        <v>80.382000000000005</v>
      </c>
      <c r="AL59">
        <v>-57.723999999999997</v>
      </c>
      <c r="AM59">
        <v>1.2E-2</v>
      </c>
      <c r="BA59" s="5">
        <v>15</v>
      </c>
      <c r="BC59" s="50">
        <v>7.0600000000000002E-6</v>
      </c>
      <c r="BD59">
        <v>27.04</v>
      </c>
      <c r="BE59">
        <v>24.984999999999999</v>
      </c>
      <c r="BF59">
        <v>28.667000000000002</v>
      </c>
      <c r="BG59">
        <v>-30.068999999999999</v>
      </c>
      <c r="BH59">
        <v>1.2E-2</v>
      </c>
      <c r="BK59" s="3">
        <v>56</v>
      </c>
      <c r="BM59" s="50">
        <v>9.8200000000000008E-6</v>
      </c>
      <c r="BN59">
        <v>165.49299999999999</v>
      </c>
      <c r="BO59">
        <v>112.161</v>
      </c>
      <c r="BP59">
        <v>230.88900000000001</v>
      </c>
      <c r="BQ59">
        <v>-65.094999999999999</v>
      </c>
      <c r="BR59">
        <v>1.7000000000000001E-2</v>
      </c>
      <c r="BU59" s="3">
        <v>56</v>
      </c>
      <c r="BW59" s="50">
        <v>7.6699999999999994E-6</v>
      </c>
      <c r="BX59">
        <v>84.552000000000007</v>
      </c>
      <c r="BY59">
        <v>80.414000000000001</v>
      </c>
      <c r="BZ59">
        <v>91.667000000000002</v>
      </c>
      <c r="CA59">
        <v>143.61600000000001</v>
      </c>
      <c r="CB59">
        <v>1.2999999999999999E-2</v>
      </c>
      <c r="CE59" s="3">
        <v>56</v>
      </c>
      <c r="CG59" s="50">
        <v>1.2E-5</v>
      </c>
      <c r="CH59">
        <v>58.256999999999998</v>
      </c>
      <c r="CI59">
        <v>51.362000000000002</v>
      </c>
      <c r="CJ59">
        <v>64.182000000000002</v>
      </c>
      <c r="CK59">
        <v>13.670999999999999</v>
      </c>
      <c r="CL59">
        <v>2.1000000000000001E-2</v>
      </c>
      <c r="CP59">
        <v>7</v>
      </c>
      <c r="CR59" s="50">
        <v>6.7499999999999997E-6</v>
      </c>
      <c r="CS59">
        <v>60.363</v>
      </c>
      <c r="CT59">
        <v>53.320999999999998</v>
      </c>
      <c r="CU59">
        <v>64.486999999999995</v>
      </c>
      <c r="CV59">
        <v>-92.725999999999999</v>
      </c>
      <c r="CW59">
        <v>1.0999999999999999E-2</v>
      </c>
      <c r="CZ59" s="48"/>
      <c r="DA59" s="37"/>
      <c r="DB59" s="3">
        <v>56</v>
      </c>
      <c r="DD59" s="50">
        <v>7.6699999999999994E-6</v>
      </c>
      <c r="DE59">
        <v>59.531999999999996</v>
      </c>
      <c r="DF59">
        <v>55.332999999999998</v>
      </c>
      <c r="DG59">
        <v>63.167000000000002</v>
      </c>
      <c r="DH59">
        <v>41.634</v>
      </c>
      <c r="DI59">
        <v>1.2999999999999999E-2</v>
      </c>
      <c r="DU59">
        <v>56</v>
      </c>
      <c r="DV59" t="s">
        <v>3</v>
      </c>
      <c r="DW59" s="50">
        <v>7.5399999999999998E-6</v>
      </c>
      <c r="DX59">
        <v>113.636</v>
      </c>
      <c r="DY59">
        <v>103.496</v>
      </c>
      <c r="DZ59">
        <v>122.587</v>
      </c>
      <c r="EA59">
        <v>-12.994</v>
      </c>
      <c r="EB59">
        <v>1.2999999999999999E-2</v>
      </c>
      <c r="EE59" s="3">
        <v>52</v>
      </c>
      <c r="EF59" t="s">
        <v>105</v>
      </c>
      <c r="EG59" s="50">
        <v>4.2400000000000001E-4</v>
      </c>
      <c r="EH59">
        <v>65.352000000000004</v>
      </c>
      <c r="EI59">
        <v>37.311</v>
      </c>
      <c r="EJ59">
        <v>126.83799999999999</v>
      </c>
      <c r="EK59">
        <v>-128.679</v>
      </c>
      <c r="EL59">
        <v>0.76500000000000001</v>
      </c>
      <c r="EO59" s="37"/>
      <c r="EP59" s="3">
        <v>52</v>
      </c>
      <c r="EQ59" t="s">
        <v>111</v>
      </c>
      <c r="ER59" s="50">
        <v>3.4499999999999998E-4</v>
      </c>
      <c r="ES59">
        <v>60.819000000000003</v>
      </c>
      <c r="ET59">
        <v>44.643000000000001</v>
      </c>
      <c r="EU59">
        <v>96.286000000000001</v>
      </c>
      <c r="EV59">
        <v>32.372999999999998</v>
      </c>
      <c r="EW59">
        <v>0.622</v>
      </c>
      <c r="EY59"/>
      <c r="EZ59" s="37"/>
      <c r="FA59" s="37"/>
      <c r="FB59" s="37"/>
      <c r="FC59" s="37"/>
      <c r="FD59" s="37"/>
      <c r="FE59" s="37"/>
      <c r="FF59" s="37"/>
      <c r="FG59" s="37"/>
      <c r="FH59" s="37"/>
    </row>
    <row r="60" spans="2:164" x14ac:dyDescent="0.25">
      <c r="C60" s="37"/>
      <c r="D60" s="37"/>
      <c r="E60" s="37"/>
      <c r="F60" s="37"/>
      <c r="G60" s="37"/>
      <c r="H60" s="37"/>
      <c r="I60" s="37"/>
      <c r="J60" s="37"/>
      <c r="K60" s="37"/>
      <c r="L60" s="3">
        <v>8</v>
      </c>
      <c r="N60" s="50">
        <v>1.26E-5</v>
      </c>
      <c r="O60">
        <v>32.423999999999999</v>
      </c>
      <c r="P60">
        <v>24.667000000000002</v>
      </c>
      <c r="Q60">
        <v>40.228999999999999</v>
      </c>
      <c r="R60">
        <v>-43.994999999999997</v>
      </c>
      <c r="S60">
        <v>2.1999999999999999E-2</v>
      </c>
      <c r="V60" s="3">
        <v>14</v>
      </c>
      <c r="X60" s="50">
        <v>7.3699999999999997E-6</v>
      </c>
      <c r="Y60">
        <v>73.194999999999993</v>
      </c>
      <c r="Z60">
        <v>47.838000000000001</v>
      </c>
      <c r="AA60">
        <v>96.316000000000003</v>
      </c>
      <c r="AB60">
        <v>-84.805999999999997</v>
      </c>
      <c r="AC60">
        <v>1.2999999999999999E-2</v>
      </c>
      <c r="AF60" s="3">
        <v>57</v>
      </c>
      <c r="AH60" s="50">
        <v>5.5300000000000004E-6</v>
      </c>
      <c r="AI60">
        <v>70.266999999999996</v>
      </c>
      <c r="AJ60">
        <v>59.536999999999999</v>
      </c>
      <c r="AK60">
        <v>79.667000000000002</v>
      </c>
      <c r="AL60">
        <v>120.964</v>
      </c>
      <c r="AM60">
        <v>0.01</v>
      </c>
      <c r="BA60" s="5">
        <v>16</v>
      </c>
      <c r="BC60" s="50">
        <v>5.8300000000000001E-6</v>
      </c>
      <c r="BD60">
        <v>28.050999999999998</v>
      </c>
      <c r="BE60">
        <v>27.111000000000001</v>
      </c>
      <c r="BF60">
        <v>28.978000000000002</v>
      </c>
      <c r="BG60">
        <v>150.642</v>
      </c>
      <c r="BH60">
        <v>0.01</v>
      </c>
      <c r="BK60" s="3">
        <v>57</v>
      </c>
      <c r="BM60" s="50">
        <v>7.0600000000000002E-6</v>
      </c>
      <c r="BN60">
        <v>153.82</v>
      </c>
      <c r="BO60">
        <v>105.34699999999999</v>
      </c>
      <c r="BP60">
        <v>207.95599999999999</v>
      </c>
      <c r="BQ60">
        <v>116.565</v>
      </c>
      <c r="BR60">
        <v>1.2E-2</v>
      </c>
      <c r="BU60" s="3">
        <v>57</v>
      </c>
      <c r="BW60" s="50">
        <v>6.4500000000000001E-6</v>
      </c>
      <c r="BX60">
        <v>88.745999999999995</v>
      </c>
      <c r="BY60">
        <v>81.411000000000001</v>
      </c>
      <c r="BZ60">
        <v>95</v>
      </c>
      <c r="CA60">
        <v>-30.466000000000001</v>
      </c>
      <c r="CB60">
        <v>1.0999999999999999E-2</v>
      </c>
      <c r="CE60" s="3">
        <v>57</v>
      </c>
      <c r="CG60" s="50">
        <v>1.2E-5</v>
      </c>
      <c r="CH60">
        <v>54.244</v>
      </c>
      <c r="CI60">
        <v>49.301000000000002</v>
      </c>
      <c r="CJ60">
        <v>60.667000000000002</v>
      </c>
      <c r="CK60">
        <v>-164.876</v>
      </c>
      <c r="CL60">
        <v>2.1000000000000001E-2</v>
      </c>
      <c r="CP60">
        <v>8</v>
      </c>
      <c r="CR60" s="50">
        <v>5.5300000000000004E-6</v>
      </c>
      <c r="CS60">
        <v>61.701000000000001</v>
      </c>
      <c r="CT60">
        <v>57.148000000000003</v>
      </c>
      <c r="CU60">
        <v>67.784999999999997</v>
      </c>
      <c r="CV60">
        <v>86.634</v>
      </c>
      <c r="CW60">
        <v>0.01</v>
      </c>
      <c r="CZ60" s="48"/>
      <c r="DA60" s="37"/>
      <c r="DB60" s="3">
        <v>57</v>
      </c>
      <c r="DD60" s="50">
        <v>9.2099999999999999E-6</v>
      </c>
      <c r="DE60">
        <v>58.274999999999999</v>
      </c>
      <c r="DF60">
        <v>53.125999999999998</v>
      </c>
      <c r="DG60">
        <v>62.268000000000001</v>
      </c>
      <c r="DH60">
        <v>-144.68899999999999</v>
      </c>
      <c r="DI60">
        <v>1.6E-2</v>
      </c>
      <c r="DU60">
        <v>57</v>
      </c>
      <c r="DV60" t="s">
        <v>7</v>
      </c>
      <c r="DW60" s="50">
        <v>1.8700000000000001E-6</v>
      </c>
      <c r="DX60">
        <v>38.335999999999999</v>
      </c>
      <c r="DY60">
        <v>37.329000000000001</v>
      </c>
      <c r="DZ60">
        <v>40.356999999999999</v>
      </c>
      <c r="EA60">
        <v>90.625</v>
      </c>
      <c r="EB60">
        <v>3.0000000000000001E-3</v>
      </c>
      <c r="EE60" s="3">
        <v>53</v>
      </c>
      <c r="EF60" t="s">
        <v>106</v>
      </c>
      <c r="EG60" s="50">
        <v>6.7400000000000001E-4</v>
      </c>
      <c r="EH60">
        <v>62.53</v>
      </c>
      <c r="EI60">
        <v>32.094000000000001</v>
      </c>
      <c r="EJ60">
        <v>204.97200000000001</v>
      </c>
      <c r="EK60">
        <v>-128.631</v>
      </c>
      <c r="EL60">
        <v>1.2150000000000001</v>
      </c>
      <c r="EO60" s="37"/>
      <c r="EP60" s="3">
        <v>53</v>
      </c>
      <c r="EQ60" t="s">
        <v>112</v>
      </c>
      <c r="ER60" s="50">
        <v>5.0299999999999997E-4</v>
      </c>
      <c r="ES60">
        <v>68.147000000000006</v>
      </c>
      <c r="ET60">
        <v>35</v>
      </c>
      <c r="EU60">
        <v>125.836</v>
      </c>
      <c r="EV60">
        <v>32.35</v>
      </c>
      <c r="EW60">
        <v>0.90700000000000003</v>
      </c>
      <c r="EY60"/>
      <c r="EZ60" s="37"/>
      <c r="FA60" s="37"/>
      <c r="FB60" s="37"/>
      <c r="FC60" s="37"/>
      <c r="FD60" s="37"/>
      <c r="FE60" s="37"/>
      <c r="FF60" s="37"/>
      <c r="FG60" s="37"/>
      <c r="FH60" s="37"/>
    </row>
    <row r="61" spans="2:164" x14ac:dyDescent="0.25">
      <c r="C61" s="37"/>
      <c r="D61" s="37"/>
      <c r="E61" s="37"/>
      <c r="F61" s="37"/>
      <c r="G61" s="37"/>
      <c r="H61" s="37"/>
      <c r="I61" s="37"/>
      <c r="J61" s="37"/>
      <c r="K61" s="37"/>
      <c r="L61" s="3">
        <v>9</v>
      </c>
      <c r="N61" s="50">
        <v>1.17E-5</v>
      </c>
      <c r="O61">
        <v>31.451000000000001</v>
      </c>
      <c r="P61">
        <v>27.891999999999999</v>
      </c>
      <c r="Q61">
        <v>35.82</v>
      </c>
      <c r="R61">
        <v>137.203</v>
      </c>
      <c r="S61">
        <v>0.02</v>
      </c>
      <c r="V61" s="3">
        <v>15</v>
      </c>
      <c r="X61" s="50">
        <v>8.8999999999999995E-6</v>
      </c>
      <c r="Y61">
        <v>68.823999999999998</v>
      </c>
      <c r="Z61">
        <v>51.619</v>
      </c>
      <c r="AA61">
        <v>93.570999999999998</v>
      </c>
      <c r="AB61">
        <v>92.045000000000002</v>
      </c>
      <c r="AC61">
        <v>1.6E-2</v>
      </c>
      <c r="AF61" s="3">
        <v>58</v>
      </c>
      <c r="AH61" s="50">
        <v>9.8200000000000008E-6</v>
      </c>
      <c r="AI61">
        <v>71.180999999999997</v>
      </c>
      <c r="AJ61">
        <v>66.332999999999998</v>
      </c>
      <c r="AK61">
        <v>76.667000000000002</v>
      </c>
      <c r="AL61">
        <v>-54.246000000000002</v>
      </c>
      <c r="AM61">
        <v>1.7000000000000001E-2</v>
      </c>
      <c r="BA61" s="5">
        <v>17</v>
      </c>
      <c r="BC61" s="50">
        <v>7.0600000000000002E-6</v>
      </c>
      <c r="BD61">
        <v>30.817</v>
      </c>
      <c r="BE61">
        <v>28.167000000000002</v>
      </c>
      <c r="BF61">
        <v>33.671999999999997</v>
      </c>
      <c r="BG61">
        <v>-33.69</v>
      </c>
      <c r="BH61">
        <v>1.2E-2</v>
      </c>
      <c r="BK61" s="3">
        <v>58</v>
      </c>
      <c r="BM61" s="50">
        <v>5.8300000000000001E-6</v>
      </c>
      <c r="BN61">
        <v>177.70599999999999</v>
      </c>
      <c r="BO61">
        <v>101.425</v>
      </c>
      <c r="BP61">
        <v>231.18199999999999</v>
      </c>
      <c r="BQ61">
        <v>-59.036000000000001</v>
      </c>
      <c r="BR61">
        <v>0.01</v>
      </c>
      <c r="BU61" s="3">
        <v>58</v>
      </c>
      <c r="BW61" s="50">
        <v>5.5300000000000004E-6</v>
      </c>
      <c r="BX61">
        <v>81.584999999999994</v>
      </c>
      <c r="BY61">
        <v>74.906999999999996</v>
      </c>
      <c r="BZ61">
        <v>88.751999999999995</v>
      </c>
      <c r="CA61">
        <v>142.43100000000001</v>
      </c>
      <c r="CB61">
        <v>8.9999999999999993E-3</v>
      </c>
      <c r="CE61" s="3">
        <v>58</v>
      </c>
      <c r="CG61" s="50">
        <v>8.2900000000000002E-6</v>
      </c>
      <c r="CH61">
        <v>52.430999999999997</v>
      </c>
      <c r="CI61">
        <v>43.134</v>
      </c>
      <c r="CJ61">
        <v>60.667000000000002</v>
      </c>
      <c r="CK61">
        <v>17.745000000000001</v>
      </c>
      <c r="CL61">
        <v>1.4999999999999999E-2</v>
      </c>
      <c r="CP61">
        <v>9</v>
      </c>
      <c r="CR61" s="50">
        <v>3.6799999999999999E-6</v>
      </c>
      <c r="CS61">
        <v>60.249000000000002</v>
      </c>
      <c r="CT61">
        <v>53.470999999999997</v>
      </c>
      <c r="CU61">
        <v>65.697000000000003</v>
      </c>
      <c r="CV61">
        <v>-94.763999999999996</v>
      </c>
      <c r="CW61">
        <v>6.0000000000000001E-3</v>
      </c>
      <c r="CZ61" s="48"/>
      <c r="DA61" s="37"/>
      <c r="DB61" s="3">
        <v>58</v>
      </c>
      <c r="DD61" s="50">
        <v>7.6699999999999994E-6</v>
      </c>
      <c r="DE61">
        <v>58.936999999999998</v>
      </c>
      <c r="DF61">
        <v>54</v>
      </c>
      <c r="DG61">
        <v>66.638999999999996</v>
      </c>
      <c r="DH61">
        <v>39.805999999999997</v>
      </c>
      <c r="DI61">
        <v>1.2999999999999999E-2</v>
      </c>
      <c r="DU61">
        <v>58</v>
      </c>
      <c r="DV61" t="s">
        <v>4</v>
      </c>
      <c r="DW61" s="50">
        <v>3.9899999999999999E-6</v>
      </c>
      <c r="DX61">
        <v>59.597999999999999</v>
      </c>
      <c r="DY61">
        <v>52.741</v>
      </c>
      <c r="DZ61">
        <v>63.667000000000002</v>
      </c>
      <c r="EA61">
        <v>-107.354</v>
      </c>
      <c r="EB61">
        <v>7.0000000000000001E-3</v>
      </c>
      <c r="EM61" t="s">
        <v>9</v>
      </c>
      <c r="EO61" s="37"/>
      <c r="EX61" t="s">
        <v>9</v>
      </c>
      <c r="EY61"/>
      <c r="EZ61" s="37"/>
      <c r="FA61" s="37"/>
      <c r="FB61" s="37"/>
      <c r="FC61" s="37"/>
      <c r="FD61" s="37"/>
      <c r="FE61" s="37"/>
      <c r="FF61" s="37"/>
      <c r="FG61" s="37"/>
      <c r="FH61" s="37"/>
    </row>
    <row r="62" spans="2:164" x14ac:dyDescent="0.25">
      <c r="C62" s="37"/>
      <c r="D62" s="37"/>
      <c r="E62" s="37"/>
      <c r="F62" s="37"/>
      <c r="G62" s="37"/>
      <c r="H62" s="37"/>
      <c r="I62" s="37"/>
      <c r="J62" s="37"/>
      <c r="K62" s="37"/>
      <c r="L62" s="3">
        <v>10</v>
      </c>
      <c r="N62" s="50">
        <v>1.1399999999999999E-5</v>
      </c>
      <c r="O62">
        <v>32.505000000000003</v>
      </c>
      <c r="P62">
        <v>25.332999999999998</v>
      </c>
      <c r="Q62">
        <v>42.832999999999998</v>
      </c>
      <c r="R62">
        <v>-41.634</v>
      </c>
      <c r="S62">
        <v>0.02</v>
      </c>
      <c r="V62" s="3">
        <v>16</v>
      </c>
      <c r="X62" s="50">
        <v>7.3699999999999997E-6</v>
      </c>
      <c r="Y62">
        <v>77.349999999999994</v>
      </c>
      <c r="Z62">
        <v>59</v>
      </c>
      <c r="AA62">
        <v>86.275000000000006</v>
      </c>
      <c r="AB62">
        <v>-85.236000000000004</v>
      </c>
      <c r="AC62">
        <v>1.2999999999999999E-2</v>
      </c>
      <c r="AF62" s="3">
        <v>59</v>
      </c>
      <c r="AH62" s="50">
        <v>5.5300000000000004E-6</v>
      </c>
      <c r="AI62">
        <v>69.403000000000006</v>
      </c>
      <c r="AJ62">
        <v>66.332999999999998</v>
      </c>
      <c r="AK62">
        <v>71.817999999999998</v>
      </c>
      <c r="AL62">
        <v>125.538</v>
      </c>
      <c r="AM62">
        <v>0.01</v>
      </c>
      <c r="BA62" s="5">
        <v>18</v>
      </c>
      <c r="BC62" s="50">
        <v>8.2900000000000002E-6</v>
      </c>
      <c r="BD62">
        <v>34.22</v>
      </c>
      <c r="BE62">
        <v>30.5</v>
      </c>
      <c r="BF62">
        <v>39.892000000000003</v>
      </c>
      <c r="BG62">
        <v>150.524</v>
      </c>
      <c r="BH62">
        <v>1.4999999999999999E-2</v>
      </c>
      <c r="BK62" s="3">
        <v>59</v>
      </c>
      <c r="BM62" s="50">
        <v>8.6000000000000007E-6</v>
      </c>
      <c r="BN62">
        <v>182.352</v>
      </c>
      <c r="BO62">
        <v>108.875</v>
      </c>
      <c r="BP62">
        <v>242.667</v>
      </c>
      <c r="BQ62">
        <v>114.624</v>
      </c>
      <c r="BR62">
        <v>1.4999999999999999E-2</v>
      </c>
      <c r="BU62" s="3">
        <v>59</v>
      </c>
      <c r="BW62" s="50">
        <v>7.9799999999999998E-6</v>
      </c>
      <c r="BX62">
        <v>87.233000000000004</v>
      </c>
      <c r="BY62">
        <v>82.808000000000007</v>
      </c>
      <c r="BZ62">
        <v>93.691000000000003</v>
      </c>
      <c r="CA62">
        <v>-33.69</v>
      </c>
      <c r="CB62">
        <v>1.4E-2</v>
      </c>
      <c r="CE62" s="3">
        <v>59</v>
      </c>
      <c r="CG62" s="50">
        <v>1.04E-5</v>
      </c>
      <c r="CH62">
        <v>47.893999999999998</v>
      </c>
      <c r="CI62">
        <v>43.606000000000002</v>
      </c>
      <c r="CJ62">
        <v>54.156999999999996</v>
      </c>
      <c r="CK62">
        <v>-162.12100000000001</v>
      </c>
      <c r="CL62">
        <v>1.7999999999999999E-2</v>
      </c>
      <c r="CP62">
        <v>10</v>
      </c>
      <c r="CR62" s="50">
        <v>6.1399999999999997E-6</v>
      </c>
      <c r="CS62">
        <v>57.662999999999997</v>
      </c>
      <c r="CT62">
        <v>53.698</v>
      </c>
      <c r="CU62">
        <v>63.948</v>
      </c>
      <c r="CV62">
        <v>86.82</v>
      </c>
      <c r="CW62">
        <v>0.01</v>
      </c>
      <c r="CZ62" s="48"/>
      <c r="DA62" s="37"/>
      <c r="DB62" s="3">
        <v>59</v>
      </c>
      <c r="DD62" s="50">
        <v>7.0600000000000002E-6</v>
      </c>
      <c r="DE62">
        <v>59.747999999999998</v>
      </c>
      <c r="DF62">
        <v>56.302999999999997</v>
      </c>
      <c r="DG62">
        <v>63</v>
      </c>
      <c r="DH62">
        <v>-142.595</v>
      </c>
      <c r="DI62">
        <v>1.2E-2</v>
      </c>
      <c r="DU62">
        <v>59</v>
      </c>
      <c r="DV62" t="s">
        <v>5</v>
      </c>
      <c r="DW62" s="50">
        <v>1.3200000000000001E-5</v>
      </c>
      <c r="DX62">
        <v>195.648</v>
      </c>
      <c r="DY62">
        <v>187.96299999999999</v>
      </c>
      <c r="DZ62">
        <v>202.28700000000001</v>
      </c>
      <c r="EA62">
        <v>78.311000000000007</v>
      </c>
      <c r="EB62">
        <v>2.4E-2</v>
      </c>
      <c r="EM62">
        <v>51</v>
      </c>
      <c r="EN62">
        <v>81</v>
      </c>
      <c r="EO62" s="37"/>
      <c r="EX62">
        <v>51.833333330000002</v>
      </c>
      <c r="EY62">
        <v>75.583333330000002</v>
      </c>
      <c r="EZ62" s="37"/>
      <c r="FA62" s="37"/>
      <c r="FB62" s="37"/>
      <c r="FC62" s="37"/>
      <c r="FD62" s="37"/>
      <c r="FE62" s="37"/>
      <c r="FF62" s="37"/>
      <c r="FG62" s="37"/>
      <c r="FH62" s="37"/>
    </row>
    <row r="63" spans="2:164" x14ac:dyDescent="0.25">
      <c r="C63" s="37"/>
      <c r="D63" s="37"/>
      <c r="E63" s="37"/>
      <c r="F63" s="37"/>
      <c r="G63" s="37"/>
      <c r="H63" s="37"/>
      <c r="I63" s="37"/>
      <c r="J63" s="37"/>
      <c r="K63" s="37"/>
      <c r="L63" s="3">
        <v>11</v>
      </c>
      <c r="N63" s="50">
        <v>1.26E-5</v>
      </c>
      <c r="O63">
        <v>34.463999999999999</v>
      </c>
      <c r="P63">
        <v>27.786999999999999</v>
      </c>
      <c r="Q63">
        <v>43.732999999999997</v>
      </c>
      <c r="R63">
        <v>135</v>
      </c>
      <c r="S63">
        <v>2.1999999999999999E-2</v>
      </c>
      <c r="V63" s="3">
        <v>17</v>
      </c>
      <c r="X63" s="50">
        <v>4.9100000000000004E-6</v>
      </c>
      <c r="Y63">
        <v>61.896999999999998</v>
      </c>
      <c r="Z63">
        <v>53.2</v>
      </c>
      <c r="AA63">
        <v>76.2</v>
      </c>
      <c r="AB63">
        <v>90</v>
      </c>
      <c r="AC63">
        <v>8.0000000000000002E-3</v>
      </c>
      <c r="AF63" s="3">
        <v>60</v>
      </c>
      <c r="AH63" s="50">
        <v>5.22E-6</v>
      </c>
      <c r="AI63">
        <v>66.828999999999994</v>
      </c>
      <c r="AJ63">
        <v>61.332999999999998</v>
      </c>
      <c r="AK63">
        <v>72.239999999999995</v>
      </c>
      <c r="AL63">
        <v>-47.49</v>
      </c>
      <c r="AM63">
        <v>8.9999999999999993E-3</v>
      </c>
      <c r="BA63" s="5">
        <v>19</v>
      </c>
      <c r="BC63" s="50">
        <v>4.9100000000000004E-6</v>
      </c>
      <c r="BD63">
        <v>39.33</v>
      </c>
      <c r="BE63">
        <v>32.667000000000002</v>
      </c>
      <c r="BF63">
        <v>47.667000000000002</v>
      </c>
      <c r="BG63">
        <v>-33.69</v>
      </c>
      <c r="BH63">
        <v>8.0000000000000002E-3</v>
      </c>
      <c r="BK63" s="3">
        <v>60</v>
      </c>
      <c r="BM63" s="50">
        <v>1.17E-5</v>
      </c>
      <c r="BN63">
        <v>179.12899999999999</v>
      </c>
      <c r="BO63">
        <v>122.43300000000001</v>
      </c>
      <c r="BP63">
        <v>230.3</v>
      </c>
      <c r="BQ63">
        <v>-62.744999999999997</v>
      </c>
      <c r="BR63">
        <v>0.02</v>
      </c>
      <c r="BU63" s="3">
        <v>60</v>
      </c>
      <c r="BW63" s="50">
        <v>7.9799999999999998E-6</v>
      </c>
      <c r="BX63">
        <v>82.625</v>
      </c>
      <c r="BY63">
        <v>77.536000000000001</v>
      </c>
      <c r="BZ63">
        <v>96</v>
      </c>
      <c r="CA63">
        <v>143.13</v>
      </c>
      <c r="CB63">
        <v>1.4E-2</v>
      </c>
      <c r="CE63" s="3">
        <v>60</v>
      </c>
      <c r="CG63" s="50">
        <v>1.01E-5</v>
      </c>
      <c r="CH63">
        <v>47.890999999999998</v>
      </c>
      <c r="CI63">
        <v>41.962000000000003</v>
      </c>
      <c r="CJ63">
        <v>53.484000000000002</v>
      </c>
      <c r="CK63">
        <v>16.189</v>
      </c>
      <c r="CL63">
        <v>1.7999999999999999E-2</v>
      </c>
      <c r="CP63">
        <v>11</v>
      </c>
      <c r="CR63" s="50">
        <v>4.9100000000000004E-6</v>
      </c>
      <c r="CS63">
        <v>56.383000000000003</v>
      </c>
      <c r="CT63">
        <v>45.213000000000001</v>
      </c>
      <c r="CU63">
        <v>62.692999999999998</v>
      </c>
      <c r="CV63">
        <v>-93.575999999999993</v>
      </c>
      <c r="CW63">
        <v>8.9999999999999993E-3</v>
      </c>
      <c r="CZ63" s="48"/>
      <c r="DA63" s="37"/>
      <c r="DB63" s="3">
        <v>60</v>
      </c>
      <c r="DC63" t="s">
        <v>3</v>
      </c>
      <c r="DD63" s="50">
        <v>8.5299999999999996E-6</v>
      </c>
      <c r="DE63">
        <v>82.843999999999994</v>
      </c>
      <c r="DF63">
        <v>69.102999999999994</v>
      </c>
      <c r="DG63">
        <v>96.56</v>
      </c>
      <c r="DH63">
        <v>-54.000999999999998</v>
      </c>
      <c r="DI63">
        <v>1.4999999999999999E-2</v>
      </c>
      <c r="DU63">
        <v>56</v>
      </c>
      <c r="DV63" t="s">
        <v>101</v>
      </c>
      <c r="DW63" s="50">
        <v>3.9899999999999999E-4</v>
      </c>
      <c r="DX63">
        <v>114.235</v>
      </c>
      <c r="DY63">
        <v>52.524999999999999</v>
      </c>
      <c r="DZ63">
        <v>202.33600000000001</v>
      </c>
      <c r="EA63">
        <v>75.460999999999999</v>
      </c>
      <c r="EB63">
        <v>0.72</v>
      </c>
      <c r="EH63">
        <v>29.454545450000001</v>
      </c>
      <c r="EI63">
        <v>63.947368419999997</v>
      </c>
      <c r="EJ63">
        <v>18.545454549999999</v>
      </c>
      <c r="EK63">
        <v>40.263157890000002</v>
      </c>
      <c r="EL63" t="s">
        <v>10</v>
      </c>
      <c r="EM63">
        <v>30.6</v>
      </c>
      <c r="EN63">
        <v>48.6</v>
      </c>
      <c r="EO63" s="37"/>
      <c r="ES63">
        <v>25.194444440000002</v>
      </c>
      <c r="ET63">
        <v>60.466666670000002</v>
      </c>
      <c r="EU63">
        <v>17.277777780000001</v>
      </c>
      <c r="EV63">
        <v>41.466666670000002</v>
      </c>
      <c r="EW63" t="s">
        <v>10</v>
      </c>
      <c r="EX63">
        <v>32.736842109999998</v>
      </c>
      <c r="EY63">
        <v>47.736842109999998</v>
      </c>
      <c r="EZ63" s="37"/>
      <c r="FA63" s="37"/>
      <c r="FB63" s="37"/>
      <c r="FC63" s="37"/>
      <c r="FD63" s="37"/>
      <c r="FE63" s="37"/>
      <c r="FF63" s="37"/>
      <c r="FG63" s="37"/>
      <c r="FH63" s="37"/>
    </row>
    <row r="64" spans="2:164" x14ac:dyDescent="0.25">
      <c r="C64" s="37"/>
      <c r="D64" s="37"/>
      <c r="E64" s="37"/>
      <c r="F64" s="37"/>
      <c r="G64" s="37"/>
      <c r="H64" s="37"/>
      <c r="I64" s="37"/>
      <c r="J64" s="37"/>
      <c r="K64" s="37"/>
      <c r="L64" s="3">
        <v>12</v>
      </c>
      <c r="N64" s="50">
        <v>7.3699999999999997E-6</v>
      </c>
      <c r="O64">
        <v>38.462000000000003</v>
      </c>
      <c r="P64">
        <v>36.695</v>
      </c>
      <c r="Q64">
        <v>41.963000000000001</v>
      </c>
      <c r="R64">
        <v>-39.805999999999997</v>
      </c>
      <c r="S64">
        <v>1.2999999999999999E-2</v>
      </c>
      <c r="V64" s="3">
        <v>18</v>
      </c>
      <c r="X64" s="50">
        <v>4.9100000000000004E-6</v>
      </c>
      <c r="Y64">
        <v>52.146999999999998</v>
      </c>
      <c r="Z64">
        <v>46.228999999999999</v>
      </c>
      <c r="AA64">
        <v>57.332999999999998</v>
      </c>
      <c r="AB64">
        <v>-82.405000000000001</v>
      </c>
      <c r="AC64">
        <v>8.9999999999999993E-3</v>
      </c>
      <c r="AF64" s="3">
        <v>61</v>
      </c>
      <c r="AH64" s="50">
        <v>9.2099999999999999E-6</v>
      </c>
      <c r="AI64">
        <v>66.563000000000002</v>
      </c>
      <c r="AJ64">
        <v>62.726999999999997</v>
      </c>
      <c r="AK64">
        <v>70.757000000000005</v>
      </c>
      <c r="AL64">
        <v>120.964</v>
      </c>
      <c r="AM64">
        <v>1.6E-2</v>
      </c>
      <c r="BA64" s="5">
        <v>20</v>
      </c>
      <c r="BC64" s="50">
        <v>6.1399999999999997E-6</v>
      </c>
      <c r="BD64">
        <v>49.46</v>
      </c>
      <c r="BE64">
        <v>45.764000000000003</v>
      </c>
      <c r="BF64">
        <v>54.445</v>
      </c>
      <c r="BG64">
        <v>147.995</v>
      </c>
      <c r="BH64">
        <v>0.01</v>
      </c>
      <c r="BK64" s="3">
        <v>61</v>
      </c>
      <c r="BM64" s="50">
        <v>9.8200000000000008E-6</v>
      </c>
      <c r="BN64">
        <v>146.96799999999999</v>
      </c>
      <c r="BO64">
        <v>105.333</v>
      </c>
      <c r="BP64">
        <v>192.89500000000001</v>
      </c>
      <c r="BQ64">
        <v>114.905</v>
      </c>
      <c r="BR64">
        <v>1.7000000000000001E-2</v>
      </c>
      <c r="BU64" s="3">
        <v>61</v>
      </c>
      <c r="BW64" s="50">
        <v>8.6000000000000007E-6</v>
      </c>
      <c r="BX64">
        <v>91.638999999999996</v>
      </c>
      <c r="BY64">
        <v>83.600999999999999</v>
      </c>
      <c r="BZ64">
        <v>100.486</v>
      </c>
      <c r="CA64">
        <v>-33.110999999999997</v>
      </c>
      <c r="CB64">
        <v>1.4999999999999999E-2</v>
      </c>
      <c r="CE64" s="3">
        <v>61</v>
      </c>
      <c r="CG64" s="50">
        <v>1.3499999999999999E-5</v>
      </c>
      <c r="CH64">
        <v>41.362000000000002</v>
      </c>
      <c r="CI64">
        <v>36.69</v>
      </c>
      <c r="CJ64">
        <v>46.75</v>
      </c>
      <c r="CK64">
        <v>-164.982</v>
      </c>
      <c r="CL64">
        <v>2.4E-2</v>
      </c>
      <c r="CP64">
        <v>12</v>
      </c>
      <c r="CR64" s="50">
        <v>6.1399999999999997E-6</v>
      </c>
      <c r="CS64">
        <v>58.328000000000003</v>
      </c>
      <c r="CT64">
        <v>50.392000000000003</v>
      </c>
      <c r="CU64">
        <v>63.4</v>
      </c>
      <c r="CV64">
        <v>86.82</v>
      </c>
      <c r="CW64">
        <v>0.01</v>
      </c>
      <c r="CZ64" s="48"/>
      <c r="DA64" s="37"/>
      <c r="DB64" s="3">
        <v>61</v>
      </c>
      <c r="DC64" t="s">
        <v>7</v>
      </c>
      <c r="DD64" s="50">
        <v>1.9E-6</v>
      </c>
      <c r="DE64">
        <v>29.294</v>
      </c>
      <c r="DF64">
        <v>24.492000000000001</v>
      </c>
      <c r="DG64">
        <v>35.555999999999997</v>
      </c>
      <c r="DH64">
        <v>91.084999999999994</v>
      </c>
      <c r="DI64">
        <v>3.0000000000000001E-3</v>
      </c>
      <c r="DU64">
        <v>57</v>
      </c>
      <c r="DW64" s="50">
        <v>4.1800000000000002E-4</v>
      </c>
      <c r="DX64">
        <v>116.339</v>
      </c>
      <c r="DY64">
        <v>52.591999999999999</v>
      </c>
      <c r="DZ64">
        <v>214.41</v>
      </c>
      <c r="EA64">
        <v>75.453000000000003</v>
      </c>
      <c r="EB64">
        <v>0.754</v>
      </c>
      <c r="EI64">
        <v>110.45454549999999</v>
      </c>
      <c r="EK64">
        <v>69.545454550000002</v>
      </c>
      <c r="EL64" t="s">
        <v>11</v>
      </c>
      <c r="EM64">
        <v>95.625</v>
      </c>
      <c r="EN64">
        <v>151.875</v>
      </c>
      <c r="EO64" s="37"/>
      <c r="ET64">
        <v>100.7777778</v>
      </c>
      <c r="EV64">
        <v>69.111111109999996</v>
      </c>
      <c r="EW64" t="s">
        <v>11</v>
      </c>
      <c r="EX64">
        <v>88.857142859999996</v>
      </c>
      <c r="EY64">
        <v>129.57142859999999</v>
      </c>
      <c r="EZ64" s="37"/>
      <c r="FA64" s="37"/>
      <c r="FB64" s="37"/>
      <c r="FC64" s="37"/>
      <c r="FD64" s="37"/>
      <c r="FE64" s="37"/>
      <c r="FF64" s="37"/>
      <c r="FG64" s="37"/>
      <c r="FH64" s="37"/>
    </row>
    <row r="65" spans="2:164" x14ac:dyDescent="0.25">
      <c r="C65" s="37"/>
      <c r="D65" s="37"/>
      <c r="E65" s="37"/>
      <c r="F65" s="37"/>
      <c r="G65" s="37"/>
      <c r="H65" s="37"/>
      <c r="I65" s="37"/>
      <c r="J65" s="37"/>
      <c r="K65" s="37"/>
      <c r="L65" s="3">
        <v>13</v>
      </c>
      <c r="N65" s="50">
        <v>9.5200000000000003E-6</v>
      </c>
      <c r="O65">
        <v>38.768999999999998</v>
      </c>
      <c r="P65">
        <v>34.337000000000003</v>
      </c>
      <c r="Q65">
        <v>45.067</v>
      </c>
      <c r="R65">
        <v>135</v>
      </c>
      <c r="S65">
        <v>1.6E-2</v>
      </c>
      <c r="V65" s="3">
        <v>19</v>
      </c>
      <c r="X65" s="50">
        <v>6.1399999999999997E-6</v>
      </c>
      <c r="Y65">
        <v>50.463999999999999</v>
      </c>
      <c r="Z65">
        <v>46.398000000000003</v>
      </c>
      <c r="AA65">
        <v>56.097000000000001</v>
      </c>
      <c r="AB65">
        <v>93.013000000000005</v>
      </c>
      <c r="AC65">
        <v>0.01</v>
      </c>
      <c r="AF65" s="3">
        <v>62</v>
      </c>
      <c r="AH65" s="50">
        <v>7.3699999999999997E-6</v>
      </c>
      <c r="AI65">
        <v>67.804000000000002</v>
      </c>
      <c r="AJ65">
        <v>63.792999999999999</v>
      </c>
      <c r="AK65">
        <v>73.722999999999999</v>
      </c>
      <c r="AL65">
        <v>-52.125</v>
      </c>
      <c r="AM65">
        <v>1.2999999999999999E-2</v>
      </c>
      <c r="BA65" s="5">
        <v>21</v>
      </c>
      <c r="BC65" s="50">
        <v>6.7499999999999997E-6</v>
      </c>
      <c r="BD65">
        <v>58.655999999999999</v>
      </c>
      <c r="BE65">
        <v>44.524000000000001</v>
      </c>
      <c r="BF65">
        <v>76.713999999999999</v>
      </c>
      <c r="BG65">
        <v>-31.43</v>
      </c>
      <c r="BH65">
        <v>1.0999999999999999E-2</v>
      </c>
      <c r="BK65" s="3">
        <v>62</v>
      </c>
      <c r="BM65" s="50">
        <v>6.4500000000000001E-6</v>
      </c>
      <c r="BN65">
        <v>137.81100000000001</v>
      </c>
      <c r="BO65">
        <v>98.141999999999996</v>
      </c>
      <c r="BP65">
        <v>188.43600000000001</v>
      </c>
      <c r="BQ65">
        <v>-66.037999999999997</v>
      </c>
      <c r="BR65">
        <v>1.0999999999999999E-2</v>
      </c>
      <c r="BU65" s="3">
        <v>62</v>
      </c>
      <c r="BW65" s="50">
        <v>6.7499999999999997E-6</v>
      </c>
      <c r="BX65">
        <v>92.878</v>
      </c>
      <c r="BY65">
        <v>83.778000000000006</v>
      </c>
      <c r="BZ65">
        <v>104.715</v>
      </c>
      <c r="CA65">
        <v>144.78200000000001</v>
      </c>
      <c r="CB65">
        <v>1.2E-2</v>
      </c>
      <c r="CE65" s="3">
        <v>62</v>
      </c>
      <c r="CG65" s="50">
        <v>1.3200000000000001E-5</v>
      </c>
      <c r="CH65">
        <v>38.536999999999999</v>
      </c>
      <c r="CI65">
        <v>34.667000000000002</v>
      </c>
      <c r="CJ65">
        <v>46.149000000000001</v>
      </c>
      <c r="CK65">
        <v>13.707000000000001</v>
      </c>
      <c r="CL65">
        <v>2.3E-2</v>
      </c>
      <c r="CP65">
        <v>13</v>
      </c>
      <c r="CR65" s="50">
        <v>6.1399999999999997E-6</v>
      </c>
      <c r="CS65">
        <v>58.917000000000002</v>
      </c>
      <c r="CT65">
        <v>54.131</v>
      </c>
      <c r="CU65">
        <v>64.516999999999996</v>
      </c>
      <c r="CV65">
        <v>-95.710999999999999</v>
      </c>
      <c r="CW65">
        <v>1.0999999999999999E-2</v>
      </c>
      <c r="CZ65" s="48"/>
      <c r="DA65" s="37"/>
      <c r="DB65" s="3">
        <v>62</v>
      </c>
      <c r="DC65" t="s">
        <v>4</v>
      </c>
      <c r="DD65" s="50">
        <v>4.6E-6</v>
      </c>
      <c r="DE65">
        <v>37.552</v>
      </c>
      <c r="DF65">
        <v>27.611999999999998</v>
      </c>
      <c r="DG65">
        <v>55.579000000000001</v>
      </c>
      <c r="DH65">
        <v>-145.71299999999999</v>
      </c>
      <c r="DI65">
        <v>8.0000000000000002E-3</v>
      </c>
      <c r="EC65" t="s">
        <v>9</v>
      </c>
      <c r="EE65" s="51" t="s">
        <v>109</v>
      </c>
      <c r="EF65" s="37"/>
      <c r="EG65" s="49"/>
      <c r="EH65" s="37"/>
      <c r="EI65" s="37"/>
      <c r="EJ65" s="37"/>
      <c r="EK65" s="37"/>
      <c r="EL65" s="37"/>
      <c r="EM65" s="37"/>
      <c r="EN65" s="37"/>
      <c r="EO65" s="37"/>
      <c r="EP65" s="51" t="s">
        <v>114</v>
      </c>
      <c r="EQ65" s="37"/>
      <c r="ER65" s="37"/>
      <c r="ES65" s="37"/>
      <c r="ET65" s="37"/>
      <c r="EU65" s="37"/>
      <c r="EV65" s="37"/>
      <c r="EW65" s="37"/>
      <c r="EX65" s="37"/>
      <c r="EY65" s="36"/>
      <c r="EZ65" s="37"/>
      <c r="FA65" s="37"/>
      <c r="FB65" s="37"/>
      <c r="FC65" s="37"/>
      <c r="FD65" s="37"/>
      <c r="FE65" s="37"/>
      <c r="FF65" s="37"/>
      <c r="FG65" s="37"/>
      <c r="FH65" s="37"/>
    </row>
    <row r="66" spans="2:164" x14ac:dyDescent="0.25">
      <c r="C66" s="37"/>
      <c r="D66" s="37"/>
      <c r="E66" s="37"/>
      <c r="F66" s="37"/>
      <c r="G66" s="37"/>
      <c r="H66" s="37"/>
      <c r="I66" s="37"/>
      <c r="J66" s="37"/>
      <c r="K66" s="37"/>
      <c r="L66" s="3">
        <v>14</v>
      </c>
      <c r="N66" s="50">
        <v>1.5400000000000002E-5</v>
      </c>
      <c r="O66">
        <v>38.524000000000001</v>
      </c>
      <c r="P66">
        <v>33.725000000000001</v>
      </c>
      <c r="Q66">
        <v>43.497</v>
      </c>
      <c r="R66">
        <v>-42.51</v>
      </c>
      <c r="S66">
        <v>2.7E-2</v>
      </c>
      <c r="V66" s="3">
        <v>20</v>
      </c>
      <c r="X66" s="50">
        <v>7.0600000000000002E-6</v>
      </c>
      <c r="Y66">
        <v>52.814</v>
      </c>
      <c r="Z66">
        <v>49.356999999999999</v>
      </c>
      <c r="AA66">
        <v>55.878999999999998</v>
      </c>
      <c r="AB66">
        <v>-87.397000000000006</v>
      </c>
      <c r="AC66">
        <v>1.2E-2</v>
      </c>
      <c r="AF66" s="3">
        <v>63</v>
      </c>
      <c r="AH66" s="50">
        <v>7.9799999999999998E-6</v>
      </c>
      <c r="AI66">
        <v>65.673000000000002</v>
      </c>
      <c r="AJ66">
        <v>62.24</v>
      </c>
      <c r="AK66">
        <v>70.2</v>
      </c>
      <c r="AL66">
        <v>126.87</v>
      </c>
      <c r="AM66">
        <v>1.4E-2</v>
      </c>
      <c r="BA66" s="5">
        <v>22</v>
      </c>
      <c r="BC66" s="50">
        <v>4.9100000000000004E-6</v>
      </c>
      <c r="BD66">
        <v>47.7</v>
      </c>
      <c r="BE66">
        <v>39.667000000000002</v>
      </c>
      <c r="BF66">
        <v>56</v>
      </c>
      <c r="BG66">
        <v>151.69900000000001</v>
      </c>
      <c r="BH66">
        <v>8.0000000000000002E-3</v>
      </c>
      <c r="BK66" s="3">
        <v>63</v>
      </c>
      <c r="BM66" s="50">
        <v>9.5200000000000003E-6</v>
      </c>
      <c r="BN66">
        <v>108.41800000000001</v>
      </c>
      <c r="BO66">
        <v>71.83</v>
      </c>
      <c r="BP66">
        <v>189.17599999999999</v>
      </c>
      <c r="BQ66">
        <v>113.962</v>
      </c>
      <c r="BR66">
        <v>1.7000000000000001E-2</v>
      </c>
      <c r="BU66" s="3">
        <v>63</v>
      </c>
      <c r="BW66" s="50">
        <v>7.3699999999999997E-6</v>
      </c>
      <c r="BX66">
        <v>79.08</v>
      </c>
      <c r="BY66">
        <v>72.081999999999994</v>
      </c>
      <c r="BZ66">
        <v>85.477999999999994</v>
      </c>
      <c r="CA66">
        <v>-34.380000000000003</v>
      </c>
      <c r="CB66">
        <v>1.2E-2</v>
      </c>
      <c r="CE66" s="3">
        <v>63</v>
      </c>
      <c r="CG66" s="50">
        <v>9.8200000000000008E-6</v>
      </c>
      <c r="CH66">
        <v>37.026000000000003</v>
      </c>
      <c r="CI66">
        <v>34.667000000000002</v>
      </c>
      <c r="CJ66">
        <v>38.930999999999997</v>
      </c>
      <c r="CK66">
        <v>-163.30099999999999</v>
      </c>
      <c r="CL66">
        <v>1.7000000000000001E-2</v>
      </c>
      <c r="CP66">
        <v>14</v>
      </c>
      <c r="CR66" s="50">
        <v>6.7499999999999997E-6</v>
      </c>
      <c r="CS66">
        <v>64.900000000000006</v>
      </c>
      <c r="CT66">
        <v>57.555999999999997</v>
      </c>
      <c r="CU66">
        <v>72.412999999999997</v>
      </c>
      <c r="CV66">
        <v>87.274000000000001</v>
      </c>
      <c r="CW66">
        <v>1.2E-2</v>
      </c>
      <c r="CZ66" s="48"/>
      <c r="DA66" s="37"/>
      <c r="DB66" s="3">
        <v>63</v>
      </c>
      <c r="DC66" t="s">
        <v>5</v>
      </c>
      <c r="DD66" s="50">
        <v>1.3200000000000001E-5</v>
      </c>
      <c r="DE66">
        <v>149.624</v>
      </c>
      <c r="DF66">
        <v>134.56399999999999</v>
      </c>
      <c r="DG66">
        <v>175.137</v>
      </c>
      <c r="DH66">
        <v>41.634</v>
      </c>
      <c r="DI66">
        <v>2.3E-2</v>
      </c>
      <c r="EC66">
        <v>55.38461538</v>
      </c>
      <c r="ED66">
        <f>EB64/EB59</f>
        <v>58</v>
      </c>
      <c r="EE66" s="3" t="s">
        <v>13</v>
      </c>
      <c r="EF66" t="s">
        <v>1</v>
      </c>
      <c r="EG66" t="s">
        <v>2</v>
      </c>
      <c r="EH66" t="s">
        <v>3</v>
      </c>
      <c r="EI66" t="s">
        <v>4</v>
      </c>
      <c r="EJ66" t="s">
        <v>5</v>
      </c>
      <c r="EK66" t="s">
        <v>6</v>
      </c>
      <c r="EL66" t="s">
        <v>14</v>
      </c>
      <c r="EO66" s="37"/>
      <c r="EP66" s="3" t="s">
        <v>13</v>
      </c>
      <c r="EQ66" t="s">
        <v>1</v>
      </c>
      <c r="ER66" t="s">
        <v>2</v>
      </c>
      <c r="ES66" t="s">
        <v>3</v>
      </c>
      <c r="ET66" t="s">
        <v>4</v>
      </c>
      <c r="EU66" t="s">
        <v>5</v>
      </c>
      <c r="EV66" t="s">
        <v>6</v>
      </c>
      <c r="EW66" t="s">
        <v>14</v>
      </c>
      <c r="EY66"/>
      <c r="EZ66" s="37"/>
      <c r="FA66" s="37"/>
      <c r="FB66" s="37"/>
      <c r="FC66" s="37"/>
      <c r="FD66" s="37"/>
      <c r="FE66" s="37"/>
      <c r="FF66" s="37"/>
      <c r="FG66" s="37"/>
      <c r="FH66" s="37"/>
    </row>
    <row r="67" spans="2:164" x14ac:dyDescent="0.25">
      <c r="C67" s="37"/>
      <c r="D67" s="37"/>
      <c r="E67" s="37"/>
      <c r="F67" s="37"/>
      <c r="G67" s="37"/>
      <c r="H67" s="37"/>
      <c r="I67" s="37"/>
      <c r="J67" s="37"/>
      <c r="K67" s="37"/>
      <c r="L67" s="3">
        <v>15</v>
      </c>
      <c r="N67" s="50">
        <v>8.8999999999999995E-6</v>
      </c>
      <c r="O67">
        <v>42.709000000000003</v>
      </c>
      <c r="P67">
        <v>38.383000000000003</v>
      </c>
      <c r="Q67">
        <v>47.75</v>
      </c>
      <c r="R67">
        <v>136.46899999999999</v>
      </c>
      <c r="S67">
        <v>1.4999999999999999E-2</v>
      </c>
      <c r="V67" s="3">
        <v>21</v>
      </c>
      <c r="X67" s="50">
        <v>6.7499999999999997E-6</v>
      </c>
      <c r="Y67">
        <v>54.914000000000001</v>
      </c>
      <c r="Z67">
        <v>49.017000000000003</v>
      </c>
      <c r="AA67">
        <v>59.606000000000002</v>
      </c>
      <c r="AB67">
        <v>98.531000000000006</v>
      </c>
      <c r="AC67">
        <v>1.2E-2</v>
      </c>
      <c r="AF67" s="3">
        <v>64</v>
      </c>
      <c r="AH67" s="50">
        <v>8.6000000000000007E-6</v>
      </c>
      <c r="AI67">
        <v>66.268000000000001</v>
      </c>
      <c r="AJ67">
        <v>62.444000000000003</v>
      </c>
      <c r="AK67">
        <v>69.346000000000004</v>
      </c>
      <c r="AL67">
        <v>-53.972999999999999</v>
      </c>
      <c r="AM67">
        <v>1.4999999999999999E-2</v>
      </c>
      <c r="BA67" s="5">
        <v>23</v>
      </c>
      <c r="BC67" s="50">
        <v>1.01E-5</v>
      </c>
      <c r="BD67">
        <v>66.588999999999999</v>
      </c>
      <c r="BE67">
        <v>39.667000000000002</v>
      </c>
      <c r="BF67">
        <v>82.406000000000006</v>
      </c>
      <c r="BG67">
        <v>-34.695</v>
      </c>
      <c r="BH67">
        <v>1.7999999999999999E-2</v>
      </c>
      <c r="BK67" s="3">
        <v>64</v>
      </c>
      <c r="BM67" s="50">
        <v>8.8999999999999995E-6</v>
      </c>
      <c r="BN67">
        <v>133.36799999999999</v>
      </c>
      <c r="BO67">
        <v>90.272999999999996</v>
      </c>
      <c r="BP67">
        <v>184.32900000000001</v>
      </c>
      <c r="BQ67">
        <v>-64.358999999999995</v>
      </c>
      <c r="BR67">
        <v>1.4999999999999999E-2</v>
      </c>
      <c r="BU67" s="3">
        <v>64</v>
      </c>
      <c r="BW67" s="50">
        <v>8.2900000000000002E-6</v>
      </c>
      <c r="BX67">
        <v>77.53</v>
      </c>
      <c r="BY67">
        <v>65.358999999999995</v>
      </c>
      <c r="BZ67">
        <v>86.692999999999998</v>
      </c>
      <c r="CA67">
        <v>143.13</v>
      </c>
      <c r="CB67">
        <v>1.4E-2</v>
      </c>
      <c r="CE67" s="3">
        <v>64</v>
      </c>
      <c r="CG67" s="50">
        <v>1.5699999999999999E-5</v>
      </c>
      <c r="CH67">
        <v>36.173000000000002</v>
      </c>
      <c r="CI67">
        <v>31.774000000000001</v>
      </c>
      <c r="CJ67">
        <v>41.805</v>
      </c>
      <c r="CK67">
        <v>13.760999999999999</v>
      </c>
      <c r="CL67">
        <v>2.8000000000000001E-2</v>
      </c>
      <c r="CP67">
        <v>15</v>
      </c>
      <c r="CR67" s="50">
        <v>9.2099999999999999E-6</v>
      </c>
      <c r="CS67">
        <v>57.78</v>
      </c>
      <c r="CT67">
        <v>53.139000000000003</v>
      </c>
      <c r="CU67">
        <v>62.368000000000002</v>
      </c>
      <c r="CV67">
        <v>-95.906000000000006</v>
      </c>
      <c r="CW67">
        <v>1.6E-2</v>
      </c>
      <c r="CZ67" s="48"/>
      <c r="DA67" s="37"/>
      <c r="DB67" s="3">
        <v>60</v>
      </c>
      <c r="DC67" t="s">
        <v>85</v>
      </c>
      <c r="DD67" s="50">
        <v>4.8500000000000003E-4</v>
      </c>
      <c r="DE67">
        <v>81.094999999999999</v>
      </c>
      <c r="DF67">
        <v>28.806000000000001</v>
      </c>
      <c r="DG67">
        <v>180.85300000000001</v>
      </c>
      <c r="DH67">
        <v>-142.36099999999999</v>
      </c>
      <c r="DI67">
        <v>0.875</v>
      </c>
      <c r="DX67">
        <v>17.399999999999999</v>
      </c>
      <c r="DY67">
        <v>47.125</v>
      </c>
      <c r="DZ67">
        <v>16.61538462</v>
      </c>
      <c r="EA67">
        <v>45</v>
      </c>
      <c r="EB67" t="s">
        <v>10</v>
      </c>
      <c r="EC67">
        <v>30</v>
      </c>
      <c r="ED67">
        <v>31.416666670000001</v>
      </c>
      <c r="EE67" s="3">
        <v>1</v>
      </c>
      <c r="EG67" s="50">
        <v>7.3699999999999997E-6</v>
      </c>
      <c r="EH67">
        <v>67.783000000000001</v>
      </c>
      <c r="EI67">
        <v>62.41</v>
      </c>
      <c r="EJ67">
        <v>78.221999999999994</v>
      </c>
      <c r="EK67">
        <v>-99.866</v>
      </c>
      <c r="EL67">
        <v>1.2999999999999999E-2</v>
      </c>
      <c r="EO67" s="37"/>
      <c r="EP67" s="3">
        <v>1</v>
      </c>
      <c r="ER67" s="50">
        <v>3.6799999999999999E-6</v>
      </c>
      <c r="ES67">
        <v>50.631</v>
      </c>
      <c r="ET67">
        <v>47.322000000000003</v>
      </c>
      <c r="EU67">
        <v>53.18</v>
      </c>
      <c r="EV67">
        <v>-142.125</v>
      </c>
      <c r="EW67">
        <v>6.0000000000000001E-3</v>
      </c>
      <c r="EY67"/>
      <c r="EZ67" s="37"/>
      <c r="FA67" s="37"/>
      <c r="FB67" s="37"/>
      <c r="FC67" s="37"/>
      <c r="FD67" s="37"/>
      <c r="FE67" s="37"/>
      <c r="FF67" s="37"/>
      <c r="FG67" s="37"/>
      <c r="FH67" s="37"/>
    </row>
    <row r="68" spans="2:164" x14ac:dyDescent="0.25">
      <c r="C68" s="37"/>
      <c r="D68" s="37"/>
      <c r="E68" s="37"/>
      <c r="F68" s="37"/>
      <c r="G68" s="37"/>
      <c r="H68" s="37"/>
      <c r="I68" s="37"/>
      <c r="J68" s="37"/>
      <c r="K68" s="37"/>
      <c r="L68" s="3">
        <v>16</v>
      </c>
      <c r="N68" s="50">
        <v>1.3200000000000001E-5</v>
      </c>
      <c r="O68">
        <v>41.237000000000002</v>
      </c>
      <c r="P68">
        <v>36.701000000000001</v>
      </c>
      <c r="Q68">
        <v>44.332999999999998</v>
      </c>
      <c r="R68">
        <v>-45</v>
      </c>
      <c r="S68">
        <v>2.4E-2</v>
      </c>
      <c r="V68" s="3">
        <v>22</v>
      </c>
      <c r="X68" s="50">
        <v>6.4500000000000001E-6</v>
      </c>
      <c r="Y68">
        <v>52.079000000000001</v>
      </c>
      <c r="Z68">
        <v>47.133000000000003</v>
      </c>
      <c r="AA68">
        <v>56</v>
      </c>
      <c r="AB68">
        <v>-87.138000000000005</v>
      </c>
      <c r="AC68">
        <v>1.0999999999999999E-2</v>
      </c>
      <c r="AF68" s="3">
        <v>65</v>
      </c>
      <c r="AH68" s="50">
        <v>6.7499999999999997E-6</v>
      </c>
      <c r="AI68">
        <v>65.983000000000004</v>
      </c>
      <c r="AJ68">
        <v>60.951999999999998</v>
      </c>
      <c r="AK68">
        <v>69.332999999999998</v>
      </c>
      <c r="AL68">
        <v>129.09399999999999</v>
      </c>
      <c r="AM68">
        <v>1.0999999999999999E-2</v>
      </c>
      <c r="BA68" s="5">
        <v>24</v>
      </c>
      <c r="BC68" s="50">
        <v>7.3699999999999997E-6</v>
      </c>
      <c r="BD68">
        <v>60.03</v>
      </c>
      <c r="BE68">
        <v>43.009</v>
      </c>
      <c r="BF68">
        <v>70.581999999999994</v>
      </c>
      <c r="BG68">
        <v>149.036</v>
      </c>
      <c r="BH68">
        <v>1.2999999999999999E-2</v>
      </c>
      <c r="BK68" s="3">
        <v>65</v>
      </c>
      <c r="BM68" s="50">
        <v>5.8300000000000001E-6</v>
      </c>
      <c r="BN68">
        <v>112.42400000000001</v>
      </c>
      <c r="BO68">
        <v>86.045000000000002</v>
      </c>
      <c r="BP68">
        <v>152.24100000000001</v>
      </c>
      <c r="BQ68">
        <v>120.964</v>
      </c>
      <c r="BR68">
        <v>0.01</v>
      </c>
      <c r="BU68" s="3">
        <v>65</v>
      </c>
      <c r="BW68" s="50">
        <v>5.22E-6</v>
      </c>
      <c r="BX68">
        <v>72.66</v>
      </c>
      <c r="BY68">
        <v>69</v>
      </c>
      <c r="BZ68">
        <v>75.167000000000002</v>
      </c>
      <c r="CA68">
        <v>-32.734999999999999</v>
      </c>
      <c r="CB68">
        <v>8.9999999999999993E-3</v>
      </c>
      <c r="CE68" s="3">
        <v>65</v>
      </c>
      <c r="CG68" s="50">
        <v>1.26E-5</v>
      </c>
      <c r="CH68">
        <v>34.396999999999998</v>
      </c>
      <c r="CI68">
        <v>27.402999999999999</v>
      </c>
      <c r="CJ68">
        <v>40.04</v>
      </c>
      <c r="CK68">
        <v>-163.85599999999999</v>
      </c>
      <c r="CL68">
        <v>2.1999999999999999E-2</v>
      </c>
      <c r="CP68">
        <v>16</v>
      </c>
      <c r="CR68" s="50">
        <v>5.8300000000000001E-6</v>
      </c>
      <c r="CS68">
        <v>56.503</v>
      </c>
      <c r="CT68">
        <v>54.185000000000002</v>
      </c>
      <c r="CU68">
        <v>61.295999999999999</v>
      </c>
      <c r="CV68">
        <v>86.82</v>
      </c>
      <c r="CW68">
        <v>0.01</v>
      </c>
      <c r="CZ68" s="48"/>
      <c r="DA68" s="37"/>
      <c r="DB68" s="3">
        <v>60</v>
      </c>
      <c r="DC68" t="s">
        <v>85</v>
      </c>
      <c r="DD68" s="50">
        <v>4.8500000000000003E-4</v>
      </c>
      <c r="DE68">
        <v>81.094999999999999</v>
      </c>
      <c r="DF68">
        <v>28.806000000000001</v>
      </c>
      <c r="DG68">
        <v>180.85300000000001</v>
      </c>
      <c r="DH68">
        <v>-142.36099999999999</v>
      </c>
      <c r="DI68">
        <v>0.875</v>
      </c>
      <c r="DY68">
        <v>75.400000000000006</v>
      </c>
      <c r="EA68">
        <v>72</v>
      </c>
      <c r="EB68" t="s">
        <v>11</v>
      </c>
      <c r="EC68">
        <v>102.8571429</v>
      </c>
      <c r="ED68">
        <v>107.7142857</v>
      </c>
      <c r="EE68" s="3">
        <v>2</v>
      </c>
      <c r="EG68" s="50">
        <v>5.5300000000000004E-6</v>
      </c>
      <c r="EH68">
        <v>68.013000000000005</v>
      </c>
      <c r="EI68">
        <v>63.84</v>
      </c>
      <c r="EJ68">
        <v>81.566000000000003</v>
      </c>
      <c r="EK68">
        <v>79.38</v>
      </c>
      <c r="EL68">
        <v>8.9999999999999993E-3</v>
      </c>
      <c r="EO68" s="37"/>
      <c r="EP68" s="3">
        <v>2</v>
      </c>
      <c r="ER68" s="50">
        <v>7.6699999999999994E-6</v>
      </c>
      <c r="ES68">
        <v>52.587000000000003</v>
      </c>
      <c r="ET68">
        <v>46.777999999999999</v>
      </c>
      <c r="EU68">
        <v>56</v>
      </c>
      <c r="EV68">
        <v>29.745000000000001</v>
      </c>
      <c r="EW68">
        <v>1.2999999999999999E-2</v>
      </c>
      <c r="EY68"/>
      <c r="EZ68" s="37"/>
      <c r="FA68" s="37"/>
      <c r="FB68" s="37"/>
      <c r="FC68" s="37"/>
      <c r="FD68" s="37"/>
      <c r="FE68" s="37"/>
      <c r="FF68" s="37"/>
      <c r="FG68" s="37"/>
      <c r="FH68" s="37"/>
    </row>
    <row r="69" spans="2:164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">
        <v>17</v>
      </c>
      <c r="N69" s="50">
        <v>1.11E-5</v>
      </c>
      <c r="O69">
        <v>42.122999999999998</v>
      </c>
      <c r="P69">
        <v>35.789000000000001</v>
      </c>
      <c r="Q69">
        <v>49.332999999999998</v>
      </c>
      <c r="R69">
        <v>138.50399999999999</v>
      </c>
      <c r="S69">
        <v>1.9E-2</v>
      </c>
      <c r="V69" s="3">
        <v>23</v>
      </c>
      <c r="X69" s="50">
        <v>7.0600000000000002E-6</v>
      </c>
      <c r="Y69">
        <v>47.204999999999998</v>
      </c>
      <c r="Z69">
        <v>42.433999999999997</v>
      </c>
      <c r="AA69">
        <v>51.646000000000001</v>
      </c>
      <c r="AB69">
        <v>92.602999999999994</v>
      </c>
      <c r="AC69">
        <v>1.2E-2</v>
      </c>
      <c r="AF69" s="3">
        <v>66</v>
      </c>
      <c r="AH69" s="50">
        <v>7.3699999999999997E-6</v>
      </c>
      <c r="AI69">
        <v>65.275999999999996</v>
      </c>
      <c r="AJ69">
        <v>61.462000000000003</v>
      </c>
      <c r="AK69">
        <v>68.686999999999998</v>
      </c>
      <c r="AL69">
        <v>-52.125</v>
      </c>
      <c r="AM69">
        <v>1.2999999999999999E-2</v>
      </c>
      <c r="BA69" s="5">
        <v>25</v>
      </c>
      <c r="BC69" s="50">
        <v>6.4500000000000001E-6</v>
      </c>
      <c r="BD69">
        <v>48.234000000000002</v>
      </c>
      <c r="BE69">
        <v>37.185000000000002</v>
      </c>
      <c r="BF69">
        <v>60.15</v>
      </c>
      <c r="BG69">
        <v>-32.905000000000001</v>
      </c>
      <c r="BH69">
        <v>1.0999999999999999E-2</v>
      </c>
      <c r="BK69" s="3">
        <v>66</v>
      </c>
      <c r="BM69" s="50">
        <v>5.5300000000000004E-6</v>
      </c>
      <c r="BN69">
        <v>92.346000000000004</v>
      </c>
      <c r="BO69">
        <v>53.823999999999998</v>
      </c>
      <c r="BP69">
        <v>161.44399999999999</v>
      </c>
      <c r="BQ69">
        <v>-63.435000000000002</v>
      </c>
      <c r="BR69">
        <v>0.01</v>
      </c>
      <c r="BU69" s="3">
        <v>66</v>
      </c>
      <c r="BW69" s="50">
        <v>6.1399999999999997E-6</v>
      </c>
      <c r="BX69">
        <v>87.29</v>
      </c>
      <c r="BY69">
        <v>69</v>
      </c>
      <c r="BZ69">
        <v>102.977</v>
      </c>
      <c r="CA69">
        <v>147.995</v>
      </c>
      <c r="CB69">
        <v>1.0999999999999999E-2</v>
      </c>
      <c r="CE69" s="3">
        <v>66</v>
      </c>
      <c r="CF69" t="s">
        <v>3</v>
      </c>
      <c r="CG69" s="50">
        <v>1.06E-5</v>
      </c>
      <c r="CH69">
        <v>69.33</v>
      </c>
      <c r="CI69">
        <v>64.072999999999993</v>
      </c>
      <c r="CJ69">
        <v>74.796000000000006</v>
      </c>
      <c r="CK69">
        <v>-76.341999999999999</v>
      </c>
      <c r="CL69">
        <v>1.9E-2</v>
      </c>
      <c r="CP69">
        <v>17</v>
      </c>
      <c r="CR69" s="50">
        <v>5.8300000000000001E-6</v>
      </c>
      <c r="CS69">
        <v>60.360999999999997</v>
      </c>
      <c r="CT69">
        <v>53.777999999999999</v>
      </c>
      <c r="CU69">
        <v>71</v>
      </c>
      <c r="CV69">
        <v>-93.18</v>
      </c>
      <c r="CW69">
        <v>0.01</v>
      </c>
      <c r="CZ69" s="48"/>
      <c r="DA69" s="37"/>
      <c r="DJ69" t="s">
        <v>9</v>
      </c>
      <c r="DU69" s="53" t="s">
        <v>102</v>
      </c>
      <c r="EB69" s="37"/>
      <c r="EC69" s="37"/>
      <c r="ED69" s="37"/>
      <c r="EE69" s="3">
        <v>3</v>
      </c>
      <c r="EG69" s="50">
        <v>7.3699999999999997E-6</v>
      </c>
      <c r="EH69">
        <v>69.191000000000003</v>
      </c>
      <c r="EI69">
        <v>62.637999999999998</v>
      </c>
      <c r="EJ69">
        <v>81</v>
      </c>
      <c r="EK69">
        <v>-105.255</v>
      </c>
      <c r="EL69">
        <v>1.2999999999999999E-2</v>
      </c>
      <c r="EO69" s="37"/>
      <c r="EP69" s="3">
        <v>3</v>
      </c>
      <c r="ER69" s="50">
        <v>6.1399999999999997E-6</v>
      </c>
      <c r="ES69">
        <v>51.369</v>
      </c>
      <c r="ET69">
        <v>46.454999999999998</v>
      </c>
      <c r="EU69">
        <v>55.805999999999997</v>
      </c>
      <c r="EV69">
        <v>-147.995</v>
      </c>
      <c r="EW69">
        <v>1.0999999999999999E-2</v>
      </c>
      <c r="EY69"/>
      <c r="EZ69" s="37"/>
      <c r="FA69" s="37"/>
      <c r="FB69" s="37"/>
      <c r="FC69" s="37"/>
      <c r="FD69" s="37"/>
      <c r="FE69" s="37"/>
      <c r="FF69" s="37"/>
      <c r="FG69" s="37"/>
      <c r="FH69" s="37"/>
    </row>
    <row r="70" spans="2:164" x14ac:dyDescent="0.25">
      <c r="C70" s="37"/>
      <c r="D70" s="37"/>
      <c r="E70" s="37"/>
      <c r="F70" s="37"/>
      <c r="G70" s="37"/>
      <c r="H70" s="37"/>
      <c r="I70" s="37"/>
      <c r="J70" s="37"/>
      <c r="K70" s="37"/>
      <c r="L70" s="3">
        <v>18</v>
      </c>
      <c r="N70" s="50">
        <v>1.38E-5</v>
      </c>
      <c r="O70">
        <v>44.74</v>
      </c>
      <c r="P70">
        <v>37.689</v>
      </c>
      <c r="Q70">
        <v>49.332999999999998</v>
      </c>
      <c r="R70">
        <v>-43.152000000000001</v>
      </c>
      <c r="S70">
        <v>2.4E-2</v>
      </c>
      <c r="V70" s="3">
        <v>24</v>
      </c>
      <c r="X70" s="50">
        <v>7.0600000000000002E-6</v>
      </c>
      <c r="Y70">
        <v>46.707999999999998</v>
      </c>
      <c r="Z70">
        <v>43.939</v>
      </c>
      <c r="AA70">
        <v>49.332999999999998</v>
      </c>
      <c r="AB70">
        <v>-82.234999999999999</v>
      </c>
      <c r="AC70">
        <v>1.2E-2</v>
      </c>
      <c r="AF70" s="3">
        <v>67</v>
      </c>
      <c r="AH70" s="50">
        <v>7.9799999999999998E-6</v>
      </c>
      <c r="AI70">
        <v>64.724999999999994</v>
      </c>
      <c r="AJ70">
        <v>61.804000000000002</v>
      </c>
      <c r="AK70">
        <v>68.456999999999994</v>
      </c>
      <c r="AL70">
        <v>121.759</v>
      </c>
      <c r="AM70">
        <v>1.4E-2</v>
      </c>
      <c r="BA70" s="5">
        <v>26</v>
      </c>
      <c r="BC70" s="50">
        <v>7.6699999999999994E-6</v>
      </c>
      <c r="BD70">
        <v>37.895000000000003</v>
      </c>
      <c r="BE70">
        <v>32.667000000000002</v>
      </c>
      <c r="BF70">
        <v>48.332999999999998</v>
      </c>
      <c r="BG70">
        <v>149.036</v>
      </c>
      <c r="BH70">
        <v>1.2999999999999999E-2</v>
      </c>
      <c r="BK70" s="3">
        <v>67</v>
      </c>
      <c r="BM70" s="50">
        <v>6.7499999999999997E-6</v>
      </c>
      <c r="BN70">
        <v>83.135000000000005</v>
      </c>
      <c r="BO70">
        <v>53.014000000000003</v>
      </c>
      <c r="BP70">
        <v>136.88900000000001</v>
      </c>
      <c r="BQ70">
        <v>119.05500000000001</v>
      </c>
      <c r="BR70">
        <v>1.0999999999999999E-2</v>
      </c>
      <c r="BU70" s="3">
        <v>67</v>
      </c>
      <c r="BW70" s="50">
        <v>5.5300000000000004E-6</v>
      </c>
      <c r="BX70">
        <v>75.834000000000003</v>
      </c>
      <c r="BY70">
        <v>70.784000000000006</v>
      </c>
      <c r="BZ70">
        <v>87</v>
      </c>
      <c r="CA70">
        <v>-35.537999999999997</v>
      </c>
      <c r="CB70">
        <v>8.9999999999999993E-3</v>
      </c>
      <c r="CE70" s="3">
        <v>67</v>
      </c>
      <c r="CF70" t="s">
        <v>7</v>
      </c>
      <c r="CG70" s="50">
        <v>2.6000000000000001E-6</v>
      </c>
      <c r="CH70">
        <v>15.558</v>
      </c>
      <c r="CI70">
        <v>14.635999999999999</v>
      </c>
      <c r="CJ70">
        <v>17.95</v>
      </c>
      <c r="CK70">
        <v>90.281000000000006</v>
      </c>
      <c r="CL70">
        <v>5.0000000000000001E-3</v>
      </c>
      <c r="CP70">
        <v>18</v>
      </c>
      <c r="CR70" s="50">
        <v>5.22E-6</v>
      </c>
      <c r="CS70">
        <v>60.158999999999999</v>
      </c>
      <c r="CT70">
        <v>53.457999999999998</v>
      </c>
      <c r="CU70">
        <v>73.5</v>
      </c>
      <c r="CV70">
        <v>86.424000000000007</v>
      </c>
      <c r="CW70">
        <v>8.9999999999999993E-3</v>
      </c>
      <c r="CZ70" s="48"/>
      <c r="DA70" s="37"/>
      <c r="DJ70">
        <v>58.333333330000002</v>
      </c>
      <c r="DK70">
        <v>58.333333330000002</v>
      </c>
      <c r="DT70" s="37"/>
      <c r="DU70" t="s">
        <v>13</v>
      </c>
      <c r="DV70" t="s">
        <v>1</v>
      </c>
      <c r="DW70" t="s">
        <v>2</v>
      </c>
      <c r="DX70" t="s">
        <v>3</v>
      </c>
      <c r="DY70" t="s">
        <v>4</v>
      </c>
      <c r="DZ70" t="s">
        <v>5</v>
      </c>
      <c r="EA70" t="s">
        <v>6</v>
      </c>
      <c r="EB70" t="s">
        <v>14</v>
      </c>
      <c r="EE70" s="3">
        <v>4</v>
      </c>
      <c r="EG70" s="50">
        <v>6.1399999999999997E-6</v>
      </c>
      <c r="EH70">
        <v>65.063000000000002</v>
      </c>
      <c r="EI70">
        <v>63</v>
      </c>
      <c r="EJ70">
        <v>67.721000000000004</v>
      </c>
      <c r="EK70">
        <v>78.111000000000004</v>
      </c>
      <c r="EL70">
        <v>1.0999999999999999E-2</v>
      </c>
      <c r="EO70" s="37"/>
      <c r="EP70" s="3">
        <v>4</v>
      </c>
      <c r="ER70" s="50">
        <v>5.8300000000000001E-6</v>
      </c>
      <c r="ES70">
        <v>53.148000000000003</v>
      </c>
      <c r="ET70">
        <v>49.073999999999998</v>
      </c>
      <c r="EU70">
        <v>56.901000000000003</v>
      </c>
      <c r="EV70">
        <v>26.565000000000001</v>
      </c>
      <c r="EW70">
        <v>0.01</v>
      </c>
      <c r="EY70"/>
      <c r="EZ70" s="37"/>
      <c r="FA70" s="37"/>
      <c r="FB70" s="37"/>
      <c r="FC70" s="37"/>
      <c r="FD70" s="37"/>
      <c r="FE70" s="37"/>
      <c r="FF70" s="37"/>
      <c r="FG70" s="37"/>
      <c r="FH70" s="37"/>
    </row>
    <row r="71" spans="2:164" x14ac:dyDescent="0.25">
      <c r="C71" s="37"/>
      <c r="D71" s="37"/>
      <c r="E71" s="37"/>
      <c r="F71" s="37"/>
      <c r="G71" s="37"/>
      <c r="H71" s="37"/>
      <c r="I71" s="37"/>
      <c r="J71" s="37"/>
      <c r="K71" s="37"/>
      <c r="L71" s="3">
        <v>19</v>
      </c>
      <c r="N71" s="50">
        <v>8.8999999999999995E-6</v>
      </c>
      <c r="O71">
        <v>46.23</v>
      </c>
      <c r="P71">
        <v>42.75</v>
      </c>
      <c r="Q71">
        <v>50.252000000000002</v>
      </c>
      <c r="R71">
        <v>136.46899999999999</v>
      </c>
      <c r="S71">
        <v>1.4999999999999999E-2</v>
      </c>
      <c r="V71" s="3">
        <v>25</v>
      </c>
      <c r="X71" s="50">
        <v>5.22E-6</v>
      </c>
      <c r="Y71">
        <v>43.146999999999998</v>
      </c>
      <c r="Z71">
        <v>39.332999999999998</v>
      </c>
      <c r="AA71">
        <v>46.667000000000002</v>
      </c>
      <c r="AB71">
        <v>93.575999999999993</v>
      </c>
      <c r="AC71">
        <v>8.9999999999999993E-3</v>
      </c>
      <c r="AF71" s="3">
        <v>68</v>
      </c>
      <c r="AH71" s="50">
        <v>5.22E-6</v>
      </c>
      <c r="AI71">
        <v>65.739000000000004</v>
      </c>
      <c r="AJ71">
        <v>61.485999999999997</v>
      </c>
      <c r="AK71">
        <v>71.036000000000001</v>
      </c>
      <c r="AL71">
        <v>-55.305</v>
      </c>
      <c r="AM71">
        <v>8.9999999999999993E-3</v>
      </c>
      <c r="BA71" s="5">
        <v>27</v>
      </c>
      <c r="BB71" t="s">
        <v>3</v>
      </c>
      <c r="BC71" s="50">
        <v>7.0400000000000004E-6</v>
      </c>
      <c r="BD71">
        <v>65.218000000000004</v>
      </c>
      <c r="BE71">
        <v>52.503</v>
      </c>
      <c r="BF71">
        <v>78.509</v>
      </c>
      <c r="BG71">
        <v>58.332999999999998</v>
      </c>
      <c r="BH71">
        <v>1.2E-2</v>
      </c>
      <c r="BK71" s="3">
        <v>68</v>
      </c>
      <c r="BM71" s="50">
        <v>6.1399999999999997E-6</v>
      </c>
      <c r="BN71">
        <v>73.176000000000002</v>
      </c>
      <c r="BO71">
        <v>30.443999999999999</v>
      </c>
      <c r="BP71">
        <v>136.88900000000001</v>
      </c>
      <c r="BQ71">
        <v>-62.103000000000002</v>
      </c>
      <c r="BR71">
        <v>1.0999999999999999E-2</v>
      </c>
      <c r="BU71" s="3">
        <v>68</v>
      </c>
      <c r="BW71" s="50">
        <v>9.2099999999999999E-6</v>
      </c>
      <c r="BX71">
        <v>107.027</v>
      </c>
      <c r="BY71">
        <v>78</v>
      </c>
      <c r="BZ71">
        <v>128.833</v>
      </c>
      <c r="CA71">
        <v>146.31</v>
      </c>
      <c r="CB71">
        <v>1.6E-2</v>
      </c>
      <c r="CE71" s="3">
        <v>68</v>
      </c>
      <c r="CF71" t="s">
        <v>4</v>
      </c>
      <c r="CG71" s="50">
        <v>5.5300000000000004E-6</v>
      </c>
      <c r="CH71">
        <v>34.396999999999998</v>
      </c>
      <c r="CI71">
        <v>27.402999999999999</v>
      </c>
      <c r="CJ71">
        <v>38.930999999999997</v>
      </c>
      <c r="CK71">
        <v>-168.69</v>
      </c>
      <c r="CL71">
        <v>0.01</v>
      </c>
      <c r="CP71">
        <v>19</v>
      </c>
      <c r="CR71" s="50">
        <v>7.3699999999999997E-6</v>
      </c>
      <c r="CS71">
        <v>54.540999999999997</v>
      </c>
      <c r="CT71">
        <v>51.42</v>
      </c>
      <c r="CU71">
        <v>57.942999999999998</v>
      </c>
      <c r="CV71">
        <v>-94.97</v>
      </c>
      <c r="CW71">
        <v>1.2999999999999999E-2</v>
      </c>
      <c r="CZ71" s="48"/>
      <c r="DA71" s="37"/>
      <c r="DE71">
        <v>14.58333333</v>
      </c>
      <c r="DF71">
        <v>48.611111110000003</v>
      </c>
      <c r="DG71">
        <v>14.58333333</v>
      </c>
      <c r="DH71">
        <v>48.611111110000003</v>
      </c>
      <c r="DI71" t="s">
        <v>10</v>
      </c>
      <c r="DJ71">
        <v>38.043478260000001</v>
      </c>
      <c r="DK71">
        <v>38.043478260000001</v>
      </c>
      <c r="DT71" s="37"/>
      <c r="DU71">
        <v>1</v>
      </c>
      <c r="DW71" s="50">
        <v>7.9799999999999998E-6</v>
      </c>
      <c r="DX71">
        <v>126.59699999999999</v>
      </c>
      <c r="DY71">
        <v>88.534999999999997</v>
      </c>
      <c r="DZ71">
        <v>181.88399999999999</v>
      </c>
      <c r="EA71">
        <v>-61.39</v>
      </c>
      <c r="EB71">
        <v>1.4E-2</v>
      </c>
      <c r="EE71" s="3">
        <v>5</v>
      </c>
      <c r="EG71" s="50">
        <v>7.3699999999999997E-6</v>
      </c>
      <c r="EH71">
        <v>69.082999999999998</v>
      </c>
      <c r="EI71">
        <v>58.078000000000003</v>
      </c>
      <c r="EJ71">
        <v>82.119</v>
      </c>
      <c r="EK71">
        <v>-99.866</v>
      </c>
      <c r="EL71">
        <v>1.2999999999999999E-2</v>
      </c>
      <c r="EO71" s="37"/>
      <c r="EP71" s="3">
        <v>5</v>
      </c>
      <c r="ER71" s="50">
        <v>5.5300000000000004E-6</v>
      </c>
      <c r="ES71">
        <v>53.685000000000002</v>
      </c>
      <c r="ET71">
        <v>50.51</v>
      </c>
      <c r="EU71">
        <v>56.826000000000001</v>
      </c>
      <c r="EV71">
        <v>-149.036</v>
      </c>
      <c r="EW71">
        <v>8.9999999999999993E-3</v>
      </c>
      <c r="EY71"/>
      <c r="EZ71" s="37"/>
      <c r="FA71" s="37"/>
      <c r="FB71" s="37"/>
      <c r="FC71" s="37"/>
      <c r="FD71" s="37"/>
      <c r="FE71" s="37"/>
      <c r="FF71" s="37"/>
      <c r="FG71" s="37"/>
      <c r="FH71" s="37"/>
    </row>
    <row r="72" spans="2:164" x14ac:dyDescent="0.25">
      <c r="C72" s="37"/>
      <c r="D72" s="37"/>
      <c r="E72" s="37"/>
      <c r="F72" s="37"/>
      <c r="G72" s="37"/>
      <c r="H72" s="37"/>
      <c r="I72" s="37"/>
      <c r="J72" s="37"/>
      <c r="K72" s="37"/>
      <c r="L72" s="3">
        <v>20</v>
      </c>
      <c r="N72" s="50">
        <v>1.04E-5</v>
      </c>
      <c r="O72">
        <v>45.933</v>
      </c>
      <c r="P72">
        <v>42.868000000000002</v>
      </c>
      <c r="Q72">
        <v>50.587000000000003</v>
      </c>
      <c r="R72">
        <v>-43.780999999999999</v>
      </c>
      <c r="S72">
        <v>1.7999999999999999E-2</v>
      </c>
      <c r="V72" s="3">
        <v>26</v>
      </c>
      <c r="X72" s="50">
        <v>7.9799999999999998E-6</v>
      </c>
      <c r="Y72">
        <v>44.676000000000002</v>
      </c>
      <c r="Z72">
        <v>41.667000000000002</v>
      </c>
      <c r="AA72">
        <v>47.387</v>
      </c>
      <c r="AB72">
        <v>-87.709000000000003</v>
      </c>
      <c r="AC72">
        <v>1.4E-2</v>
      </c>
      <c r="AF72" s="3">
        <v>69</v>
      </c>
      <c r="AH72" s="50">
        <v>8.8999999999999995E-6</v>
      </c>
      <c r="AI72">
        <v>66.834999999999994</v>
      </c>
      <c r="AJ72">
        <v>63.832999999999998</v>
      </c>
      <c r="AK72">
        <v>69.332999999999998</v>
      </c>
      <c r="AL72">
        <v>124.824</v>
      </c>
      <c r="AM72">
        <v>1.6E-2</v>
      </c>
      <c r="BA72" s="5">
        <v>28</v>
      </c>
      <c r="BB72" t="s">
        <v>7</v>
      </c>
      <c r="BC72" s="50">
        <v>1.66E-6</v>
      </c>
      <c r="BD72">
        <v>30.416</v>
      </c>
      <c r="BE72">
        <v>23.384</v>
      </c>
      <c r="BF72">
        <v>37.701000000000001</v>
      </c>
      <c r="BG72">
        <v>92.043999999999997</v>
      </c>
      <c r="BH72">
        <v>3.0000000000000001E-3</v>
      </c>
      <c r="BK72" s="3">
        <v>69</v>
      </c>
      <c r="BM72" s="50">
        <v>6.4500000000000001E-6</v>
      </c>
      <c r="BN72">
        <v>58.055</v>
      </c>
      <c r="BO72">
        <v>28.902999999999999</v>
      </c>
      <c r="BP72">
        <v>86.763999999999996</v>
      </c>
      <c r="BQ72">
        <v>113.962</v>
      </c>
      <c r="BR72">
        <v>1.0999999999999999E-2</v>
      </c>
      <c r="BU72" s="3">
        <v>69</v>
      </c>
      <c r="BW72" s="50">
        <v>5.8300000000000001E-6</v>
      </c>
      <c r="BX72">
        <v>116.767</v>
      </c>
      <c r="BY72">
        <v>98.667000000000002</v>
      </c>
      <c r="BZ72">
        <v>126.72799999999999</v>
      </c>
      <c r="CA72">
        <v>-40.600999999999999</v>
      </c>
      <c r="CB72">
        <v>0.01</v>
      </c>
      <c r="CE72" s="3">
        <v>69</v>
      </c>
      <c r="CF72" t="s">
        <v>5</v>
      </c>
      <c r="CG72" s="50">
        <v>1.63E-5</v>
      </c>
      <c r="CH72">
        <v>110.488</v>
      </c>
      <c r="CI72">
        <v>97.608000000000004</v>
      </c>
      <c r="CJ72">
        <v>140.71799999999999</v>
      </c>
      <c r="CK72">
        <v>19.983000000000001</v>
      </c>
      <c r="CL72">
        <v>2.9000000000000001E-2</v>
      </c>
      <c r="CP72">
        <v>20</v>
      </c>
      <c r="CR72" s="50">
        <v>7.6699999999999994E-6</v>
      </c>
      <c r="CS72">
        <v>56.323999999999998</v>
      </c>
      <c r="CT72">
        <v>53.277999999999999</v>
      </c>
      <c r="CU72">
        <v>59.777999999999999</v>
      </c>
      <c r="CV72">
        <v>85.236000000000004</v>
      </c>
      <c r="CW72">
        <v>1.2999999999999999E-2</v>
      </c>
      <c r="CZ72" s="48"/>
      <c r="DA72" s="37"/>
      <c r="DF72">
        <v>72.916666669999998</v>
      </c>
      <c r="DH72">
        <v>72.916666669999998</v>
      </c>
      <c r="DI72" t="s">
        <v>11</v>
      </c>
      <c r="DJ72">
        <v>109.375</v>
      </c>
      <c r="DK72">
        <v>109.375</v>
      </c>
      <c r="DT72" s="37"/>
      <c r="DU72">
        <v>2</v>
      </c>
      <c r="DW72" s="50">
        <v>7.6699999999999994E-6</v>
      </c>
      <c r="DX72">
        <v>103.77500000000001</v>
      </c>
      <c r="DY72">
        <v>81.203999999999994</v>
      </c>
      <c r="DZ72">
        <v>145.38900000000001</v>
      </c>
      <c r="EA72">
        <v>124.992</v>
      </c>
      <c r="EB72">
        <v>1.2999999999999999E-2</v>
      </c>
      <c r="EE72" s="3">
        <v>6</v>
      </c>
      <c r="EG72" s="50">
        <v>5.8300000000000001E-6</v>
      </c>
      <c r="EH72">
        <v>74.966999999999999</v>
      </c>
      <c r="EI72">
        <v>61.741</v>
      </c>
      <c r="EJ72">
        <v>83</v>
      </c>
      <c r="EK72">
        <v>77.471000000000004</v>
      </c>
      <c r="EL72">
        <v>0.01</v>
      </c>
      <c r="EO72" s="37"/>
      <c r="EP72" s="3">
        <v>6</v>
      </c>
      <c r="ER72" s="50">
        <v>5.8300000000000001E-6</v>
      </c>
      <c r="ES72">
        <v>56.136000000000003</v>
      </c>
      <c r="ET72">
        <v>52.078000000000003</v>
      </c>
      <c r="EU72">
        <v>60.222000000000001</v>
      </c>
      <c r="EV72">
        <v>26.565000000000001</v>
      </c>
      <c r="EW72">
        <v>0.01</v>
      </c>
      <c r="EY72"/>
      <c r="EZ72" s="37"/>
      <c r="FA72" s="37"/>
      <c r="FB72" s="37"/>
      <c r="FC72" s="37"/>
      <c r="FD72" s="37"/>
      <c r="FE72" s="37"/>
      <c r="FF72" s="37"/>
      <c r="FG72" s="37"/>
      <c r="FH72" s="37"/>
    </row>
    <row r="73" spans="2:164" x14ac:dyDescent="0.25">
      <c r="C73" s="37"/>
      <c r="D73" s="37"/>
      <c r="E73" s="37"/>
      <c r="F73" s="37"/>
      <c r="G73" s="37"/>
      <c r="H73" s="37"/>
      <c r="I73" s="37"/>
      <c r="J73" s="37"/>
      <c r="K73" s="37"/>
      <c r="L73" s="3">
        <v>21</v>
      </c>
      <c r="N73" s="50">
        <v>1.38E-5</v>
      </c>
      <c r="O73">
        <v>44.767000000000003</v>
      </c>
      <c r="P73">
        <v>40.292000000000002</v>
      </c>
      <c r="Q73">
        <v>52.212000000000003</v>
      </c>
      <c r="R73">
        <v>138.691</v>
      </c>
      <c r="S73">
        <v>2.4E-2</v>
      </c>
      <c r="V73" s="3">
        <v>27</v>
      </c>
      <c r="X73" s="50">
        <v>7.0600000000000002E-6</v>
      </c>
      <c r="Y73">
        <v>41.838000000000001</v>
      </c>
      <c r="Z73">
        <v>37.787999999999997</v>
      </c>
      <c r="AA73">
        <v>45.758000000000003</v>
      </c>
      <c r="AB73">
        <v>95.194000000000003</v>
      </c>
      <c r="AC73">
        <v>1.2E-2</v>
      </c>
      <c r="AF73" s="3">
        <v>70</v>
      </c>
      <c r="AH73" s="50">
        <v>6.1399999999999997E-6</v>
      </c>
      <c r="AI73">
        <v>66.471999999999994</v>
      </c>
      <c r="AJ73">
        <v>63.482999999999997</v>
      </c>
      <c r="AK73">
        <v>69.332999999999998</v>
      </c>
      <c r="AL73">
        <v>-47.121000000000002</v>
      </c>
      <c r="AM73">
        <v>1.0999999999999999E-2</v>
      </c>
      <c r="BA73" s="5">
        <v>29</v>
      </c>
      <c r="BB73" t="s">
        <v>4</v>
      </c>
      <c r="BC73" s="50">
        <v>4.3000000000000003E-6</v>
      </c>
      <c r="BD73">
        <v>27.04</v>
      </c>
      <c r="BE73">
        <v>24.984999999999999</v>
      </c>
      <c r="BF73">
        <v>28.667000000000002</v>
      </c>
      <c r="BG73">
        <v>-34.695</v>
      </c>
      <c r="BH73">
        <v>7.0000000000000001E-3</v>
      </c>
      <c r="BK73" s="3">
        <v>70</v>
      </c>
      <c r="BM73" s="50">
        <v>6.1399999999999997E-6</v>
      </c>
      <c r="BN73">
        <v>50.911999999999999</v>
      </c>
      <c r="BO73">
        <v>37.258000000000003</v>
      </c>
      <c r="BP73">
        <v>68.305000000000007</v>
      </c>
      <c r="BQ73">
        <v>-64.799000000000007</v>
      </c>
      <c r="BR73">
        <v>1.0999999999999999E-2</v>
      </c>
      <c r="BU73" s="3">
        <v>70</v>
      </c>
      <c r="BW73" s="50">
        <v>5.8300000000000001E-6</v>
      </c>
      <c r="BX73">
        <v>97.09</v>
      </c>
      <c r="BY73">
        <v>88.905000000000001</v>
      </c>
      <c r="BZ73">
        <v>108.218</v>
      </c>
      <c r="CA73">
        <v>153.435</v>
      </c>
      <c r="CB73">
        <v>0.01</v>
      </c>
      <c r="CE73" s="3">
        <v>66</v>
      </c>
      <c r="CF73" t="s">
        <v>59</v>
      </c>
      <c r="CG73" s="50">
        <v>6.6699999999999995E-4</v>
      </c>
      <c r="CH73">
        <v>68.13</v>
      </c>
      <c r="CI73">
        <v>26.876999999999999</v>
      </c>
      <c r="CJ73">
        <v>142.542</v>
      </c>
      <c r="CK73">
        <v>-165.029</v>
      </c>
      <c r="CL73">
        <v>1.2030000000000001</v>
      </c>
      <c r="CP73">
        <v>21</v>
      </c>
      <c r="CR73" s="50">
        <v>5.5300000000000004E-6</v>
      </c>
      <c r="CS73">
        <v>55.512</v>
      </c>
      <c r="CT73">
        <v>51.814999999999998</v>
      </c>
      <c r="CU73">
        <v>59.363</v>
      </c>
      <c r="CV73">
        <v>-93.366</v>
      </c>
      <c r="CW73">
        <v>0.01</v>
      </c>
      <c r="CZ73" s="48"/>
      <c r="DA73" s="37"/>
      <c r="DB73" s="3">
        <v>1</v>
      </c>
      <c r="DD73" s="50">
        <v>8.8999999999999995E-6</v>
      </c>
      <c r="DE73">
        <v>56.009</v>
      </c>
      <c r="DF73">
        <v>52.332999999999998</v>
      </c>
      <c r="DG73">
        <v>58.356999999999999</v>
      </c>
      <c r="DH73">
        <v>-130.601</v>
      </c>
      <c r="DI73">
        <v>1.4999999999999999E-2</v>
      </c>
      <c r="DT73" s="37"/>
      <c r="DU73">
        <v>3</v>
      </c>
      <c r="DW73" s="50">
        <v>8.8999999999999995E-6</v>
      </c>
      <c r="DX73">
        <v>84.165999999999997</v>
      </c>
      <c r="DY73">
        <v>71.381</v>
      </c>
      <c r="DZ73">
        <v>104.619</v>
      </c>
      <c r="EA73">
        <v>-60.750999999999998</v>
      </c>
      <c r="EB73">
        <v>1.6E-2</v>
      </c>
      <c r="EE73" s="3">
        <v>7</v>
      </c>
      <c r="EG73" s="50">
        <v>4.9100000000000004E-6</v>
      </c>
      <c r="EH73">
        <v>80.966999999999999</v>
      </c>
      <c r="EI73">
        <v>67.817999999999998</v>
      </c>
      <c r="EJ73">
        <v>91.936000000000007</v>
      </c>
      <c r="EK73">
        <v>-105.94499999999999</v>
      </c>
      <c r="EL73">
        <v>8.0000000000000002E-3</v>
      </c>
      <c r="EO73" s="37"/>
      <c r="EP73" s="3">
        <v>7</v>
      </c>
      <c r="ER73" s="50">
        <v>5.5300000000000004E-6</v>
      </c>
      <c r="ES73">
        <v>59.082999999999998</v>
      </c>
      <c r="ET73">
        <v>52.222000000000001</v>
      </c>
      <c r="EU73">
        <v>69.561999999999998</v>
      </c>
      <c r="EV73">
        <v>-146.31</v>
      </c>
      <c r="EW73">
        <v>0.01</v>
      </c>
      <c r="EY73"/>
      <c r="EZ73" s="37"/>
      <c r="FA73" s="37"/>
      <c r="FB73" s="37"/>
      <c r="FC73" s="37"/>
      <c r="FD73" s="37"/>
      <c r="FE73" s="37"/>
      <c r="FF73" s="37"/>
      <c r="FG73" s="37"/>
      <c r="FH73" s="37"/>
    </row>
    <row r="74" spans="2:164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">
        <v>22</v>
      </c>
      <c r="N74" s="50">
        <v>1.0699999999999999E-5</v>
      </c>
      <c r="O74">
        <v>44.228999999999999</v>
      </c>
      <c r="P74">
        <v>36.332999999999998</v>
      </c>
      <c r="Q74">
        <v>49.548999999999999</v>
      </c>
      <c r="R74">
        <v>-45</v>
      </c>
      <c r="S74">
        <v>1.9E-2</v>
      </c>
      <c r="V74" s="3">
        <v>28</v>
      </c>
      <c r="X74" s="50">
        <v>7.9799999999999998E-6</v>
      </c>
      <c r="Y74">
        <v>41.213999999999999</v>
      </c>
      <c r="Z74">
        <v>37.433999999999997</v>
      </c>
      <c r="AA74">
        <v>46.987000000000002</v>
      </c>
      <c r="AB74">
        <v>-85.426000000000002</v>
      </c>
      <c r="AC74">
        <v>1.4E-2</v>
      </c>
      <c r="AF74" s="3">
        <v>71</v>
      </c>
      <c r="AH74" s="50">
        <v>6.1399999999999997E-6</v>
      </c>
      <c r="AI74">
        <v>66.956000000000003</v>
      </c>
      <c r="AJ74">
        <v>64.421999999999997</v>
      </c>
      <c r="AK74">
        <v>69.2</v>
      </c>
      <c r="AL74">
        <v>128.66</v>
      </c>
      <c r="AM74">
        <v>1.0999999999999999E-2</v>
      </c>
      <c r="BA74" s="5">
        <v>30</v>
      </c>
      <c r="BB74" t="s">
        <v>5</v>
      </c>
      <c r="BC74" s="50">
        <v>1.1399999999999999E-5</v>
      </c>
      <c r="BD74">
        <v>114.333</v>
      </c>
      <c r="BE74">
        <v>97.256</v>
      </c>
      <c r="BF74">
        <v>136.54499999999999</v>
      </c>
      <c r="BG74">
        <v>151.69900000000001</v>
      </c>
      <c r="BH74">
        <v>0.02</v>
      </c>
      <c r="BK74" s="3">
        <v>71</v>
      </c>
      <c r="BM74" s="50">
        <v>5.5300000000000004E-6</v>
      </c>
      <c r="BN74">
        <v>74.113</v>
      </c>
      <c r="BO74">
        <v>50.332999999999998</v>
      </c>
      <c r="BP74">
        <v>119.973</v>
      </c>
      <c r="BQ74">
        <v>120.964</v>
      </c>
      <c r="BR74">
        <v>0.01</v>
      </c>
      <c r="BU74" s="3">
        <v>71</v>
      </c>
      <c r="BW74" s="50">
        <v>7.0600000000000002E-6</v>
      </c>
      <c r="BX74">
        <v>109.86499999999999</v>
      </c>
      <c r="BY74">
        <v>100.78700000000001</v>
      </c>
      <c r="BZ74">
        <v>123.79300000000001</v>
      </c>
      <c r="CA74">
        <v>-32.276000000000003</v>
      </c>
      <c r="CB74">
        <v>1.2E-2</v>
      </c>
      <c r="CE74" s="3">
        <v>1</v>
      </c>
      <c r="CF74" t="s">
        <v>81</v>
      </c>
      <c r="CG74" s="50">
        <v>9.1799999999999998E-4</v>
      </c>
      <c r="CH74">
        <v>75.974000000000004</v>
      </c>
      <c r="CI74">
        <v>33.241</v>
      </c>
      <c r="CJ74">
        <v>163.261</v>
      </c>
      <c r="CK74">
        <v>98.52</v>
      </c>
      <c r="CL74">
        <v>1.657</v>
      </c>
      <c r="CP74">
        <v>22</v>
      </c>
      <c r="CR74" s="50">
        <v>3.9899999999999999E-6</v>
      </c>
      <c r="CS74">
        <v>54.917000000000002</v>
      </c>
      <c r="CT74">
        <v>53.63</v>
      </c>
      <c r="CU74">
        <v>56.889000000000003</v>
      </c>
      <c r="CV74">
        <v>80.537999999999997</v>
      </c>
      <c r="CW74">
        <v>7.0000000000000001E-3</v>
      </c>
      <c r="CZ74" s="48"/>
      <c r="DA74" s="37"/>
      <c r="DB74" s="3">
        <v>2</v>
      </c>
      <c r="DD74" s="50">
        <v>4.3000000000000003E-6</v>
      </c>
      <c r="DE74">
        <v>54.155000000000001</v>
      </c>
      <c r="DF74">
        <v>52.231000000000002</v>
      </c>
      <c r="DG74">
        <v>56.564</v>
      </c>
      <c r="DH74">
        <v>51.34</v>
      </c>
      <c r="DI74">
        <v>7.0000000000000001E-3</v>
      </c>
      <c r="DT74" s="37"/>
      <c r="DU74">
        <v>4</v>
      </c>
      <c r="DW74" s="50">
        <v>7.3699999999999997E-6</v>
      </c>
      <c r="DX74">
        <v>99.197000000000003</v>
      </c>
      <c r="DY74">
        <v>74.481999999999999</v>
      </c>
      <c r="DZ74">
        <v>144.017</v>
      </c>
      <c r="EA74">
        <v>122.276</v>
      </c>
      <c r="EB74">
        <v>1.2999999999999999E-2</v>
      </c>
      <c r="EE74" s="3">
        <v>8</v>
      </c>
      <c r="EG74" s="50">
        <v>7.0600000000000002E-6</v>
      </c>
      <c r="EH74">
        <v>79.873999999999995</v>
      </c>
      <c r="EI74">
        <v>64.340999999999994</v>
      </c>
      <c r="EJ74">
        <v>96.064999999999998</v>
      </c>
      <c r="EK74">
        <v>79.694999999999993</v>
      </c>
      <c r="EL74">
        <v>1.2E-2</v>
      </c>
      <c r="EO74" s="37"/>
      <c r="EP74" s="3">
        <v>8</v>
      </c>
      <c r="ER74" s="50">
        <v>7.3699999999999997E-6</v>
      </c>
      <c r="ES74">
        <v>59.390999999999998</v>
      </c>
      <c r="ET74">
        <v>55.161000000000001</v>
      </c>
      <c r="EU74">
        <v>66.332999999999998</v>
      </c>
      <c r="EV74">
        <v>26.565000000000001</v>
      </c>
      <c r="EW74">
        <v>1.2999999999999999E-2</v>
      </c>
      <c r="EY74"/>
      <c r="EZ74" s="37"/>
      <c r="FA74" s="37"/>
      <c r="FB74" s="37"/>
      <c r="FC74" s="37"/>
      <c r="FD74" s="37"/>
      <c r="FE74" s="37"/>
      <c r="FF74" s="37"/>
      <c r="FG74" s="37"/>
      <c r="FH74" s="37"/>
    </row>
    <row r="75" spans="2:164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">
        <v>23</v>
      </c>
      <c r="N75" s="50">
        <v>1.11E-5</v>
      </c>
      <c r="O75">
        <v>44.932000000000002</v>
      </c>
      <c r="P75">
        <v>36.503</v>
      </c>
      <c r="Q75">
        <v>49.610999999999997</v>
      </c>
      <c r="R75">
        <v>137.291</v>
      </c>
      <c r="S75">
        <v>0.02</v>
      </c>
      <c r="V75" s="3">
        <v>29</v>
      </c>
      <c r="X75" s="50">
        <v>4.9100000000000004E-6</v>
      </c>
      <c r="Y75">
        <v>43.728999999999999</v>
      </c>
      <c r="Z75">
        <v>41.110999999999997</v>
      </c>
      <c r="AA75">
        <v>46.110999999999997</v>
      </c>
      <c r="AB75">
        <v>90</v>
      </c>
      <c r="AC75">
        <v>8.9999999999999993E-3</v>
      </c>
      <c r="AF75" s="3">
        <v>72</v>
      </c>
      <c r="AH75" s="50">
        <v>9.2099999999999999E-6</v>
      </c>
      <c r="AI75">
        <v>64.516999999999996</v>
      </c>
      <c r="AJ75">
        <v>61.459000000000003</v>
      </c>
      <c r="AK75">
        <v>68.332999999999998</v>
      </c>
      <c r="AL75">
        <v>-56.31</v>
      </c>
      <c r="AM75">
        <v>1.6E-2</v>
      </c>
      <c r="BA75" s="5">
        <v>1</v>
      </c>
      <c r="BB75" t="s">
        <v>70</v>
      </c>
      <c r="BC75" s="50">
        <v>1.75E-4</v>
      </c>
      <c r="BD75">
        <v>67.817999999999998</v>
      </c>
      <c r="BE75">
        <v>25.007000000000001</v>
      </c>
      <c r="BF75">
        <v>143.68799999999999</v>
      </c>
      <c r="BG75">
        <v>148.37899999999999</v>
      </c>
      <c r="BH75">
        <v>0.315</v>
      </c>
      <c r="BK75" s="3">
        <v>72</v>
      </c>
      <c r="BM75" s="50">
        <v>6.7499999999999997E-6</v>
      </c>
      <c r="BN75">
        <v>72.058999999999997</v>
      </c>
      <c r="BO75">
        <v>56.076000000000001</v>
      </c>
      <c r="BP75">
        <v>96</v>
      </c>
      <c r="BQ75">
        <v>-67.165999999999997</v>
      </c>
      <c r="BR75">
        <v>1.0999999999999999E-2</v>
      </c>
      <c r="BU75" s="3">
        <v>72</v>
      </c>
      <c r="BW75" s="50">
        <v>6.7499999999999997E-6</v>
      </c>
      <c r="BX75">
        <v>126.46299999999999</v>
      </c>
      <c r="BY75">
        <v>114</v>
      </c>
      <c r="BZ75">
        <v>139.184</v>
      </c>
      <c r="CA75">
        <v>146.31</v>
      </c>
      <c r="CB75">
        <v>1.2E-2</v>
      </c>
      <c r="CM75" t="s">
        <v>9</v>
      </c>
      <c r="CP75">
        <v>23</v>
      </c>
      <c r="CR75" s="50">
        <v>6.7499999999999997E-6</v>
      </c>
      <c r="CS75">
        <v>58.244999999999997</v>
      </c>
      <c r="CT75">
        <v>51.905999999999999</v>
      </c>
      <c r="CU75">
        <v>63.606000000000002</v>
      </c>
      <c r="CV75">
        <v>-92.725999999999999</v>
      </c>
      <c r="CW75">
        <v>1.0999999999999999E-2</v>
      </c>
      <c r="CZ75" s="48"/>
      <c r="DA75" s="37"/>
      <c r="DB75" s="3">
        <v>3</v>
      </c>
      <c r="DD75" s="50">
        <v>8.8999999999999995E-6</v>
      </c>
      <c r="DE75">
        <v>55.189</v>
      </c>
      <c r="DF75">
        <v>50.411999999999999</v>
      </c>
      <c r="DG75">
        <v>58.238</v>
      </c>
      <c r="DH75">
        <v>-130.601</v>
      </c>
      <c r="DI75">
        <v>1.4999999999999999E-2</v>
      </c>
      <c r="DT75" s="37"/>
      <c r="DU75">
        <v>5</v>
      </c>
      <c r="DW75" s="50">
        <v>1.11E-5</v>
      </c>
      <c r="DX75">
        <v>101.324</v>
      </c>
      <c r="DY75">
        <v>69.397000000000006</v>
      </c>
      <c r="DZ75">
        <v>140.11600000000001</v>
      </c>
      <c r="EA75">
        <v>-56.768000000000001</v>
      </c>
      <c r="EB75">
        <v>1.9E-2</v>
      </c>
      <c r="EE75" s="3">
        <v>9</v>
      </c>
      <c r="EG75" s="50">
        <v>8.6000000000000007E-6</v>
      </c>
      <c r="EH75">
        <v>81.418999999999997</v>
      </c>
      <c r="EI75">
        <v>70.930999999999997</v>
      </c>
      <c r="EJ75">
        <v>98.611999999999995</v>
      </c>
      <c r="EK75">
        <v>-98.745999999999995</v>
      </c>
      <c r="EL75">
        <v>1.4999999999999999E-2</v>
      </c>
      <c r="EO75" s="37"/>
      <c r="EP75" s="3">
        <v>9</v>
      </c>
      <c r="ER75" s="50">
        <v>6.1399999999999997E-6</v>
      </c>
      <c r="ES75">
        <v>62.936999999999998</v>
      </c>
      <c r="ET75">
        <v>59.960999999999999</v>
      </c>
      <c r="EU75">
        <v>66.332999999999998</v>
      </c>
      <c r="EV75">
        <v>-141.34</v>
      </c>
      <c r="EW75">
        <v>1.0999999999999999E-2</v>
      </c>
      <c r="EY75"/>
      <c r="EZ75" s="37"/>
      <c r="FA75" s="37"/>
      <c r="FB75" s="37"/>
      <c r="FC75" s="37"/>
      <c r="FD75" s="37"/>
      <c r="FE75" s="37"/>
      <c r="FF75" s="37"/>
      <c r="FG75" s="37"/>
      <c r="FH75" s="37"/>
    </row>
    <row r="76" spans="2:164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">
        <v>24</v>
      </c>
      <c r="N76" s="50">
        <v>1.1399999999999999E-5</v>
      </c>
      <c r="O76">
        <v>44.12</v>
      </c>
      <c r="P76">
        <v>39.46</v>
      </c>
      <c r="Q76">
        <v>49</v>
      </c>
      <c r="R76">
        <v>-43.877000000000002</v>
      </c>
      <c r="S76">
        <v>0.02</v>
      </c>
      <c r="V76" s="3">
        <v>30</v>
      </c>
      <c r="X76" s="50">
        <v>8.8999999999999995E-6</v>
      </c>
      <c r="Y76">
        <v>42.658000000000001</v>
      </c>
      <c r="Z76">
        <v>40.183999999999997</v>
      </c>
      <c r="AA76">
        <v>45.197000000000003</v>
      </c>
      <c r="AB76">
        <v>-81.572999999999993</v>
      </c>
      <c r="AC76">
        <v>1.4999999999999999E-2</v>
      </c>
      <c r="AF76" s="3">
        <v>73</v>
      </c>
      <c r="AH76" s="50">
        <v>7.0600000000000002E-6</v>
      </c>
      <c r="AI76">
        <v>66.53</v>
      </c>
      <c r="AJ76">
        <v>62.189</v>
      </c>
      <c r="AK76">
        <v>73.903999999999996</v>
      </c>
      <c r="AL76">
        <v>125.83799999999999</v>
      </c>
      <c r="AM76">
        <v>1.2E-2</v>
      </c>
      <c r="BA76" s="5">
        <v>2</v>
      </c>
      <c r="BB76" t="s">
        <v>71</v>
      </c>
      <c r="BC76" s="50">
        <v>2.72E-4</v>
      </c>
      <c r="BD76">
        <v>59.454000000000001</v>
      </c>
      <c r="BE76">
        <v>19.332999999999998</v>
      </c>
      <c r="BF76">
        <v>147.15799999999999</v>
      </c>
      <c r="BG76">
        <v>148.37100000000001</v>
      </c>
      <c r="BH76">
        <v>0.49099999999999999</v>
      </c>
      <c r="BK76" s="3">
        <v>73</v>
      </c>
      <c r="BM76" s="50">
        <v>5.8300000000000001E-6</v>
      </c>
      <c r="BN76">
        <v>74.201999999999998</v>
      </c>
      <c r="BO76">
        <v>67.58</v>
      </c>
      <c r="BP76">
        <v>85.956000000000003</v>
      </c>
      <c r="BQ76">
        <v>115.20099999999999</v>
      </c>
      <c r="BR76">
        <v>0.01</v>
      </c>
      <c r="BU76" s="3">
        <v>73</v>
      </c>
      <c r="BW76" s="50">
        <v>4.9100000000000004E-6</v>
      </c>
      <c r="BX76">
        <v>120.827</v>
      </c>
      <c r="BY76">
        <v>101.913</v>
      </c>
      <c r="BZ76">
        <v>148.667</v>
      </c>
      <c r="CA76">
        <v>-33.69</v>
      </c>
      <c r="CB76">
        <v>8.0000000000000002E-3</v>
      </c>
      <c r="CM76">
        <v>63.315789469999999</v>
      </c>
      <c r="CN76">
        <v>87.21052632</v>
      </c>
      <c r="CP76">
        <v>24</v>
      </c>
      <c r="CR76" s="50">
        <v>5.8300000000000001E-6</v>
      </c>
      <c r="CS76">
        <v>58.107999999999997</v>
      </c>
      <c r="CT76">
        <v>56.555999999999997</v>
      </c>
      <c r="CU76">
        <v>60.679000000000002</v>
      </c>
      <c r="CV76">
        <v>86.82</v>
      </c>
      <c r="CW76">
        <v>0.01</v>
      </c>
      <c r="CZ76" s="48"/>
      <c r="DA76" s="37"/>
      <c r="DB76" s="3">
        <v>4</v>
      </c>
      <c r="DD76" s="50">
        <v>6.7499999999999997E-6</v>
      </c>
      <c r="DE76">
        <v>52.716999999999999</v>
      </c>
      <c r="DF76">
        <v>46.165999999999997</v>
      </c>
      <c r="DG76">
        <v>59.89</v>
      </c>
      <c r="DH76">
        <v>54.781999999999996</v>
      </c>
      <c r="DI76">
        <v>1.0999999999999999E-2</v>
      </c>
      <c r="DT76" s="37"/>
      <c r="DU76">
        <v>6</v>
      </c>
      <c r="DW76" s="50">
        <v>8.8999999999999995E-6</v>
      </c>
      <c r="DX76">
        <v>107.611</v>
      </c>
      <c r="DY76">
        <v>68.046999999999997</v>
      </c>
      <c r="DZ76">
        <v>150.49700000000001</v>
      </c>
      <c r="EA76">
        <v>122.005</v>
      </c>
      <c r="EB76">
        <v>1.6E-2</v>
      </c>
      <c r="EE76" s="3">
        <v>10</v>
      </c>
      <c r="EG76" s="50">
        <v>4.6E-6</v>
      </c>
      <c r="EH76">
        <v>82.71</v>
      </c>
      <c r="EI76">
        <v>68.667000000000002</v>
      </c>
      <c r="EJ76">
        <v>92.81</v>
      </c>
      <c r="EK76">
        <v>70.346000000000004</v>
      </c>
      <c r="EL76">
        <v>8.0000000000000002E-3</v>
      </c>
      <c r="EO76" s="37"/>
      <c r="EP76" s="3">
        <v>10</v>
      </c>
      <c r="ER76" s="50">
        <v>5.8300000000000001E-6</v>
      </c>
      <c r="ES76">
        <v>62.722999999999999</v>
      </c>
      <c r="ET76">
        <v>58</v>
      </c>
      <c r="EU76">
        <v>66.221999999999994</v>
      </c>
      <c r="EV76">
        <v>26.565000000000001</v>
      </c>
      <c r="EW76">
        <v>0.01</v>
      </c>
      <c r="EY76"/>
      <c r="EZ76" s="37"/>
      <c r="FA76" s="37"/>
      <c r="FB76" s="37"/>
      <c r="FC76" s="37"/>
      <c r="FD76" s="37"/>
      <c r="FE76" s="37"/>
      <c r="FF76" s="37"/>
      <c r="FG76" s="37"/>
      <c r="FH76" s="37"/>
    </row>
    <row r="77" spans="2:164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">
        <v>25</v>
      </c>
      <c r="N77" s="50">
        <v>6.1399999999999997E-6</v>
      </c>
      <c r="O77">
        <v>40.097999999999999</v>
      </c>
      <c r="P77">
        <v>36.109000000000002</v>
      </c>
      <c r="Q77">
        <v>43.332999999999998</v>
      </c>
      <c r="R77">
        <v>143.74600000000001</v>
      </c>
      <c r="S77">
        <v>0.01</v>
      </c>
      <c r="V77" s="3">
        <v>31</v>
      </c>
      <c r="X77" s="50">
        <v>7.9799999999999998E-6</v>
      </c>
      <c r="Y77">
        <v>43.713999999999999</v>
      </c>
      <c r="Z77">
        <v>40.573</v>
      </c>
      <c r="AA77">
        <v>45.332999999999998</v>
      </c>
      <c r="AB77">
        <v>90</v>
      </c>
      <c r="AC77">
        <v>1.4E-2</v>
      </c>
      <c r="AF77" s="3">
        <v>74</v>
      </c>
      <c r="AH77" s="50">
        <v>5.5300000000000004E-6</v>
      </c>
      <c r="AI77">
        <v>64.753</v>
      </c>
      <c r="AJ77">
        <v>60.921999999999997</v>
      </c>
      <c r="AK77">
        <v>69.332999999999998</v>
      </c>
      <c r="AL77">
        <v>-49.764000000000003</v>
      </c>
      <c r="AM77">
        <v>8.9999999999999993E-3</v>
      </c>
      <c r="BI77" t="s">
        <v>9</v>
      </c>
      <c r="BK77" s="3">
        <v>74</v>
      </c>
      <c r="BM77" s="50">
        <v>4.6E-6</v>
      </c>
      <c r="BN77">
        <v>79.622</v>
      </c>
      <c r="BO77">
        <v>63.543999999999997</v>
      </c>
      <c r="BP77">
        <v>96.444000000000003</v>
      </c>
      <c r="BQ77">
        <v>-63.435000000000002</v>
      </c>
      <c r="BR77">
        <v>8.0000000000000002E-3</v>
      </c>
      <c r="BU77" s="3">
        <v>74</v>
      </c>
      <c r="BW77" s="50">
        <v>4.3000000000000003E-6</v>
      </c>
      <c r="BX77">
        <v>160.708</v>
      </c>
      <c r="BY77">
        <v>144.11099999999999</v>
      </c>
      <c r="BZ77">
        <v>185.05099999999999</v>
      </c>
      <c r="CA77">
        <v>141.34</v>
      </c>
      <c r="CB77">
        <v>7.0000000000000001E-3</v>
      </c>
      <c r="CH77">
        <v>31.14661654</v>
      </c>
      <c r="CI77">
        <v>69.041666669999998</v>
      </c>
      <c r="CJ77">
        <v>22.612781949999999</v>
      </c>
      <c r="CK77">
        <v>50.125</v>
      </c>
      <c r="CL77" t="s">
        <v>10</v>
      </c>
      <c r="CM77">
        <v>41.482758619999998</v>
      </c>
      <c r="CN77">
        <v>57.137931029999997</v>
      </c>
      <c r="CP77">
        <v>25</v>
      </c>
      <c r="CR77" s="50">
        <v>6.1399999999999997E-6</v>
      </c>
      <c r="CS77">
        <v>56.802999999999997</v>
      </c>
      <c r="CT77">
        <v>53.874000000000002</v>
      </c>
      <c r="CU77">
        <v>60.094999999999999</v>
      </c>
      <c r="CV77">
        <v>-96.009</v>
      </c>
      <c r="CW77">
        <v>0.01</v>
      </c>
      <c r="CZ77" s="48"/>
      <c r="DA77" s="37"/>
      <c r="DB77" s="3">
        <v>5</v>
      </c>
      <c r="DD77" s="50">
        <v>8.2900000000000002E-6</v>
      </c>
      <c r="DE77">
        <v>50.752000000000002</v>
      </c>
      <c r="DF77">
        <v>49.042000000000002</v>
      </c>
      <c r="DG77">
        <v>53.997</v>
      </c>
      <c r="DH77">
        <v>49.634999999999998</v>
      </c>
      <c r="DI77">
        <v>1.4E-2</v>
      </c>
      <c r="DT77" s="37"/>
      <c r="DU77">
        <v>7</v>
      </c>
      <c r="DW77" s="50">
        <v>1.01E-5</v>
      </c>
      <c r="DX77">
        <v>136.732</v>
      </c>
      <c r="DY77">
        <v>88.111000000000004</v>
      </c>
      <c r="DZ77">
        <v>174.63900000000001</v>
      </c>
      <c r="EA77">
        <v>-57.804000000000002</v>
      </c>
      <c r="EB77">
        <v>1.7999999999999999E-2</v>
      </c>
      <c r="EE77" s="3">
        <v>11</v>
      </c>
      <c r="EG77" s="50">
        <v>7.0600000000000002E-6</v>
      </c>
      <c r="EH77">
        <v>90.26</v>
      </c>
      <c r="EI77">
        <v>68.667000000000002</v>
      </c>
      <c r="EJ77">
        <v>110.455</v>
      </c>
      <c r="EK77">
        <v>-100.30500000000001</v>
      </c>
      <c r="EL77">
        <v>1.2E-2</v>
      </c>
      <c r="EO77" s="37"/>
      <c r="EP77" s="3">
        <v>11</v>
      </c>
      <c r="ER77" s="50">
        <v>6.4500000000000001E-6</v>
      </c>
      <c r="ES77">
        <v>61.353999999999999</v>
      </c>
      <c r="ET77">
        <v>57.1</v>
      </c>
      <c r="EU77">
        <v>65.632999999999996</v>
      </c>
      <c r="EV77">
        <v>-149.53399999999999</v>
      </c>
      <c r="EW77">
        <v>1.0999999999999999E-2</v>
      </c>
      <c r="EY77"/>
      <c r="EZ77" s="37"/>
      <c r="FA77" s="37"/>
      <c r="FB77" s="37"/>
      <c r="FC77" s="37"/>
      <c r="FD77" s="37"/>
      <c r="FE77" s="37"/>
      <c r="FF77" s="37"/>
      <c r="FG77" s="37"/>
      <c r="FH77" s="37"/>
    </row>
    <row r="78" spans="2:164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">
        <v>26</v>
      </c>
      <c r="N78" s="50">
        <v>1.2300000000000001E-5</v>
      </c>
      <c r="O78">
        <v>39.389000000000003</v>
      </c>
      <c r="P78">
        <v>36.896999999999998</v>
      </c>
      <c r="Q78">
        <v>46.231000000000002</v>
      </c>
      <c r="R78">
        <v>-46.042000000000002</v>
      </c>
      <c r="S78">
        <v>2.1999999999999999E-2</v>
      </c>
      <c r="V78" s="3">
        <v>32</v>
      </c>
      <c r="W78" t="s">
        <v>3</v>
      </c>
      <c r="X78" s="50">
        <v>7.0999999999999998E-6</v>
      </c>
      <c r="Y78">
        <v>47.750999999999998</v>
      </c>
      <c r="Z78">
        <v>39.034999999999997</v>
      </c>
      <c r="AA78">
        <v>57.11</v>
      </c>
      <c r="AB78">
        <v>7.01</v>
      </c>
      <c r="AC78">
        <v>1.2E-2</v>
      </c>
      <c r="AF78" s="3">
        <v>75</v>
      </c>
      <c r="AH78" s="50">
        <v>5.8300000000000001E-6</v>
      </c>
      <c r="AI78">
        <v>66.418999999999997</v>
      </c>
      <c r="AJ78">
        <v>63.481000000000002</v>
      </c>
      <c r="AK78">
        <v>69.167000000000002</v>
      </c>
      <c r="AL78">
        <v>123.69</v>
      </c>
      <c r="AM78">
        <v>0.01</v>
      </c>
      <c r="BI78">
        <v>26.25</v>
      </c>
      <c r="BJ78">
        <v>40.916666669999998</v>
      </c>
      <c r="BK78" s="3">
        <v>75</v>
      </c>
      <c r="BM78" s="50">
        <v>6.4500000000000001E-6</v>
      </c>
      <c r="BN78">
        <v>49.398000000000003</v>
      </c>
      <c r="BO78">
        <v>33</v>
      </c>
      <c r="BP78">
        <v>68.257000000000005</v>
      </c>
      <c r="BQ78">
        <v>116.565</v>
      </c>
      <c r="BR78">
        <v>1.0999999999999999E-2</v>
      </c>
      <c r="BU78" s="3">
        <v>75</v>
      </c>
      <c r="BW78" s="50">
        <v>5.8300000000000001E-6</v>
      </c>
      <c r="BX78">
        <v>137.517</v>
      </c>
      <c r="BY78">
        <v>121.22199999999999</v>
      </c>
      <c r="BZ78">
        <v>147.07</v>
      </c>
      <c r="CA78">
        <v>-38.156999999999996</v>
      </c>
      <c r="CB78">
        <v>0.01</v>
      </c>
      <c r="CI78">
        <v>118.3571429</v>
      </c>
      <c r="CK78">
        <v>85.928571430000005</v>
      </c>
      <c r="CL78" t="s">
        <v>11</v>
      </c>
      <c r="CM78">
        <v>120.3</v>
      </c>
      <c r="CN78">
        <v>165.7</v>
      </c>
      <c r="CP78">
        <v>26</v>
      </c>
      <c r="CR78" s="50">
        <v>9.2099999999999999E-6</v>
      </c>
      <c r="CS78">
        <v>55.738999999999997</v>
      </c>
      <c r="CT78">
        <v>47.673999999999999</v>
      </c>
      <c r="CU78">
        <v>61.366999999999997</v>
      </c>
      <c r="CV78">
        <v>86.055000000000007</v>
      </c>
      <c r="CW78">
        <v>1.6E-2</v>
      </c>
      <c r="CZ78" s="48"/>
      <c r="DA78" s="37"/>
      <c r="DB78" s="3">
        <v>6</v>
      </c>
      <c r="DD78" s="50">
        <v>9.2099999999999999E-6</v>
      </c>
      <c r="DE78">
        <v>48.497</v>
      </c>
      <c r="DF78">
        <v>43.759</v>
      </c>
      <c r="DG78">
        <v>51.444000000000003</v>
      </c>
      <c r="DH78">
        <v>-126.46899999999999</v>
      </c>
      <c r="DI78">
        <v>1.6E-2</v>
      </c>
      <c r="DT78" s="37"/>
      <c r="DU78">
        <v>8</v>
      </c>
      <c r="DW78" s="50">
        <v>7.6699999999999994E-6</v>
      </c>
      <c r="DX78">
        <v>110.785</v>
      </c>
      <c r="DY78">
        <v>84.087000000000003</v>
      </c>
      <c r="DZ78">
        <v>140.25</v>
      </c>
      <c r="EA78">
        <v>121.759</v>
      </c>
      <c r="EB78">
        <v>1.2999999999999999E-2</v>
      </c>
      <c r="EE78" s="3">
        <v>12</v>
      </c>
      <c r="EG78" s="50">
        <v>4.9100000000000004E-6</v>
      </c>
      <c r="EH78">
        <v>87.908000000000001</v>
      </c>
      <c r="EI78">
        <v>80.058000000000007</v>
      </c>
      <c r="EJ78">
        <v>98.221999999999994</v>
      </c>
      <c r="EK78">
        <v>81.87</v>
      </c>
      <c r="EL78">
        <v>8.0000000000000002E-3</v>
      </c>
      <c r="EO78" s="37"/>
      <c r="EP78" s="3">
        <v>12</v>
      </c>
      <c r="ER78" s="50">
        <v>6.4500000000000001E-6</v>
      </c>
      <c r="ES78">
        <v>62.798999999999999</v>
      </c>
      <c r="ET78">
        <v>58.866999999999997</v>
      </c>
      <c r="EU78">
        <v>65.221999999999994</v>
      </c>
      <c r="EV78">
        <v>29.055</v>
      </c>
      <c r="EW78">
        <v>1.0999999999999999E-2</v>
      </c>
      <c r="EY78"/>
      <c r="EZ78" s="37"/>
      <c r="FA78" s="37"/>
      <c r="FB78" s="37"/>
      <c r="FC78" s="37"/>
      <c r="FD78" s="37"/>
      <c r="FE78" s="37"/>
      <c r="FF78" s="37"/>
      <c r="FG78" s="37"/>
      <c r="FH78" s="37"/>
    </row>
    <row r="79" spans="2:164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">
        <v>27</v>
      </c>
      <c r="N79" s="50">
        <v>1.2300000000000001E-5</v>
      </c>
      <c r="O79">
        <v>39.418999999999997</v>
      </c>
      <c r="P79">
        <v>35.637</v>
      </c>
      <c r="Q79">
        <v>42.857999999999997</v>
      </c>
      <c r="R79">
        <v>136.042</v>
      </c>
      <c r="S79">
        <v>2.1999999999999999E-2</v>
      </c>
      <c r="V79" s="3">
        <v>33</v>
      </c>
      <c r="W79" t="s">
        <v>7</v>
      </c>
      <c r="X79" s="50">
        <v>1.42E-6</v>
      </c>
      <c r="Y79">
        <v>13.831</v>
      </c>
      <c r="Z79">
        <v>10.823</v>
      </c>
      <c r="AA79">
        <v>20.198</v>
      </c>
      <c r="AB79">
        <v>90.858000000000004</v>
      </c>
      <c r="AC79">
        <v>2E-3</v>
      </c>
      <c r="AF79" s="3">
        <v>76</v>
      </c>
      <c r="AH79" s="50">
        <v>6.1399999999999997E-6</v>
      </c>
      <c r="AI79">
        <v>65.629000000000005</v>
      </c>
      <c r="AJ79">
        <v>61.174999999999997</v>
      </c>
      <c r="AK79">
        <v>70.302999999999997</v>
      </c>
      <c r="AL79">
        <v>-55.491</v>
      </c>
      <c r="AM79">
        <v>1.0999999999999999E-2</v>
      </c>
      <c r="BD79">
        <v>13.63888889</v>
      </c>
      <c r="BE79">
        <v>32.733333330000001</v>
      </c>
      <c r="BF79">
        <v>8.75</v>
      </c>
      <c r="BG79">
        <v>21</v>
      </c>
      <c r="BH79" t="s">
        <v>10</v>
      </c>
      <c r="BI79">
        <v>15.75</v>
      </c>
      <c r="BJ79">
        <v>24.55</v>
      </c>
      <c r="BK79" s="3">
        <v>76</v>
      </c>
      <c r="BM79" s="50">
        <v>4.3000000000000003E-6</v>
      </c>
      <c r="BN79">
        <v>32.965000000000003</v>
      </c>
      <c r="BO79">
        <v>24.853999999999999</v>
      </c>
      <c r="BP79">
        <v>39.252000000000002</v>
      </c>
      <c r="BQ79">
        <v>-67.38</v>
      </c>
      <c r="BR79">
        <v>7.0000000000000001E-3</v>
      </c>
      <c r="BU79" s="3">
        <v>76</v>
      </c>
      <c r="BW79" s="50">
        <v>7.3699999999999997E-6</v>
      </c>
      <c r="BX79">
        <v>131.15899999999999</v>
      </c>
      <c r="BY79">
        <v>103.333</v>
      </c>
      <c r="BZ79">
        <v>150.374</v>
      </c>
      <c r="CA79">
        <v>146.976</v>
      </c>
      <c r="CB79">
        <v>1.2999999999999999E-2</v>
      </c>
      <c r="CE79" s="51" t="s">
        <v>83</v>
      </c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>
        <v>27</v>
      </c>
      <c r="CQ79" t="s">
        <v>3</v>
      </c>
      <c r="CR79" s="50">
        <v>6.5400000000000001E-6</v>
      </c>
      <c r="CS79">
        <v>62.008000000000003</v>
      </c>
      <c r="CT79">
        <v>53.639000000000003</v>
      </c>
      <c r="CU79">
        <v>70.325999999999993</v>
      </c>
      <c r="CV79">
        <v>-4.1820000000000004</v>
      </c>
      <c r="CW79">
        <v>1.0999999999999999E-2</v>
      </c>
      <c r="CZ79" s="48"/>
      <c r="DA79" s="37"/>
      <c r="DB79" s="3">
        <v>7</v>
      </c>
      <c r="DD79" s="50">
        <v>8.8999999999999995E-6</v>
      </c>
      <c r="DE79">
        <v>48.253</v>
      </c>
      <c r="DF79">
        <v>45.890999999999998</v>
      </c>
      <c r="DG79">
        <v>49.85</v>
      </c>
      <c r="DH79">
        <v>50.710999999999999</v>
      </c>
      <c r="DI79">
        <v>1.6E-2</v>
      </c>
      <c r="DT79" s="37"/>
      <c r="DU79">
        <v>9</v>
      </c>
      <c r="DW79" s="50">
        <v>7.9799999999999998E-6</v>
      </c>
      <c r="DX79">
        <v>83.265000000000001</v>
      </c>
      <c r="DY79">
        <v>54.039000000000001</v>
      </c>
      <c r="DZ79">
        <v>121.042</v>
      </c>
      <c r="EA79">
        <v>-61.39</v>
      </c>
      <c r="EB79">
        <v>1.4E-2</v>
      </c>
      <c r="EE79" s="3">
        <v>13</v>
      </c>
      <c r="EG79" s="50">
        <v>8.2900000000000002E-6</v>
      </c>
      <c r="EH79">
        <v>101.53100000000001</v>
      </c>
      <c r="EI79">
        <v>81</v>
      </c>
      <c r="EJ79">
        <v>113.846</v>
      </c>
      <c r="EK79">
        <v>-102.995</v>
      </c>
      <c r="EL79">
        <v>1.4E-2</v>
      </c>
      <c r="EO79" s="37"/>
      <c r="EP79" s="3">
        <v>13</v>
      </c>
      <c r="ER79" s="50">
        <v>7.6699999999999994E-6</v>
      </c>
      <c r="ES79">
        <v>65.028999999999996</v>
      </c>
      <c r="ET79">
        <v>62.048999999999999</v>
      </c>
      <c r="EU79">
        <v>69.582999999999998</v>
      </c>
      <c r="EV79">
        <v>-149.036</v>
      </c>
      <c r="EW79">
        <v>1.2999999999999999E-2</v>
      </c>
      <c r="EY79"/>
      <c r="EZ79" s="37"/>
      <c r="FA79" s="37"/>
      <c r="FB79" s="37"/>
      <c r="FC79" s="37"/>
      <c r="FD79" s="37"/>
      <c r="FE79" s="37"/>
      <c r="FF79" s="37"/>
      <c r="FG79" s="37"/>
      <c r="FH79" s="37"/>
    </row>
    <row r="80" spans="2:164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">
        <v>28</v>
      </c>
      <c r="N80" s="50">
        <v>1.3499999999999999E-5</v>
      </c>
      <c r="O80">
        <v>36.581000000000003</v>
      </c>
      <c r="P80">
        <v>30.667000000000002</v>
      </c>
      <c r="Q80">
        <v>42.582999999999998</v>
      </c>
      <c r="R80">
        <v>-40.314</v>
      </c>
      <c r="S80">
        <v>2.4E-2</v>
      </c>
      <c r="V80" s="3">
        <v>34</v>
      </c>
      <c r="W80" t="s">
        <v>4</v>
      </c>
      <c r="X80" s="50">
        <v>4.9100000000000004E-6</v>
      </c>
      <c r="Y80">
        <v>21.742999999999999</v>
      </c>
      <c r="Z80">
        <v>18.882999999999999</v>
      </c>
      <c r="AA80">
        <v>23.495999999999999</v>
      </c>
      <c r="AB80">
        <v>-88.025000000000006</v>
      </c>
      <c r="AC80">
        <v>8.0000000000000002E-3</v>
      </c>
      <c r="AF80" s="3">
        <v>77</v>
      </c>
      <c r="AH80" s="50">
        <v>7.3699999999999997E-6</v>
      </c>
      <c r="AI80">
        <v>65.864999999999995</v>
      </c>
      <c r="AJ80">
        <v>63.244</v>
      </c>
      <c r="AK80">
        <v>68.671999999999997</v>
      </c>
      <c r="AL80">
        <v>127.875</v>
      </c>
      <c r="AM80">
        <v>1.2999999999999999E-2</v>
      </c>
      <c r="BE80">
        <v>54.555555560000002</v>
      </c>
      <c r="BG80">
        <v>35</v>
      </c>
      <c r="BH80" t="s">
        <v>11</v>
      </c>
      <c r="BI80">
        <v>45</v>
      </c>
      <c r="BJ80">
        <v>70.142857140000004</v>
      </c>
      <c r="BK80" s="3">
        <v>77</v>
      </c>
      <c r="BM80" s="50">
        <v>5.22E-6</v>
      </c>
      <c r="BN80">
        <v>34.521000000000001</v>
      </c>
      <c r="BO80">
        <v>31.087</v>
      </c>
      <c r="BP80">
        <v>37.457999999999998</v>
      </c>
      <c r="BQ80">
        <v>118.072</v>
      </c>
      <c r="BR80">
        <v>8.9999999999999993E-3</v>
      </c>
      <c r="BU80" s="3">
        <v>77</v>
      </c>
      <c r="BW80" s="50">
        <v>5.22E-6</v>
      </c>
      <c r="BX80">
        <v>115.81699999999999</v>
      </c>
      <c r="BY80">
        <v>103.333</v>
      </c>
      <c r="BZ80">
        <v>119.236</v>
      </c>
      <c r="CA80">
        <v>-36.869999999999997</v>
      </c>
      <c r="CB80">
        <v>8.9999999999999993E-3</v>
      </c>
      <c r="CE80" s="3" t="s">
        <v>13</v>
      </c>
      <c r="CF80" t="s">
        <v>1</v>
      </c>
      <c r="CG80" t="s">
        <v>2</v>
      </c>
      <c r="CH80" t="s">
        <v>3</v>
      </c>
      <c r="CI80" t="s">
        <v>4</v>
      </c>
      <c r="CJ80" t="s">
        <v>5</v>
      </c>
      <c r="CK80" t="s">
        <v>6</v>
      </c>
      <c r="CL80" t="s">
        <v>14</v>
      </c>
      <c r="CP80">
        <v>28</v>
      </c>
      <c r="CQ80" t="s">
        <v>7</v>
      </c>
      <c r="CR80" s="50">
        <v>1.48E-6</v>
      </c>
      <c r="CS80">
        <v>10.946</v>
      </c>
      <c r="CT80">
        <v>3.9820000000000002</v>
      </c>
      <c r="CU80">
        <v>17.472999999999999</v>
      </c>
      <c r="CV80">
        <v>91.813000000000002</v>
      </c>
      <c r="CW80">
        <v>3.0000000000000001E-3</v>
      </c>
      <c r="CZ80" s="48"/>
      <c r="DA80" s="37"/>
      <c r="DB80" s="3">
        <v>8</v>
      </c>
      <c r="DD80" s="50">
        <v>9.2099999999999999E-6</v>
      </c>
      <c r="DE80">
        <v>46.317999999999998</v>
      </c>
      <c r="DF80">
        <v>43.798000000000002</v>
      </c>
      <c r="DG80">
        <v>48.576000000000001</v>
      </c>
      <c r="DH80">
        <v>-129.28899999999999</v>
      </c>
      <c r="DI80">
        <v>1.6E-2</v>
      </c>
      <c r="DT80" s="37"/>
      <c r="DU80">
        <v>10</v>
      </c>
      <c r="DW80" s="50">
        <v>7.3699999999999997E-6</v>
      </c>
      <c r="DX80">
        <v>77.566999999999993</v>
      </c>
      <c r="DY80">
        <v>61.444000000000003</v>
      </c>
      <c r="DZ80">
        <v>101.50700000000001</v>
      </c>
      <c r="EA80">
        <v>124.38</v>
      </c>
      <c r="EB80">
        <v>1.2999999999999999E-2</v>
      </c>
      <c r="EE80" s="3">
        <v>14</v>
      </c>
      <c r="EG80" s="50">
        <v>8.6000000000000007E-6</v>
      </c>
      <c r="EH80">
        <v>108.21899999999999</v>
      </c>
      <c r="EI80">
        <v>80.498000000000005</v>
      </c>
      <c r="EJ80">
        <v>138.87200000000001</v>
      </c>
      <c r="EK80">
        <v>77.004999999999995</v>
      </c>
      <c r="EL80">
        <v>1.4999999999999999E-2</v>
      </c>
      <c r="EO80" s="37"/>
      <c r="EP80" s="3">
        <v>14</v>
      </c>
      <c r="ER80" s="50">
        <v>6.7499999999999997E-6</v>
      </c>
      <c r="ES80">
        <v>65.944000000000003</v>
      </c>
      <c r="ET80">
        <v>56.484999999999999</v>
      </c>
      <c r="EU80">
        <v>69.825000000000003</v>
      </c>
      <c r="EV80">
        <v>26.565000000000001</v>
      </c>
      <c r="EW80">
        <v>1.2E-2</v>
      </c>
      <c r="EY80"/>
      <c r="EZ80" s="37"/>
      <c r="FA80" s="37"/>
      <c r="FB80" s="37"/>
      <c r="FC80" s="37"/>
      <c r="FD80" s="37"/>
      <c r="FE80" s="37"/>
      <c r="FF80" s="37"/>
      <c r="FG80" s="37"/>
      <c r="FH80" s="37"/>
    </row>
    <row r="81" spans="1:164" x14ac:dyDescent="0.25">
      <c r="B81" s="53" t="s">
        <v>54</v>
      </c>
      <c r="C81" s="37"/>
      <c r="D81" s="37"/>
      <c r="E81" s="37"/>
      <c r="F81" s="37"/>
      <c r="G81" s="37"/>
      <c r="H81" s="37"/>
      <c r="I81" s="37"/>
      <c r="J81" s="37"/>
      <c r="K81" s="37"/>
      <c r="L81" s="3">
        <v>29</v>
      </c>
      <c r="M81" t="s">
        <v>3</v>
      </c>
      <c r="N81" s="50">
        <v>1.1600000000000001E-5</v>
      </c>
      <c r="O81">
        <v>36.662999999999997</v>
      </c>
      <c r="P81">
        <v>31.053999999999998</v>
      </c>
      <c r="Q81">
        <v>42.307000000000002</v>
      </c>
      <c r="R81">
        <v>47.134999999999998</v>
      </c>
      <c r="S81">
        <v>0.02</v>
      </c>
      <c r="V81" s="3">
        <v>35</v>
      </c>
      <c r="W81" t="s">
        <v>5</v>
      </c>
      <c r="X81" s="50">
        <v>9.8200000000000008E-6</v>
      </c>
      <c r="Y81">
        <v>77.349999999999994</v>
      </c>
      <c r="Z81">
        <v>59</v>
      </c>
      <c r="AA81">
        <v>110.258</v>
      </c>
      <c r="AB81">
        <v>98.531000000000006</v>
      </c>
      <c r="AC81">
        <v>1.7000000000000001E-2</v>
      </c>
      <c r="AF81" s="3">
        <v>78</v>
      </c>
      <c r="AH81" s="50">
        <v>6.1399999999999997E-6</v>
      </c>
      <c r="AI81">
        <v>64.822000000000003</v>
      </c>
      <c r="AJ81">
        <v>63.332999999999998</v>
      </c>
      <c r="AK81">
        <v>66.295000000000002</v>
      </c>
      <c r="AL81">
        <v>-55.491</v>
      </c>
      <c r="AM81">
        <v>1.0999999999999999E-2</v>
      </c>
      <c r="AQ81" s="37"/>
      <c r="AR81" s="37"/>
      <c r="AS81" s="37"/>
      <c r="AT81" s="37"/>
      <c r="AU81" s="37"/>
      <c r="AV81" s="37"/>
      <c r="AW81" s="37"/>
      <c r="AX81" s="37"/>
      <c r="AY81" s="37"/>
      <c r="BK81" s="3">
        <v>78</v>
      </c>
      <c r="BM81" s="50">
        <v>6.1399999999999997E-6</v>
      </c>
      <c r="BN81">
        <v>34.338000000000001</v>
      </c>
      <c r="BO81">
        <v>30.797000000000001</v>
      </c>
      <c r="BP81">
        <v>37.667000000000002</v>
      </c>
      <c r="BQ81">
        <v>-64.799000000000007</v>
      </c>
      <c r="BR81">
        <v>1.0999999999999999E-2</v>
      </c>
      <c r="BU81" s="3">
        <v>78</v>
      </c>
      <c r="BW81" s="50">
        <v>1.01E-5</v>
      </c>
      <c r="BX81">
        <v>129.03</v>
      </c>
      <c r="BY81">
        <v>107.166</v>
      </c>
      <c r="BZ81">
        <v>147.774</v>
      </c>
      <c r="CA81">
        <v>143.84200000000001</v>
      </c>
      <c r="CB81">
        <v>1.7999999999999999E-2</v>
      </c>
      <c r="CE81" s="3">
        <v>1</v>
      </c>
      <c r="CG81" s="50">
        <v>8.2900000000000002E-6</v>
      </c>
      <c r="CH81">
        <v>76.474999999999994</v>
      </c>
      <c r="CI81">
        <v>69.323999999999998</v>
      </c>
      <c r="CJ81">
        <v>83.454999999999998</v>
      </c>
      <c r="CK81">
        <v>103.496</v>
      </c>
      <c r="CL81">
        <v>1.4E-2</v>
      </c>
      <c r="CP81">
        <v>29</v>
      </c>
      <c r="CQ81" t="s">
        <v>4</v>
      </c>
      <c r="CR81" s="50">
        <v>3.6799999999999999E-6</v>
      </c>
      <c r="CS81">
        <v>54.540999999999997</v>
      </c>
      <c r="CT81">
        <v>45.213000000000001</v>
      </c>
      <c r="CU81">
        <v>56.889000000000003</v>
      </c>
      <c r="CV81">
        <v>-96.009</v>
      </c>
      <c r="CW81">
        <v>6.0000000000000001E-3</v>
      </c>
      <c r="CZ81" s="48"/>
      <c r="DA81" s="37"/>
      <c r="DB81" s="3">
        <v>9</v>
      </c>
      <c r="DD81" s="50">
        <v>1.26E-5</v>
      </c>
      <c r="DE81">
        <v>44.53</v>
      </c>
      <c r="DF81">
        <v>42.417000000000002</v>
      </c>
      <c r="DG81">
        <v>46.771000000000001</v>
      </c>
      <c r="DH81">
        <v>55.125</v>
      </c>
      <c r="DI81">
        <v>2.1999999999999999E-2</v>
      </c>
      <c r="DT81" s="37"/>
      <c r="DU81">
        <v>11</v>
      </c>
      <c r="DW81" s="50">
        <v>7.3699999999999997E-6</v>
      </c>
      <c r="DX81">
        <v>64.177000000000007</v>
      </c>
      <c r="DY81">
        <v>58.133000000000003</v>
      </c>
      <c r="DZ81">
        <v>72.965000000000003</v>
      </c>
      <c r="EA81">
        <v>-57.723999999999997</v>
      </c>
      <c r="EB81">
        <v>1.2999999999999999E-2</v>
      </c>
      <c r="EE81" s="3">
        <v>15</v>
      </c>
      <c r="EG81" s="50">
        <v>6.1399999999999997E-6</v>
      </c>
      <c r="EH81">
        <v>105.65300000000001</v>
      </c>
      <c r="EI81">
        <v>92.495999999999995</v>
      </c>
      <c r="EJ81">
        <v>124.637</v>
      </c>
      <c r="EK81">
        <v>-99.462000000000003</v>
      </c>
      <c r="EL81">
        <v>0.01</v>
      </c>
      <c r="EO81" s="37"/>
      <c r="EP81" s="3">
        <v>15</v>
      </c>
      <c r="ER81" s="50">
        <v>4.3000000000000003E-6</v>
      </c>
      <c r="ES81">
        <v>65.203000000000003</v>
      </c>
      <c r="ET81">
        <v>58</v>
      </c>
      <c r="EU81">
        <v>68.635000000000005</v>
      </c>
      <c r="EV81">
        <v>-149.036</v>
      </c>
      <c r="EW81">
        <v>7.0000000000000001E-3</v>
      </c>
      <c r="EY81"/>
      <c r="EZ81" s="37"/>
      <c r="FA81" s="37"/>
      <c r="FB81" s="37"/>
      <c r="FC81" s="37"/>
      <c r="FD81" s="37"/>
      <c r="FE81" s="37"/>
      <c r="FF81" s="37"/>
      <c r="FG81" s="37"/>
      <c r="FH81" s="37"/>
    </row>
    <row r="82" spans="1:164" x14ac:dyDescent="0.25">
      <c r="A82" s="4" t="s">
        <v>0</v>
      </c>
      <c r="B82" s="57">
        <v>1.46</v>
      </c>
      <c r="C82" s="37"/>
      <c r="D82" s="37"/>
      <c r="E82" s="37"/>
      <c r="F82" s="37"/>
      <c r="G82" s="37"/>
      <c r="H82" s="37"/>
      <c r="I82" s="37"/>
      <c r="J82" s="37"/>
      <c r="K82" s="37"/>
      <c r="L82" s="3">
        <v>30</v>
      </c>
      <c r="M82" t="s">
        <v>7</v>
      </c>
      <c r="N82" s="50">
        <v>2.0899999999999999E-6</v>
      </c>
      <c r="O82">
        <v>7.6269999999999998</v>
      </c>
      <c r="P82">
        <v>8.7469999999999999</v>
      </c>
      <c r="Q82">
        <v>7.5609999999999999</v>
      </c>
      <c r="R82">
        <v>91.816000000000003</v>
      </c>
      <c r="S82">
        <v>4.0000000000000001E-3</v>
      </c>
      <c r="V82" s="3">
        <v>32</v>
      </c>
      <c r="W82" t="s">
        <v>59</v>
      </c>
      <c r="X82" s="50">
        <v>2.1100000000000001E-4</v>
      </c>
      <c r="Y82">
        <v>47.481000000000002</v>
      </c>
      <c r="Z82">
        <v>18.567</v>
      </c>
      <c r="AA82">
        <v>109.821</v>
      </c>
      <c r="AB82">
        <v>94.180999999999997</v>
      </c>
      <c r="AC82">
        <v>0.38</v>
      </c>
      <c r="AF82" s="3">
        <v>79</v>
      </c>
      <c r="AH82" s="50">
        <v>5.5300000000000004E-6</v>
      </c>
      <c r="AI82">
        <v>66.885000000000005</v>
      </c>
      <c r="AJ82">
        <v>61.783000000000001</v>
      </c>
      <c r="AK82">
        <v>70.471999999999994</v>
      </c>
      <c r="AL82">
        <v>130.23599999999999</v>
      </c>
      <c r="AM82">
        <v>8.9999999999999993E-3</v>
      </c>
      <c r="AQ82" s="37"/>
      <c r="AR82" s="37"/>
      <c r="AS82" s="37"/>
      <c r="AT82" s="37"/>
      <c r="AU82" s="37"/>
      <c r="AV82" s="37"/>
      <c r="AW82" s="37"/>
      <c r="AX82" s="37"/>
      <c r="AY82" s="37"/>
      <c r="BJ82" s="37"/>
      <c r="BK82" s="3">
        <v>79</v>
      </c>
      <c r="BM82" s="50">
        <v>7.0600000000000002E-6</v>
      </c>
      <c r="BN82">
        <v>32.494999999999997</v>
      </c>
      <c r="BO82">
        <v>30.157</v>
      </c>
      <c r="BP82">
        <v>36.972000000000001</v>
      </c>
      <c r="BQ82">
        <v>116.565</v>
      </c>
      <c r="BR82">
        <v>1.2E-2</v>
      </c>
      <c r="BU82" s="3">
        <v>79</v>
      </c>
      <c r="BW82" s="50">
        <v>6.4500000000000001E-6</v>
      </c>
      <c r="BX82">
        <v>133.488</v>
      </c>
      <c r="BY82">
        <v>115.667</v>
      </c>
      <c r="BZ82">
        <v>152.25800000000001</v>
      </c>
      <c r="CA82">
        <v>-29.055</v>
      </c>
      <c r="CB82">
        <v>1.0999999999999999E-2</v>
      </c>
      <c r="CE82" s="3">
        <v>2</v>
      </c>
      <c r="CG82" s="50">
        <v>6.1399999999999997E-6</v>
      </c>
      <c r="CH82">
        <v>76.614999999999995</v>
      </c>
      <c r="CI82">
        <v>69.546999999999997</v>
      </c>
      <c r="CJ82">
        <v>84.465999999999994</v>
      </c>
      <c r="CK82">
        <v>-68.748999999999995</v>
      </c>
      <c r="CL82">
        <v>1.0999999999999999E-2</v>
      </c>
      <c r="CP82">
        <v>30</v>
      </c>
      <c r="CQ82" t="s">
        <v>5</v>
      </c>
      <c r="CR82" s="50">
        <v>9.2099999999999999E-6</v>
      </c>
      <c r="CS82">
        <v>109.004</v>
      </c>
      <c r="CT82">
        <v>66.667000000000002</v>
      </c>
      <c r="CU82">
        <v>138.667</v>
      </c>
      <c r="CV82">
        <v>87.879000000000005</v>
      </c>
      <c r="CW82">
        <v>1.6E-2</v>
      </c>
      <c r="CZ82" s="48"/>
      <c r="DA82" s="37"/>
      <c r="DB82" s="3">
        <v>10</v>
      </c>
      <c r="DD82" s="50">
        <v>1.04E-5</v>
      </c>
      <c r="DE82">
        <v>44.856999999999999</v>
      </c>
      <c r="DF82">
        <v>43.02</v>
      </c>
      <c r="DG82">
        <v>46.798000000000002</v>
      </c>
      <c r="DH82">
        <v>-127.569</v>
      </c>
      <c r="DI82">
        <v>1.7999999999999999E-2</v>
      </c>
      <c r="DT82" s="37"/>
      <c r="DU82">
        <v>12</v>
      </c>
      <c r="DW82" s="50">
        <v>4.9100000000000004E-6</v>
      </c>
      <c r="DX82">
        <v>57.487000000000002</v>
      </c>
      <c r="DY82">
        <v>51.58</v>
      </c>
      <c r="DZ82">
        <v>61</v>
      </c>
      <c r="EA82">
        <v>121.608</v>
      </c>
      <c r="EB82">
        <v>8.0000000000000002E-3</v>
      </c>
      <c r="EE82" s="3">
        <v>16</v>
      </c>
      <c r="EG82" s="50">
        <v>8.6000000000000007E-6</v>
      </c>
      <c r="EH82">
        <v>103.417</v>
      </c>
      <c r="EI82">
        <v>88.221999999999994</v>
      </c>
      <c r="EJ82">
        <v>120.38500000000001</v>
      </c>
      <c r="EK82">
        <v>77.004999999999995</v>
      </c>
      <c r="EL82">
        <v>1.4999999999999999E-2</v>
      </c>
      <c r="EO82" s="37"/>
      <c r="EP82" s="3">
        <v>16</v>
      </c>
      <c r="ER82" s="50">
        <v>5.5300000000000004E-6</v>
      </c>
      <c r="ES82">
        <v>67.311999999999998</v>
      </c>
      <c r="ET82">
        <v>62.274999999999999</v>
      </c>
      <c r="EU82">
        <v>70.625</v>
      </c>
      <c r="EV82">
        <v>35.537999999999997</v>
      </c>
      <c r="EW82">
        <v>8.9999999999999993E-3</v>
      </c>
      <c r="EY82"/>
      <c r="EZ82" s="37"/>
      <c r="FA82" s="37"/>
      <c r="FB82" s="37"/>
      <c r="FC82" s="37"/>
      <c r="FD82" s="37"/>
      <c r="FE82" s="37"/>
      <c r="FF82" s="37"/>
      <c r="FG82" s="37"/>
      <c r="FH82" s="37"/>
    </row>
    <row r="83" spans="1:164" x14ac:dyDescent="0.25">
      <c r="A83" s="8" t="s">
        <v>12</v>
      </c>
      <c r="B83" s="55">
        <v>1.82</v>
      </c>
      <c r="C83" s="37"/>
      <c r="D83" s="37"/>
      <c r="E83" s="37"/>
      <c r="F83" s="37"/>
      <c r="G83" s="37"/>
      <c r="H83" s="37"/>
      <c r="I83" s="37"/>
      <c r="J83" s="37"/>
      <c r="K83" s="37"/>
      <c r="L83" s="3">
        <v>31</v>
      </c>
      <c r="M83" t="s">
        <v>4</v>
      </c>
      <c r="N83" s="50">
        <v>6.1399999999999997E-6</v>
      </c>
      <c r="O83">
        <v>19.669</v>
      </c>
      <c r="P83">
        <v>13</v>
      </c>
      <c r="Q83">
        <v>22.667000000000002</v>
      </c>
      <c r="R83">
        <v>-46.042000000000002</v>
      </c>
      <c r="S83">
        <v>0.01</v>
      </c>
      <c r="V83" s="3">
        <v>33</v>
      </c>
      <c r="W83" t="s">
        <v>60</v>
      </c>
      <c r="X83" s="50">
        <v>5.0600000000000005E-4</v>
      </c>
      <c r="Y83">
        <v>49.591000000000001</v>
      </c>
      <c r="Z83">
        <v>11.065</v>
      </c>
      <c r="AA83">
        <v>210.22399999999999</v>
      </c>
      <c r="AB83">
        <v>94.281000000000006</v>
      </c>
      <c r="AC83">
        <v>0.91300000000000003</v>
      </c>
      <c r="AF83" s="3">
        <v>80</v>
      </c>
      <c r="AH83" s="50">
        <v>5.5300000000000004E-6</v>
      </c>
      <c r="AI83">
        <v>65.341999999999999</v>
      </c>
      <c r="AJ83">
        <v>63.945999999999998</v>
      </c>
      <c r="AK83">
        <v>67.52</v>
      </c>
      <c r="AL83">
        <v>-57.265000000000001</v>
      </c>
      <c r="AM83">
        <v>8.9999999999999993E-3</v>
      </c>
      <c r="AQ83" s="37"/>
      <c r="AR83" s="37"/>
      <c r="AS83" s="37"/>
      <c r="AT83" s="37"/>
      <c r="AU83" s="37"/>
      <c r="AV83" s="37"/>
      <c r="AW83" s="37"/>
      <c r="AX83" s="37"/>
      <c r="AY83" s="37"/>
      <c r="BK83" s="3">
        <v>80</v>
      </c>
      <c r="BM83" s="50">
        <v>6.4500000000000001E-6</v>
      </c>
      <c r="BN83">
        <v>31.064</v>
      </c>
      <c r="BO83">
        <v>25.667000000000002</v>
      </c>
      <c r="BP83">
        <v>34.667000000000002</v>
      </c>
      <c r="BQ83">
        <v>-63.435000000000002</v>
      </c>
      <c r="BR83">
        <v>1.0999999999999999E-2</v>
      </c>
      <c r="BU83" s="3">
        <v>80</v>
      </c>
      <c r="BW83" s="50">
        <v>4.9100000000000004E-6</v>
      </c>
      <c r="BX83">
        <v>151.37200000000001</v>
      </c>
      <c r="BY83">
        <v>136.667</v>
      </c>
      <c r="BZ83">
        <v>171.05699999999999</v>
      </c>
      <c r="CA83">
        <v>146.31</v>
      </c>
      <c r="CB83">
        <v>8.0000000000000002E-3</v>
      </c>
      <c r="CE83" s="3">
        <v>3</v>
      </c>
      <c r="CG83" s="50">
        <v>6.4500000000000001E-6</v>
      </c>
      <c r="CH83">
        <v>75.944000000000003</v>
      </c>
      <c r="CI83">
        <v>69.046000000000006</v>
      </c>
      <c r="CJ83">
        <v>81.046000000000006</v>
      </c>
      <c r="CK83">
        <v>104.744</v>
      </c>
      <c r="CL83">
        <v>1.0999999999999999E-2</v>
      </c>
      <c r="CP83">
        <v>27</v>
      </c>
      <c r="CQ83" t="s">
        <v>59</v>
      </c>
      <c r="CR83" s="50">
        <v>1.63E-4</v>
      </c>
      <c r="CS83">
        <v>61.941000000000003</v>
      </c>
      <c r="CT83">
        <v>45.860999999999997</v>
      </c>
      <c r="CU83">
        <v>138.44399999999999</v>
      </c>
      <c r="CV83">
        <v>85.775999999999996</v>
      </c>
      <c r="CW83">
        <v>0.29299999999999998</v>
      </c>
      <c r="CZ83" s="48"/>
      <c r="DA83" s="37"/>
      <c r="DB83" s="3">
        <v>11</v>
      </c>
      <c r="DD83" s="50">
        <v>9.5200000000000003E-6</v>
      </c>
      <c r="DE83">
        <v>46.158999999999999</v>
      </c>
      <c r="DF83">
        <v>42.267000000000003</v>
      </c>
      <c r="DG83">
        <v>49.606999999999999</v>
      </c>
      <c r="DH83">
        <v>51.633000000000003</v>
      </c>
      <c r="DI83">
        <v>1.7000000000000001E-2</v>
      </c>
      <c r="DT83" s="37"/>
      <c r="DU83">
        <v>13</v>
      </c>
      <c r="DW83" s="50">
        <v>7.0600000000000002E-6</v>
      </c>
      <c r="DX83">
        <v>58.685000000000002</v>
      </c>
      <c r="DY83">
        <v>52.121000000000002</v>
      </c>
      <c r="DZ83">
        <v>62.76</v>
      </c>
      <c r="EA83">
        <v>-59.930999999999997</v>
      </c>
      <c r="EB83">
        <v>1.2E-2</v>
      </c>
      <c r="EE83" s="3">
        <v>17</v>
      </c>
      <c r="EG83" s="50">
        <v>7.0600000000000002E-6</v>
      </c>
      <c r="EH83">
        <v>109.413</v>
      </c>
      <c r="EI83">
        <v>86.635999999999996</v>
      </c>
      <c r="EJ83">
        <v>122.818</v>
      </c>
      <c r="EK83">
        <v>-100.30500000000001</v>
      </c>
      <c r="EL83">
        <v>1.2E-2</v>
      </c>
      <c r="EO83" s="37"/>
      <c r="EP83" s="3">
        <v>17</v>
      </c>
      <c r="ER83" s="50">
        <v>7.6699999999999994E-6</v>
      </c>
      <c r="ES83">
        <v>68.793000000000006</v>
      </c>
      <c r="ET83">
        <v>63.707999999999998</v>
      </c>
      <c r="EU83">
        <v>71.971999999999994</v>
      </c>
      <c r="EV83">
        <v>-150.255</v>
      </c>
      <c r="EW83">
        <v>1.2999999999999999E-2</v>
      </c>
      <c r="EY83"/>
      <c r="EZ83" s="37"/>
      <c r="FA83" s="37"/>
      <c r="FB83" s="37"/>
      <c r="FC83" s="37"/>
      <c r="FD83" s="37"/>
      <c r="FE83" s="37"/>
      <c r="FF83" s="37"/>
      <c r="FG83" s="37"/>
      <c r="FH83" s="37"/>
    </row>
    <row r="84" spans="1:164" x14ac:dyDescent="0.25">
      <c r="A84" s="8" t="s">
        <v>16</v>
      </c>
      <c r="B84" s="55">
        <v>2.2200000000000002</v>
      </c>
      <c r="C84" s="37"/>
      <c r="D84" s="37"/>
      <c r="E84" s="37"/>
      <c r="F84" s="37"/>
      <c r="G84" s="37"/>
      <c r="H84" s="37"/>
      <c r="I84" s="37"/>
      <c r="J84" s="37"/>
      <c r="K84" s="37"/>
      <c r="L84" s="3">
        <v>32</v>
      </c>
      <c r="M84" t="s">
        <v>5</v>
      </c>
      <c r="N84" s="50">
        <v>1.5400000000000002E-5</v>
      </c>
      <c r="O84">
        <v>46.23</v>
      </c>
      <c r="P84">
        <v>42.868000000000002</v>
      </c>
      <c r="Q84">
        <v>52.212000000000003</v>
      </c>
      <c r="R84">
        <v>143.74600000000001</v>
      </c>
      <c r="S84">
        <v>2.7E-2</v>
      </c>
      <c r="AD84" t="s">
        <v>9</v>
      </c>
      <c r="AF84" s="3">
        <v>81</v>
      </c>
      <c r="AH84" s="50">
        <v>7.3699999999999997E-6</v>
      </c>
      <c r="AI84">
        <v>66.430000000000007</v>
      </c>
      <c r="AJ84">
        <v>59.033000000000001</v>
      </c>
      <c r="AK84">
        <v>72.204999999999998</v>
      </c>
      <c r="AL84">
        <v>124.38</v>
      </c>
      <c r="AM84">
        <v>1.2999999999999999E-2</v>
      </c>
      <c r="AQ84" s="37"/>
      <c r="AR84" s="37"/>
      <c r="AS84" s="37"/>
      <c r="AT84" s="37"/>
      <c r="AU84" s="37"/>
      <c r="AV84" s="37"/>
      <c r="AW84" s="37"/>
      <c r="AX84" s="37"/>
      <c r="AY84" s="37"/>
      <c r="BK84" s="3">
        <v>81</v>
      </c>
      <c r="BM84" s="50">
        <v>6.1399999999999997E-6</v>
      </c>
      <c r="BN84">
        <v>34.850999999999999</v>
      </c>
      <c r="BO84">
        <v>29.332999999999998</v>
      </c>
      <c r="BP84">
        <v>38.822000000000003</v>
      </c>
      <c r="BQ84">
        <v>116.565</v>
      </c>
      <c r="BR84">
        <v>1.0999999999999999E-2</v>
      </c>
      <c r="BU84" s="3">
        <v>81</v>
      </c>
      <c r="BW84" s="50">
        <v>6.1399999999999997E-6</v>
      </c>
      <c r="BX84">
        <v>155.95400000000001</v>
      </c>
      <c r="BY84">
        <v>143.06299999999999</v>
      </c>
      <c r="BZ84">
        <v>179.63</v>
      </c>
      <c r="CA84">
        <v>-32.005000000000003</v>
      </c>
      <c r="CB84">
        <v>0.01</v>
      </c>
      <c r="CE84" s="3">
        <v>4</v>
      </c>
      <c r="CG84" s="50">
        <v>5.5300000000000004E-6</v>
      </c>
      <c r="CH84">
        <v>78.296999999999997</v>
      </c>
      <c r="CI84">
        <v>74.113</v>
      </c>
      <c r="CJ84">
        <v>82.894999999999996</v>
      </c>
      <c r="CK84">
        <v>-72.646000000000001</v>
      </c>
      <c r="CL84">
        <v>8.9999999999999993E-3</v>
      </c>
      <c r="CP84">
        <v>28</v>
      </c>
      <c r="CQ84" t="s">
        <v>76</v>
      </c>
      <c r="CR84" s="50">
        <v>5.7399999999999997E-4</v>
      </c>
      <c r="CS84">
        <v>52.847999999999999</v>
      </c>
      <c r="CT84">
        <v>38.192999999999998</v>
      </c>
      <c r="CU84">
        <v>168.80600000000001</v>
      </c>
      <c r="CV84">
        <v>85.828999999999994</v>
      </c>
      <c r="CW84">
        <v>1.036</v>
      </c>
      <c r="CZ84" s="48"/>
      <c r="DA84" s="37"/>
      <c r="DB84" s="3">
        <v>12</v>
      </c>
      <c r="DD84" s="50">
        <v>8.2900000000000002E-6</v>
      </c>
      <c r="DE84">
        <v>45.71</v>
      </c>
      <c r="DF84">
        <v>43.332999999999998</v>
      </c>
      <c r="DG84">
        <v>47.896999999999998</v>
      </c>
      <c r="DH84">
        <v>-128.66</v>
      </c>
      <c r="DI84">
        <v>1.4E-2</v>
      </c>
      <c r="DT84" s="37"/>
      <c r="DU84">
        <v>14</v>
      </c>
      <c r="DW84" s="50">
        <v>5.8300000000000001E-6</v>
      </c>
      <c r="DX84">
        <v>66.021000000000001</v>
      </c>
      <c r="DY84">
        <v>58.930999999999997</v>
      </c>
      <c r="DZ84">
        <v>74.613</v>
      </c>
      <c r="EA84">
        <v>122.005</v>
      </c>
      <c r="EB84">
        <v>0.01</v>
      </c>
      <c r="EE84" s="3">
        <v>18</v>
      </c>
      <c r="EG84" s="50">
        <v>7.0600000000000002E-6</v>
      </c>
      <c r="EH84">
        <v>93.858000000000004</v>
      </c>
      <c r="EI84">
        <v>70.667000000000002</v>
      </c>
      <c r="EJ84">
        <v>115.333</v>
      </c>
      <c r="EK84">
        <v>74.745000000000005</v>
      </c>
      <c r="EL84">
        <v>1.2E-2</v>
      </c>
      <c r="EO84" s="37"/>
      <c r="EP84" s="3">
        <v>18</v>
      </c>
      <c r="ER84" s="50">
        <v>5.8300000000000001E-6</v>
      </c>
      <c r="ES84">
        <v>70.658000000000001</v>
      </c>
      <c r="ET84">
        <v>68.603999999999999</v>
      </c>
      <c r="EU84">
        <v>72.456999999999994</v>
      </c>
      <c r="EV84">
        <v>28.071999999999999</v>
      </c>
      <c r="EW84">
        <v>0.01</v>
      </c>
      <c r="EY84"/>
      <c r="EZ84" s="37"/>
      <c r="FA84" s="37"/>
      <c r="FB84" s="37"/>
      <c r="FC84" s="37"/>
      <c r="FD84" s="37"/>
      <c r="FE84" s="37"/>
      <c r="FF84" s="37"/>
      <c r="FG84" s="37"/>
      <c r="FH84" s="37"/>
    </row>
    <row r="85" spans="1:164" x14ac:dyDescent="0.25">
      <c r="A85" s="9" t="s">
        <v>17</v>
      </c>
      <c r="B85" s="56">
        <v>2.09</v>
      </c>
      <c r="C85" s="37"/>
      <c r="D85" s="37"/>
      <c r="E85" s="37"/>
      <c r="F85" s="37"/>
      <c r="G85" s="37"/>
      <c r="H85" s="37"/>
      <c r="I85" s="37"/>
      <c r="J85" s="37"/>
      <c r="K85" s="37"/>
      <c r="L85" s="3">
        <v>29</v>
      </c>
      <c r="M85" t="s">
        <v>59</v>
      </c>
      <c r="N85" s="50">
        <v>3.1799999999999998E-4</v>
      </c>
      <c r="O85">
        <v>36.304000000000002</v>
      </c>
      <c r="P85">
        <v>13.609</v>
      </c>
      <c r="Q85">
        <v>51.637</v>
      </c>
      <c r="R85">
        <v>-43.040999999999997</v>
      </c>
      <c r="S85">
        <v>0.57299999999999995</v>
      </c>
      <c r="AD85">
        <v>31.666666670000001</v>
      </c>
      <c r="AE85">
        <v>76.083333330000002</v>
      </c>
      <c r="AF85" s="3">
        <v>82</v>
      </c>
      <c r="AH85" s="50">
        <v>4.9100000000000004E-6</v>
      </c>
      <c r="AI85">
        <v>67.715999999999994</v>
      </c>
      <c r="AJ85">
        <v>64.106999999999999</v>
      </c>
      <c r="AK85">
        <v>70.44</v>
      </c>
      <c r="AL85">
        <v>-53.13</v>
      </c>
      <c r="AM85">
        <v>8.0000000000000002E-3</v>
      </c>
      <c r="AQ85" s="37"/>
      <c r="AR85" s="37"/>
      <c r="AS85" s="37"/>
      <c r="AT85" s="37"/>
      <c r="AU85" s="37"/>
      <c r="AV85" s="37"/>
      <c r="AW85" s="37"/>
      <c r="AX85" s="37"/>
      <c r="AY85" s="37"/>
      <c r="BK85" s="3">
        <v>82</v>
      </c>
      <c r="BM85" s="50">
        <v>4.9100000000000004E-6</v>
      </c>
      <c r="BN85">
        <v>38.027999999999999</v>
      </c>
      <c r="BO85">
        <v>33.82</v>
      </c>
      <c r="BP85">
        <v>43.622</v>
      </c>
      <c r="BQ85">
        <v>-65.224999999999994</v>
      </c>
      <c r="BR85">
        <v>8.0000000000000002E-3</v>
      </c>
      <c r="BU85" s="3">
        <v>82</v>
      </c>
      <c r="BW85" s="50">
        <v>4.3000000000000003E-6</v>
      </c>
      <c r="BX85">
        <v>149.161</v>
      </c>
      <c r="BY85">
        <v>142.20500000000001</v>
      </c>
      <c r="BZ85">
        <v>159.89699999999999</v>
      </c>
      <c r="CA85">
        <v>138.01300000000001</v>
      </c>
      <c r="CB85">
        <v>7.0000000000000001E-3</v>
      </c>
      <c r="CE85" s="3">
        <v>5</v>
      </c>
      <c r="CG85" s="50">
        <v>7.9799999999999998E-6</v>
      </c>
      <c r="CH85">
        <v>78.591999999999999</v>
      </c>
      <c r="CI85">
        <v>65.147000000000006</v>
      </c>
      <c r="CJ85">
        <v>86.566999999999993</v>
      </c>
      <c r="CK85">
        <v>106.26</v>
      </c>
      <c r="CL85">
        <v>1.4E-2</v>
      </c>
      <c r="CX85" t="s">
        <v>9</v>
      </c>
      <c r="CZ85" s="48"/>
      <c r="DA85" s="37"/>
      <c r="DB85" s="3">
        <v>13</v>
      </c>
      <c r="DD85" s="50">
        <v>9.8200000000000008E-6</v>
      </c>
      <c r="DE85">
        <v>44.768999999999998</v>
      </c>
      <c r="DF85">
        <v>41.441000000000003</v>
      </c>
      <c r="DG85">
        <v>47.128999999999998</v>
      </c>
      <c r="DH85">
        <v>51.34</v>
      </c>
      <c r="DI85">
        <v>1.7000000000000001E-2</v>
      </c>
      <c r="DT85" s="37"/>
      <c r="DU85">
        <v>15</v>
      </c>
      <c r="DW85" s="50">
        <v>7.0600000000000002E-6</v>
      </c>
      <c r="DX85">
        <v>67.168999999999997</v>
      </c>
      <c r="DY85">
        <v>57</v>
      </c>
      <c r="DZ85">
        <v>76.332999999999998</v>
      </c>
      <c r="EA85">
        <v>-56.31</v>
      </c>
      <c r="EB85">
        <v>1.2E-2</v>
      </c>
      <c r="EE85" s="3">
        <v>19</v>
      </c>
      <c r="EG85" s="50">
        <v>7.6699999999999994E-6</v>
      </c>
      <c r="EH85">
        <v>72.061999999999998</v>
      </c>
      <c r="EI85">
        <v>63.406999999999996</v>
      </c>
      <c r="EJ85">
        <v>82.009</v>
      </c>
      <c r="EK85">
        <v>-99.866</v>
      </c>
      <c r="EL85">
        <v>1.2999999999999999E-2</v>
      </c>
      <c r="EO85" s="37"/>
      <c r="EP85" s="3">
        <v>19</v>
      </c>
      <c r="ER85" s="50">
        <v>8.6000000000000007E-6</v>
      </c>
      <c r="ES85">
        <v>71.591999999999999</v>
      </c>
      <c r="ET85">
        <v>67.59</v>
      </c>
      <c r="EU85">
        <v>74.576999999999998</v>
      </c>
      <c r="EV85">
        <v>-146.88900000000001</v>
      </c>
      <c r="EW85">
        <v>1.4999999999999999E-2</v>
      </c>
      <c r="EY85"/>
      <c r="EZ85" s="37"/>
      <c r="FA85" s="37"/>
      <c r="FB85" s="37"/>
      <c r="FC85" s="37"/>
      <c r="FD85" s="37"/>
      <c r="FE85" s="37"/>
      <c r="FF85" s="37"/>
      <c r="FG85" s="37"/>
      <c r="FH85" s="37"/>
    </row>
    <row r="86" spans="1:164" x14ac:dyDescent="0.25">
      <c r="A86" s="8" t="s">
        <v>18</v>
      </c>
      <c r="B86" s="55">
        <v>1.59</v>
      </c>
      <c r="C86" s="37"/>
      <c r="D86" s="37"/>
      <c r="E86" s="37"/>
      <c r="F86" s="37"/>
      <c r="G86" s="37"/>
      <c r="H86" s="37"/>
      <c r="I86" s="37"/>
      <c r="J86" s="37"/>
      <c r="K86" s="37"/>
      <c r="L86" s="3">
        <v>39</v>
      </c>
      <c r="M86" t="s">
        <v>60</v>
      </c>
      <c r="N86" s="50">
        <v>5.5900000000000004E-4</v>
      </c>
      <c r="O86">
        <v>73.92</v>
      </c>
      <c r="P86">
        <v>45.171999999999997</v>
      </c>
      <c r="Q86">
        <v>145.268</v>
      </c>
      <c r="R86">
        <v>-114.637</v>
      </c>
      <c r="S86">
        <v>1.0089999999999999</v>
      </c>
      <c r="Y86">
        <v>15.21666667</v>
      </c>
      <c r="Z86">
        <v>65.214285709999999</v>
      </c>
      <c r="AA86">
        <f>AB87-AD85</f>
        <v>6.3333333299999985</v>
      </c>
      <c r="AB86">
        <v>27.14285714</v>
      </c>
      <c r="AC86" t="s">
        <v>10</v>
      </c>
      <c r="AD86">
        <v>22.352941179999998</v>
      </c>
      <c r="AE86">
        <v>53.705882350000003</v>
      </c>
      <c r="AF86" s="3">
        <v>83</v>
      </c>
      <c r="AH86" s="50">
        <v>3.3799999999999998E-6</v>
      </c>
      <c r="AI86">
        <v>67.078999999999994</v>
      </c>
      <c r="AJ86">
        <v>65</v>
      </c>
      <c r="AK86">
        <v>70</v>
      </c>
      <c r="AL86">
        <v>130.601</v>
      </c>
      <c r="AM86">
        <v>5.0000000000000001E-3</v>
      </c>
      <c r="AQ86" s="37"/>
      <c r="AR86" s="37"/>
      <c r="AS86" s="37"/>
      <c r="AT86" s="37"/>
      <c r="AU86" s="37"/>
      <c r="AV86" s="37"/>
      <c r="AW86" s="37"/>
      <c r="AX86" s="37"/>
      <c r="AY86" s="37"/>
      <c r="BK86" s="3">
        <v>83</v>
      </c>
      <c r="BM86" s="50">
        <v>5.8300000000000001E-6</v>
      </c>
      <c r="BN86">
        <v>50.045999999999999</v>
      </c>
      <c r="BO86">
        <v>36.024999999999999</v>
      </c>
      <c r="BP86">
        <v>67.369</v>
      </c>
      <c r="BQ86">
        <v>118.072</v>
      </c>
      <c r="BR86">
        <v>0.01</v>
      </c>
      <c r="BU86" s="3">
        <v>83</v>
      </c>
      <c r="BV86" t="s">
        <v>3</v>
      </c>
      <c r="BW86" s="50">
        <v>6.5599999999999999E-6</v>
      </c>
      <c r="BX86">
        <v>81.421000000000006</v>
      </c>
      <c r="BY86">
        <v>72.066000000000003</v>
      </c>
      <c r="BZ86">
        <v>91.828999999999994</v>
      </c>
      <c r="CA86">
        <v>55.304000000000002</v>
      </c>
      <c r="CB86">
        <v>1.0999999999999999E-2</v>
      </c>
      <c r="CE86" s="3">
        <v>6</v>
      </c>
      <c r="CG86" s="50">
        <v>7.6699999999999994E-6</v>
      </c>
      <c r="CH86">
        <v>77.481999999999999</v>
      </c>
      <c r="CI86">
        <v>74.75</v>
      </c>
      <c r="CJ86">
        <v>81.661000000000001</v>
      </c>
      <c r="CK86">
        <v>-70.016999999999996</v>
      </c>
      <c r="CL86">
        <v>1.2999999999999999E-2</v>
      </c>
      <c r="CX86">
        <v>26.636363639999999</v>
      </c>
      <c r="CY86">
        <v>94.181818179999993</v>
      </c>
      <c r="CZ86" s="48"/>
      <c r="DA86" s="37"/>
      <c r="DB86" s="3">
        <v>14</v>
      </c>
      <c r="DD86" s="50">
        <v>8.6000000000000007E-6</v>
      </c>
      <c r="DE86">
        <v>45.914999999999999</v>
      </c>
      <c r="DF86">
        <v>43.531999999999996</v>
      </c>
      <c r="DG86">
        <v>48.332999999999998</v>
      </c>
      <c r="DH86">
        <v>-124.28700000000001</v>
      </c>
      <c r="DI86">
        <v>1.4999999999999999E-2</v>
      </c>
      <c r="DT86" s="37"/>
      <c r="DU86">
        <v>16</v>
      </c>
      <c r="DW86" s="50">
        <v>7.6699999999999994E-6</v>
      </c>
      <c r="DX86">
        <v>67.564999999999998</v>
      </c>
      <c r="DY86">
        <v>60.573999999999998</v>
      </c>
      <c r="DZ86">
        <v>76.332999999999998</v>
      </c>
      <c r="EA86">
        <v>123.024</v>
      </c>
      <c r="EB86">
        <v>1.2999999999999999E-2</v>
      </c>
      <c r="EE86" s="3">
        <v>20</v>
      </c>
      <c r="EG86" s="50">
        <v>4.9100000000000004E-6</v>
      </c>
      <c r="EH86">
        <v>71.891999999999996</v>
      </c>
      <c r="EI86">
        <v>62.488999999999997</v>
      </c>
      <c r="EJ86">
        <v>79.066000000000003</v>
      </c>
      <c r="EK86">
        <v>78.69</v>
      </c>
      <c r="EL86">
        <v>8.0000000000000002E-3</v>
      </c>
      <c r="EO86" s="37"/>
      <c r="EP86" s="3">
        <v>20</v>
      </c>
      <c r="ER86" s="50">
        <v>7.0600000000000002E-6</v>
      </c>
      <c r="ES86">
        <v>73.075999999999993</v>
      </c>
      <c r="ET86">
        <v>69.897999999999996</v>
      </c>
      <c r="EU86">
        <v>75.332999999999998</v>
      </c>
      <c r="EV86">
        <v>27.759</v>
      </c>
      <c r="EW86">
        <v>1.2E-2</v>
      </c>
      <c r="EY86"/>
      <c r="EZ86" s="37"/>
      <c r="FA86" s="37"/>
      <c r="FB86" s="37"/>
      <c r="FC86" s="37"/>
      <c r="FD86" s="37"/>
      <c r="FE86" s="37"/>
      <c r="FF86" s="37"/>
      <c r="FG86" s="37"/>
      <c r="FH86" s="37"/>
    </row>
    <row r="87" spans="1:164" x14ac:dyDescent="0.25">
      <c r="A87" s="54" t="s">
        <v>120</v>
      </c>
      <c r="B87" s="53">
        <v>0.23</v>
      </c>
      <c r="C87" s="37"/>
      <c r="D87" s="37"/>
      <c r="E87" s="37"/>
      <c r="F87" s="37"/>
      <c r="G87" s="37"/>
      <c r="H87" s="37"/>
      <c r="I87" s="37"/>
      <c r="J87" s="37"/>
      <c r="K87" s="37"/>
      <c r="T87" t="s">
        <v>9</v>
      </c>
      <c r="Z87">
        <v>91.3</v>
      </c>
      <c r="AB87">
        <v>38</v>
      </c>
      <c r="AC87" t="s">
        <v>11</v>
      </c>
      <c r="AD87">
        <v>47.5</v>
      </c>
      <c r="AE87">
        <v>114.125</v>
      </c>
      <c r="AF87" s="3">
        <v>84</v>
      </c>
      <c r="AH87" s="50">
        <v>3.9899999999999999E-6</v>
      </c>
      <c r="AI87">
        <v>65.962000000000003</v>
      </c>
      <c r="AJ87">
        <v>63.889000000000003</v>
      </c>
      <c r="AK87">
        <v>68.332999999999998</v>
      </c>
      <c r="AL87">
        <v>-55.008000000000003</v>
      </c>
      <c r="AM87">
        <v>7.0000000000000001E-3</v>
      </c>
      <c r="AQ87" s="37"/>
      <c r="AR87" s="37"/>
      <c r="AS87" s="37"/>
      <c r="AT87" s="37"/>
      <c r="AU87" s="37"/>
      <c r="AV87" s="37"/>
      <c r="AW87" s="37"/>
      <c r="AX87" s="37"/>
      <c r="AY87" s="37"/>
      <c r="BK87" s="3">
        <v>84</v>
      </c>
      <c r="BL87" t="s">
        <v>3</v>
      </c>
      <c r="BM87" s="50">
        <v>6.4899999999999997E-6</v>
      </c>
      <c r="BN87">
        <v>91.385000000000005</v>
      </c>
      <c r="BO87">
        <v>67.430999999999997</v>
      </c>
      <c r="BP87">
        <v>118.157</v>
      </c>
      <c r="BQ87">
        <v>27.213000000000001</v>
      </c>
      <c r="BR87">
        <v>1.0999999999999999E-2</v>
      </c>
      <c r="BU87" s="3">
        <v>84</v>
      </c>
      <c r="BV87" t="s">
        <v>7</v>
      </c>
      <c r="BW87" s="50">
        <v>1.2899999999999999E-6</v>
      </c>
      <c r="BX87">
        <v>28.48</v>
      </c>
      <c r="BY87">
        <v>24.515999999999998</v>
      </c>
      <c r="BZ87">
        <v>33.372</v>
      </c>
      <c r="CA87">
        <v>90.683999999999997</v>
      </c>
      <c r="CB87">
        <v>2E-3</v>
      </c>
      <c r="CE87" s="3">
        <v>7</v>
      </c>
      <c r="CG87" s="50">
        <v>8.8999999999999995E-6</v>
      </c>
      <c r="CH87">
        <v>77.772999999999996</v>
      </c>
      <c r="CI87">
        <v>73.207999999999998</v>
      </c>
      <c r="CJ87">
        <v>80.614000000000004</v>
      </c>
      <c r="CK87">
        <v>102.529</v>
      </c>
      <c r="CL87">
        <v>1.4999999999999999E-2</v>
      </c>
      <c r="CS87">
        <v>35.31818182</v>
      </c>
      <c r="CT87">
        <v>74</v>
      </c>
      <c r="CU87">
        <v>9.9886363639999995</v>
      </c>
      <c r="CV87">
        <v>20.928571430000002</v>
      </c>
      <c r="CW87" t="s">
        <v>10</v>
      </c>
      <c r="CX87">
        <v>18.3125</v>
      </c>
      <c r="CY87">
        <v>64.75</v>
      </c>
      <c r="CZ87" s="48"/>
      <c r="DA87" s="37"/>
      <c r="DB87" s="3">
        <v>15</v>
      </c>
      <c r="DD87" s="50">
        <v>7.6699999999999994E-6</v>
      </c>
      <c r="DE87">
        <v>48.539000000000001</v>
      </c>
      <c r="DF87">
        <v>46.110999999999997</v>
      </c>
      <c r="DG87">
        <v>51.667000000000002</v>
      </c>
      <c r="DH87">
        <v>51.71</v>
      </c>
      <c r="DI87">
        <v>1.2999999999999999E-2</v>
      </c>
      <c r="DT87" s="37"/>
      <c r="DU87">
        <v>17</v>
      </c>
      <c r="DW87" s="50">
        <v>6.7499999999999997E-6</v>
      </c>
      <c r="DX87">
        <v>80.27</v>
      </c>
      <c r="DY87">
        <v>64.814999999999998</v>
      </c>
      <c r="DZ87">
        <v>91.385000000000005</v>
      </c>
      <c r="EA87">
        <v>-58.57</v>
      </c>
      <c r="EB87">
        <v>1.2E-2</v>
      </c>
      <c r="EE87" s="3">
        <v>21</v>
      </c>
      <c r="EG87" s="50">
        <v>8.6000000000000007E-6</v>
      </c>
      <c r="EH87">
        <v>66.394999999999996</v>
      </c>
      <c r="EI87">
        <v>61.46</v>
      </c>
      <c r="EJ87">
        <v>72.525999999999996</v>
      </c>
      <c r="EK87">
        <v>-100.886</v>
      </c>
      <c r="EL87">
        <v>1.4999999999999999E-2</v>
      </c>
      <c r="EO87" s="37"/>
      <c r="EP87" s="3">
        <v>21</v>
      </c>
      <c r="ER87" s="50">
        <v>9.5200000000000003E-6</v>
      </c>
      <c r="ES87">
        <v>73.006</v>
      </c>
      <c r="ET87">
        <v>69.055000000000007</v>
      </c>
      <c r="EU87">
        <v>77.533000000000001</v>
      </c>
      <c r="EV87">
        <v>-150.018</v>
      </c>
      <c r="EW87">
        <v>1.7000000000000001E-2</v>
      </c>
      <c r="EY87"/>
      <c r="EZ87" s="37"/>
      <c r="FA87" s="37"/>
      <c r="FB87" s="37"/>
      <c r="FC87" s="37"/>
      <c r="FD87" s="37"/>
      <c r="FE87" s="37"/>
      <c r="FF87" s="37"/>
      <c r="FG87" s="37"/>
      <c r="FH87" s="37"/>
    </row>
    <row r="88" spans="1:164" x14ac:dyDescent="0.25">
      <c r="A88" s="8" t="s">
        <v>19</v>
      </c>
      <c r="B88" s="55">
        <v>2.08</v>
      </c>
      <c r="C88" s="37"/>
      <c r="D88" s="37"/>
      <c r="E88" s="37"/>
      <c r="F88" s="37"/>
      <c r="G88" s="37"/>
      <c r="H88" s="37"/>
      <c r="I88" s="37"/>
      <c r="J88" s="37"/>
      <c r="K88" s="37"/>
      <c r="T88">
        <v>28.65</v>
      </c>
      <c r="U88">
        <v>50.45</v>
      </c>
      <c r="V88" s="51" t="s">
        <v>66</v>
      </c>
      <c r="W88" s="37"/>
      <c r="X88" s="37"/>
      <c r="Y88" s="37"/>
      <c r="Z88" s="37"/>
      <c r="AA88" s="37"/>
      <c r="AB88" s="37"/>
      <c r="AC88" s="37"/>
      <c r="AD88" s="37"/>
      <c r="AE88" s="37"/>
      <c r="AF88" s="3">
        <v>85</v>
      </c>
      <c r="AH88" s="50">
        <v>3.9899999999999999E-6</v>
      </c>
      <c r="AI88">
        <v>66.177000000000007</v>
      </c>
      <c r="AJ88">
        <v>64.147999999999996</v>
      </c>
      <c r="AK88">
        <v>68.111000000000004</v>
      </c>
      <c r="AL88">
        <v>124.992</v>
      </c>
      <c r="AM88">
        <v>7.0000000000000001E-3</v>
      </c>
      <c r="AQ88" s="37"/>
      <c r="AR88" s="37"/>
      <c r="AS88" s="37"/>
      <c r="AT88" s="37"/>
      <c r="AU88" s="37"/>
      <c r="AV88" s="37"/>
      <c r="AW88" s="37"/>
      <c r="AX88" s="37"/>
      <c r="AY88" s="37"/>
      <c r="BK88" s="3">
        <v>85</v>
      </c>
      <c r="BL88" t="s">
        <v>7</v>
      </c>
      <c r="BM88" s="50">
        <v>1.73E-6</v>
      </c>
      <c r="BN88">
        <v>44.591000000000001</v>
      </c>
      <c r="BO88">
        <v>30.224</v>
      </c>
      <c r="BP88">
        <v>60.244999999999997</v>
      </c>
      <c r="BQ88">
        <v>90.528000000000006</v>
      </c>
      <c r="BR88">
        <v>3.0000000000000001E-3</v>
      </c>
      <c r="BU88" s="3">
        <v>85</v>
      </c>
      <c r="BV88" t="s">
        <v>4</v>
      </c>
      <c r="BW88" s="50">
        <v>4.3000000000000003E-6</v>
      </c>
      <c r="BX88">
        <v>41.613999999999997</v>
      </c>
      <c r="BY88">
        <v>38.006999999999998</v>
      </c>
      <c r="BZ88">
        <v>44.781999999999996</v>
      </c>
      <c r="CA88">
        <v>-41.987000000000002</v>
      </c>
      <c r="CB88">
        <v>7.0000000000000001E-3</v>
      </c>
      <c r="CE88" s="3">
        <v>8</v>
      </c>
      <c r="CG88" s="50">
        <v>8.2900000000000002E-6</v>
      </c>
      <c r="CH88">
        <v>76.75</v>
      </c>
      <c r="CI88">
        <v>59.94</v>
      </c>
      <c r="CJ88">
        <v>83.89</v>
      </c>
      <c r="CK88">
        <v>-72.254999999999995</v>
      </c>
      <c r="CL88">
        <v>1.4999999999999999E-2</v>
      </c>
      <c r="CT88">
        <v>129.5</v>
      </c>
      <c r="CV88">
        <v>36.625</v>
      </c>
      <c r="CW88" t="s">
        <v>11</v>
      </c>
      <c r="CX88">
        <v>48.833333330000002</v>
      </c>
      <c r="CY88">
        <v>172.66666670000001</v>
      </c>
      <c r="CZ88" s="48"/>
      <c r="DA88" s="37"/>
      <c r="DB88" s="3">
        <v>16</v>
      </c>
      <c r="DD88" s="50">
        <v>6.4500000000000001E-6</v>
      </c>
      <c r="DE88">
        <v>49.235999999999997</v>
      </c>
      <c r="DF88">
        <v>47.893000000000001</v>
      </c>
      <c r="DG88">
        <v>50.8</v>
      </c>
      <c r="DH88">
        <v>-129.09399999999999</v>
      </c>
      <c r="DI88">
        <v>1.0999999999999999E-2</v>
      </c>
      <c r="DT88" s="37"/>
      <c r="DU88">
        <v>18</v>
      </c>
      <c r="DW88" s="50">
        <v>1.26E-5</v>
      </c>
      <c r="DX88">
        <v>77.055999999999997</v>
      </c>
      <c r="DY88">
        <v>62.302</v>
      </c>
      <c r="DZ88">
        <v>99.132999999999996</v>
      </c>
      <c r="EA88">
        <v>119.745</v>
      </c>
      <c r="EB88">
        <v>2.1999999999999999E-2</v>
      </c>
      <c r="EE88" s="3">
        <v>22</v>
      </c>
      <c r="EG88" s="50">
        <v>6.1399999999999997E-6</v>
      </c>
      <c r="EH88">
        <v>67.959999999999994</v>
      </c>
      <c r="EI88">
        <v>61.86</v>
      </c>
      <c r="EJ88">
        <v>75.099999999999994</v>
      </c>
      <c r="EK88">
        <v>78.111000000000004</v>
      </c>
      <c r="EL88">
        <v>1.0999999999999999E-2</v>
      </c>
      <c r="EO88" s="37"/>
      <c r="EP88" s="3">
        <v>22</v>
      </c>
      <c r="ER88" s="50">
        <v>8.6000000000000007E-6</v>
      </c>
      <c r="ES88">
        <v>72.412999999999997</v>
      </c>
      <c r="ET88">
        <v>70.667000000000002</v>
      </c>
      <c r="EU88">
        <v>74.081999999999994</v>
      </c>
      <c r="EV88">
        <v>31.329000000000001</v>
      </c>
      <c r="EW88">
        <v>1.4999999999999999E-2</v>
      </c>
      <c r="EY88"/>
      <c r="EZ88" s="37"/>
      <c r="FA88" s="37"/>
      <c r="FB88" s="37"/>
      <c r="FC88" s="37"/>
      <c r="FD88" s="37"/>
      <c r="FE88" s="37"/>
      <c r="FF88" s="37"/>
      <c r="FG88" s="37"/>
      <c r="FH88" s="37"/>
    </row>
    <row r="89" spans="1:164" x14ac:dyDescent="0.25">
      <c r="A89" s="8" t="s">
        <v>20</v>
      </c>
      <c r="B89" s="55">
        <v>1.65</v>
      </c>
      <c r="C89" s="37"/>
      <c r="D89" s="37"/>
      <c r="E89" s="37"/>
      <c r="F89" s="37"/>
      <c r="G89" s="37"/>
      <c r="H89" s="37"/>
      <c r="I89" s="37"/>
      <c r="J89" s="37"/>
      <c r="K89" s="37"/>
      <c r="O89">
        <v>12.612500000000001</v>
      </c>
      <c r="P89">
        <v>42.041666669999998</v>
      </c>
      <c r="Q89">
        <f>R90-T88</f>
        <v>7.1625000000000014</v>
      </c>
      <c r="R89">
        <v>23.875</v>
      </c>
      <c r="S89" t="s">
        <v>10</v>
      </c>
      <c r="T89">
        <v>21.222222219999999</v>
      </c>
      <c r="U89">
        <v>37.370370370000003</v>
      </c>
      <c r="V89" s="3" t="s">
        <v>13</v>
      </c>
      <c r="W89" t="s">
        <v>1</v>
      </c>
      <c r="X89" t="s">
        <v>2</v>
      </c>
      <c r="Y89" t="s">
        <v>3</v>
      </c>
      <c r="Z89" t="s">
        <v>4</v>
      </c>
      <c r="AA89" t="s">
        <v>5</v>
      </c>
      <c r="AB89" t="s">
        <v>6</v>
      </c>
      <c r="AC89" t="s">
        <v>14</v>
      </c>
      <c r="AF89" s="3">
        <v>86</v>
      </c>
      <c r="AH89" s="50">
        <v>6.1399999999999997E-6</v>
      </c>
      <c r="AI89">
        <v>64.352000000000004</v>
      </c>
      <c r="AJ89">
        <v>62.591999999999999</v>
      </c>
      <c r="AK89">
        <v>66.63</v>
      </c>
      <c r="AL89">
        <v>-53.746000000000002</v>
      </c>
      <c r="AM89">
        <v>0.01</v>
      </c>
      <c r="AQ89" s="37"/>
      <c r="AR89" s="37"/>
      <c r="AS89" s="37"/>
      <c r="AT89" s="37"/>
      <c r="AU89" s="37"/>
      <c r="AV89" s="37"/>
      <c r="AW89" s="37"/>
      <c r="AX89" s="37"/>
      <c r="AY89" s="37"/>
      <c r="BK89" s="3">
        <v>86</v>
      </c>
      <c r="BL89" t="s">
        <v>4</v>
      </c>
      <c r="BM89" s="50">
        <v>3.3799999999999998E-6</v>
      </c>
      <c r="BN89">
        <v>31.064</v>
      </c>
      <c r="BO89">
        <v>24.853999999999999</v>
      </c>
      <c r="BP89">
        <v>34.667000000000002</v>
      </c>
      <c r="BQ89">
        <v>-68.748999999999995</v>
      </c>
      <c r="BR89">
        <v>5.0000000000000001E-3</v>
      </c>
      <c r="BU89" s="3">
        <v>86</v>
      </c>
      <c r="BV89" t="s">
        <v>5</v>
      </c>
      <c r="BW89" s="50">
        <v>1.01E-5</v>
      </c>
      <c r="BX89">
        <v>160.708</v>
      </c>
      <c r="BY89">
        <v>144.11099999999999</v>
      </c>
      <c r="BZ89">
        <v>185.05099999999999</v>
      </c>
      <c r="CA89">
        <v>153.435</v>
      </c>
      <c r="CB89">
        <v>1.7999999999999999E-2</v>
      </c>
      <c r="CE89" s="3">
        <v>9</v>
      </c>
      <c r="CG89" s="50">
        <v>7.0600000000000002E-6</v>
      </c>
      <c r="CH89">
        <v>78.463999999999999</v>
      </c>
      <c r="CI89">
        <v>69.667000000000002</v>
      </c>
      <c r="CJ89">
        <v>83.286000000000001</v>
      </c>
      <c r="CK89">
        <v>103.392</v>
      </c>
      <c r="CL89">
        <v>1.2E-2</v>
      </c>
      <c r="CZ89" s="48"/>
      <c r="DA89" s="37"/>
      <c r="DB89" s="3">
        <v>17</v>
      </c>
      <c r="DD89" s="50">
        <v>1.26E-5</v>
      </c>
      <c r="DE89">
        <v>49.063000000000002</v>
      </c>
      <c r="DF89">
        <v>45.667000000000002</v>
      </c>
      <c r="DG89">
        <v>53.51</v>
      </c>
      <c r="DH89">
        <v>52.000999999999998</v>
      </c>
      <c r="DI89">
        <v>2.1999999999999999E-2</v>
      </c>
      <c r="DT89" s="37"/>
      <c r="DU89">
        <v>19</v>
      </c>
      <c r="DW89" s="50">
        <v>5.8300000000000001E-6</v>
      </c>
      <c r="DX89">
        <v>78.734999999999999</v>
      </c>
      <c r="DY89">
        <v>66</v>
      </c>
      <c r="DZ89">
        <v>83.185000000000002</v>
      </c>
      <c r="EA89">
        <v>-56.31</v>
      </c>
      <c r="EB89">
        <v>0.01</v>
      </c>
      <c r="EE89" s="3">
        <v>23</v>
      </c>
      <c r="EG89" s="50">
        <v>7.6699999999999994E-6</v>
      </c>
      <c r="EH89">
        <v>66.096000000000004</v>
      </c>
      <c r="EI89">
        <v>57.171999999999997</v>
      </c>
      <c r="EJ89">
        <v>71.991</v>
      </c>
      <c r="EK89">
        <v>-102.265</v>
      </c>
      <c r="EL89">
        <v>1.2999999999999999E-2</v>
      </c>
      <c r="EO89" s="37"/>
      <c r="EP89" s="3">
        <v>23</v>
      </c>
      <c r="ER89" s="50">
        <v>7.0600000000000002E-6</v>
      </c>
      <c r="ES89">
        <v>74.292000000000002</v>
      </c>
      <c r="ET89">
        <v>70.667000000000002</v>
      </c>
      <c r="EU89">
        <v>78.239999999999995</v>
      </c>
      <c r="EV89">
        <v>-149.93100000000001</v>
      </c>
      <c r="EW89">
        <v>1.2E-2</v>
      </c>
      <c r="EY89"/>
      <c r="EZ89" s="37"/>
      <c r="FA89" s="37"/>
      <c r="FB89" s="37"/>
      <c r="FC89" s="37"/>
      <c r="FD89" s="37"/>
      <c r="FE89" s="37"/>
      <c r="FF89" s="37"/>
      <c r="FG89" s="37"/>
      <c r="FH89" s="37"/>
    </row>
    <row r="90" spans="1:164" x14ac:dyDescent="0.25">
      <c r="A90" s="8" t="s">
        <v>21</v>
      </c>
      <c r="B90" s="55">
        <v>1.26</v>
      </c>
      <c r="C90" s="36"/>
      <c r="D90" s="37"/>
      <c r="E90" s="37"/>
      <c r="F90" s="37"/>
      <c r="G90" s="37"/>
      <c r="H90" s="37"/>
      <c r="I90" s="37"/>
      <c r="J90" s="37"/>
      <c r="K90" s="37"/>
      <c r="P90">
        <v>63.0625</v>
      </c>
      <c r="R90">
        <v>35.8125</v>
      </c>
      <c r="S90" t="s">
        <v>11</v>
      </c>
      <c r="T90">
        <v>57.3</v>
      </c>
      <c r="U90">
        <v>100.9</v>
      </c>
      <c r="V90" s="3">
        <v>1</v>
      </c>
      <c r="X90" s="50">
        <v>6.1399999999999997E-6</v>
      </c>
      <c r="Y90">
        <v>45.935000000000002</v>
      </c>
      <c r="Z90">
        <v>41.649000000000001</v>
      </c>
      <c r="AA90">
        <v>51.65</v>
      </c>
      <c r="AB90">
        <v>-55.491</v>
      </c>
      <c r="AC90">
        <v>1.0999999999999999E-2</v>
      </c>
      <c r="AF90" s="3">
        <v>87</v>
      </c>
      <c r="AH90" s="50">
        <v>6.4500000000000001E-6</v>
      </c>
      <c r="AI90">
        <v>62.334000000000003</v>
      </c>
      <c r="AJ90">
        <v>58.613</v>
      </c>
      <c r="AK90">
        <v>66.346999999999994</v>
      </c>
      <c r="AL90">
        <v>126.87</v>
      </c>
      <c r="AM90">
        <v>1.0999999999999999E-2</v>
      </c>
      <c r="AQ90" s="37"/>
      <c r="AR90" s="37"/>
      <c r="AS90" s="37"/>
      <c r="AT90" s="37"/>
      <c r="AU90" s="37"/>
      <c r="AV90" s="37"/>
      <c r="AW90" s="37"/>
      <c r="AX90" s="37"/>
      <c r="AY90" s="37"/>
      <c r="BK90" s="3">
        <v>87</v>
      </c>
      <c r="BL90" t="s">
        <v>5</v>
      </c>
      <c r="BM90" s="50">
        <v>1.3499999999999999E-5</v>
      </c>
      <c r="BN90">
        <v>213.75200000000001</v>
      </c>
      <c r="BO90">
        <v>167.01</v>
      </c>
      <c r="BP90">
        <v>242.667</v>
      </c>
      <c r="BQ90">
        <v>122.471</v>
      </c>
      <c r="BR90">
        <v>2.4E-2</v>
      </c>
      <c r="BU90" s="3">
        <v>83</v>
      </c>
      <c r="BV90" t="s">
        <v>59</v>
      </c>
      <c r="BW90" s="50">
        <v>5.1400000000000003E-4</v>
      </c>
      <c r="BX90">
        <v>80.343000000000004</v>
      </c>
      <c r="BY90">
        <v>37.753</v>
      </c>
      <c r="BZ90">
        <v>180.447</v>
      </c>
      <c r="CA90">
        <v>145.303</v>
      </c>
      <c r="CB90">
        <v>0.92700000000000005</v>
      </c>
      <c r="CE90" s="3">
        <v>10</v>
      </c>
      <c r="CG90" s="50">
        <v>7.9799999999999998E-6</v>
      </c>
      <c r="CH90">
        <v>81.384</v>
      </c>
      <c r="CI90">
        <v>69.667000000000002</v>
      </c>
      <c r="CJ90">
        <v>86.613</v>
      </c>
      <c r="CK90">
        <v>-73.739999999999995</v>
      </c>
      <c r="CL90">
        <v>1.4E-2</v>
      </c>
      <c r="CZ90" s="48"/>
      <c r="DA90" s="37"/>
      <c r="DB90" s="3">
        <v>18</v>
      </c>
      <c r="DD90" s="50">
        <v>7.0600000000000002E-6</v>
      </c>
      <c r="DE90">
        <v>50.152000000000001</v>
      </c>
      <c r="DF90">
        <v>48.024999999999999</v>
      </c>
      <c r="DG90">
        <v>52.372999999999998</v>
      </c>
      <c r="DH90">
        <v>-127.405</v>
      </c>
      <c r="DI90">
        <v>1.2E-2</v>
      </c>
      <c r="DT90" s="37"/>
      <c r="DU90">
        <v>20</v>
      </c>
      <c r="DW90" s="50">
        <v>7.3699999999999997E-6</v>
      </c>
      <c r="DX90">
        <v>84.42</v>
      </c>
      <c r="DY90">
        <v>66</v>
      </c>
      <c r="DZ90">
        <v>103.15600000000001</v>
      </c>
      <c r="EA90">
        <v>122.276</v>
      </c>
      <c r="EB90">
        <v>1.2999999999999999E-2</v>
      </c>
      <c r="EE90" s="3">
        <v>24</v>
      </c>
      <c r="EG90" s="50">
        <v>4.9100000000000004E-6</v>
      </c>
      <c r="EH90">
        <v>60.356999999999999</v>
      </c>
      <c r="EI90">
        <v>53.485999999999997</v>
      </c>
      <c r="EJ90">
        <v>64.733000000000004</v>
      </c>
      <c r="EK90">
        <v>-102.095</v>
      </c>
      <c r="EL90">
        <v>8.0000000000000002E-3</v>
      </c>
      <c r="EO90" s="37"/>
      <c r="EP90" s="3">
        <v>24</v>
      </c>
      <c r="ER90" s="50">
        <v>6.1399999999999997E-6</v>
      </c>
      <c r="ES90">
        <v>75.682000000000002</v>
      </c>
      <c r="ET90">
        <v>73.069999999999993</v>
      </c>
      <c r="EU90">
        <v>77.643000000000001</v>
      </c>
      <c r="EV90">
        <v>34.509</v>
      </c>
      <c r="EW90">
        <v>1.0999999999999999E-2</v>
      </c>
      <c r="EY90"/>
      <c r="EZ90" s="37"/>
      <c r="FA90" s="37"/>
      <c r="FB90" s="37"/>
      <c r="FC90" s="37"/>
      <c r="FD90" s="37"/>
      <c r="FE90" s="37"/>
      <c r="FF90" s="37"/>
      <c r="FG90" s="37"/>
      <c r="FH90" s="37"/>
    </row>
    <row r="91" spans="1:164" x14ac:dyDescent="0.25">
      <c r="A91" s="54" t="s">
        <v>86</v>
      </c>
      <c r="B91" s="53">
        <v>0.22</v>
      </c>
      <c r="C91" s="37"/>
      <c r="D91" s="37"/>
      <c r="E91" s="37"/>
      <c r="F91" s="37"/>
      <c r="G91" s="37"/>
      <c r="H91" s="37"/>
      <c r="I91" s="37"/>
      <c r="J91" s="37"/>
      <c r="K91" s="37"/>
      <c r="L91" s="51" t="s">
        <v>62</v>
      </c>
      <c r="M91" s="37"/>
      <c r="N91" s="37"/>
      <c r="O91" s="37"/>
      <c r="P91" s="37"/>
      <c r="Q91" s="37"/>
      <c r="R91" s="37"/>
      <c r="S91" s="37"/>
      <c r="T91" s="37"/>
      <c r="U91" s="37"/>
      <c r="V91" s="3">
        <v>2</v>
      </c>
      <c r="X91" s="50">
        <v>5.22E-6</v>
      </c>
      <c r="Y91">
        <v>42.323999999999998</v>
      </c>
      <c r="Z91">
        <v>40</v>
      </c>
      <c r="AA91">
        <v>48</v>
      </c>
      <c r="AB91">
        <v>129.80600000000001</v>
      </c>
      <c r="AC91">
        <v>8.9999999999999993E-3</v>
      </c>
      <c r="AF91" s="3">
        <v>88</v>
      </c>
      <c r="AH91" s="50">
        <v>9.5200000000000003E-6</v>
      </c>
      <c r="AI91">
        <v>61.902999999999999</v>
      </c>
      <c r="AJ91">
        <v>57.106999999999999</v>
      </c>
      <c r="AK91">
        <v>64.667000000000002</v>
      </c>
      <c r="AL91">
        <v>-53.13</v>
      </c>
      <c r="AM91">
        <v>1.7000000000000001E-2</v>
      </c>
      <c r="AQ91" s="37"/>
      <c r="AR91" s="37"/>
      <c r="AS91" s="37"/>
      <c r="AT91" s="37"/>
      <c r="AU91" s="37"/>
      <c r="AV91" s="37"/>
      <c r="AW91" s="37"/>
      <c r="AX91" s="37"/>
      <c r="AY91" s="37"/>
      <c r="BK91" s="3">
        <v>84</v>
      </c>
      <c r="BL91" t="s">
        <v>70</v>
      </c>
      <c r="BM91" s="50">
        <v>5.1199999999999998E-4</v>
      </c>
      <c r="BN91">
        <v>93.14</v>
      </c>
      <c r="BO91">
        <v>22.766999999999999</v>
      </c>
      <c r="BP91">
        <v>239.97300000000001</v>
      </c>
      <c r="BQ91">
        <v>115.96599999999999</v>
      </c>
      <c r="BR91">
        <v>0.92400000000000004</v>
      </c>
      <c r="BU91" s="3">
        <v>84</v>
      </c>
      <c r="BV91" t="s">
        <v>76</v>
      </c>
      <c r="BW91" s="50">
        <v>5.8E-4</v>
      </c>
      <c r="BX91">
        <v>95.960999999999999</v>
      </c>
      <c r="BY91">
        <v>48.357999999999997</v>
      </c>
      <c r="BZ91">
        <v>203.87</v>
      </c>
      <c r="CA91">
        <v>151.58799999999999</v>
      </c>
      <c r="CB91">
        <v>1.046</v>
      </c>
      <c r="CE91" s="3">
        <v>11</v>
      </c>
      <c r="CG91" s="50">
        <v>3.0699999999999998E-6</v>
      </c>
      <c r="CH91">
        <v>82.543999999999997</v>
      </c>
      <c r="CI91">
        <v>79.444000000000003</v>
      </c>
      <c r="CJ91">
        <v>85.667000000000002</v>
      </c>
      <c r="CK91">
        <v>102.529</v>
      </c>
      <c r="CL91">
        <v>5.0000000000000001E-3</v>
      </c>
      <c r="CZ91" s="48"/>
      <c r="DA91" s="37"/>
      <c r="DB91" s="3">
        <v>19</v>
      </c>
      <c r="DD91" s="50">
        <v>6.7499999999999997E-6</v>
      </c>
      <c r="DE91">
        <v>48.923000000000002</v>
      </c>
      <c r="DF91">
        <v>46.311</v>
      </c>
      <c r="DG91">
        <v>51.807000000000002</v>
      </c>
      <c r="DH91">
        <v>52.594999999999999</v>
      </c>
      <c r="DI91">
        <v>1.2E-2</v>
      </c>
      <c r="DT91" s="37"/>
      <c r="DU91">
        <v>21</v>
      </c>
      <c r="DW91" s="50">
        <v>9.5200000000000003E-6</v>
      </c>
      <c r="DX91">
        <v>94.195999999999998</v>
      </c>
      <c r="DY91">
        <v>79.052000000000007</v>
      </c>
      <c r="DZ91">
        <v>117.639</v>
      </c>
      <c r="EA91">
        <v>-57.381</v>
      </c>
      <c r="EB91">
        <v>1.7000000000000001E-2</v>
      </c>
      <c r="EE91" s="3">
        <v>25</v>
      </c>
      <c r="EG91" s="50">
        <v>6.7499999999999997E-6</v>
      </c>
      <c r="EH91">
        <v>60.917999999999999</v>
      </c>
      <c r="EI91">
        <v>56.777999999999999</v>
      </c>
      <c r="EJ91">
        <v>67.748000000000005</v>
      </c>
      <c r="EK91">
        <v>79.215999999999994</v>
      </c>
      <c r="EL91">
        <v>1.2E-2</v>
      </c>
      <c r="EO91" s="37"/>
      <c r="EP91" s="3">
        <v>25</v>
      </c>
      <c r="ER91" s="50">
        <v>8.2900000000000002E-6</v>
      </c>
      <c r="ES91">
        <v>78.225999999999999</v>
      </c>
      <c r="ET91">
        <v>75.513000000000005</v>
      </c>
      <c r="EU91">
        <v>80.444000000000003</v>
      </c>
      <c r="EV91">
        <v>-152.447</v>
      </c>
      <c r="EW91">
        <v>1.4E-2</v>
      </c>
      <c r="EY91"/>
      <c r="EZ91" s="37"/>
      <c r="FA91" s="37"/>
      <c r="FB91" s="37"/>
      <c r="FC91" s="37"/>
      <c r="FD91" s="37"/>
      <c r="FE91" s="37"/>
      <c r="FF91" s="37"/>
      <c r="FG91" s="37"/>
      <c r="FH91" s="37"/>
    </row>
    <row r="92" spans="1:164" x14ac:dyDescent="0.25">
      <c r="A92" s="9" t="s">
        <v>22</v>
      </c>
      <c r="B92" s="58">
        <v>1.52</v>
      </c>
      <c r="C92" s="37"/>
      <c r="D92" s="37"/>
      <c r="E92" s="37"/>
      <c r="F92" s="37"/>
      <c r="G92" s="37"/>
      <c r="H92" s="37"/>
      <c r="I92" s="37"/>
      <c r="J92" s="37"/>
      <c r="K92" s="37"/>
      <c r="L92" s="3" t="s">
        <v>13</v>
      </c>
      <c r="M92" t="s">
        <v>1</v>
      </c>
      <c r="N92" t="s">
        <v>2</v>
      </c>
      <c r="O92" t="s">
        <v>3</v>
      </c>
      <c r="P92" t="s">
        <v>4</v>
      </c>
      <c r="Q92" t="s">
        <v>5</v>
      </c>
      <c r="R92" t="s">
        <v>6</v>
      </c>
      <c r="S92" t="s">
        <v>14</v>
      </c>
      <c r="V92" s="3">
        <v>3</v>
      </c>
      <c r="X92" s="50">
        <v>8.6000000000000007E-6</v>
      </c>
      <c r="Y92">
        <v>40.844999999999999</v>
      </c>
      <c r="Z92">
        <v>34.520000000000003</v>
      </c>
      <c r="AA92">
        <v>48.804000000000002</v>
      </c>
      <c r="AB92">
        <v>-51.009</v>
      </c>
      <c r="AC92">
        <v>1.4999999999999999E-2</v>
      </c>
      <c r="AF92" s="3">
        <v>89</v>
      </c>
      <c r="AH92" s="50">
        <v>9.2099999999999999E-6</v>
      </c>
      <c r="AI92">
        <v>60.878</v>
      </c>
      <c r="AJ92">
        <v>58.444000000000003</v>
      </c>
      <c r="AK92">
        <v>64.944999999999993</v>
      </c>
      <c r="AL92">
        <v>127.694</v>
      </c>
      <c r="AM92">
        <v>1.6E-2</v>
      </c>
      <c r="AQ92" s="37"/>
      <c r="AR92" s="37"/>
      <c r="AS92" s="37"/>
      <c r="AT92" s="37"/>
      <c r="AU92" s="37"/>
      <c r="AV92" s="37"/>
      <c r="AW92" s="37"/>
      <c r="AX92" s="37"/>
      <c r="AY92" s="37"/>
      <c r="BK92" s="3">
        <v>85</v>
      </c>
      <c r="BL92" t="s">
        <v>71</v>
      </c>
      <c r="BM92" s="50">
        <v>6.1799999999999995E-4</v>
      </c>
      <c r="BN92">
        <v>87.272000000000006</v>
      </c>
      <c r="BO92">
        <v>19.024999999999999</v>
      </c>
      <c r="BP92">
        <v>244.3</v>
      </c>
      <c r="BQ92">
        <v>117.634</v>
      </c>
      <c r="BR92">
        <v>1.115</v>
      </c>
      <c r="CC92" t="s">
        <v>9</v>
      </c>
      <c r="CE92" s="3">
        <v>12</v>
      </c>
      <c r="CG92" s="50">
        <v>5.22E-6</v>
      </c>
      <c r="CH92">
        <v>86.02</v>
      </c>
      <c r="CI92">
        <v>81</v>
      </c>
      <c r="CJ92">
        <v>94.667000000000002</v>
      </c>
      <c r="CK92">
        <v>-75.963999999999999</v>
      </c>
      <c r="CL92">
        <v>8.9999999999999993E-3</v>
      </c>
      <c r="CZ92" s="48"/>
      <c r="DA92" s="37"/>
      <c r="DB92" s="3">
        <v>20</v>
      </c>
      <c r="DD92" s="50">
        <v>8.8999999999999995E-6</v>
      </c>
      <c r="DE92">
        <v>49.53</v>
      </c>
      <c r="DF92">
        <v>45.228000000000002</v>
      </c>
      <c r="DG92">
        <v>52.204000000000001</v>
      </c>
      <c r="DH92">
        <v>-129.28899999999999</v>
      </c>
      <c r="DI92">
        <v>1.6E-2</v>
      </c>
      <c r="DT92" s="37"/>
      <c r="DU92">
        <v>22</v>
      </c>
      <c r="DW92" s="50">
        <v>9.8200000000000008E-6</v>
      </c>
      <c r="DX92">
        <v>119.967</v>
      </c>
      <c r="DY92">
        <v>90.221999999999994</v>
      </c>
      <c r="DZ92">
        <v>155.36099999999999</v>
      </c>
      <c r="EA92">
        <v>122.196</v>
      </c>
      <c r="EB92">
        <v>1.7000000000000001E-2</v>
      </c>
      <c r="EE92" s="3">
        <v>26</v>
      </c>
      <c r="EG92" s="50">
        <v>6.7499999999999997E-6</v>
      </c>
      <c r="EH92">
        <v>60.238</v>
      </c>
      <c r="EI92">
        <v>56.256999999999998</v>
      </c>
      <c r="EJ92">
        <v>63.524000000000001</v>
      </c>
      <c r="EK92">
        <v>-103.392</v>
      </c>
      <c r="EL92">
        <v>1.2E-2</v>
      </c>
      <c r="EO92" s="37"/>
      <c r="EP92" s="3">
        <v>26</v>
      </c>
      <c r="ER92" s="50">
        <v>8.6000000000000007E-6</v>
      </c>
      <c r="ES92">
        <v>79.353999999999999</v>
      </c>
      <c r="ET92">
        <v>77.296000000000006</v>
      </c>
      <c r="EU92">
        <v>81.876999999999995</v>
      </c>
      <c r="EV92">
        <v>29.475999999999999</v>
      </c>
      <c r="EW92">
        <v>1.4999999999999999E-2</v>
      </c>
      <c r="EY92"/>
      <c r="EZ92" s="37"/>
      <c r="FA92" s="37"/>
      <c r="FB92" s="37"/>
      <c r="FC92" s="37"/>
      <c r="FD92" s="37"/>
      <c r="FE92" s="37"/>
      <c r="FF92" s="37"/>
      <c r="FG92" s="37"/>
      <c r="FH92" s="37"/>
    </row>
    <row r="93" spans="1:164" x14ac:dyDescent="0.25">
      <c r="A93" s="8" t="s">
        <v>24</v>
      </c>
      <c r="B93" s="55">
        <v>2.16</v>
      </c>
      <c r="C93" s="37"/>
      <c r="D93" s="37"/>
      <c r="E93" s="37"/>
      <c r="F93" s="37"/>
      <c r="G93" s="37"/>
      <c r="H93" s="37"/>
      <c r="I93" s="37"/>
      <c r="J93" s="37"/>
      <c r="K93" s="37"/>
      <c r="L93" s="3">
        <v>1</v>
      </c>
      <c r="N93" s="50">
        <v>8.2900000000000002E-6</v>
      </c>
      <c r="O93">
        <v>52.372</v>
      </c>
      <c r="P93">
        <v>49.859000000000002</v>
      </c>
      <c r="Q93">
        <v>55.744</v>
      </c>
      <c r="R93">
        <v>46.548000000000002</v>
      </c>
      <c r="S93">
        <v>1.4999999999999999E-2</v>
      </c>
      <c r="V93" s="3">
        <v>4</v>
      </c>
      <c r="X93" s="50">
        <v>7.0600000000000002E-6</v>
      </c>
      <c r="Y93">
        <v>46.771000000000001</v>
      </c>
      <c r="Z93">
        <v>43.036000000000001</v>
      </c>
      <c r="AA93">
        <v>49.634999999999998</v>
      </c>
      <c r="AB93">
        <v>125.83799999999999</v>
      </c>
      <c r="AC93">
        <v>1.2E-2</v>
      </c>
      <c r="AF93" s="3">
        <v>90</v>
      </c>
      <c r="AH93" s="50">
        <v>1.2300000000000001E-5</v>
      </c>
      <c r="AI93">
        <v>61.097000000000001</v>
      </c>
      <c r="AJ93">
        <v>57.816000000000003</v>
      </c>
      <c r="AK93">
        <v>68</v>
      </c>
      <c r="AL93">
        <v>-52.253</v>
      </c>
      <c r="AM93">
        <v>2.1000000000000001E-2</v>
      </c>
      <c r="AQ93" s="37"/>
      <c r="AR93" s="37"/>
      <c r="AS93" s="37"/>
      <c r="AT93" s="37"/>
      <c r="AU93" s="37"/>
      <c r="AV93" s="37"/>
      <c r="AW93" s="37"/>
      <c r="AX93" s="37"/>
      <c r="AY93" s="37"/>
      <c r="BS93" t="s">
        <v>9</v>
      </c>
      <c r="CC93">
        <v>84.272727270000004</v>
      </c>
      <c r="CD93">
        <v>95.090909089999997</v>
      </c>
      <c r="CE93" s="3">
        <v>13</v>
      </c>
      <c r="CG93" s="50">
        <v>7.6699999999999994E-6</v>
      </c>
      <c r="CH93">
        <v>81.36</v>
      </c>
      <c r="CI93">
        <v>74.555999999999997</v>
      </c>
      <c r="CJ93">
        <v>94.667000000000002</v>
      </c>
      <c r="CK93">
        <v>109.179</v>
      </c>
      <c r="CL93">
        <v>1.2999999999999999E-2</v>
      </c>
      <c r="CZ93" s="48"/>
      <c r="DA93" s="37"/>
      <c r="DB93" s="3">
        <v>21</v>
      </c>
      <c r="DD93" s="50">
        <v>6.1399999999999997E-6</v>
      </c>
      <c r="DE93">
        <v>51.76</v>
      </c>
      <c r="DF93">
        <v>48.942</v>
      </c>
      <c r="DG93">
        <v>54.808999999999997</v>
      </c>
      <c r="DH93">
        <v>51.843000000000004</v>
      </c>
      <c r="DI93">
        <v>0.01</v>
      </c>
      <c r="DT93" s="37"/>
      <c r="DU93">
        <v>23</v>
      </c>
      <c r="DW93" s="50">
        <v>9.5200000000000003E-6</v>
      </c>
      <c r="DX93">
        <v>127.33199999999999</v>
      </c>
      <c r="DY93">
        <v>108.227</v>
      </c>
      <c r="DZ93">
        <v>152.06100000000001</v>
      </c>
      <c r="EA93">
        <v>-60.018000000000001</v>
      </c>
      <c r="EB93">
        <v>1.7000000000000001E-2</v>
      </c>
      <c r="EE93" s="3">
        <v>27</v>
      </c>
      <c r="EG93" s="50">
        <v>8.6000000000000007E-6</v>
      </c>
      <c r="EH93">
        <v>63.246000000000002</v>
      </c>
      <c r="EI93">
        <v>60.165999999999997</v>
      </c>
      <c r="EJ93">
        <v>66.221000000000004</v>
      </c>
      <c r="EK93">
        <v>77.004999999999995</v>
      </c>
      <c r="EL93">
        <v>1.4999999999999999E-2</v>
      </c>
      <c r="EO93" s="37"/>
      <c r="EP93" s="3">
        <v>27</v>
      </c>
      <c r="ER93" s="50">
        <v>7.9799999999999998E-6</v>
      </c>
      <c r="ES93">
        <v>81.741</v>
      </c>
      <c r="ET93">
        <v>78.617999999999995</v>
      </c>
      <c r="EU93">
        <v>84.108000000000004</v>
      </c>
      <c r="EV93">
        <v>-151.38999999999999</v>
      </c>
      <c r="EW93">
        <v>1.4E-2</v>
      </c>
      <c r="EY93"/>
      <c r="EZ93" s="37"/>
      <c r="FA93" s="37"/>
      <c r="FB93" s="37"/>
      <c r="FC93" s="37"/>
      <c r="FD93" s="37"/>
      <c r="FE93" s="37"/>
      <c r="FF93" s="37"/>
      <c r="FG93" s="37"/>
      <c r="FH93" s="37"/>
    </row>
    <row r="94" spans="1:164" x14ac:dyDescent="0.25">
      <c r="A94" s="54" t="s">
        <v>99</v>
      </c>
      <c r="B94" s="53">
        <v>0.95</v>
      </c>
      <c r="C94" s="37"/>
      <c r="D94" s="37"/>
      <c r="E94" s="37"/>
      <c r="F94" s="37"/>
      <c r="G94" s="37"/>
      <c r="H94" s="37"/>
      <c r="I94" s="37"/>
      <c r="J94" s="37"/>
      <c r="K94" s="37"/>
      <c r="L94" s="3">
        <v>2</v>
      </c>
      <c r="N94" s="50">
        <v>7.3699999999999997E-6</v>
      </c>
      <c r="O94">
        <v>53.618000000000002</v>
      </c>
      <c r="P94">
        <v>52.051000000000002</v>
      </c>
      <c r="Q94">
        <v>55.491</v>
      </c>
      <c r="R94">
        <v>-131.42400000000001</v>
      </c>
      <c r="S94">
        <v>1.2999999999999999E-2</v>
      </c>
      <c r="V94" s="3">
        <v>5</v>
      </c>
      <c r="X94" s="50">
        <v>8.6000000000000007E-6</v>
      </c>
      <c r="Y94">
        <v>59.412999999999997</v>
      </c>
      <c r="Z94">
        <v>47.889000000000003</v>
      </c>
      <c r="AA94">
        <v>69.123000000000005</v>
      </c>
      <c r="AB94">
        <v>-48.012999999999998</v>
      </c>
      <c r="AC94">
        <v>1.4999999999999999E-2</v>
      </c>
      <c r="AF94" s="3">
        <v>91</v>
      </c>
      <c r="AH94" s="50">
        <v>8.6000000000000007E-6</v>
      </c>
      <c r="AI94">
        <v>60.87</v>
      </c>
      <c r="AJ94">
        <v>54.494999999999997</v>
      </c>
      <c r="AK94">
        <v>69.763999999999996</v>
      </c>
      <c r="AL94">
        <v>126.027</v>
      </c>
      <c r="AM94">
        <v>1.4999999999999999E-2</v>
      </c>
      <c r="AQ94" s="37"/>
      <c r="AR94" s="37"/>
      <c r="AS94" s="37"/>
      <c r="AT94" s="37"/>
      <c r="AU94" s="37"/>
      <c r="AV94" s="37"/>
      <c r="AW94" s="37"/>
      <c r="AX94" s="37"/>
      <c r="AY94" s="37"/>
      <c r="BS94">
        <v>84</v>
      </c>
      <c r="BT94">
        <v>101.3636364</v>
      </c>
      <c r="BX94">
        <v>21.131313129999999</v>
      </c>
      <c r="BY94">
        <v>80.46153846</v>
      </c>
      <c r="BZ94">
        <v>18.727272729999999</v>
      </c>
      <c r="CA94">
        <v>71.307692309999993</v>
      </c>
      <c r="CB94" t="s">
        <v>10</v>
      </c>
      <c r="CC94">
        <v>51.5</v>
      </c>
      <c r="CD94">
        <v>58.111111110000003</v>
      </c>
      <c r="CE94" s="3">
        <v>14</v>
      </c>
      <c r="CG94" s="50">
        <v>8.2900000000000002E-6</v>
      </c>
      <c r="CH94">
        <v>86.37</v>
      </c>
      <c r="CI94">
        <v>80.897000000000006</v>
      </c>
      <c r="CJ94">
        <v>90.128</v>
      </c>
      <c r="CK94">
        <v>-79.114000000000004</v>
      </c>
      <c r="CL94">
        <v>1.4999999999999999E-2</v>
      </c>
      <c r="CZ94" s="48"/>
      <c r="DA94" s="37"/>
      <c r="DB94" s="3">
        <v>22</v>
      </c>
      <c r="DD94" s="50">
        <v>7.0600000000000002E-6</v>
      </c>
      <c r="DE94">
        <v>52.124000000000002</v>
      </c>
      <c r="DF94">
        <v>47.817999999999998</v>
      </c>
      <c r="DG94">
        <v>55.939</v>
      </c>
      <c r="DH94">
        <v>-129.47200000000001</v>
      </c>
      <c r="DI94">
        <v>1.2E-2</v>
      </c>
      <c r="DT94" s="37"/>
      <c r="DU94">
        <v>24</v>
      </c>
      <c r="DW94" s="50">
        <v>5.8300000000000001E-6</v>
      </c>
      <c r="DX94">
        <v>130.65799999999999</v>
      </c>
      <c r="DY94">
        <v>116.259</v>
      </c>
      <c r="DZ94">
        <v>142.67500000000001</v>
      </c>
      <c r="EA94">
        <v>123.69</v>
      </c>
      <c r="EB94">
        <v>0.01</v>
      </c>
      <c r="EE94" s="3">
        <v>28</v>
      </c>
      <c r="EG94" s="50">
        <v>1.0699999999999999E-5</v>
      </c>
      <c r="EH94">
        <v>66.397999999999996</v>
      </c>
      <c r="EI94">
        <v>61.109000000000002</v>
      </c>
      <c r="EJ94">
        <v>70.992000000000004</v>
      </c>
      <c r="EK94">
        <v>-100.008</v>
      </c>
      <c r="EL94">
        <v>1.9E-2</v>
      </c>
      <c r="EO94" s="37"/>
      <c r="EP94" s="3">
        <v>28</v>
      </c>
      <c r="ER94" s="50">
        <v>5.8300000000000001E-6</v>
      </c>
      <c r="ES94">
        <v>81.617999999999995</v>
      </c>
      <c r="ET94">
        <v>78.667000000000002</v>
      </c>
      <c r="EU94">
        <v>85.073999999999998</v>
      </c>
      <c r="EV94">
        <v>35.537999999999997</v>
      </c>
      <c r="EW94">
        <v>0.01</v>
      </c>
      <c r="EY94"/>
      <c r="EZ94" s="37"/>
      <c r="FA94" s="37"/>
      <c r="FB94" s="37"/>
      <c r="FC94" s="37"/>
      <c r="FD94" s="37"/>
      <c r="FE94" s="37"/>
      <c r="FF94" s="37"/>
      <c r="FG94" s="37"/>
      <c r="FH94" s="37"/>
    </row>
    <row r="95" spans="1:164" x14ac:dyDescent="0.25">
      <c r="A95" s="9" t="s">
        <v>25</v>
      </c>
      <c r="B95" s="56">
        <v>1.89</v>
      </c>
      <c r="C95" s="37"/>
      <c r="D95" s="37"/>
      <c r="E95" s="37"/>
      <c r="F95" s="37"/>
      <c r="G95" s="37"/>
      <c r="H95" s="37"/>
      <c r="I95" s="37"/>
      <c r="J95" s="37"/>
      <c r="K95" s="37"/>
      <c r="L95" s="3">
        <v>3</v>
      </c>
      <c r="N95" s="50">
        <v>6.7499999999999997E-6</v>
      </c>
      <c r="O95">
        <v>57.466000000000001</v>
      </c>
      <c r="P95">
        <v>53.332999999999998</v>
      </c>
      <c r="Q95">
        <v>61.218000000000004</v>
      </c>
      <c r="R95">
        <v>54.781999999999996</v>
      </c>
      <c r="S95">
        <v>1.2E-2</v>
      </c>
      <c r="V95" s="3">
        <v>6</v>
      </c>
      <c r="X95" s="50">
        <v>9.8200000000000008E-6</v>
      </c>
      <c r="Y95">
        <v>66.756</v>
      </c>
      <c r="Z95">
        <v>51.968000000000004</v>
      </c>
      <c r="AA95">
        <v>88.667000000000002</v>
      </c>
      <c r="AB95">
        <v>125.754</v>
      </c>
      <c r="AC95">
        <v>1.7000000000000001E-2</v>
      </c>
      <c r="AF95" s="3">
        <v>92</v>
      </c>
      <c r="AG95" t="s">
        <v>3</v>
      </c>
      <c r="AH95" s="50">
        <v>7.6799999999999993E-6</v>
      </c>
      <c r="AI95">
        <v>72.441999999999993</v>
      </c>
      <c r="AJ95">
        <v>68.316000000000003</v>
      </c>
      <c r="AK95">
        <v>76.384</v>
      </c>
      <c r="AL95">
        <v>33.299999999999997</v>
      </c>
      <c r="AM95">
        <v>1.2999999999999999E-2</v>
      </c>
      <c r="AQ95" s="37"/>
      <c r="AR95" s="37"/>
      <c r="AS95" s="37"/>
      <c r="AT95" s="37"/>
      <c r="AU95" s="37"/>
      <c r="AV95" s="37"/>
      <c r="AW95" s="37"/>
      <c r="AX95" s="37"/>
      <c r="AY95" s="37"/>
      <c r="BN95">
        <v>38.011363639999999</v>
      </c>
      <c r="BO95">
        <v>79.642857140000004</v>
      </c>
      <c r="BP95">
        <v>31.5</v>
      </c>
      <c r="BQ95">
        <v>66</v>
      </c>
      <c r="BR95" t="s">
        <v>10</v>
      </c>
      <c r="BS95">
        <v>38.5</v>
      </c>
      <c r="BT95">
        <v>46.458333330000002</v>
      </c>
      <c r="BY95">
        <v>116.2222222</v>
      </c>
      <c r="CA95">
        <v>103</v>
      </c>
      <c r="CB95" t="s">
        <v>11</v>
      </c>
      <c r="CC95">
        <v>132.42857140000001</v>
      </c>
      <c r="CD95">
        <v>149.42857140000001</v>
      </c>
      <c r="CE95" s="3">
        <v>15</v>
      </c>
      <c r="CG95" s="50">
        <v>7.6699999999999994E-6</v>
      </c>
      <c r="CH95">
        <v>86.668999999999997</v>
      </c>
      <c r="CI95">
        <v>78.375</v>
      </c>
      <c r="CJ95">
        <v>89.667000000000002</v>
      </c>
      <c r="CK95">
        <v>109.179</v>
      </c>
      <c r="CL95">
        <v>1.2999999999999999E-2</v>
      </c>
      <c r="CZ95" s="48"/>
      <c r="DA95" s="37"/>
      <c r="DB95" s="3">
        <v>23</v>
      </c>
      <c r="DD95" s="50">
        <v>8.6000000000000007E-6</v>
      </c>
      <c r="DE95">
        <v>51.427</v>
      </c>
      <c r="DF95">
        <v>48.889000000000003</v>
      </c>
      <c r="DG95">
        <v>53.444000000000003</v>
      </c>
      <c r="DH95">
        <v>52.305999999999997</v>
      </c>
      <c r="DI95">
        <v>1.4999999999999999E-2</v>
      </c>
      <c r="DT95" s="37"/>
      <c r="DU95">
        <v>25</v>
      </c>
      <c r="DW95" s="50">
        <v>5.5300000000000004E-6</v>
      </c>
      <c r="DX95">
        <v>145.63800000000001</v>
      </c>
      <c r="DY95">
        <v>124.556</v>
      </c>
      <c r="DZ95">
        <v>181.09800000000001</v>
      </c>
      <c r="EA95">
        <v>-56.31</v>
      </c>
      <c r="EB95">
        <v>0.01</v>
      </c>
      <c r="EE95" s="3">
        <v>29</v>
      </c>
      <c r="EG95" s="50">
        <v>7.6699999999999994E-6</v>
      </c>
      <c r="EH95">
        <v>64.975999999999999</v>
      </c>
      <c r="EI95">
        <v>60.319000000000003</v>
      </c>
      <c r="EJ95">
        <v>70.667000000000002</v>
      </c>
      <c r="EK95">
        <v>77.734999999999999</v>
      </c>
      <c r="EL95">
        <v>1.2999999999999999E-2</v>
      </c>
      <c r="EO95" s="37"/>
      <c r="EP95" s="3">
        <v>29</v>
      </c>
      <c r="EQ95" t="s">
        <v>3</v>
      </c>
      <c r="ER95" s="50">
        <v>6.7100000000000001E-6</v>
      </c>
      <c r="ES95">
        <v>66.063999999999993</v>
      </c>
      <c r="ET95">
        <v>61.988999999999997</v>
      </c>
      <c r="EU95">
        <v>69.652000000000001</v>
      </c>
      <c r="EV95">
        <v>-59.338999999999999</v>
      </c>
      <c r="EW95">
        <v>1.2E-2</v>
      </c>
      <c r="EY95"/>
      <c r="EZ95" s="37"/>
      <c r="FA95" s="37"/>
      <c r="FB95" s="37"/>
      <c r="FC95" s="37"/>
      <c r="FD95" s="37"/>
      <c r="FE95" s="37"/>
      <c r="FF95" s="37"/>
      <c r="FG95" s="37"/>
      <c r="FH95" s="37"/>
    </row>
    <row r="96" spans="1:164" x14ac:dyDescent="0.25">
      <c r="A96" s="4" t="s">
        <v>26</v>
      </c>
      <c r="B96" s="52">
        <v>1.67</v>
      </c>
      <c r="C96" s="37"/>
      <c r="D96" s="37"/>
      <c r="E96" s="37"/>
      <c r="F96" s="37"/>
      <c r="G96" s="37"/>
      <c r="H96" s="37"/>
      <c r="I96" s="37"/>
      <c r="J96" s="37"/>
      <c r="K96" s="37"/>
      <c r="L96" s="3">
        <v>4</v>
      </c>
      <c r="N96" s="50">
        <v>7.6699999999999994E-6</v>
      </c>
      <c r="O96">
        <v>57.027999999999999</v>
      </c>
      <c r="P96">
        <v>55.332999999999998</v>
      </c>
      <c r="Q96">
        <v>59.305999999999997</v>
      </c>
      <c r="R96">
        <v>-128.29</v>
      </c>
      <c r="S96">
        <v>1.2999999999999999E-2</v>
      </c>
      <c r="V96" s="3">
        <v>7</v>
      </c>
      <c r="X96" s="50">
        <v>7.0600000000000002E-6</v>
      </c>
      <c r="Y96">
        <v>67.438000000000002</v>
      </c>
      <c r="Z96">
        <v>55.427</v>
      </c>
      <c r="AA96">
        <v>88.667000000000002</v>
      </c>
      <c r="AB96">
        <v>-50.527999999999999</v>
      </c>
      <c r="AC96">
        <v>1.2E-2</v>
      </c>
      <c r="AF96" s="3">
        <v>93</v>
      </c>
      <c r="AG96" t="s">
        <v>7</v>
      </c>
      <c r="AH96" s="50">
        <v>1.8199999999999999E-6</v>
      </c>
      <c r="AI96">
        <v>6.56</v>
      </c>
      <c r="AJ96">
        <v>6.3789999999999996</v>
      </c>
      <c r="AK96">
        <v>7.181</v>
      </c>
      <c r="AL96">
        <v>90.320999999999998</v>
      </c>
      <c r="AM96">
        <v>3.0000000000000001E-3</v>
      </c>
      <c r="AQ96" s="37"/>
      <c r="AR96" s="37"/>
      <c r="AS96" s="37"/>
      <c r="AT96" s="37"/>
      <c r="AU96" s="37"/>
      <c r="AV96" s="37"/>
      <c r="AW96" s="37"/>
      <c r="AX96" s="37"/>
      <c r="AY96" s="37"/>
      <c r="BO96">
        <v>139.375</v>
      </c>
      <c r="BQ96">
        <v>115.5</v>
      </c>
      <c r="BR96" t="s">
        <v>11</v>
      </c>
      <c r="BS96">
        <v>184.8</v>
      </c>
      <c r="BT96">
        <v>223</v>
      </c>
      <c r="BU96" s="51" t="s">
        <v>79</v>
      </c>
      <c r="BV96" s="37"/>
      <c r="BW96" s="37"/>
      <c r="BX96" s="37"/>
      <c r="BY96" s="37"/>
      <c r="BZ96" s="37"/>
      <c r="CA96" s="37"/>
      <c r="CB96" s="37"/>
      <c r="CC96" s="37"/>
      <c r="CD96" s="37"/>
      <c r="CE96" s="3">
        <v>16</v>
      </c>
      <c r="CG96" s="50">
        <v>6.1399999999999997E-6</v>
      </c>
      <c r="CH96">
        <v>85.332999999999998</v>
      </c>
      <c r="CI96">
        <v>75.894999999999996</v>
      </c>
      <c r="CJ96">
        <v>89.245999999999995</v>
      </c>
      <c r="CK96">
        <v>-78.111000000000004</v>
      </c>
      <c r="CL96">
        <v>1.0999999999999999E-2</v>
      </c>
      <c r="CZ96" s="48"/>
      <c r="DA96" s="37"/>
      <c r="DB96" s="3">
        <v>24</v>
      </c>
      <c r="DD96" s="50">
        <v>9.5200000000000003E-6</v>
      </c>
      <c r="DE96">
        <v>50.74</v>
      </c>
      <c r="DF96">
        <v>46.332999999999998</v>
      </c>
      <c r="DG96">
        <v>55.68</v>
      </c>
      <c r="DH96">
        <v>-129.56</v>
      </c>
      <c r="DI96">
        <v>1.7000000000000001E-2</v>
      </c>
      <c r="DT96" s="37"/>
      <c r="DU96">
        <v>26</v>
      </c>
      <c r="DW96" s="50">
        <v>1.26E-5</v>
      </c>
      <c r="DX96">
        <v>116.509</v>
      </c>
      <c r="DY96">
        <v>95</v>
      </c>
      <c r="DZ96">
        <v>149.19999999999999</v>
      </c>
      <c r="EA96">
        <v>119.745</v>
      </c>
      <c r="EB96">
        <v>2.1999999999999999E-2</v>
      </c>
      <c r="EE96" s="3">
        <v>30</v>
      </c>
      <c r="EG96" s="50">
        <v>5.8300000000000001E-6</v>
      </c>
      <c r="EH96">
        <v>63.436999999999998</v>
      </c>
      <c r="EI96">
        <v>61.518999999999998</v>
      </c>
      <c r="EJ96">
        <v>66.221999999999994</v>
      </c>
      <c r="EK96">
        <v>-102.529</v>
      </c>
      <c r="EL96">
        <v>0.01</v>
      </c>
      <c r="EO96" s="37"/>
      <c r="EP96" s="3">
        <v>30</v>
      </c>
      <c r="EQ96" t="s">
        <v>7</v>
      </c>
      <c r="ER96" s="50">
        <v>1.3599999999999999E-6</v>
      </c>
      <c r="ES96">
        <v>9.3770000000000007</v>
      </c>
      <c r="ET96">
        <v>10.115</v>
      </c>
      <c r="EU96">
        <v>8.9</v>
      </c>
      <c r="EV96">
        <v>90.587999999999994</v>
      </c>
      <c r="EW96">
        <v>2E-3</v>
      </c>
      <c r="EY96"/>
      <c r="EZ96" s="37"/>
      <c r="FA96" s="37"/>
      <c r="FB96" s="37"/>
      <c r="FC96" s="37"/>
      <c r="FD96" s="37"/>
      <c r="FE96" s="37"/>
      <c r="FF96" s="37"/>
      <c r="FG96" s="37"/>
      <c r="FH96" s="37"/>
    </row>
    <row r="97" spans="1:164" x14ac:dyDescent="0.25">
      <c r="C97" s="37"/>
      <c r="D97" s="37"/>
      <c r="E97" s="37"/>
      <c r="F97" s="37"/>
      <c r="G97" s="37"/>
      <c r="H97" s="37"/>
      <c r="I97" s="37"/>
      <c r="J97" s="37"/>
      <c r="K97" s="37"/>
      <c r="L97" s="3">
        <v>5</v>
      </c>
      <c r="N97" s="50">
        <v>1.01E-5</v>
      </c>
      <c r="O97">
        <v>54.374000000000002</v>
      </c>
      <c r="P97">
        <v>50.106999999999999</v>
      </c>
      <c r="Q97">
        <v>59.302</v>
      </c>
      <c r="R97">
        <v>48.814</v>
      </c>
      <c r="S97">
        <v>1.7999999999999999E-2</v>
      </c>
      <c r="V97" s="3">
        <v>8</v>
      </c>
      <c r="X97" s="50">
        <v>5.8300000000000001E-6</v>
      </c>
      <c r="Y97">
        <v>65.611000000000004</v>
      </c>
      <c r="Z97">
        <v>57.616999999999997</v>
      </c>
      <c r="AA97">
        <v>71.667000000000002</v>
      </c>
      <c r="AB97">
        <v>132.709</v>
      </c>
      <c r="AC97">
        <v>0.01</v>
      </c>
      <c r="AF97" s="3">
        <v>94</v>
      </c>
      <c r="AG97" t="s">
        <v>4</v>
      </c>
      <c r="AH97" s="50">
        <v>3.3799999999999998E-6</v>
      </c>
      <c r="AI97">
        <v>60.87</v>
      </c>
      <c r="AJ97">
        <v>54.494999999999997</v>
      </c>
      <c r="AK97">
        <v>64.667000000000002</v>
      </c>
      <c r="AL97">
        <v>-57.994999999999997</v>
      </c>
      <c r="AM97">
        <v>5.0000000000000001E-3</v>
      </c>
      <c r="AQ97" s="37"/>
      <c r="AR97" s="37"/>
      <c r="AS97" s="37"/>
      <c r="AT97" s="37"/>
      <c r="AU97" s="37"/>
      <c r="AV97" s="37"/>
      <c r="AW97" s="37"/>
      <c r="AX97" s="37"/>
      <c r="AY97" s="37"/>
      <c r="BK97" s="51" t="s">
        <v>73</v>
      </c>
      <c r="BL97" s="37"/>
      <c r="BM97" s="37"/>
      <c r="BN97" s="37"/>
      <c r="BO97" s="37"/>
      <c r="BP97" s="37"/>
      <c r="BQ97" s="37"/>
      <c r="BR97" s="37"/>
      <c r="BS97" s="37"/>
      <c r="BT97" s="37"/>
      <c r="BU97" s="3" t="s">
        <v>13</v>
      </c>
      <c r="BV97" t="s">
        <v>1</v>
      </c>
      <c r="BW97" t="s">
        <v>2</v>
      </c>
      <c r="BX97" t="s">
        <v>3</v>
      </c>
      <c r="BY97" t="s">
        <v>4</v>
      </c>
      <c r="BZ97" t="s">
        <v>5</v>
      </c>
      <c r="CA97" t="s">
        <v>6</v>
      </c>
      <c r="CB97" t="s">
        <v>14</v>
      </c>
      <c r="CE97" s="3">
        <v>17</v>
      </c>
      <c r="CG97" s="50">
        <v>6.7499999999999997E-6</v>
      </c>
      <c r="CH97">
        <v>91.551000000000002</v>
      </c>
      <c r="CI97">
        <v>88</v>
      </c>
      <c r="CJ97">
        <v>95.802999999999997</v>
      </c>
      <c r="CK97">
        <v>106.699</v>
      </c>
      <c r="CL97">
        <v>1.2E-2</v>
      </c>
      <c r="CZ97" s="48"/>
      <c r="DA97" s="37"/>
      <c r="DB97" s="3">
        <v>25</v>
      </c>
      <c r="DD97" s="50">
        <v>7.6699999999999994E-6</v>
      </c>
      <c r="DE97">
        <v>49.545999999999999</v>
      </c>
      <c r="DF97">
        <v>46.722000000000001</v>
      </c>
      <c r="DG97">
        <v>53.110999999999997</v>
      </c>
      <c r="DH97">
        <v>53.616</v>
      </c>
      <c r="DI97">
        <v>1.2999999999999999E-2</v>
      </c>
      <c r="DT97" s="37"/>
      <c r="DU97">
        <v>27</v>
      </c>
      <c r="DW97" s="50">
        <v>9.2099999999999999E-6</v>
      </c>
      <c r="DX97">
        <v>93.840999999999994</v>
      </c>
      <c r="DY97">
        <v>45.963999999999999</v>
      </c>
      <c r="DZ97">
        <v>172.64099999999999</v>
      </c>
      <c r="EA97">
        <v>-56.31</v>
      </c>
      <c r="EB97">
        <v>1.6E-2</v>
      </c>
      <c r="EE97" s="3">
        <v>31</v>
      </c>
      <c r="EG97" s="50">
        <v>7.9799999999999998E-6</v>
      </c>
      <c r="EH97">
        <v>61.317999999999998</v>
      </c>
      <c r="EI97">
        <v>58.451000000000001</v>
      </c>
      <c r="EJ97">
        <v>64.576999999999998</v>
      </c>
      <c r="EK97">
        <v>78.69</v>
      </c>
      <c r="EL97">
        <v>1.4E-2</v>
      </c>
      <c r="EO97" s="37"/>
      <c r="EP97" s="3">
        <v>31</v>
      </c>
      <c r="EQ97" t="s">
        <v>4</v>
      </c>
      <c r="ER97" s="50">
        <v>3.6799999999999999E-6</v>
      </c>
      <c r="ES97">
        <v>50.631</v>
      </c>
      <c r="ET97">
        <v>46.454999999999998</v>
      </c>
      <c r="EU97">
        <v>53.18</v>
      </c>
      <c r="EV97">
        <v>-152.447</v>
      </c>
      <c r="EW97">
        <v>6.0000000000000001E-3</v>
      </c>
      <c r="EY97"/>
      <c r="EZ97" s="37"/>
      <c r="FA97" s="37"/>
      <c r="FB97" s="37"/>
      <c r="FC97" s="37"/>
      <c r="FD97" s="37"/>
      <c r="FE97" s="37"/>
      <c r="FF97" s="37"/>
      <c r="FG97" s="37"/>
      <c r="FH97" s="37"/>
    </row>
    <row r="98" spans="1:164" x14ac:dyDescent="0.25">
      <c r="A98" s="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">
        <v>6</v>
      </c>
      <c r="N98" s="50">
        <v>7.9799999999999998E-6</v>
      </c>
      <c r="O98">
        <v>51.956000000000003</v>
      </c>
      <c r="P98">
        <v>47.332999999999998</v>
      </c>
      <c r="Q98">
        <v>55.4</v>
      </c>
      <c r="R98">
        <v>-133.363</v>
      </c>
      <c r="S98">
        <v>1.4E-2</v>
      </c>
      <c r="V98" s="3">
        <v>9</v>
      </c>
      <c r="X98" s="50">
        <v>5.5300000000000004E-6</v>
      </c>
      <c r="Y98">
        <v>70.875</v>
      </c>
      <c r="Z98">
        <v>57.722000000000001</v>
      </c>
      <c r="AA98">
        <v>93.667000000000002</v>
      </c>
      <c r="AB98">
        <v>-57.265000000000001</v>
      </c>
      <c r="AC98">
        <v>8.9999999999999993E-3</v>
      </c>
      <c r="AF98" s="3">
        <v>95</v>
      </c>
      <c r="AG98" t="s">
        <v>5</v>
      </c>
      <c r="AH98" s="50">
        <v>1.3200000000000001E-5</v>
      </c>
      <c r="AI98">
        <v>88.668000000000006</v>
      </c>
      <c r="AJ98">
        <v>84.105000000000004</v>
      </c>
      <c r="AK98">
        <v>95.567999999999998</v>
      </c>
      <c r="AL98">
        <v>130.601</v>
      </c>
      <c r="AM98">
        <v>2.3E-2</v>
      </c>
      <c r="AQ98" s="37"/>
      <c r="AR98" s="37"/>
      <c r="AS98" s="37"/>
      <c r="AT98" s="37"/>
      <c r="AU98" s="37"/>
      <c r="AV98" s="37"/>
      <c r="AW98" s="37"/>
      <c r="AX98" s="37"/>
      <c r="AY98" s="37"/>
      <c r="BK98" s="3" t="s">
        <v>13</v>
      </c>
      <c r="BL98" t="s">
        <v>1</v>
      </c>
      <c r="BM98" t="s">
        <v>2</v>
      </c>
      <c r="BN98" t="s">
        <v>3</v>
      </c>
      <c r="BO98" t="s">
        <v>4</v>
      </c>
      <c r="BP98" t="s">
        <v>5</v>
      </c>
      <c r="BQ98" t="s">
        <v>6</v>
      </c>
      <c r="BR98" t="s">
        <v>14</v>
      </c>
      <c r="BU98" s="3">
        <v>1</v>
      </c>
      <c r="BW98" s="50">
        <v>7.3699999999999997E-6</v>
      </c>
      <c r="BX98">
        <v>84.76</v>
      </c>
      <c r="BY98">
        <v>72.332999999999998</v>
      </c>
      <c r="BZ98">
        <v>89.79</v>
      </c>
      <c r="CA98">
        <v>-75.379000000000005</v>
      </c>
      <c r="CB98">
        <v>1.2999999999999999E-2</v>
      </c>
      <c r="CE98" s="3">
        <v>18</v>
      </c>
      <c r="CG98" s="50">
        <v>5.5300000000000004E-6</v>
      </c>
      <c r="CH98">
        <v>96.832999999999998</v>
      </c>
      <c r="CI98">
        <v>93.88</v>
      </c>
      <c r="CJ98">
        <v>99.841999999999999</v>
      </c>
      <c r="CK98">
        <v>-69.444000000000003</v>
      </c>
      <c r="CL98">
        <v>8.9999999999999993E-3</v>
      </c>
      <c r="CZ98" s="48"/>
      <c r="DA98" s="37"/>
      <c r="DB98" s="3">
        <v>26</v>
      </c>
      <c r="DD98" s="50">
        <v>8.8999999999999995E-6</v>
      </c>
      <c r="DE98">
        <v>50.006</v>
      </c>
      <c r="DF98">
        <v>45.332999999999998</v>
      </c>
      <c r="DG98">
        <v>53.048000000000002</v>
      </c>
      <c r="DH98">
        <v>-126.027</v>
      </c>
      <c r="DI98">
        <v>1.4999999999999999E-2</v>
      </c>
      <c r="DT98" s="37"/>
      <c r="DU98">
        <v>28</v>
      </c>
      <c r="DW98" s="50">
        <v>6.4500000000000001E-6</v>
      </c>
      <c r="DX98">
        <v>150.75800000000001</v>
      </c>
      <c r="DY98">
        <v>47.244</v>
      </c>
      <c r="DZ98">
        <v>206.196</v>
      </c>
      <c r="EA98">
        <v>122.905</v>
      </c>
      <c r="EB98">
        <v>1.0999999999999999E-2</v>
      </c>
      <c r="EE98" s="3">
        <v>32</v>
      </c>
      <c r="EG98" s="50">
        <v>7.9799999999999998E-6</v>
      </c>
      <c r="EH98">
        <v>61.183999999999997</v>
      </c>
      <c r="EI98">
        <v>56.667000000000002</v>
      </c>
      <c r="EJ98">
        <v>64.221999999999994</v>
      </c>
      <c r="EK98">
        <v>-101.768</v>
      </c>
      <c r="EL98">
        <v>1.4E-2</v>
      </c>
      <c r="EO98" s="37"/>
      <c r="EP98" s="3">
        <v>32</v>
      </c>
      <c r="EQ98" t="s">
        <v>5</v>
      </c>
      <c r="ER98" s="50">
        <v>9.5200000000000003E-6</v>
      </c>
      <c r="ES98">
        <v>81.741</v>
      </c>
      <c r="ET98">
        <v>78.667000000000002</v>
      </c>
      <c r="EU98">
        <v>85.073999999999998</v>
      </c>
      <c r="EV98">
        <v>35.537999999999997</v>
      </c>
      <c r="EW98">
        <v>1.7000000000000001E-2</v>
      </c>
      <c r="EY98"/>
      <c r="EZ98" s="37"/>
      <c r="FA98" s="37"/>
      <c r="FB98" s="37"/>
      <c r="FC98" s="37"/>
      <c r="FD98" s="37"/>
      <c r="FE98" s="37"/>
      <c r="FF98" s="37"/>
      <c r="FG98" s="37"/>
      <c r="FH98" s="37"/>
    </row>
    <row r="99" spans="1:164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">
        <v>7</v>
      </c>
      <c r="N99" s="50">
        <v>9.8200000000000008E-6</v>
      </c>
      <c r="O99">
        <v>48.844999999999999</v>
      </c>
      <c r="P99">
        <v>45.667000000000002</v>
      </c>
      <c r="Q99">
        <v>51.305999999999997</v>
      </c>
      <c r="R99">
        <v>51.633000000000003</v>
      </c>
      <c r="S99">
        <v>1.7000000000000001E-2</v>
      </c>
      <c r="V99" s="3">
        <v>10</v>
      </c>
      <c r="X99" s="50">
        <v>4.6E-6</v>
      </c>
      <c r="Y99">
        <v>95.548000000000002</v>
      </c>
      <c r="Z99">
        <v>89.254000000000005</v>
      </c>
      <c r="AA99">
        <v>112.333</v>
      </c>
      <c r="AB99">
        <v>129.28899999999999</v>
      </c>
      <c r="AC99">
        <v>8.0000000000000002E-3</v>
      </c>
      <c r="AF99" s="3">
        <v>92</v>
      </c>
      <c r="AG99" t="s">
        <v>59</v>
      </c>
      <c r="AH99" s="50">
        <v>6.5899999999999997E-4</v>
      </c>
      <c r="AI99">
        <v>72.850999999999999</v>
      </c>
      <c r="AJ99">
        <v>54.436</v>
      </c>
      <c r="AK99">
        <v>101.881</v>
      </c>
      <c r="AL99">
        <v>126.32</v>
      </c>
      <c r="AM99">
        <v>1.1890000000000001</v>
      </c>
      <c r="AQ99" s="37"/>
      <c r="AR99" s="37"/>
      <c r="AS99" s="37"/>
      <c r="AT99" s="37"/>
      <c r="AU99" s="37"/>
      <c r="AV99" s="37"/>
      <c r="AW99" s="37"/>
      <c r="AX99" s="37"/>
      <c r="AY99" s="37"/>
      <c r="BK99" s="3">
        <v>1</v>
      </c>
      <c r="BM99" s="50">
        <v>7.0600000000000002E-6</v>
      </c>
      <c r="BN99">
        <v>42.670999999999999</v>
      </c>
      <c r="BO99">
        <v>39</v>
      </c>
      <c r="BP99">
        <v>46</v>
      </c>
      <c r="BQ99">
        <v>-142.125</v>
      </c>
      <c r="BR99">
        <v>1.2E-2</v>
      </c>
      <c r="BU99" s="3">
        <v>2</v>
      </c>
      <c r="BW99" s="50">
        <v>7.9799999999999998E-6</v>
      </c>
      <c r="BX99">
        <v>89.399000000000001</v>
      </c>
      <c r="BY99">
        <v>71.16</v>
      </c>
      <c r="BZ99">
        <v>103.547</v>
      </c>
      <c r="CA99">
        <v>103.496</v>
      </c>
      <c r="CB99">
        <v>1.4E-2</v>
      </c>
      <c r="CE99" s="3">
        <v>19</v>
      </c>
      <c r="CG99" s="50">
        <v>3.9899999999999999E-6</v>
      </c>
      <c r="CH99">
        <v>96.506</v>
      </c>
      <c r="CI99">
        <v>93.667000000000002</v>
      </c>
      <c r="CJ99">
        <v>98.082999999999998</v>
      </c>
      <c r="CK99">
        <v>104.036</v>
      </c>
      <c r="CL99">
        <v>7.0000000000000001E-3</v>
      </c>
      <c r="CZ99" s="48"/>
      <c r="DA99" s="37"/>
      <c r="DB99" s="3">
        <v>27</v>
      </c>
      <c r="DD99" s="50">
        <v>8.2900000000000002E-6</v>
      </c>
      <c r="DE99">
        <v>49.201999999999998</v>
      </c>
      <c r="DF99">
        <v>47.27</v>
      </c>
      <c r="DG99">
        <v>51.537999999999997</v>
      </c>
      <c r="DH99">
        <v>51.34</v>
      </c>
      <c r="DI99">
        <v>1.4E-2</v>
      </c>
      <c r="DT99" s="37"/>
      <c r="DU99">
        <v>29</v>
      </c>
      <c r="DW99" s="50">
        <v>5.22E-6</v>
      </c>
      <c r="DX99">
        <v>161.02500000000001</v>
      </c>
      <c r="DY99">
        <v>112.53700000000001</v>
      </c>
      <c r="DZ99">
        <v>200.685</v>
      </c>
      <c r="EA99">
        <v>-58.392000000000003</v>
      </c>
      <c r="EB99">
        <v>8.9999999999999993E-3</v>
      </c>
      <c r="EE99" s="3">
        <v>33</v>
      </c>
      <c r="EG99" s="50">
        <v>5.8300000000000001E-6</v>
      </c>
      <c r="EH99">
        <v>62.527000000000001</v>
      </c>
      <c r="EI99">
        <v>60.777999999999999</v>
      </c>
      <c r="EJ99">
        <v>66.066000000000003</v>
      </c>
      <c r="EK99">
        <v>77.471000000000004</v>
      </c>
      <c r="EL99">
        <v>0.01</v>
      </c>
      <c r="EO99" s="37"/>
      <c r="EP99" s="3">
        <v>29</v>
      </c>
      <c r="EQ99" t="s">
        <v>111</v>
      </c>
      <c r="ER99" s="50">
        <v>1.7899999999999999E-4</v>
      </c>
      <c r="ES99">
        <v>67.078999999999994</v>
      </c>
      <c r="ET99">
        <v>46.984999999999999</v>
      </c>
      <c r="EU99">
        <v>85.891000000000005</v>
      </c>
      <c r="EV99">
        <v>30.440999999999999</v>
      </c>
      <c r="EW99">
        <v>0.32200000000000001</v>
      </c>
      <c r="EY99"/>
      <c r="EZ99" s="37"/>
      <c r="FA99" s="37"/>
      <c r="FB99" s="37"/>
      <c r="FC99" s="37"/>
      <c r="FD99" s="37"/>
      <c r="FE99" s="37"/>
      <c r="FF99" s="37"/>
      <c r="FG99" s="37"/>
      <c r="FH99" s="37"/>
    </row>
    <row r="100" spans="1:164" x14ac:dyDescent="0.25">
      <c r="C100" s="37"/>
      <c r="D100" s="37"/>
      <c r="E100" s="37"/>
      <c r="F100" s="37"/>
      <c r="G100" s="37"/>
      <c r="H100" s="37"/>
      <c r="I100" s="37"/>
      <c r="J100" s="37"/>
      <c r="K100" s="37"/>
      <c r="L100" s="3">
        <v>8</v>
      </c>
      <c r="N100" s="50">
        <v>4.3000000000000003E-6</v>
      </c>
      <c r="O100">
        <v>48.56</v>
      </c>
      <c r="P100">
        <v>45.667000000000002</v>
      </c>
      <c r="Q100">
        <v>51.554000000000002</v>
      </c>
      <c r="R100">
        <v>-131.98699999999999</v>
      </c>
      <c r="S100">
        <v>7.0000000000000001E-3</v>
      </c>
      <c r="V100" s="3">
        <v>11</v>
      </c>
      <c r="X100" s="50">
        <v>7.9799999999999998E-6</v>
      </c>
      <c r="Y100">
        <v>161.02000000000001</v>
      </c>
      <c r="Z100">
        <v>112.333</v>
      </c>
      <c r="AA100">
        <v>198.959</v>
      </c>
      <c r="AB100">
        <v>-49.899000000000001</v>
      </c>
      <c r="AC100">
        <v>1.4E-2</v>
      </c>
      <c r="AF100" s="3">
        <v>93</v>
      </c>
      <c r="AG100" t="s">
        <v>60</v>
      </c>
      <c r="AH100" s="50">
        <v>9.2299999999999999E-4</v>
      </c>
      <c r="AI100">
        <v>72.537000000000006</v>
      </c>
      <c r="AJ100">
        <v>0</v>
      </c>
      <c r="AK100">
        <v>116.947</v>
      </c>
      <c r="AL100">
        <v>120.081</v>
      </c>
      <c r="AM100">
        <v>1.665</v>
      </c>
      <c r="AQ100" s="37"/>
      <c r="AR100" s="37"/>
      <c r="AS100" s="37"/>
      <c r="AT100" s="37"/>
      <c r="AU100" s="37"/>
      <c r="AV100" s="37"/>
      <c r="AW100" s="37"/>
      <c r="AX100" s="37"/>
      <c r="AY100" s="37"/>
      <c r="BK100" s="3">
        <v>2</v>
      </c>
      <c r="BM100" s="50">
        <v>5.8300000000000001E-6</v>
      </c>
      <c r="BN100">
        <v>45.472999999999999</v>
      </c>
      <c r="BO100">
        <v>40.457000000000001</v>
      </c>
      <c r="BP100">
        <v>50.667000000000002</v>
      </c>
      <c r="BQ100">
        <v>33.69</v>
      </c>
      <c r="BR100">
        <v>0.01</v>
      </c>
      <c r="BU100" s="3">
        <v>3</v>
      </c>
      <c r="BW100" s="50">
        <v>7.9799999999999998E-6</v>
      </c>
      <c r="BX100">
        <v>93.504000000000005</v>
      </c>
      <c r="BY100">
        <v>86.742000000000004</v>
      </c>
      <c r="BZ100">
        <v>99</v>
      </c>
      <c r="CA100">
        <v>-78.231999999999999</v>
      </c>
      <c r="CB100">
        <v>1.4E-2</v>
      </c>
      <c r="CE100" s="3">
        <v>20</v>
      </c>
      <c r="CG100" s="50">
        <v>1.04E-5</v>
      </c>
      <c r="CH100">
        <v>93.861999999999995</v>
      </c>
      <c r="CI100">
        <v>89.05</v>
      </c>
      <c r="CJ100">
        <v>97.741</v>
      </c>
      <c r="CK100">
        <v>-74.290999999999997</v>
      </c>
      <c r="CL100">
        <v>1.7999999999999999E-2</v>
      </c>
      <c r="CZ100" s="48"/>
      <c r="DA100" s="37"/>
      <c r="DB100" s="3">
        <v>28</v>
      </c>
      <c r="DD100" s="50">
        <v>1.01E-5</v>
      </c>
      <c r="DE100">
        <v>50.616</v>
      </c>
      <c r="DF100">
        <v>46.792000000000002</v>
      </c>
      <c r="DG100">
        <v>53.872999999999998</v>
      </c>
      <c r="DH100">
        <v>-127.569</v>
      </c>
      <c r="DI100">
        <v>1.7999999999999999E-2</v>
      </c>
      <c r="DT100" s="37"/>
      <c r="DU100">
        <v>30</v>
      </c>
      <c r="DW100" s="50">
        <v>7.3699999999999997E-6</v>
      </c>
      <c r="DX100">
        <v>162.173</v>
      </c>
      <c r="DY100">
        <v>125.259</v>
      </c>
      <c r="DZ100">
        <v>205.071</v>
      </c>
      <c r="EA100">
        <v>124.38</v>
      </c>
      <c r="EB100">
        <v>1.2E-2</v>
      </c>
      <c r="EE100" s="3">
        <v>34</v>
      </c>
      <c r="EG100" s="50">
        <v>6.4500000000000001E-6</v>
      </c>
      <c r="EH100">
        <v>62.01</v>
      </c>
      <c r="EI100">
        <v>59.667000000000002</v>
      </c>
      <c r="EJ100">
        <v>64.8</v>
      </c>
      <c r="EK100">
        <v>-101.31</v>
      </c>
      <c r="EL100">
        <v>1.0999999999999999E-2</v>
      </c>
      <c r="EO100" s="37"/>
      <c r="EP100" s="3">
        <v>30</v>
      </c>
      <c r="EQ100" t="s">
        <v>112</v>
      </c>
      <c r="ER100" s="50">
        <v>5.1900000000000004E-4</v>
      </c>
      <c r="ES100">
        <v>76.992999999999995</v>
      </c>
      <c r="ET100">
        <v>32.908000000000001</v>
      </c>
      <c r="EU100">
        <v>136.083</v>
      </c>
      <c r="EV100">
        <v>30.388000000000002</v>
      </c>
      <c r="EW100">
        <v>0.93700000000000006</v>
      </c>
      <c r="EY100"/>
      <c r="EZ100" s="37"/>
      <c r="FA100" s="37"/>
      <c r="FB100" s="37"/>
      <c r="FC100" s="37"/>
      <c r="FD100" s="37"/>
      <c r="FE100" s="37"/>
      <c r="FF100" s="37"/>
      <c r="FG100" s="37"/>
      <c r="FH100" s="37"/>
    </row>
    <row r="101" spans="1:164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">
        <v>9</v>
      </c>
      <c r="N101" s="50">
        <v>7.9799999999999998E-6</v>
      </c>
      <c r="O101">
        <v>48.61</v>
      </c>
      <c r="P101">
        <v>45.667000000000002</v>
      </c>
      <c r="Q101">
        <v>53.506999999999998</v>
      </c>
      <c r="R101">
        <v>45</v>
      </c>
      <c r="S101">
        <v>1.4E-2</v>
      </c>
      <c r="V101" s="3">
        <v>12</v>
      </c>
      <c r="X101" s="50">
        <v>7.0600000000000002E-6</v>
      </c>
      <c r="Y101">
        <v>124.51600000000001</v>
      </c>
      <c r="Z101">
        <v>90.176000000000002</v>
      </c>
      <c r="AA101">
        <v>176.12700000000001</v>
      </c>
      <c r="AB101">
        <v>127.875</v>
      </c>
      <c r="AC101">
        <v>1.2E-2</v>
      </c>
      <c r="AN101" t="s">
        <v>9</v>
      </c>
      <c r="AQ101" s="37"/>
      <c r="AR101" s="37"/>
      <c r="AS101" s="37"/>
      <c r="AT101" s="37"/>
      <c r="AU101" s="37"/>
      <c r="AV101" s="37"/>
      <c r="AW101" s="37"/>
      <c r="AX101" s="37"/>
      <c r="AY101" s="37"/>
      <c r="BK101" s="3">
        <v>3</v>
      </c>
      <c r="BM101" s="50">
        <v>6.1399999999999997E-6</v>
      </c>
      <c r="BN101">
        <v>51.654000000000003</v>
      </c>
      <c r="BO101">
        <v>40.777999999999999</v>
      </c>
      <c r="BP101">
        <v>62.14</v>
      </c>
      <c r="BQ101">
        <v>-139.399</v>
      </c>
      <c r="BR101">
        <v>0.01</v>
      </c>
      <c r="BU101" s="3">
        <v>4</v>
      </c>
      <c r="BW101" s="50">
        <v>8.6000000000000007E-6</v>
      </c>
      <c r="BX101">
        <v>97.900999999999996</v>
      </c>
      <c r="BY101">
        <v>83.337000000000003</v>
      </c>
      <c r="BZ101">
        <v>118.667</v>
      </c>
      <c r="CA101">
        <v>104.53400000000001</v>
      </c>
      <c r="CB101">
        <v>1.4999999999999999E-2</v>
      </c>
      <c r="CE101" s="3">
        <v>21</v>
      </c>
      <c r="CG101" s="50">
        <v>6.4500000000000001E-6</v>
      </c>
      <c r="CH101">
        <v>91.430999999999997</v>
      </c>
      <c r="CI101">
        <v>87.667000000000002</v>
      </c>
      <c r="CJ101">
        <v>95.966999999999999</v>
      </c>
      <c r="CK101">
        <v>104.744</v>
      </c>
      <c r="CL101">
        <v>1.0999999999999999E-2</v>
      </c>
      <c r="CZ101" s="48"/>
      <c r="DA101" s="37"/>
      <c r="DB101" s="3">
        <v>29</v>
      </c>
      <c r="DD101" s="50">
        <v>5.8300000000000001E-6</v>
      </c>
      <c r="DE101">
        <v>52.241999999999997</v>
      </c>
      <c r="DF101">
        <v>49.222000000000001</v>
      </c>
      <c r="DG101">
        <v>55.332999999999998</v>
      </c>
      <c r="DH101">
        <v>49.399000000000001</v>
      </c>
      <c r="DI101">
        <v>0.01</v>
      </c>
      <c r="DT101" s="37"/>
      <c r="DU101">
        <v>31</v>
      </c>
      <c r="DW101" s="50">
        <v>6.4500000000000001E-6</v>
      </c>
      <c r="DX101">
        <v>167.82300000000001</v>
      </c>
      <c r="DY101">
        <v>124.13800000000001</v>
      </c>
      <c r="DZ101">
        <v>210.52</v>
      </c>
      <c r="EA101">
        <v>-62.103000000000002</v>
      </c>
      <c r="EB101">
        <v>1.0999999999999999E-2</v>
      </c>
      <c r="EE101" s="3">
        <v>35</v>
      </c>
      <c r="EG101" s="50">
        <v>9.5200000000000003E-6</v>
      </c>
      <c r="EH101">
        <v>60.965000000000003</v>
      </c>
      <c r="EI101">
        <v>59.110999999999997</v>
      </c>
      <c r="EJ101">
        <v>64.799000000000007</v>
      </c>
      <c r="EK101">
        <v>80.218000000000004</v>
      </c>
      <c r="EL101">
        <v>1.6E-2</v>
      </c>
      <c r="EO101" s="37"/>
      <c r="EX101" t="s">
        <v>9</v>
      </c>
      <c r="EY101"/>
      <c r="EZ101" s="37"/>
      <c r="FA101" s="37"/>
      <c r="FB101" s="37"/>
      <c r="FC101" s="37"/>
      <c r="FD101" s="37"/>
      <c r="FE101" s="37"/>
      <c r="FF101" s="37"/>
      <c r="FG101" s="37"/>
      <c r="FH101" s="37"/>
    </row>
    <row r="102" spans="1:164" x14ac:dyDescent="0.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">
        <v>10</v>
      </c>
      <c r="N102" s="50">
        <v>6.4500000000000001E-6</v>
      </c>
      <c r="O102">
        <v>48.581000000000003</v>
      </c>
      <c r="P102">
        <v>46.667000000000002</v>
      </c>
      <c r="Q102">
        <v>51.667000000000002</v>
      </c>
      <c r="R102">
        <v>-126.87</v>
      </c>
      <c r="S102">
        <v>1.0999999999999999E-2</v>
      </c>
      <c r="V102" s="3">
        <v>13</v>
      </c>
      <c r="X102" s="50">
        <v>6.4500000000000001E-6</v>
      </c>
      <c r="Y102">
        <v>145.08799999999999</v>
      </c>
      <c r="Z102">
        <v>96.667000000000002</v>
      </c>
      <c r="AA102">
        <v>189.333</v>
      </c>
      <c r="AB102">
        <v>-53.13</v>
      </c>
      <c r="AC102">
        <v>1.0999999999999999E-2</v>
      </c>
      <c r="AN102">
        <v>91.46153846</v>
      </c>
      <c r="AO102">
        <v>128.07692309999999</v>
      </c>
      <c r="AQ102" s="37"/>
      <c r="AR102" s="37"/>
      <c r="AS102" s="37"/>
      <c r="AT102" s="37"/>
      <c r="AU102" s="37"/>
      <c r="AV102" s="37"/>
      <c r="AW102" s="37"/>
      <c r="AX102" s="37"/>
      <c r="AY102" s="37"/>
      <c r="BK102" s="3">
        <v>4</v>
      </c>
      <c r="BM102" s="50">
        <v>5.22E-6</v>
      </c>
      <c r="BN102">
        <v>46.359000000000002</v>
      </c>
      <c r="BO102">
        <v>40.548999999999999</v>
      </c>
      <c r="BP102">
        <v>52.524000000000001</v>
      </c>
      <c r="BQ102">
        <v>39.805999999999997</v>
      </c>
      <c r="BR102">
        <v>8.9999999999999993E-3</v>
      </c>
      <c r="BU102" s="3">
        <v>5</v>
      </c>
      <c r="BW102" s="50">
        <v>8.2900000000000002E-6</v>
      </c>
      <c r="BX102">
        <v>100.81399999999999</v>
      </c>
      <c r="BY102">
        <v>88.256</v>
      </c>
      <c r="BZ102">
        <v>118.667</v>
      </c>
      <c r="CA102">
        <v>-81.254000000000005</v>
      </c>
      <c r="CB102">
        <v>1.4999999999999999E-2</v>
      </c>
      <c r="CE102" s="3">
        <v>22</v>
      </c>
      <c r="CG102" s="50">
        <v>7.3699999999999997E-6</v>
      </c>
      <c r="CH102">
        <v>89.191999999999993</v>
      </c>
      <c r="CI102">
        <v>85.418999999999997</v>
      </c>
      <c r="CJ102">
        <v>92.043000000000006</v>
      </c>
      <c r="CK102">
        <v>-74.745000000000005</v>
      </c>
      <c r="CL102">
        <v>1.2999999999999999E-2</v>
      </c>
      <c r="CZ102" s="48"/>
      <c r="DA102" s="37"/>
      <c r="DB102" s="3">
        <v>30</v>
      </c>
      <c r="DD102" s="50">
        <v>6.7499999999999997E-6</v>
      </c>
      <c r="DE102">
        <v>52.820999999999998</v>
      </c>
      <c r="DF102">
        <v>49.777999999999999</v>
      </c>
      <c r="DG102">
        <v>56.241</v>
      </c>
      <c r="DH102">
        <v>-125.218</v>
      </c>
      <c r="DI102">
        <v>1.0999999999999999E-2</v>
      </c>
      <c r="DT102" s="37"/>
      <c r="DU102">
        <v>32</v>
      </c>
      <c r="DW102" s="50">
        <v>4.9100000000000004E-6</v>
      </c>
      <c r="DX102">
        <v>195.79400000000001</v>
      </c>
      <c r="DY102">
        <v>177.815</v>
      </c>
      <c r="DZ102">
        <v>209.28899999999999</v>
      </c>
      <c r="EA102">
        <v>126.87</v>
      </c>
      <c r="EB102">
        <v>8.0000000000000002E-3</v>
      </c>
      <c r="EE102" s="3">
        <v>36</v>
      </c>
      <c r="EG102" s="50">
        <v>1.01E-5</v>
      </c>
      <c r="EH102">
        <v>61.304000000000002</v>
      </c>
      <c r="EI102">
        <v>58.51</v>
      </c>
      <c r="EJ102">
        <v>64.792000000000002</v>
      </c>
      <c r="EK102">
        <v>-102.724</v>
      </c>
      <c r="EL102">
        <v>1.7000000000000001E-2</v>
      </c>
      <c r="EO102" s="37"/>
      <c r="EX102">
        <v>26.833333329999999</v>
      </c>
      <c r="EY102">
        <v>78.083333330000002</v>
      </c>
      <c r="EZ102" s="37"/>
      <c r="FA102" s="37"/>
      <c r="FB102" s="37"/>
      <c r="FC102" s="37"/>
      <c r="FD102" s="37"/>
      <c r="FE102" s="37"/>
      <c r="FF102" s="37"/>
      <c r="FG102" s="37"/>
      <c r="FH102" s="37"/>
    </row>
    <row r="103" spans="1:164" x14ac:dyDescent="0.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">
        <v>11</v>
      </c>
      <c r="N103" s="50">
        <v>6.7499999999999997E-6</v>
      </c>
      <c r="O103">
        <v>46.701999999999998</v>
      </c>
      <c r="P103">
        <v>44.984000000000002</v>
      </c>
      <c r="Q103">
        <v>47.920999999999999</v>
      </c>
      <c r="R103">
        <v>48.814</v>
      </c>
      <c r="S103">
        <v>1.2E-2</v>
      </c>
      <c r="V103" s="3">
        <v>14</v>
      </c>
      <c r="X103" s="50">
        <v>7.3699999999999997E-6</v>
      </c>
      <c r="Y103">
        <v>123.262</v>
      </c>
      <c r="Z103">
        <v>96.97</v>
      </c>
      <c r="AA103">
        <v>157.667</v>
      </c>
      <c r="AB103">
        <v>127.875</v>
      </c>
      <c r="AC103">
        <v>1.2999999999999999E-2</v>
      </c>
      <c r="AI103">
        <v>38.42307692</v>
      </c>
      <c r="AJ103">
        <v>104.0625</v>
      </c>
      <c r="AK103">
        <v>27.438461539999999</v>
      </c>
      <c r="AL103">
        <v>74.3125</v>
      </c>
      <c r="AM103" t="s">
        <v>10</v>
      </c>
      <c r="AN103">
        <v>51.695652170000002</v>
      </c>
      <c r="AO103">
        <v>72.391304349999999</v>
      </c>
      <c r="AQ103" s="37"/>
      <c r="AR103" s="37"/>
      <c r="AS103" s="37"/>
      <c r="AT103" s="37"/>
      <c r="AU103" s="37"/>
      <c r="AV103" s="37"/>
      <c r="AW103" s="37"/>
      <c r="AX103" s="37"/>
      <c r="AY103" s="37"/>
      <c r="BK103" s="3">
        <v>5</v>
      </c>
      <c r="BM103" s="50">
        <v>6.4500000000000001E-6</v>
      </c>
      <c r="BN103">
        <v>50.965000000000003</v>
      </c>
      <c r="BO103">
        <v>39.167000000000002</v>
      </c>
      <c r="BP103">
        <v>65.929000000000002</v>
      </c>
      <c r="BQ103">
        <v>-140.90600000000001</v>
      </c>
      <c r="BR103">
        <v>1.0999999999999999E-2</v>
      </c>
      <c r="BU103" s="3">
        <v>6</v>
      </c>
      <c r="BW103" s="50">
        <v>7.9799999999999998E-6</v>
      </c>
      <c r="BX103">
        <v>101.822</v>
      </c>
      <c r="BY103">
        <v>85.965999999999994</v>
      </c>
      <c r="BZ103">
        <v>114.093</v>
      </c>
      <c r="CA103">
        <v>108.435</v>
      </c>
      <c r="CB103">
        <v>1.4E-2</v>
      </c>
      <c r="CE103" s="3">
        <v>23</v>
      </c>
      <c r="CG103" s="50">
        <v>8.2900000000000002E-6</v>
      </c>
      <c r="CH103">
        <v>92.730999999999995</v>
      </c>
      <c r="CI103">
        <v>88.191000000000003</v>
      </c>
      <c r="CJ103">
        <v>102.69199999999999</v>
      </c>
      <c r="CK103">
        <v>107.745</v>
      </c>
      <c r="CL103">
        <v>1.4999999999999999E-2</v>
      </c>
      <c r="CZ103" s="48"/>
      <c r="DA103" s="37"/>
      <c r="DB103" s="3">
        <v>31</v>
      </c>
      <c r="DD103" s="50">
        <v>8.8999999999999995E-6</v>
      </c>
      <c r="DE103">
        <v>56.082000000000001</v>
      </c>
      <c r="DF103">
        <v>53.048000000000002</v>
      </c>
      <c r="DG103">
        <v>60.009</v>
      </c>
      <c r="DH103">
        <v>50.710999999999999</v>
      </c>
      <c r="DI103">
        <v>1.6E-2</v>
      </c>
      <c r="DT103" s="37"/>
      <c r="DU103">
        <v>33</v>
      </c>
      <c r="DW103" s="50">
        <v>6.4500000000000001E-6</v>
      </c>
      <c r="DX103">
        <v>180.08699999999999</v>
      </c>
      <c r="DY103">
        <v>135.69</v>
      </c>
      <c r="DZ103">
        <v>203.267</v>
      </c>
      <c r="EA103">
        <v>-58.57</v>
      </c>
      <c r="EB103">
        <v>1.0999999999999999E-2</v>
      </c>
      <c r="EE103" s="3">
        <v>37</v>
      </c>
      <c r="EG103" s="50">
        <v>6.1399999999999997E-6</v>
      </c>
      <c r="EH103">
        <v>61.591000000000001</v>
      </c>
      <c r="EI103">
        <v>59.667000000000002</v>
      </c>
      <c r="EJ103">
        <v>63.192</v>
      </c>
      <c r="EK103">
        <v>77.471000000000004</v>
      </c>
      <c r="EL103">
        <v>1.0999999999999999E-2</v>
      </c>
      <c r="EO103" s="37"/>
      <c r="ES103">
        <v>15.616666670000001</v>
      </c>
      <c r="ET103">
        <v>66.928571430000005</v>
      </c>
      <c r="EU103">
        <v>5.3666666669999996</v>
      </c>
      <c r="EV103">
        <v>23</v>
      </c>
      <c r="EW103" t="s">
        <v>10</v>
      </c>
      <c r="EX103">
        <v>18.941176469999998</v>
      </c>
      <c r="EY103">
        <v>55.117647060000003</v>
      </c>
      <c r="EZ103" s="37"/>
      <c r="FA103" s="37"/>
      <c r="FB103" s="37"/>
      <c r="FC103" s="37"/>
      <c r="FD103" s="37"/>
      <c r="FE103" s="37"/>
      <c r="FF103" s="37"/>
      <c r="FG103" s="37"/>
      <c r="FH103" s="37"/>
    </row>
    <row r="104" spans="1:164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">
        <v>12</v>
      </c>
      <c r="N104" s="50">
        <v>5.5300000000000004E-6</v>
      </c>
      <c r="O104">
        <v>47.670999999999999</v>
      </c>
      <c r="P104">
        <v>46.292999999999999</v>
      </c>
      <c r="Q104">
        <v>49.161000000000001</v>
      </c>
      <c r="R104">
        <v>-130.23599999999999</v>
      </c>
      <c r="S104">
        <v>8.9999999999999993E-3</v>
      </c>
      <c r="V104" s="3">
        <v>15</v>
      </c>
      <c r="X104" s="50">
        <v>5.8300000000000001E-6</v>
      </c>
      <c r="Y104">
        <v>113.676</v>
      </c>
      <c r="Z104">
        <v>94.888999999999996</v>
      </c>
      <c r="AA104">
        <v>130.88900000000001</v>
      </c>
      <c r="AB104">
        <v>-47.290999999999997</v>
      </c>
      <c r="AC104">
        <v>0.01</v>
      </c>
      <c r="AJ104">
        <v>166.5</v>
      </c>
      <c r="AL104">
        <v>118.9</v>
      </c>
      <c r="AM104" t="s">
        <v>11</v>
      </c>
      <c r="AN104">
        <v>237.8</v>
      </c>
      <c r="AO104">
        <v>333</v>
      </c>
      <c r="AQ104" s="37"/>
      <c r="AR104" s="37"/>
      <c r="AS104" s="37"/>
      <c r="AT104" s="37"/>
      <c r="AU104" s="37"/>
      <c r="AV104" s="37"/>
      <c r="AW104" s="37"/>
      <c r="AX104" s="37"/>
      <c r="AY104" s="37"/>
      <c r="BK104" s="3">
        <v>6</v>
      </c>
      <c r="BM104" s="50">
        <v>6.4500000000000001E-6</v>
      </c>
      <c r="BN104">
        <v>66.459999999999994</v>
      </c>
      <c r="BO104">
        <v>51.732999999999997</v>
      </c>
      <c r="BP104">
        <v>79.156000000000006</v>
      </c>
      <c r="BQ104">
        <v>40.914000000000001</v>
      </c>
      <c r="BR104">
        <v>1.0999999999999999E-2</v>
      </c>
      <c r="BU104" s="3">
        <v>7</v>
      </c>
      <c r="BW104" s="50">
        <v>4.3000000000000003E-6</v>
      </c>
      <c r="BX104">
        <v>103.866</v>
      </c>
      <c r="BY104">
        <v>99.367999999999995</v>
      </c>
      <c r="BZ104">
        <v>113.014</v>
      </c>
      <c r="CA104">
        <v>-71.564999999999998</v>
      </c>
      <c r="CB104">
        <v>7.0000000000000001E-3</v>
      </c>
      <c r="CE104" s="3">
        <v>24</v>
      </c>
      <c r="CG104" s="50">
        <v>4.9100000000000004E-6</v>
      </c>
      <c r="CH104">
        <v>95.537999999999997</v>
      </c>
      <c r="CI104">
        <v>90.332999999999998</v>
      </c>
      <c r="CJ104">
        <v>98.4</v>
      </c>
      <c r="CK104">
        <v>-78.69</v>
      </c>
      <c r="CL104">
        <v>8.0000000000000002E-3</v>
      </c>
      <c r="CZ104" s="48"/>
      <c r="DA104" s="37"/>
      <c r="DB104" s="3">
        <v>32</v>
      </c>
      <c r="DD104" s="50">
        <v>8.2900000000000002E-6</v>
      </c>
      <c r="DE104">
        <v>58.219000000000001</v>
      </c>
      <c r="DF104">
        <v>52.537999999999997</v>
      </c>
      <c r="DG104">
        <v>62.107999999999997</v>
      </c>
      <c r="DH104">
        <v>-128.66</v>
      </c>
      <c r="DI104">
        <v>1.4E-2</v>
      </c>
      <c r="DT104" s="37"/>
      <c r="DU104">
        <v>34</v>
      </c>
      <c r="DW104" s="50">
        <v>1.04E-5</v>
      </c>
      <c r="DX104">
        <v>180.63800000000001</v>
      </c>
      <c r="DY104">
        <v>141.458</v>
      </c>
      <c r="DZ104">
        <v>219.327</v>
      </c>
      <c r="EA104">
        <v>118.887</v>
      </c>
      <c r="EB104">
        <v>1.9E-2</v>
      </c>
      <c r="EE104" s="3">
        <v>38</v>
      </c>
      <c r="EG104" s="50">
        <v>5.8300000000000001E-6</v>
      </c>
      <c r="EH104">
        <v>60.862000000000002</v>
      </c>
      <c r="EI104">
        <v>59.667000000000002</v>
      </c>
      <c r="EJ104">
        <v>62.889000000000003</v>
      </c>
      <c r="EK104">
        <v>-102.529</v>
      </c>
      <c r="EL104">
        <v>0.01</v>
      </c>
      <c r="EO104" s="37"/>
      <c r="ET104">
        <v>93.7</v>
      </c>
      <c r="EV104">
        <v>32.200000000000003</v>
      </c>
      <c r="EW104" t="s">
        <v>11</v>
      </c>
      <c r="EX104">
        <v>53.666666669999998</v>
      </c>
      <c r="EY104">
        <v>156.16666670000001</v>
      </c>
      <c r="EZ104" s="37"/>
      <c r="FA104" s="37"/>
      <c r="FB104" s="37"/>
      <c r="FC104" s="37"/>
      <c r="FD104" s="37"/>
      <c r="FE104" s="37"/>
      <c r="FF104" s="37"/>
      <c r="FG104" s="37"/>
      <c r="FH104" s="37"/>
    </row>
    <row r="105" spans="1:164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">
        <v>13</v>
      </c>
      <c r="N105" s="50">
        <v>1.17E-5</v>
      </c>
      <c r="O105">
        <v>47.304000000000002</v>
      </c>
      <c r="P105">
        <v>44.908999999999999</v>
      </c>
      <c r="Q105">
        <v>49.847000000000001</v>
      </c>
      <c r="R105">
        <v>47.203000000000003</v>
      </c>
      <c r="S105">
        <v>0.02</v>
      </c>
      <c r="V105" s="3">
        <v>16</v>
      </c>
      <c r="X105" s="50">
        <v>3.9899999999999999E-6</v>
      </c>
      <c r="Y105">
        <v>115.846</v>
      </c>
      <c r="Z105">
        <v>91.778000000000006</v>
      </c>
      <c r="AA105">
        <v>142.38900000000001</v>
      </c>
      <c r="AB105">
        <v>124.992</v>
      </c>
      <c r="AC105">
        <v>7.0000000000000001E-3</v>
      </c>
      <c r="AF105" s="51" t="s">
        <v>68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48"/>
      <c r="AQ105" s="37"/>
      <c r="AR105" s="37"/>
      <c r="AS105" s="37"/>
      <c r="AT105" s="37"/>
      <c r="AU105" s="37"/>
      <c r="AV105" s="37"/>
      <c r="AW105" s="37"/>
      <c r="AX105" s="37"/>
      <c r="AY105" s="37"/>
      <c r="BK105" s="3">
        <v>7</v>
      </c>
      <c r="BM105" s="50">
        <v>7.0600000000000002E-6</v>
      </c>
      <c r="BN105">
        <v>101.357</v>
      </c>
      <c r="BO105">
        <v>78.555999999999997</v>
      </c>
      <c r="BP105">
        <v>140.959</v>
      </c>
      <c r="BQ105">
        <v>-138.81399999999999</v>
      </c>
      <c r="BR105">
        <v>1.2E-2</v>
      </c>
      <c r="BU105" s="3">
        <v>8</v>
      </c>
      <c r="BW105" s="50">
        <v>6.4500000000000001E-6</v>
      </c>
      <c r="BX105">
        <v>118.119</v>
      </c>
      <c r="BY105">
        <v>112</v>
      </c>
      <c r="BZ105">
        <v>127.111</v>
      </c>
      <c r="CA105">
        <v>104.744</v>
      </c>
      <c r="CB105">
        <v>1.0999999999999999E-2</v>
      </c>
      <c r="CE105" s="3">
        <v>25</v>
      </c>
      <c r="CG105" s="50">
        <v>7.9799999999999998E-6</v>
      </c>
      <c r="CH105">
        <v>92.626999999999995</v>
      </c>
      <c r="CI105">
        <v>89.772999999999996</v>
      </c>
      <c r="CJ105">
        <v>96.521000000000001</v>
      </c>
      <c r="CK105">
        <v>106.26</v>
      </c>
      <c r="CL105">
        <v>1.4E-2</v>
      </c>
      <c r="CZ105" s="48"/>
      <c r="DA105" s="37"/>
      <c r="DB105" s="3">
        <v>33</v>
      </c>
      <c r="DD105" s="50">
        <v>6.1399999999999997E-6</v>
      </c>
      <c r="DE105">
        <v>58.734000000000002</v>
      </c>
      <c r="DF105">
        <v>54.939</v>
      </c>
      <c r="DG105">
        <v>61.517000000000003</v>
      </c>
      <c r="DH105">
        <v>53.746000000000002</v>
      </c>
      <c r="DI105">
        <v>1.0999999999999999E-2</v>
      </c>
      <c r="DT105" s="37"/>
      <c r="DU105">
        <v>35</v>
      </c>
      <c r="DW105" s="50">
        <v>1.11E-5</v>
      </c>
      <c r="DX105">
        <v>158.93</v>
      </c>
      <c r="DY105">
        <v>121.123</v>
      </c>
      <c r="DZ105">
        <v>202.29599999999999</v>
      </c>
      <c r="EA105">
        <v>-54.09</v>
      </c>
      <c r="EB105">
        <v>0.02</v>
      </c>
      <c r="EE105" s="3">
        <v>39</v>
      </c>
      <c r="EG105" s="50">
        <v>8.2900000000000002E-6</v>
      </c>
      <c r="EH105">
        <v>64.691999999999993</v>
      </c>
      <c r="EI105">
        <v>61.604999999999997</v>
      </c>
      <c r="EJ105">
        <v>68.200999999999993</v>
      </c>
      <c r="EK105">
        <v>79.114000000000004</v>
      </c>
      <c r="EL105">
        <v>1.4E-2</v>
      </c>
      <c r="EO105" s="37"/>
      <c r="EP105" s="51" t="s">
        <v>116</v>
      </c>
      <c r="EQ105" s="37"/>
      <c r="ER105" s="49"/>
      <c r="ES105" s="37"/>
      <c r="ET105" s="37"/>
      <c r="EU105" s="37"/>
      <c r="EV105" s="37"/>
      <c r="EW105" s="37"/>
      <c r="EX105" s="37"/>
      <c r="EY105" s="36"/>
      <c r="EZ105" s="37"/>
      <c r="FA105" s="37"/>
      <c r="FB105" s="37"/>
      <c r="FC105" s="37"/>
      <c r="FD105" s="37"/>
      <c r="FE105" s="37"/>
      <c r="FF105" s="37"/>
      <c r="FG105" s="37"/>
      <c r="FH105" s="37"/>
    </row>
    <row r="106" spans="1:164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">
        <v>14</v>
      </c>
      <c r="N106" s="50">
        <v>7.3699999999999997E-6</v>
      </c>
      <c r="O106">
        <v>46.487000000000002</v>
      </c>
      <c r="P106">
        <v>43.887</v>
      </c>
      <c r="Q106">
        <v>48.539000000000001</v>
      </c>
      <c r="R106">
        <v>-127.875</v>
      </c>
      <c r="S106">
        <v>1.2999999999999999E-2</v>
      </c>
      <c r="V106" s="3">
        <v>17</v>
      </c>
      <c r="X106" s="50">
        <v>5.5300000000000004E-6</v>
      </c>
      <c r="Y106">
        <v>105.121</v>
      </c>
      <c r="Z106">
        <v>81.823999999999998</v>
      </c>
      <c r="AA106">
        <v>142.11799999999999</v>
      </c>
      <c r="AB106">
        <v>-47.49</v>
      </c>
      <c r="AC106">
        <v>8.9999999999999993E-3</v>
      </c>
      <c r="AF106" s="3" t="s">
        <v>13</v>
      </c>
      <c r="AG106" t="s">
        <v>1</v>
      </c>
      <c r="AH106" t="s">
        <v>2</v>
      </c>
      <c r="AI106" t="s">
        <v>3</v>
      </c>
      <c r="AJ106" t="s">
        <v>4</v>
      </c>
      <c r="AK106" t="s">
        <v>5</v>
      </c>
      <c r="AL106" t="s">
        <v>6</v>
      </c>
      <c r="AM106" t="s">
        <v>14</v>
      </c>
      <c r="AP106" s="48"/>
      <c r="AQ106" s="37"/>
      <c r="AR106" s="37"/>
      <c r="AS106" s="37"/>
      <c r="AT106" s="37"/>
      <c r="AU106" s="37"/>
      <c r="AV106" s="37"/>
      <c r="AW106" s="37"/>
      <c r="AX106" s="37"/>
      <c r="AY106" s="37"/>
      <c r="BK106" s="3">
        <v>8</v>
      </c>
      <c r="BM106" s="50">
        <v>4.9100000000000004E-6</v>
      </c>
      <c r="BN106">
        <v>92.206999999999994</v>
      </c>
      <c r="BO106">
        <v>56.667000000000002</v>
      </c>
      <c r="BP106">
        <v>122.107</v>
      </c>
      <c r="BQ106">
        <v>39.805999999999997</v>
      </c>
      <c r="BR106">
        <v>8.0000000000000002E-3</v>
      </c>
      <c r="BU106" s="3">
        <v>9</v>
      </c>
      <c r="BW106" s="50">
        <v>9.2099999999999999E-6</v>
      </c>
      <c r="BX106">
        <v>108.943</v>
      </c>
      <c r="BY106">
        <v>97.194999999999993</v>
      </c>
      <c r="BZ106">
        <v>124.494</v>
      </c>
      <c r="CA106">
        <v>-76.430000000000007</v>
      </c>
      <c r="CB106">
        <v>1.6E-2</v>
      </c>
      <c r="CE106" s="3">
        <v>26</v>
      </c>
      <c r="CG106" s="50">
        <v>8.2900000000000002E-6</v>
      </c>
      <c r="CH106">
        <v>92.72</v>
      </c>
      <c r="CI106">
        <v>88.813000000000002</v>
      </c>
      <c r="CJ106">
        <v>97.974000000000004</v>
      </c>
      <c r="CK106">
        <v>-74.358000000000004</v>
      </c>
      <c r="CL106">
        <v>1.4E-2</v>
      </c>
      <c r="CZ106" s="48"/>
      <c r="DA106" s="37"/>
      <c r="DB106" s="3">
        <v>34</v>
      </c>
      <c r="DD106" s="50">
        <v>7.6699999999999994E-6</v>
      </c>
      <c r="DE106">
        <v>58.195</v>
      </c>
      <c r="DF106">
        <v>54.332999999999998</v>
      </c>
      <c r="DG106">
        <v>60.667000000000002</v>
      </c>
      <c r="DH106">
        <v>-126.87</v>
      </c>
      <c r="DI106">
        <v>1.2999999999999999E-2</v>
      </c>
      <c r="DT106" s="37"/>
      <c r="DU106">
        <v>36</v>
      </c>
      <c r="DW106" s="50">
        <v>1.01E-5</v>
      </c>
      <c r="DX106">
        <v>162.06</v>
      </c>
      <c r="DY106">
        <v>118.833</v>
      </c>
      <c r="DZ106">
        <v>195.38900000000001</v>
      </c>
      <c r="EA106">
        <v>120.651</v>
      </c>
      <c r="EB106">
        <v>1.7999999999999999E-2</v>
      </c>
      <c r="EE106" s="3">
        <v>40</v>
      </c>
      <c r="EG106" s="50">
        <v>5.5300000000000004E-6</v>
      </c>
      <c r="EH106">
        <v>67.52</v>
      </c>
      <c r="EI106">
        <v>62.332999999999998</v>
      </c>
      <c r="EJ106">
        <v>71.893000000000001</v>
      </c>
      <c r="EK106">
        <v>-104.036</v>
      </c>
      <c r="EL106">
        <v>8.9999999999999993E-3</v>
      </c>
      <c r="EO106" s="37"/>
      <c r="EP106" s="3" t="s">
        <v>13</v>
      </c>
      <c r="EQ106" t="s">
        <v>1</v>
      </c>
      <c r="ER106" t="s">
        <v>2</v>
      </c>
      <c r="ES106" t="s">
        <v>3</v>
      </c>
      <c r="ET106" t="s">
        <v>4</v>
      </c>
      <c r="EU106" t="s">
        <v>5</v>
      </c>
      <c r="EV106" t="s">
        <v>6</v>
      </c>
      <c r="EW106" t="s">
        <v>14</v>
      </c>
      <c r="EY106"/>
      <c r="EZ106" s="37"/>
      <c r="FA106" s="37"/>
      <c r="FB106" s="37"/>
      <c r="FC106" s="37"/>
      <c r="FD106" s="37"/>
      <c r="FE106" s="37"/>
      <c r="FF106" s="37"/>
      <c r="FG106" s="37"/>
      <c r="FH106" s="37"/>
    </row>
    <row r="107" spans="1:164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">
        <v>15</v>
      </c>
      <c r="M107" t="s">
        <v>3</v>
      </c>
      <c r="N107" s="50">
        <v>7.7200000000000006E-6</v>
      </c>
      <c r="O107">
        <v>50.683999999999997</v>
      </c>
      <c r="P107">
        <v>47.982999999999997</v>
      </c>
      <c r="Q107">
        <v>53.569000000000003</v>
      </c>
      <c r="R107">
        <v>-40.518000000000001</v>
      </c>
      <c r="S107">
        <v>1.2999999999999999E-2</v>
      </c>
      <c r="V107" s="3">
        <v>18</v>
      </c>
      <c r="X107" s="50">
        <v>6.1399999999999997E-6</v>
      </c>
      <c r="Y107">
        <v>99.927999999999997</v>
      </c>
      <c r="Z107">
        <v>89.888999999999996</v>
      </c>
      <c r="AA107">
        <v>118.504</v>
      </c>
      <c r="AB107">
        <v>124.509</v>
      </c>
      <c r="AC107">
        <v>1.0999999999999999E-2</v>
      </c>
      <c r="AF107" s="3">
        <v>1</v>
      </c>
      <c r="AH107" s="50">
        <v>1.04E-5</v>
      </c>
      <c r="AI107">
        <v>60.658999999999999</v>
      </c>
      <c r="AJ107">
        <v>57.465000000000003</v>
      </c>
      <c r="AK107">
        <v>66.075000000000003</v>
      </c>
      <c r="AL107">
        <v>-54.866</v>
      </c>
      <c r="AM107">
        <v>1.7999999999999999E-2</v>
      </c>
      <c r="AP107" s="48"/>
      <c r="AQ107" s="37"/>
      <c r="AR107" s="37"/>
      <c r="AS107" s="37"/>
      <c r="AT107" s="37"/>
      <c r="AU107" s="37"/>
      <c r="AV107" s="37"/>
      <c r="AW107" s="37"/>
      <c r="AX107" s="37"/>
      <c r="AY107" s="37"/>
      <c r="BK107" s="3">
        <v>9</v>
      </c>
      <c r="BM107" s="50">
        <v>6.7499999999999997E-6</v>
      </c>
      <c r="BN107">
        <v>79.415999999999997</v>
      </c>
      <c r="BO107">
        <v>56.667000000000002</v>
      </c>
      <c r="BP107">
        <v>121.33499999999999</v>
      </c>
      <c r="BQ107">
        <v>-140.90600000000001</v>
      </c>
      <c r="BR107">
        <v>1.2E-2</v>
      </c>
      <c r="BU107" s="3">
        <v>10</v>
      </c>
      <c r="BW107" s="50">
        <v>8.2900000000000002E-6</v>
      </c>
      <c r="BX107">
        <v>98.951999999999998</v>
      </c>
      <c r="BY107">
        <v>88.444000000000003</v>
      </c>
      <c r="BZ107">
        <v>110.649</v>
      </c>
      <c r="CA107">
        <v>103.496</v>
      </c>
      <c r="CB107">
        <v>1.4999999999999999E-2</v>
      </c>
      <c r="CE107" s="3">
        <v>27</v>
      </c>
      <c r="CG107" s="50">
        <v>1.04E-5</v>
      </c>
      <c r="CH107">
        <v>91.991</v>
      </c>
      <c r="CI107">
        <v>88.938999999999993</v>
      </c>
      <c r="CJ107">
        <v>98.129000000000005</v>
      </c>
      <c r="CK107">
        <v>105.709</v>
      </c>
      <c r="CL107">
        <v>1.7999999999999999E-2</v>
      </c>
      <c r="CZ107" s="48"/>
      <c r="DA107" s="37"/>
      <c r="DB107" s="3">
        <v>35</v>
      </c>
      <c r="DD107" s="50">
        <v>7.0600000000000002E-6</v>
      </c>
      <c r="DE107">
        <v>57.338000000000001</v>
      </c>
      <c r="DF107">
        <v>51.484999999999999</v>
      </c>
      <c r="DG107">
        <v>68.188000000000002</v>
      </c>
      <c r="DH107">
        <v>50.527999999999999</v>
      </c>
      <c r="DI107">
        <v>1.2E-2</v>
      </c>
      <c r="DT107" s="37"/>
      <c r="DU107">
        <v>37</v>
      </c>
      <c r="DW107" s="50">
        <v>8.8999999999999995E-6</v>
      </c>
      <c r="DX107">
        <v>145.70099999999999</v>
      </c>
      <c r="DY107">
        <v>115.651</v>
      </c>
      <c r="DZ107">
        <v>187.44399999999999</v>
      </c>
      <c r="EA107">
        <v>-55.176000000000002</v>
      </c>
      <c r="EB107">
        <v>1.4999999999999999E-2</v>
      </c>
      <c r="EE107" s="3">
        <v>41</v>
      </c>
      <c r="EG107" s="50">
        <v>7.6699999999999994E-6</v>
      </c>
      <c r="EH107">
        <v>65.584000000000003</v>
      </c>
      <c r="EI107">
        <v>62.319000000000003</v>
      </c>
      <c r="EJ107">
        <v>68.001999999999995</v>
      </c>
      <c r="EK107">
        <v>78.231999999999999</v>
      </c>
      <c r="EL107">
        <v>1.2999999999999999E-2</v>
      </c>
      <c r="EO107" s="37"/>
      <c r="EP107" s="3">
        <v>1</v>
      </c>
      <c r="ER107" s="50">
        <v>5.22E-6</v>
      </c>
      <c r="ES107">
        <v>95.718999999999994</v>
      </c>
      <c r="ET107">
        <v>91.667000000000002</v>
      </c>
      <c r="EU107">
        <v>100.42400000000001</v>
      </c>
      <c r="EV107">
        <v>39.805999999999997</v>
      </c>
      <c r="EW107">
        <v>8.9999999999999993E-3</v>
      </c>
      <c r="EY107"/>
      <c r="EZ107" s="37"/>
      <c r="FA107" s="37"/>
      <c r="FB107" s="37"/>
      <c r="FC107" s="37"/>
      <c r="FD107" s="37"/>
      <c r="FE107" s="37"/>
      <c r="FF107" s="37"/>
      <c r="FG107" s="37"/>
      <c r="FH107" s="37"/>
    </row>
    <row r="108" spans="1:164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">
        <v>16</v>
      </c>
      <c r="M108" t="s">
        <v>7</v>
      </c>
      <c r="N108" s="50">
        <v>1.8899999999999999E-6</v>
      </c>
      <c r="O108">
        <v>3.7570000000000001</v>
      </c>
      <c r="P108">
        <v>3.5470000000000002</v>
      </c>
      <c r="Q108">
        <v>4.2910000000000004</v>
      </c>
      <c r="R108">
        <v>92.908000000000001</v>
      </c>
      <c r="S108">
        <v>3.0000000000000001E-3</v>
      </c>
      <c r="V108" s="3">
        <v>19</v>
      </c>
      <c r="X108" s="50">
        <v>4.6E-6</v>
      </c>
      <c r="Y108">
        <v>83.563999999999993</v>
      </c>
      <c r="Z108">
        <v>70.332999999999998</v>
      </c>
      <c r="AA108">
        <v>97.332999999999998</v>
      </c>
      <c r="AB108">
        <v>-48.012999999999998</v>
      </c>
      <c r="AC108">
        <v>8.0000000000000002E-3</v>
      </c>
      <c r="AF108" s="3">
        <v>2</v>
      </c>
      <c r="AH108" s="50">
        <v>9.2099999999999999E-6</v>
      </c>
      <c r="AI108">
        <v>63.316000000000003</v>
      </c>
      <c r="AJ108">
        <v>60</v>
      </c>
      <c r="AK108">
        <v>67.516999999999996</v>
      </c>
      <c r="AL108">
        <v>123.69</v>
      </c>
      <c r="AM108">
        <v>1.6E-2</v>
      </c>
      <c r="AP108" s="48"/>
      <c r="AQ108" s="37"/>
      <c r="AR108" s="37"/>
      <c r="AS108" s="37"/>
      <c r="AT108" s="37"/>
      <c r="AU108" s="37"/>
      <c r="AV108" s="37"/>
      <c r="AW108" s="37"/>
      <c r="AX108" s="37"/>
      <c r="AY108" s="37"/>
      <c r="BK108" s="3">
        <v>10</v>
      </c>
      <c r="BM108" s="50">
        <v>5.5300000000000004E-6</v>
      </c>
      <c r="BN108">
        <v>101.602</v>
      </c>
      <c r="BO108">
        <v>85.058000000000007</v>
      </c>
      <c r="BP108">
        <v>132.98400000000001</v>
      </c>
      <c r="BQ108">
        <v>40.235999999999997</v>
      </c>
      <c r="BR108">
        <v>8.9999999999999993E-3</v>
      </c>
      <c r="BU108" s="3">
        <v>11</v>
      </c>
      <c r="BW108" s="50">
        <v>7.0600000000000002E-6</v>
      </c>
      <c r="BX108">
        <v>97.26</v>
      </c>
      <c r="BY108">
        <v>91.111000000000004</v>
      </c>
      <c r="BZ108">
        <v>110.22199999999999</v>
      </c>
      <c r="CA108">
        <v>-79.694999999999993</v>
      </c>
      <c r="CB108">
        <v>1.2E-2</v>
      </c>
      <c r="CE108" s="3">
        <v>28</v>
      </c>
      <c r="CG108" s="50">
        <v>8.8999999999999995E-6</v>
      </c>
      <c r="CH108">
        <v>93.320999999999998</v>
      </c>
      <c r="CI108">
        <v>89.332999999999998</v>
      </c>
      <c r="CJ108">
        <v>99.475999999999999</v>
      </c>
      <c r="CK108">
        <v>-75.465999999999994</v>
      </c>
      <c r="CL108">
        <v>1.4999999999999999E-2</v>
      </c>
      <c r="CZ108" s="48"/>
      <c r="DA108" s="37"/>
      <c r="DB108" s="3">
        <v>36</v>
      </c>
      <c r="DD108" s="50">
        <v>6.1399999999999997E-6</v>
      </c>
      <c r="DE108">
        <v>58.018000000000001</v>
      </c>
      <c r="DF108">
        <v>54.088000000000001</v>
      </c>
      <c r="DG108">
        <v>64.177999999999997</v>
      </c>
      <c r="DH108">
        <v>-126.254</v>
      </c>
      <c r="DI108">
        <v>1.0999999999999999E-2</v>
      </c>
      <c r="DT108" s="37"/>
      <c r="DU108">
        <v>38</v>
      </c>
      <c r="DW108" s="50">
        <v>9.2099999999999999E-6</v>
      </c>
      <c r="DX108">
        <v>122.901</v>
      </c>
      <c r="DY108">
        <v>89.837000000000003</v>
      </c>
      <c r="DZ108">
        <v>159.38999999999999</v>
      </c>
      <c r="EA108">
        <v>120.964</v>
      </c>
      <c r="EB108">
        <v>1.6E-2</v>
      </c>
      <c r="EE108" s="3">
        <v>42</v>
      </c>
      <c r="EG108" s="50">
        <v>7.0600000000000002E-6</v>
      </c>
      <c r="EH108">
        <v>66.91</v>
      </c>
      <c r="EI108">
        <v>62.631</v>
      </c>
      <c r="EJ108">
        <v>72.146000000000001</v>
      </c>
      <c r="EK108">
        <v>-103.392</v>
      </c>
      <c r="EL108">
        <v>1.2E-2</v>
      </c>
      <c r="EO108" s="37"/>
      <c r="EP108" s="3">
        <v>2</v>
      </c>
      <c r="ER108" s="50">
        <v>6.4500000000000001E-6</v>
      </c>
      <c r="ES108">
        <v>94.147999999999996</v>
      </c>
      <c r="ET108">
        <v>90.91</v>
      </c>
      <c r="EU108">
        <v>97.888999999999996</v>
      </c>
      <c r="EV108">
        <v>-144.78200000000001</v>
      </c>
      <c r="EW108">
        <v>1.0999999999999999E-2</v>
      </c>
      <c r="EY108"/>
      <c r="EZ108" s="37"/>
      <c r="FA108" s="37"/>
      <c r="FB108" s="37"/>
      <c r="FC108" s="37"/>
      <c r="FD108" s="37"/>
      <c r="FE108" s="37"/>
      <c r="FF108" s="37"/>
      <c r="FG108" s="37"/>
      <c r="FH108" s="37"/>
    </row>
    <row r="109" spans="1:164" x14ac:dyDescent="0.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">
        <v>17</v>
      </c>
      <c r="M109" t="s">
        <v>4</v>
      </c>
      <c r="N109" s="50">
        <v>4.3000000000000003E-6</v>
      </c>
      <c r="O109">
        <v>46.487000000000002</v>
      </c>
      <c r="P109">
        <v>43.887</v>
      </c>
      <c r="Q109">
        <v>47.920999999999999</v>
      </c>
      <c r="R109">
        <v>-133.363</v>
      </c>
      <c r="S109">
        <v>7.0000000000000001E-3</v>
      </c>
      <c r="V109" s="3">
        <v>20</v>
      </c>
      <c r="X109" s="50">
        <v>7.3699999999999997E-6</v>
      </c>
      <c r="Y109">
        <v>113.518</v>
      </c>
      <c r="Z109">
        <v>84.117000000000004</v>
      </c>
      <c r="AA109">
        <v>158.785</v>
      </c>
      <c r="AB109">
        <v>124.38</v>
      </c>
      <c r="AC109">
        <v>1.2E-2</v>
      </c>
      <c r="AF109" s="3">
        <v>3</v>
      </c>
      <c r="AH109" s="50">
        <v>1.1399999999999999E-5</v>
      </c>
      <c r="AI109">
        <v>64.399000000000001</v>
      </c>
      <c r="AJ109">
        <v>60</v>
      </c>
      <c r="AK109">
        <v>67.647999999999996</v>
      </c>
      <c r="AL109">
        <v>-56.31</v>
      </c>
      <c r="AM109">
        <v>0.02</v>
      </c>
      <c r="AP109" s="48"/>
      <c r="AQ109" s="37"/>
      <c r="AR109" s="37"/>
      <c r="AS109" s="37"/>
      <c r="AT109" s="37"/>
      <c r="AU109" s="37"/>
      <c r="AV109" s="37"/>
      <c r="AW109" s="37"/>
      <c r="AX109" s="37"/>
      <c r="AY109" s="37"/>
      <c r="BK109" s="3">
        <v>11</v>
      </c>
      <c r="BM109" s="50">
        <v>4.3000000000000003E-6</v>
      </c>
      <c r="BN109">
        <v>78.760999999999996</v>
      </c>
      <c r="BO109">
        <v>66</v>
      </c>
      <c r="BP109">
        <v>89.537999999999997</v>
      </c>
      <c r="BQ109">
        <v>-141.34</v>
      </c>
      <c r="BR109">
        <v>7.0000000000000001E-3</v>
      </c>
      <c r="BU109" s="3">
        <v>12</v>
      </c>
      <c r="BW109" s="50">
        <v>9.5200000000000003E-6</v>
      </c>
      <c r="BX109">
        <v>99.954999999999998</v>
      </c>
      <c r="BY109">
        <v>92.968999999999994</v>
      </c>
      <c r="BZ109">
        <v>110.22199999999999</v>
      </c>
      <c r="CA109">
        <v>105.422</v>
      </c>
      <c r="CB109">
        <v>1.7000000000000001E-2</v>
      </c>
      <c r="CE109" s="3">
        <v>29</v>
      </c>
      <c r="CG109" s="50">
        <v>7.9799999999999998E-6</v>
      </c>
      <c r="CH109">
        <v>98.242000000000004</v>
      </c>
      <c r="CI109">
        <v>90.481999999999999</v>
      </c>
      <c r="CJ109">
        <v>100.86199999999999</v>
      </c>
      <c r="CK109">
        <v>106.26</v>
      </c>
      <c r="CL109">
        <v>1.4E-2</v>
      </c>
      <c r="CZ109" s="48"/>
      <c r="DA109" s="37"/>
      <c r="DB109" s="3">
        <v>37</v>
      </c>
      <c r="DD109" s="50">
        <v>6.4500000000000001E-6</v>
      </c>
      <c r="DE109">
        <v>58.011000000000003</v>
      </c>
      <c r="DF109">
        <v>53.813000000000002</v>
      </c>
      <c r="DG109">
        <v>62</v>
      </c>
      <c r="DH109">
        <v>55.491</v>
      </c>
      <c r="DI109">
        <v>1.0999999999999999E-2</v>
      </c>
      <c r="DT109" s="37"/>
      <c r="DU109">
        <v>39</v>
      </c>
      <c r="DW109" s="50">
        <v>6.4500000000000001E-6</v>
      </c>
      <c r="DX109">
        <v>126.64100000000001</v>
      </c>
      <c r="DY109">
        <v>111.07</v>
      </c>
      <c r="DZ109">
        <v>153.333</v>
      </c>
      <c r="EA109">
        <v>-55.491</v>
      </c>
      <c r="EB109">
        <v>1.0999999999999999E-2</v>
      </c>
      <c r="EE109" s="3">
        <v>43</v>
      </c>
      <c r="EG109" s="50">
        <v>5.5300000000000004E-6</v>
      </c>
      <c r="EH109">
        <v>66.311999999999998</v>
      </c>
      <c r="EI109">
        <v>64.277000000000001</v>
      </c>
      <c r="EJ109">
        <v>68.332999999999998</v>
      </c>
      <c r="EK109">
        <v>76.759</v>
      </c>
      <c r="EL109">
        <v>8.9999999999999993E-3</v>
      </c>
      <c r="EO109" s="37"/>
      <c r="EP109" s="3">
        <v>3</v>
      </c>
      <c r="ER109" s="50">
        <v>9.2099999999999999E-6</v>
      </c>
      <c r="ES109">
        <v>90.266000000000005</v>
      </c>
      <c r="ET109">
        <v>85.756</v>
      </c>
      <c r="EU109">
        <v>94.563000000000002</v>
      </c>
      <c r="EV109">
        <v>38.046999999999997</v>
      </c>
      <c r="EW109">
        <v>1.6E-2</v>
      </c>
      <c r="EY109"/>
      <c r="EZ109" s="37"/>
      <c r="FA109" s="37"/>
      <c r="FB109" s="37"/>
      <c r="FC109" s="37"/>
      <c r="FD109" s="37"/>
      <c r="FE109" s="37"/>
      <c r="FF109" s="37"/>
      <c r="FG109" s="37"/>
      <c r="FH109" s="37"/>
    </row>
    <row r="110" spans="1:164" x14ac:dyDescent="0.2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">
        <v>18</v>
      </c>
      <c r="M110" t="s">
        <v>5</v>
      </c>
      <c r="N110" s="50">
        <v>1.17E-5</v>
      </c>
      <c r="O110">
        <v>57.466000000000001</v>
      </c>
      <c r="P110">
        <v>55.332999999999998</v>
      </c>
      <c r="Q110">
        <v>61.218000000000004</v>
      </c>
      <c r="R110">
        <v>54.781999999999996</v>
      </c>
      <c r="S110">
        <v>0.02</v>
      </c>
      <c r="V110" s="3">
        <v>21</v>
      </c>
      <c r="X110" s="50">
        <v>6.7499999999999997E-6</v>
      </c>
      <c r="Y110">
        <v>84.986000000000004</v>
      </c>
      <c r="Z110">
        <v>65.063000000000002</v>
      </c>
      <c r="AA110">
        <v>108.381</v>
      </c>
      <c r="AB110">
        <v>-48.814</v>
      </c>
      <c r="AC110">
        <v>1.2E-2</v>
      </c>
      <c r="AF110" s="3">
        <v>4</v>
      </c>
      <c r="AH110" s="50">
        <v>8.8999999999999995E-6</v>
      </c>
      <c r="AI110">
        <v>65.727999999999994</v>
      </c>
      <c r="AJ110">
        <v>62.23</v>
      </c>
      <c r="AK110">
        <v>69.483999999999995</v>
      </c>
      <c r="AL110">
        <v>123.111</v>
      </c>
      <c r="AM110">
        <v>1.4999999999999999E-2</v>
      </c>
      <c r="AP110" s="48"/>
      <c r="AQ110" s="37"/>
      <c r="AR110" s="37"/>
      <c r="AS110" s="37"/>
      <c r="AT110" s="37"/>
      <c r="AU110" s="37"/>
      <c r="AV110" s="37"/>
      <c r="AW110" s="37"/>
      <c r="AX110" s="37"/>
      <c r="AY110" s="37"/>
      <c r="BK110" s="3">
        <v>12</v>
      </c>
      <c r="BM110" s="50">
        <v>5.22E-6</v>
      </c>
      <c r="BN110">
        <v>87.742999999999995</v>
      </c>
      <c r="BO110">
        <v>66</v>
      </c>
      <c r="BP110">
        <v>113.667</v>
      </c>
      <c r="BQ110">
        <v>39.805999999999997</v>
      </c>
      <c r="BR110">
        <v>8.9999999999999993E-3</v>
      </c>
      <c r="BU110" s="3">
        <v>13</v>
      </c>
      <c r="BW110" s="50">
        <v>7.9799999999999998E-6</v>
      </c>
      <c r="BX110">
        <v>100.566</v>
      </c>
      <c r="BY110">
        <v>91.706999999999994</v>
      </c>
      <c r="BZ110">
        <v>108.191</v>
      </c>
      <c r="CA110">
        <v>-75.963999999999999</v>
      </c>
      <c r="CB110">
        <v>1.4E-2</v>
      </c>
      <c r="CE110" s="3">
        <v>30</v>
      </c>
      <c r="CG110" s="50">
        <v>5.22E-6</v>
      </c>
      <c r="CH110">
        <v>98.611999999999995</v>
      </c>
      <c r="CI110">
        <v>96.858999999999995</v>
      </c>
      <c r="CJ110">
        <v>103</v>
      </c>
      <c r="CK110">
        <v>-75.069000000000003</v>
      </c>
      <c r="CL110">
        <v>8.9999999999999993E-3</v>
      </c>
      <c r="CZ110" s="48"/>
      <c r="DA110" s="37"/>
      <c r="DB110" s="3">
        <v>38</v>
      </c>
      <c r="DD110" s="50">
        <v>7.6699999999999994E-6</v>
      </c>
      <c r="DE110">
        <v>57.936999999999998</v>
      </c>
      <c r="DF110">
        <v>52.798999999999999</v>
      </c>
      <c r="DG110">
        <v>60.851999999999997</v>
      </c>
      <c r="DH110">
        <v>-131.63399999999999</v>
      </c>
      <c r="DI110">
        <v>1.2999999999999999E-2</v>
      </c>
      <c r="DT110" s="37"/>
      <c r="DU110">
        <v>40</v>
      </c>
      <c r="DW110" s="50">
        <v>8.6000000000000007E-6</v>
      </c>
      <c r="DX110">
        <v>115.736</v>
      </c>
      <c r="DY110">
        <v>87.332999999999998</v>
      </c>
      <c r="DZ110">
        <v>173.494</v>
      </c>
      <c r="EA110">
        <v>121.32899999999999</v>
      </c>
      <c r="EB110">
        <v>1.4999999999999999E-2</v>
      </c>
      <c r="EE110" s="3">
        <v>44</v>
      </c>
      <c r="EG110" s="50">
        <v>7.0600000000000002E-6</v>
      </c>
      <c r="EH110">
        <v>64.584000000000003</v>
      </c>
      <c r="EI110">
        <v>61.651000000000003</v>
      </c>
      <c r="EJ110">
        <v>68.183000000000007</v>
      </c>
      <c r="EK110">
        <v>-100.78400000000001</v>
      </c>
      <c r="EL110">
        <v>1.2E-2</v>
      </c>
      <c r="EO110" s="37"/>
      <c r="EP110" s="3">
        <v>4</v>
      </c>
      <c r="ER110" s="50">
        <v>8.6000000000000007E-6</v>
      </c>
      <c r="ES110">
        <v>84.483999999999995</v>
      </c>
      <c r="ET110">
        <v>81.221999999999994</v>
      </c>
      <c r="EU110">
        <v>89</v>
      </c>
      <c r="EV110">
        <v>-143.97300000000001</v>
      </c>
      <c r="EW110">
        <v>1.4999999999999999E-2</v>
      </c>
      <c r="EY110"/>
      <c r="EZ110" s="37"/>
      <c r="FA110" s="37"/>
      <c r="FB110" s="37"/>
      <c r="FC110" s="37"/>
      <c r="FD110" s="37"/>
      <c r="FE110" s="37"/>
      <c r="FF110" s="37"/>
      <c r="FG110" s="37"/>
      <c r="FH110" s="37"/>
    </row>
    <row r="111" spans="1:164" x14ac:dyDescent="0.2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">
        <v>15</v>
      </c>
      <c r="M111" t="s">
        <v>63</v>
      </c>
      <c r="N111" s="50">
        <v>1.0399999999999999E-4</v>
      </c>
      <c r="O111">
        <v>50.692999999999998</v>
      </c>
      <c r="P111">
        <v>43.654000000000003</v>
      </c>
      <c r="Q111">
        <v>61.656999999999996</v>
      </c>
      <c r="R111">
        <v>-131.042</v>
      </c>
      <c r="S111">
        <v>0.187</v>
      </c>
      <c r="V111" s="3">
        <v>22</v>
      </c>
      <c r="X111" s="50">
        <v>6.1399999999999997E-6</v>
      </c>
      <c r="Y111">
        <v>95.658000000000001</v>
      </c>
      <c r="Z111">
        <v>70.667000000000002</v>
      </c>
      <c r="AA111">
        <v>116.89400000000001</v>
      </c>
      <c r="AB111">
        <v>126.87</v>
      </c>
      <c r="AC111">
        <v>1.0999999999999999E-2</v>
      </c>
      <c r="AF111" s="3">
        <v>5</v>
      </c>
      <c r="AH111" s="50">
        <v>7.9799999999999998E-6</v>
      </c>
      <c r="AI111">
        <v>67.075000000000003</v>
      </c>
      <c r="AJ111">
        <v>60.667000000000002</v>
      </c>
      <c r="AK111">
        <v>70.373000000000005</v>
      </c>
      <c r="AL111">
        <v>-56.31</v>
      </c>
      <c r="AM111">
        <v>1.4E-2</v>
      </c>
      <c r="AP111" s="48"/>
      <c r="AQ111" s="37"/>
      <c r="AR111" s="37"/>
      <c r="AS111" s="37"/>
      <c r="AT111" s="37"/>
      <c r="AU111" s="37"/>
      <c r="AV111" s="37"/>
      <c r="AW111" s="37"/>
      <c r="AX111" s="37"/>
      <c r="AY111" s="37"/>
      <c r="BK111" s="3">
        <v>13</v>
      </c>
      <c r="BM111" s="50">
        <v>6.4500000000000001E-6</v>
      </c>
      <c r="BN111">
        <v>102.54</v>
      </c>
      <c r="BO111">
        <v>60.542000000000002</v>
      </c>
      <c r="BP111">
        <v>140.69800000000001</v>
      </c>
      <c r="BQ111">
        <v>-143.13</v>
      </c>
      <c r="BR111">
        <v>1.0999999999999999E-2</v>
      </c>
      <c r="BU111" s="3">
        <v>14</v>
      </c>
      <c r="BW111" s="50">
        <v>1.0699999999999999E-5</v>
      </c>
      <c r="BX111">
        <v>103.717</v>
      </c>
      <c r="BY111">
        <v>94.753</v>
      </c>
      <c r="BZ111">
        <v>115.34</v>
      </c>
      <c r="CA111">
        <v>103.627</v>
      </c>
      <c r="CB111">
        <v>1.9E-2</v>
      </c>
      <c r="CE111" s="3">
        <v>31</v>
      </c>
      <c r="CG111" s="50">
        <v>5.22E-6</v>
      </c>
      <c r="CH111">
        <v>100.277</v>
      </c>
      <c r="CI111">
        <v>96.046000000000006</v>
      </c>
      <c r="CJ111">
        <v>105.062</v>
      </c>
      <c r="CK111">
        <v>108.435</v>
      </c>
      <c r="CL111">
        <v>8.9999999999999993E-3</v>
      </c>
      <c r="CZ111" s="48"/>
      <c r="DA111" s="37"/>
      <c r="DB111" s="3">
        <v>39</v>
      </c>
      <c r="DD111" s="50">
        <v>7.0600000000000002E-6</v>
      </c>
      <c r="DE111">
        <v>57.363999999999997</v>
      </c>
      <c r="DF111">
        <v>54.356000000000002</v>
      </c>
      <c r="DG111">
        <v>60.976999999999997</v>
      </c>
      <c r="DH111">
        <v>52.125</v>
      </c>
      <c r="DI111">
        <v>1.2E-2</v>
      </c>
      <c r="DT111" s="37"/>
      <c r="DU111">
        <v>41</v>
      </c>
      <c r="DW111" s="50">
        <v>6.7499999999999997E-6</v>
      </c>
      <c r="DX111">
        <v>96.808000000000007</v>
      </c>
      <c r="DY111">
        <v>79.111000000000004</v>
      </c>
      <c r="DZ111">
        <v>112.41800000000001</v>
      </c>
      <c r="EA111">
        <v>-62.241</v>
      </c>
      <c r="EB111">
        <v>1.2E-2</v>
      </c>
      <c r="EE111" s="3">
        <v>45</v>
      </c>
      <c r="EG111" s="50">
        <v>6.1399999999999997E-6</v>
      </c>
      <c r="EH111">
        <v>62.533000000000001</v>
      </c>
      <c r="EI111">
        <v>60.988</v>
      </c>
      <c r="EJ111">
        <v>65.667000000000002</v>
      </c>
      <c r="EK111">
        <v>75.256</v>
      </c>
      <c r="EL111">
        <v>1.0999999999999999E-2</v>
      </c>
      <c r="EO111" s="37"/>
      <c r="EP111" s="3">
        <v>5</v>
      </c>
      <c r="ER111" s="50">
        <v>4.9100000000000004E-6</v>
      </c>
      <c r="ES111">
        <v>87.894999999999996</v>
      </c>
      <c r="ET111">
        <v>79.332999999999998</v>
      </c>
      <c r="EU111">
        <v>92.58</v>
      </c>
      <c r="EV111">
        <v>37.569000000000003</v>
      </c>
      <c r="EW111">
        <v>8.9999999999999993E-3</v>
      </c>
      <c r="EY111"/>
      <c r="EZ111" s="37"/>
      <c r="FA111" s="37"/>
      <c r="FB111" s="37"/>
      <c r="FC111" s="37"/>
      <c r="FD111" s="37"/>
      <c r="FE111" s="37"/>
      <c r="FF111" s="37"/>
      <c r="FG111" s="37"/>
      <c r="FH111" s="37"/>
    </row>
    <row r="112" spans="1:164" x14ac:dyDescent="0.2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">
        <v>39</v>
      </c>
      <c r="M112" t="s">
        <v>60</v>
      </c>
      <c r="N112" s="50">
        <v>5.5900000000000004E-4</v>
      </c>
      <c r="O112">
        <v>73.92</v>
      </c>
      <c r="P112">
        <v>45.171999999999997</v>
      </c>
      <c r="Q112">
        <v>145.268</v>
      </c>
      <c r="R112">
        <v>-114.637</v>
      </c>
      <c r="S112">
        <v>1.0089999999999999</v>
      </c>
      <c r="V112" s="3">
        <v>23</v>
      </c>
      <c r="X112" s="50">
        <v>1.11E-5</v>
      </c>
      <c r="Y112">
        <v>103.108</v>
      </c>
      <c r="Z112">
        <v>83.027000000000001</v>
      </c>
      <c r="AA112">
        <v>120.122</v>
      </c>
      <c r="AB112">
        <v>-50.826000000000001</v>
      </c>
      <c r="AC112">
        <v>1.9E-2</v>
      </c>
      <c r="AF112" s="3">
        <v>6</v>
      </c>
      <c r="AH112" s="50">
        <v>8.8999999999999995E-6</v>
      </c>
      <c r="AI112">
        <v>68.436999999999998</v>
      </c>
      <c r="AJ112">
        <v>64.582999999999998</v>
      </c>
      <c r="AK112">
        <v>73.778000000000006</v>
      </c>
      <c r="AL112">
        <v>126.027</v>
      </c>
      <c r="AM112">
        <v>1.4999999999999999E-2</v>
      </c>
      <c r="AP112" s="48"/>
      <c r="AQ112" s="37"/>
      <c r="AR112" s="37"/>
      <c r="AS112" s="37"/>
      <c r="AT112" s="37"/>
      <c r="AU112" s="37"/>
      <c r="AV112" s="37"/>
      <c r="AW112" s="37"/>
      <c r="AX112" s="37"/>
      <c r="AY112" s="37"/>
      <c r="BK112" s="3">
        <v>14</v>
      </c>
      <c r="BM112" s="50">
        <v>5.5300000000000004E-6</v>
      </c>
      <c r="BN112">
        <v>97.063999999999993</v>
      </c>
      <c r="BO112">
        <v>64.221999999999994</v>
      </c>
      <c r="BP112">
        <v>141.80699999999999</v>
      </c>
      <c r="BQ112">
        <v>40.235999999999997</v>
      </c>
      <c r="BR112">
        <v>8.9999999999999993E-3</v>
      </c>
      <c r="BU112" s="3">
        <v>15</v>
      </c>
      <c r="BW112" s="50">
        <v>8.6000000000000007E-6</v>
      </c>
      <c r="BX112">
        <v>123.166</v>
      </c>
      <c r="BY112">
        <v>106</v>
      </c>
      <c r="BZ112">
        <v>138.55600000000001</v>
      </c>
      <c r="CA112">
        <v>-74.932000000000002</v>
      </c>
      <c r="CB112">
        <v>1.4999999999999999E-2</v>
      </c>
      <c r="CE112" s="3">
        <v>32</v>
      </c>
      <c r="CG112" s="50">
        <v>3.9899999999999999E-6</v>
      </c>
      <c r="CH112">
        <v>90.34</v>
      </c>
      <c r="CI112">
        <v>81.667000000000002</v>
      </c>
      <c r="CJ112">
        <v>98.667000000000002</v>
      </c>
      <c r="CK112">
        <v>-75.963999999999999</v>
      </c>
      <c r="CL112">
        <v>7.0000000000000001E-3</v>
      </c>
      <c r="CZ112" s="48"/>
      <c r="DA112" s="37"/>
      <c r="DB112" s="3">
        <v>40</v>
      </c>
      <c r="DD112" s="50">
        <v>6.7499999999999997E-6</v>
      </c>
      <c r="DE112">
        <v>52.790999999999997</v>
      </c>
      <c r="DF112">
        <v>49.268000000000001</v>
      </c>
      <c r="DG112">
        <v>58.54</v>
      </c>
      <c r="DH112">
        <v>-126.87</v>
      </c>
      <c r="DI112">
        <v>1.2E-2</v>
      </c>
      <c r="DT112" s="37"/>
      <c r="DU112">
        <v>42</v>
      </c>
      <c r="DW112" s="50">
        <v>9.5200000000000003E-6</v>
      </c>
      <c r="DX112">
        <v>87.802999999999997</v>
      </c>
      <c r="DY112">
        <v>55</v>
      </c>
      <c r="DZ112">
        <v>120.327</v>
      </c>
      <c r="EA112">
        <v>124.21599999999999</v>
      </c>
      <c r="EB112">
        <v>1.7000000000000001E-2</v>
      </c>
      <c r="EE112" s="3">
        <v>46</v>
      </c>
      <c r="EG112" s="50">
        <v>8.2900000000000002E-6</v>
      </c>
      <c r="EH112">
        <v>62.912999999999997</v>
      </c>
      <c r="EI112">
        <v>59.97</v>
      </c>
      <c r="EJ112">
        <v>65.667000000000002</v>
      </c>
      <c r="EK112">
        <v>-101.31</v>
      </c>
      <c r="EL112">
        <v>1.4E-2</v>
      </c>
      <c r="EO112" s="37"/>
      <c r="EP112" s="3">
        <v>6</v>
      </c>
      <c r="ER112" s="50">
        <v>9.2099999999999999E-6</v>
      </c>
      <c r="ES112">
        <v>79.963999999999999</v>
      </c>
      <c r="ET112">
        <v>77.391000000000005</v>
      </c>
      <c r="EU112">
        <v>82.97</v>
      </c>
      <c r="EV112">
        <v>-145.17599999999999</v>
      </c>
      <c r="EW112">
        <v>1.6E-2</v>
      </c>
      <c r="EY112"/>
      <c r="EZ112" s="37"/>
      <c r="FA112" s="37"/>
      <c r="FB112" s="37"/>
      <c r="FC112" s="37"/>
      <c r="FD112" s="37"/>
      <c r="FE112" s="37"/>
      <c r="FF112" s="37"/>
      <c r="FG112" s="37"/>
      <c r="FH112" s="37"/>
    </row>
    <row r="113" spans="2:164" x14ac:dyDescent="0.2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T113" t="s">
        <v>9</v>
      </c>
      <c r="V113" s="3">
        <v>24</v>
      </c>
      <c r="X113" s="50">
        <v>9.8200000000000008E-6</v>
      </c>
      <c r="Y113">
        <v>73.254000000000005</v>
      </c>
      <c r="Z113">
        <v>40.444000000000003</v>
      </c>
      <c r="AA113">
        <v>109.624</v>
      </c>
      <c r="AB113">
        <v>128.36699999999999</v>
      </c>
      <c r="AC113">
        <v>1.7000000000000001E-2</v>
      </c>
      <c r="AF113" s="3">
        <v>7</v>
      </c>
      <c r="AH113" s="50">
        <v>8.2900000000000002E-6</v>
      </c>
      <c r="AI113">
        <v>69.938999999999993</v>
      </c>
      <c r="AJ113">
        <v>59.343000000000004</v>
      </c>
      <c r="AK113">
        <v>81.682000000000002</v>
      </c>
      <c r="AL113">
        <v>-56.31</v>
      </c>
      <c r="AM113">
        <v>1.4E-2</v>
      </c>
      <c r="AP113" s="48"/>
      <c r="AQ113" s="37"/>
      <c r="AR113" s="37"/>
      <c r="AS113" s="37"/>
      <c r="AT113" s="37"/>
      <c r="AU113" s="37"/>
      <c r="AV113" s="37"/>
      <c r="AW113" s="37"/>
      <c r="AX113" s="37"/>
      <c r="AY113" s="37"/>
      <c r="BK113" s="3">
        <v>15</v>
      </c>
      <c r="BM113" s="50">
        <v>6.1399999999999997E-6</v>
      </c>
      <c r="BN113">
        <v>102.95399999999999</v>
      </c>
      <c r="BO113">
        <v>66.534000000000006</v>
      </c>
      <c r="BP113">
        <v>144.762</v>
      </c>
      <c r="BQ113">
        <v>-141.34</v>
      </c>
      <c r="BR113">
        <v>1.0999999999999999E-2</v>
      </c>
      <c r="BU113" s="3">
        <v>16</v>
      </c>
      <c r="BW113" s="50">
        <v>1.04E-5</v>
      </c>
      <c r="BX113">
        <v>117.23699999999999</v>
      </c>
      <c r="BY113">
        <v>94.667000000000002</v>
      </c>
      <c r="BZ113">
        <v>132.89500000000001</v>
      </c>
      <c r="CA113">
        <v>101.976</v>
      </c>
      <c r="CB113">
        <v>1.9E-2</v>
      </c>
      <c r="CE113" s="3">
        <v>33</v>
      </c>
      <c r="CG113" s="50">
        <v>5.5300000000000004E-6</v>
      </c>
      <c r="CH113">
        <v>97.5</v>
      </c>
      <c r="CI113">
        <v>83.667000000000002</v>
      </c>
      <c r="CJ113">
        <v>113.667</v>
      </c>
      <c r="CK113">
        <v>103.241</v>
      </c>
      <c r="CL113">
        <v>0.01</v>
      </c>
      <c r="CZ113" s="48"/>
      <c r="DA113" s="37"/>
      <c r="DB113" s="3">
        <v>41</v>
      </c>
      <c r="DD113" s="50">
        <v>4.6E-6</v>
      </c>
      <c r="DE113">
        <v>52.576000000000001</v>
      </c>
      <c r="DF113">
        <v>49.332999999999998</v>
      </c>
      <c r="DG113">
        <v>55.332999999999998</v>
      </c>
      <c r="DH113">
        <v>56.31</v>
      </c>
      <c r="DI113">
        <v>8.0000000000000002E-3</v>
      </c>
      <c r="DT113" s="37"/>
      <c r="DU113">
        <v>43</v>
      </c>
      <c r="DW113" s="50">
        <v>7.9799999999999998E-6</v>
      </c>
      <c r="DX113">
        <v>85.028000000000006</v>
      </c>
      <c r="DY113">
        <v>55</v>
      </c>
      <c r="DZ113">
        <v>108.574</v>
      </c>
      <c r="EA113">
        <v>-60.255000000000003</v>
      </c>
      <c r="EB113">
        <v>1.4E-2</v>
      </c>
      <c r="EE113" s="3">
        <v>47</v>
      </c>
      <c r="EG113" s="50">
        <v>8.8999999999999995E-6</v>
      </c>
      <c r="EH113">
        <v>64.245999999999995</v>
      </c>
      <c r="EI113">
        <v>59.837000000000003</v>
      </c>
      <c r="EJ113">
        <v>67.905000000000001</v>
      </c>
      <c r="EK113">
        <v>77.471000000000004</v>
      </c>
      <c r="EL113">
        <v>1.4999999999999999E-2</v>
      </c>
      <c r="EO113" s="37"/>
      <c r="EP113" s="3">
        <v>7</v>
      </c>
      <c r="ER113" s="50">
        <v>8.6000000000000007E-6</v>
      </c>
      <c r="ES113">
        <v>75.893000000000001</v>
      </c>
      <c r="ET113">
        <v>73.337000000000003</v>
      </c>
      <c r="EU113">
        <v>81</v>
      </c>
      <c r="EV113">
        <v>37.304000000000002</v>
      </c>
      <c r="EW113">
        <v>1.4999999999999999E-2</v>
      </c>
      <c r="EY113"/>
      <c r="EZ113" s="37"/>
      <c r="FA113" s="37"/>
      <c r="FB113" s="37"/>
      <c r="FC113" s="37"/>
      <c r="FD113" s="37"/>
      <c r="FE113" s="37"/>
      <c r="FF113" s="37"/>
      <c r="FG113" s="37"/>
      <c r="FH113" s="37"/>
    </row>
    <row r="114" spans="2:164" x14ac:dyDescent="0.2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T114">
        <v>14.38461538</v>
      </c>
      <c r="U114">
        <v>77.61538462</v>
      </c>
      <c r="V114" s="3">
        <v>25</v>
      </c>
      <c r="X114" s="50">
        <v>1.3200000000000001E-5</v>
      </c>
      <c r="Y114">
        <v>39.265999999999998</v>
      </c>
      <c r="Z114">
        <v>34.396999999999998</v>
      </c>
      <c r="AA114">
        <v>48.595999999999997</v>
      </c>
      <c r="AB114">
        <v>-52.853000000000002</v>
      </c>
      <c r="AC114">
        <v>2.3E-2</v>
      </c>
      <c r="AF114" s="3">
        <v>8</v>
      </c>
      <c r="AH114" s="50">
        <v>8.2900000000000002E-6</v>
      </c>
      <c r="AI114">
        <v>69.293000000000006</v>
      </c>
      <c r="AJ114">
        <v>58.332999999999998</v>
      </c>
      <c r="AK114">
        <v>83.254000000000005</v>
      </c>
      <c r="AL114">
        <v>124.28700000000001</v>
      </c>
      <c r="AM114">
        <v>1.4E-2</v>
      </c>
      <c r="AP114" s="48"/>
      <c r="AQ114" s="37"/>
      <c r="AR114" s="37"/>
      <c r="AS114" s="37"/>
      <c r="AT114" s="37"/>
      <c r="AU114" s="37"/>
      <c r="AV114" s="37"/>
      <c r="AW114" s="37"/>
      <c r="AX114" s="37"/>
      <c r="AY114" s="37"/>
      <c r="BK114" s="3">
        <v>16</v>
      </c>
      <c r="BM114" s="50">
        <v>5.8300000000000001E-6</v>
      </c>
      <c r="BN114">
        <v>79.061999999999998</v>
      </c>
      <c r="BO114">
        <v>65.667000000000002</v>
      </c>
      <c r="BP114">
        <v>91.061999999999998</v>
      </c>
      <c r="BQ114">
        <v>42.709000000000003</v>
      </c>
      <c r="BR114">
        <v>0.01</v>
      </c>
      <c r="BU114" s="3">
        <v>17</v>
      </c>
      <c r="BW114" s="50">
        <v>8.6000000000000007E-6</v>
      </c>
      <c r="BX114">
        <v>113.21899999999999</v>
      </c>
      <c r="BY114">
        <v>94.667000000000002</v>
      </c>
      <c r="BZ114">
        <v>137.315</v>
      </c>
      <c r="CA114">
        <v>-72.897000000000006</v>
      </c>
      <c r="CB114">
        <v>1.4999999999999999E-2</v>
      </c>
      <c r="CE114" s="3">
        <v>34</v>
      </c>
      <c r="CG114" s="50">
        <v>5.8300000000000001E-6</v>
      </c>
      <c r="CH114">
        <v>103.994</v>
      </c>
      <c r="CI114">
        <v>98.968999999999994</v>
      </c>
      <c r="CJ114">
        <v>113.667</v>
      </c>
      <c r="CK114">
        <v>-73.61</v>
      </c>
      <c r="CL114">
        <v>0.01</v>
      </c>
      <c r="CZ114" s="48"/>
      <c r="DA114" s="37"/>
      <c r="DB114" s="3">
        <v>42</v>
      </c>
      <c r="DD114" s="50">
        <v>6.7499999999999997E-6</v>
      </c>
      <c r="DE114">
        <v>50.664999999999999</v>
      </c>
      <c r="DF114">
        <v>47.905000000000001</v>
      </c>
      <c r="DG114">
        <v>52.667000000000002</v>
      </c>
      <c r="DH114">
        <v>-129.09399999999999</v>
      </c>
      <c r="DI114">
        <v>1.2E-2</v>
      </c>
      <c r="DT114" s="37"/>
      <c r="DU114">
        <v>44</v>
      </c>
      <c r="DW114" s="50">
        <v>9.2099999999999999E-6</v>
      </c>
      <c r="DX114">
        <v>95.47</v>
      </c>
      <c r="DY114">
        <v>80.221999999999994</v>
      </c>
      <c r="DZ114">
        <v>105.61199999999999</v>
      </c>
      <c r="EA114">
        <v>119.982</v>
      </c>
      <c r="EB114">
        <v>1.6E-2</v>
      </c>
      <c r="EE114" s="3">
        <v>48</v>
      </c>
      <c r="EG114" s="50">
        <v>8.6000000000000007E-6</v>
      </c>
      <c r="EH114">
        <v>65.700999999999993</v>
      </c>
      <c r="EI114">
        <v>61.777999999999999</v>
      </c>
      <c r="EJ114">
        <v>69.468999999999994</v>
      </c>
      <c r="EK114">
        <v>-102.529</v>
      </c>
      <c r="EL114">
        <v>1.4999999999999999E-2</v>
      </c>
      <c r="EO114" s="37"/>
      <c r="EP114" s="3">
        <v>8</v>
      </c>
      <c r="ER114" s="50">
        <v>7.9799999999999998E-6</v>
      </c>
      <c r="ES114">
        <v>78.375</v>
      </c>
      <c r="ET114">
        <v>75.332999999999998</v>
      </c>
      <c r="EU114">
        <v>80.466999999999999</v>
      </c>
      <c r="EV114">
        <v>-141.34</v>
      </c>
      <c r="EW114">
        <v>1.4E-2</v>
      </c>
      <c r="EY114"/>
      <c r="EZ114" s="37"/>
      <c r="FA114" s="37"/>
      <c r="FB114" s="37"/>
      <c r="FC114" s="37"/>
      <c r="FD114" s="37"/>
      <c r="FE114" s="37"/>
      <c r="FF114" s="37"/>
      <c r="FG114" s="37"/>
      <c r="FH114" s="37"/>
    </row>
    <row r="115" spans="2:164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O115">
        <v>23.284615380000002</v>
      </c>
      <c r="P115">
        <v>63.0625</v>
      </c>
      <c r="Q115">
        <f>R116-T114</f>
        <v>4.3153846199999997</v>
      </c>
      <c r="R115">
        <v>11.6875</v>
      </c>
      <c r="S115" t="s">
        <v>10</v>
      </c>
      <c r="T115">
        <v>9.35</v>
      </c>
      <c r="U115">
        <v>50.45</v>
      </c>
      <c r="V115" s="3">
        <v>26</v>
      </c>
      <c r="X115" s="50">
        <v>8.6000000000000007E-6</v>
      </c>
      <c r="Y115">
        <v>33.043999999999997</v>
      </c>
      <c r="Z115">
        <v>29.271999999999998</v>
      </c>
      <c r="AA115">
        <v>37.335000000000001</v>
      </c>
      <c r="AB115">
        <v>129.28899999999999</v>
      </c>
      <c r="AC115">
        <v>1.4999999999999999E-2</v>
      </c>
      <c r="AF115" s="3">
        <v>9</v>
      </c>
      <c r="AH115" s="50">
        <v>9.5200000000000003E-6</v>
      </c>
      <c r="AI115">
        <v>68.816999999999993</v>
      </c>
      <c r="AJ115">
        <v>55.332999999999998</v>
      </c>
      <c r="AK115">
        <v>74.066999999999993</v>
      </c>
      <c r="AL115">
        <v>-55.783999999999999</v>
      </c>
      <c r="AM115">
        <v>1.7000000000000001E-2</v>
      </c>
      <c r="AP115" s="48"/>
      <c r="AQ115" s="37"/>
      <c r="AR115" s="37"/>
      <c r="AS115" s="37"/>
      <c r="AT115" s="37"/>
      <c r="AU115" s="37"/>
      <c r="AV115" s="37"/>
      <c r="AW115" s="37"/>
      <c r="AX115" s="37"/>
      <c r="AY115" s="37"/>
      <c r="BK115" s="3">
        <v>17</v>
      </c>
      <c r="BM115" s="50">
        <v>4.6E-6</v>
      </c>
      <c r="BN115">
        <v>87.308000000000007</v>
      </c>
      <c r="BO115">
        <v>73.238</v>
      </c>
      <c r="BP115">
        <v>104.952</v>
      </c>
      <c r="BQ115">
        <v>-138.01300000000001</v>
      </c>
      <c r="BR115">
        <v>8.0000000000000002E-3</v>
      </c>
      <c r="BU115" s="3">
        <v>18</v>
      </c>
      <c r="BW115" s="50">
        <v>1.26E-5</v>
      </c>
      <c r="BX115">
        <v>106.697</v>
      </c>
      <c r="BY115">
        <v>82.501999999999995</v>
      </c>
      <c r="BZ115">
        <v>127.667</v>
      </c>
      <c r="CA115">
        <v>101.889</v>
      </c>
      <c r="CB115">
        <v>2.1999999999999999E-2</v>
      </c>
      <c r="CE115" s="3">
        <v>35</v>
      </c>
      <c r="CG115" s="50">
        <v>6.4500000000000001E-6</v>
      </c>
      <c r="CH115">
        <v>95.548000000000002</v>
      </c>
      <c r="CI115">
        <v>87.396000000000001</v>
      </c>
      <c r="CJ115">
        <v>101.508</v>
      </c>
      <c r="CK115">
        <v>104.744</v>
      </c>
      <c r="CL115">
        <v>1.0999999999999999E-2</v>
      </c>
      <c r="CZ115" s="48"/>
      <c r="DA115" s="37"/>
      <c r="DB115" s="3">
        <v>43</v>
      </c>
      <c r="DD115" s="50">
        <v>6.4500000000000001E-6</v>
      </c>
      <c r="DE115">
        <v>52.421999999999997</v>
      </c>
      <c r="DF115">
        <v>49.332999999999998</v>
      </c>
      <c r="DG115">
        <v>55.667000000000002</v>
      </c>
      <c r="DH115">
        <v>49.085999999999999</v>
      </c>
      <c r="DI115">
        <v>1.0999999999999999E-2</v>
      </c>
      <c r="DT115" s="37"/>
      <c r="DU115">
        <v>45</v>
      </c>
      <c r="DW115" s="50">
        <v>7.9799999999999998E-6</v>
      </c>
      <c r="DX115">
        <v>108.02200000000001</v>
      </c>
      <c r="DY115">
        <v>66.599999999999994</v>
      </c>
      <c r="DZ115">
        <v>150</v>
      </c>
      <c r="EA115">
        <v>-56.975999999999999</v>
      </c>
      <c r="EB115">
        <v>1.4E-2</v>
      </c>
      <c r="EE115" s="3">
        <v>49</v>
      </c>
      <c r="EG115" s="50">
        <v>9.8200000000000008E-6</v>
      </c>
      <c r="EH115">
        <v>62.942999999999998</v>
      </c>
      <c r="EI115">
        <v>59.209000000000003</v>
      </c>
      <c r="EJ115">
        <v>68</v>
      </c>
      <c r="EK115">
        <v>79.046000000000006</v>
      </c>
      <c r="EL115">
        <v>1.7000000000000001E-2</v>
      </c>
      <c r="EO115" s="37"/>
      <c r="EP115" s="3">
        <v>9</v>
      </c>
      <c r="ER115" s="50">
        <v>1.04E-5</v>
      </c>
      <c r="ES115">
        <v>74.906000000000006</v>
      </c>
      <c r="ET115">
        <v>71.869</v>
      </c>
      <c r="EU115">
        <v>79.191999999999993</v>
      </c>
      <c r="EV115">
        <v>34.159999999999997</v>
      </c>
      <c r="EW115">
        <v>1.9E-2</v>
      </c>
      <c r="EY115"/>
      <c r="EZ115" s="37"/>
      <c r="FA115" s="37"/>
      <c r="FB115" s="37"/>
      <c r="FC115" s="37"/>
      <c r="FD115" s="37"/>
      <c r="FE115" s="37"/>
      <c r="FF115" s="37"/>
      <c r="FG115" s="37"/>
      <c r="FH115" s="37"/>
    </row>
    <row r="116" spans="2:164" x14ac:dyDescent="0.2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P116">
        <v>100.9</v>
      </c>
      <c r="R116">
        <v>18.7</v>
      </c>
      <c r="S116" t="s">
        <v>11</v>
      </c>
      <c r="T116">
        <v>26.714285709999999</v>
      </c>
      <c r="U116">
        <v>144.14285709999999</v>
      </c>
      <c r="V116" s="3">
        <v>27</v>
      </c>
      <c r="X116" s="50">
        <v>1.1399999999999999E-5</v>
      </c>
      <c r="Y116">
        <v>31.204999999999998</v>
      </c>
      <c r="Z116">
        <v>27.300999999999998</v>
      </c>
      <c r="AA116">
        <v>34.805</v>
      </c>
      <c r="AB116">
        <v>-51.843000000000004</v>
      </c>
      <c r="AC116">
        <v>0.02</v>
      </c>
      <c r="AF116" s="3">
        <v>10</v>
      </c>
      <c r="AH116" s="50">
        <v>7.6699999999999994E-6</v>
      </c>
      <c r="AI116">
        <v>69.415999999999997</v>
      </c>
      <c r="AJ116">
        <v>68.055999999999997</v>
      </c>
      <c r="AK116">
        <v>72.63</v>
      </c>
      <c r="AL116">
        <v>123.024</v>
      </c>
      <c r="AM116">
        <v>1.2999999999999999E-2</v>
      </c>
      <c r="AP116" s="48"/>
      <c r="AQ116" s="37"/>
      <c r="AR116" s="37"/>
      <c r="AS116" s="37"/>
      <c r="AT116" s="37"/>
      <c r="AU116" s="37"/>
      <c r="AV116" s="37"/>
      <c r="AW116" s="37"/>
      <c r="AX116" s="37"/>
      <c r="AY116" s="37"/>
      <c r="BK116" s="3">
        <v>18</v>
      </c>
      <c r="BM116" s="50">
        <v>4.6E-6</v>
      </c>
      <c r="BN116">
        <v>120.04300000000001</v>
      </c>
      <c r="BO116">
        <v>94.584999999999994</v>
      </c>
      <c r="BP116">
        <v>141.62100000000001</v>
      </c>
      <c r="BQ116">
        <v>36.869999999999997</v>
      </c>
      <c r="BR116">
        <v>8.0000000000000002E-3</v>
      </c>
      <c r="BU116" s="3">
        <v>19</v>
      </c>
      <c r="BW116" s="50">
        <v>1.3200000000000001E-5</v>
      </c>
      <c r="BX116">
        <v>83.552000000000007</v>
      </c>
      <c r="BY116">
        <v>72.266000000000005</v>
      </c>
      <c r="BZ116">
        <v>99.808999999999997</v>
      </c>
      <c r="CA116">
        <v>-74.981999999999999</v>
      </c>
      <c r="CB116">
        <v>2.3E-2</v>
      </c>
      <c r="CE116" s="3">
        <v>36</v>
      </c>
      <c r="CG116" s="50">
        <v>6.4500000000000001E-6</v>
      </c>
      <c r="CH116">
        <v>95.840999999999994</v>
      </c>
      <c r="CI116">
        <v>93.332999999999998</v>
      </c>
      <c r="CJ116">
        <v>99.412999999999997</v>
      </c>
      <c r="CK116">
        <v>-72.474000000000004</v>
      </c>
      <c r="CL116">
        <v>1.0999999999999999E-2</v>
      </c>
      <c r="CZ116" s="48"/>
      <c r="DA116" s="37"/>
      <c r="DB116" s="3">
        <v>44</v>
      </c>
      <c r="DD116" s="50">
        <v>7.3699999999999997E-6</v>
      </c>
      <c r="DE116">
        <v>49.311999999999998</v>
      </c>
      <c r="DF116">
        <v>46.390999999999998</v>
      </c>
      <c r="DG116">
        <v>52.332999999999998</v>
      </c>
      <c r="DH116">
        <v>-126.384</v>
      </c>
      <c r="DI116">
        <v>1.2999999999999999E-2</v>
      </c>
      <c r="DT116" s="37"/>
      <c r="DU116">
        <v>46</v>
      </c>
      <c r="DW116" s="50">
        <v>4.9100000000000004E-6</v>
      </c>
      <c r="DX116">
        <v>140.52099999999999</v>
      </c>
      <c r="DY116">
        <v>130.298</v>
      </c>
      <c r="DZ116">
        <v>153.98599999999999</v>
      </c>
      <c r="EA116">
        <v>124.69499999999999</v>
      </c>
      <c r="EB116">
        <v>8.9999999999999993E-3</v>
      </c>
      <c r="EE116" s="3">
        <v>50</v>
      </c>
      <c r="EG116" s="50">
        <v>9.5200000000000003E-6</v>
      </c>
      <c r="EH116">
        <v>66.581999999999994</v>
      </c>
      <c r="EI116">
        <v>62.866999999999997</v>
      </c>
      <c r="EJ116">
        <v>71.578000000000003</v>
      </c>
      <c r="EK116">
        <v>-101.31</v>
      </c>
      <c r="EL116">
        <v>1.7000000000000001E-2</v>
      </c>
      <c r="EO116" s="37"/>
      <c r="EP116" s="3">
        <v>10</v>
      </c>
      <c r="ER116" s="50">
        <v>7.0600000000000002E-6</v>
      </c>
      <c r="ES116">
        <v>76.632000000000005</v>
      </c>
      <c r="ET116">
        <v>74.534000000000006</v>
      </c>
      <c r="EU116">
        <v>79.332999999999998</v>
      </c>
      <c r="EV116">
        <v>-144.16200000000001</v>
      </c>
      <c r="EW116">
        <v>1.2E-2</v>
      </c>
      <c r="EY116"/>
      <c r="EZ116" s="37"/>
      <c r="FA116" s="37"/>
      <c r="FB116" s="37"/>
      <c r="FC116" s="37"/>
      <c r="FD116" s="37"/>
      <c r="FE116" s="37"/>
      <c r="FF116" s="37"/>
      <c r="FG116" s="37"/>
      <c r="FH116" s="37"/>
    </row>
    <row r="117" spans="2:164" x14ac:dyDescent="0.2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48"/>
      <c r="M117" s="37"/>
      <c r="N117" s="37"/>
      <c r="O117" s="37"/>
      <c r="P117" s="37"/>
      <c r="Q117" s="37"/>
      <c r="R117" s="37"/>
      <c r="S117" s="37"/>
      <c r="T117" s="37"/>
      <c r="U117" s="37"/>
      <c r="V117" s="3">
        <v>28</v>
      </c>
      <c r="W117" t="s">
        <v>3</v>
      </c>
      <c r="X117" s="50">
        <v>7.3200000000000002E-6</v>
      </c>
      <c r="Y117">
        <v>83.242999999999995</v>
      </c>
      <c r="Z117">
        <v>65.86</v>
      </c>
      <c r="AA117">
        <v>104.077</v>
      </c>
      <c r="AB117">
        <v>35.003</v>
      </c>
      <c r="AC117">
        <v>1.2999999999999999E-2</v>
      </c>
      <c r="AF117" s="3">
        <v>11</v>
      </c>
      <c r="AH117" s="50">
        <v>7.0600000000000002E-6</v>
      </c>
      <c r="AI117">
        <v>70.884</v>
      </c>
      <c r="AJ117">
        <v>67.522999999999996</v>
      </c>
      <c r="AK117">
        <v>75.540999999999997</v>
      </c>
      <c r="AL117">
        <v>-57.723999999999997</v>
      </c>
      <c r="AM117">
        <v>1.2E-2</v>
      </c>
      <c r="AP117" s="48"/>
      <c r="AQ117" s="37"/>
      <c r="AR117" s="37"/>
      <c r="AS117" s="37"/>
      <c r="AT117" s="37"/>
      <c r="AU117" s="37"/>
      <c r="AV117" s="37"/>
      <c r="AW117" s="37"/>
      <c r="AX117" s="37"/>
      <c r="AY117" s="37"/>
      <c r="BK117" s="3">
        <v>19</v>
      </c>
      <c r="BM117" s="50">
        <v>4.3000000000000003E-6</v>
      </c>
      <c r="BN117">
        <v>141.547</v>
      </c>
      <c r="BO117">
        <v>123.744</v>
      </c>
      <c r="BP117">
        <v>165.20500000000001</v>
      </c>
      <c r="BQ117">
        <v>-135</v>
      </c>
      <c r="BR117">
        <v>7.0000000000000001E-3</v>
      </c>
      <c r="BU117" s="3">
        <v>20</v>
      </c>
      <c r="BW117" s="50">
        <v>1.11E-5</v>
      </c>
      <c r="BX117">
        <v>75.73</v>
      </c>
      <c r="BY117">
        <v>66.893000000000001</v>
      </c>
      <c r="BZ117">
        <v>88.847999999999999</v>
      </c>
      <c r="CA117">
        <v>103.241</v>
      </c>
      <c r="CB117">
        <v>1.9E-2</v>
      </c>
      <c r="CE117" s="3">
        <v>37</v>
      </c>
      <c r="CG117" s="50">
        <v>6.1399999999999997E-6</v>
      </c>
      <c r="CH117">
        <v>95.466999999999999</v>
      </c>
      <c r="CI117">
        <v>92.912000000000006</v>
      </c>
      <c r="CJ117">
        <v>97.748999999999995</v>
      </c>
      <c r="CK117">
        <v>105.524</v>
      </c>
      <c r="CL117">
        <v>0.01</v>
      </c>
      <c r="CZ117" s="48"/>
      <c r="DA117" s="37"/>
      <c r="DB117" s="3">
        <v>45</v>
      </c>
      <c r="DD117" s="50">
        <v>4.6E-6</v>
      </c>
      <c r="DE117">
        <v>45.887999999999998</v>
      </c>
      <c r="DF117">
        <v>43.332999999999998</v>
      </c>
      <c r="DG117">
        <v>48</v>
      </c>
      <c r="DH117">
        <v>53.972999999999999</v>
      </c>
      <c r="DI117">
        <v>8.0000000000000002E-3</v>
      </c>
      <c r="DT117" s="37"/>
      <c r="DU117">
        <v>47</v>
      </c>
      <c r="DW117" s="50">
        <v>1.04E-5</v>
      </c>
      <c r="DX117">
        <v>123.747</v>
      </c>
      <c r="DY117">
        <v>85.185000000000002</v>
      </c>
      <c r="DZ117">
        <v>153.846</v>
      </c>
      <c r="EA117">
        <v>-56.31</v>
      </c>
      <c r="EB117">
        <v>1.7999999999999999E-2</v>
      </c>
      <c r="EE117" s="3">
        <v>51</v>
      </c>
      <c r="EG117" s="50">
        <v>1.2E-5</v>
      </c>
      <c r="EH117">
        <v>62.183</v>
      </c>
      <c r="EI117">
        <v>54.06</v>
      </c>
      <c r="EJ117">
        <v>66.480999999999995</v>
      </c>
      <c r="EK117">
        <v>77.8</v>
      </c>
      <c r="EL117">
        <v>2.1000000000000001E-2</v>
      </c>
      <c r="EO117" s="37"/>
      <c r="EP117" s="3">
        <v>11</v>
      </c>
      <c r="ER117" s="50">
        <v>8.6000000000000007E-6</v>
      </c>
      <c r="ES117">
        <v>78.05</v>
      </c>
      <c r="ET117">
        <v>75.206999999999994</v>
      </c>
      <c r="EU117">
        <v>80.33</v>
      </c>
      <c r="EV117">
        <v>37.304000000000002</v>
      </c>
      <c r="EW117">
        <v>1.4999999999999999E-2</v>
      </c>
      <c r="EY117"/>
      <c r="EZ117" s="37"/>
      <c r="FA117" s="37"/>
      <c r="FB117" s="37"/>
      <c r="FC117" s="37"/>
      <c r="FD117" s="37"/>
      <c r="FE117" s="37"/>
      <c r="FF117" s="37"/>
      <c r="FG117" s="37"/>
      <c r="FH117" s="37"/>
    </row>
    <row r="118" spans="2:164" x14ac:dyDescent="0.2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48"/>
      <c r="M118" s="37"/>
      <c r="N118" s="37"/>
      <c r="O118" s="37"/>
      <c r="P118" s="37"/>
      <c r="Q118" s="37"/>
      <c r="R118" s="37"/>
      <c r="S118" s="37"/>
      <c r="T118" s="37"/>
      <c r="U118" s="37"/>
      <c r="V118" s="3">
        <v>29</v>
      </c>
      <c r="W118" t="s">
        <v>7</v>
      </c>
      <c r="X118" s="50">
        <v>2.2299999999999998E-6</v>
      </c>
      <c r="Y118">
        <v>35.384999999999998</v>
      </c>
      <c r="Z118">
        <v>24.971</v>
      </c>
      <c r="AA118">
        <v>47.576999999999998</v>
      </c>
      <c r="AB118">
        <v>90.873999999999995</v>
      </c>
      <c r="AC118">
        <v>4.0000000000000001E-3</v>
      </c>
      <c r="AF118" s="3">
        <v>12</v>
      </c>
      <c r="AH118" s="50">
        <v>7.9799999999999998E-6</v>
      </c>
      <c r="AI118">
        <v>70.760999999999996</v>
      </c>
      <c r="AJ118">
        <v>68.47</v>
      </c>
      <c r="AK118">
        <v>73.667000000000002</v>
      </c>
      <c r="AL118">
        <v>124.992</v>
      </c>
      <c r="AM118">
        <v>1.4E-2</v>
      </c>
      <c r="AP118" s="48"/>
      <c r="AQ118" s="37"/>
      <c r="AR118" s="37"/>
      <c r="AS118" s="37"/>
      <c r="AT118" s="37"/>
      <c r="AU118" s="37"/>
      <c r="AV118" s="37"/>
      <c r="AW118" s="37"/>
      <c r="AX118" s="37"/>
      <c r="AY118" s="37"/>
      <c r="BK118" s="3">
        <v>20</v>
      </c>
      <c r="BM118" s="50">
        <v>4.6E-6</v>
      </c>
      <c r="BN118">
        <v>163.14099999999999</v>
      </c>
      <c r="BO118">
        <v>128.48400000000001</v>
      </c>
      <c r="BP118">
        <v>185.89099999999999</v>
      </c>
      <c r="BQ118">
        <v>30.256</v>
      </c>
      <c r="BR118">
        <v>8.0000000000000002E-3</v>
      </c>
      <c r="BU118" s="3">
        <v>21</v>
      </c>
      <c r="BW118" s="50">
        <v>9.5200000000000003E-6</v>
      </c>
      <c r="BX118">
        <v>66.299000000000007</v>
      </c>
      <c r="BY118">
        <v>63.311</v>
      </c>
      <c r="BZ118">
        <v>69.841999999999999</v>
      </c>
      <c r="CA118">
        <v>-76.430000000000007</v>
      </c>
      <c r="CB118">
        <v>1.7000000000000001E-2</v>
      </c>
      <c r="CE118" s="3">
        <v>38</v>
      </c>
      <c r="CG118" s="50">
        <v>1.04E-5</v>
      </c>
      <c r="CH118">
        <v>94.388999999999996</v>
      </c>
      <c r="CI118">
        <v>85.332999999999998</v>
      </c>
      <c r="CJ118">
        <v>101.21599999999999</v>
      </c>
      <c r="CK118">
        <v>-75.963999999999999</v>
      </c>
      <c r="CL118">
        <v>1.7999999999999999E-2</v>
      </c>
      <c r="CZ118" s="48"/>
      <c r="DA118" s="37"/>
      <c r="DB118" s="3">
        <v>46</v>
      </c>
      <c r="DD118" s="50">
        <v>7.0600000000000002E-6</v>
      </c>
      <c r="DE118">
        <v>44.276000000000003</v>
      </c>
      <c r="DF118">
        <v>42.454999999999998</v>
      </c>
      <c r="DG118">
        <v>45.636000000000003</v>
      </c>
      <c r="DH118">
        <v>-129.47200000000001</v>
      </c>
      <c r="DI118">
        <v>1.2E-2</v>
      </c>
      <c r="DT118" s="37"/>
      <c r="DU118">
        <v>48</v>
      </c>
      <c r="DW118" s="50">
        <v>5.22E-6</v>
      </c>
      <c r="DX118">
        <v>72.73</v>
      </c>
      <c r="DY118">
        <v>57.307000000000002</v>
      </c>
      <c r="DZ118">
        <v>85.185000000000002</v>
      </c>
      <c r="EA118">
        <v>122.735</v>
      </c>
      <c r="EB118">
        <v>8.9999999999999993E-3</v>
      </c>
      <c r="EE118" s="3">
        <v>52</v>
      </c>
      <c r="EG118" s="50">
        <v>1.11E-5</v>
      </c>
      <c r="EH118">
        <v>58.972999999999999</v>
      </c>
      <c r="EI118">
        <v>53.6</v>
      </c>
      <c r="EJ118">
        <v>65.286000000000001</v>
      </c>
      <c r="EK118">
        <v>-103.241</v>
      </c>
      <c r="EL118">
        <v>1.9E-2</v>
      </c>
      <c r="EO118" s="37"/>
      <c r="EP118" s="3">
        <v>12</v>
      </c>
      <c r="ER118" s="50">
        <v>9.2099999999999999E-6</v>
      </c>
      <c r="ES118">
        <v>81.944000000000003</v>
      </c>
      <c r="ET118">
        <v>78.284999999999997</v>
      </c>
      <c r="EU118">
        <v>86.337000000000003</v>
      </c>
      <c r="EV118">
        <v>-147.381</v>
      </c>
      <c r="EW118">
        <v>1.6E-2</v>
      </c>
      <c r="EY118"/>
      <c r="EZ118" s="37"/>
      <c r="FA118" s="37"/>
      <c r="FB118" s="37"/>
      <c r="FC118" s="37"/>
      <c r="FD118" s="37"/>
      <c r="FE118" s="37"/>
      <c r="FF118" s="37"/>
      <c r="FG118" s="37"/>
      <c r="FH118" s="37"/>
    </row>
    <row r="119" spans="2:164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48"/>
      <c r="M119" s="52"/>
      <c r="N119" s="52" t="s">
        <v>133</v>
      </c>
      <c r="O119" s="37"/>
      <c r="P119" s="37"/>
      <c r="Q119" s="37"/>
      <c r="R119" s="37"/>
      <c r="S119" s="37"/>
      <c r="T119" s="37"/>
      <c r="U119" s="37"/>
      <c r="V119" s="3">
        <v>30</v>
      </c>
      <c r="W119" t="s">
        <v>4</v>
      </c>
      <c r="X119" s="50">
        <v>3.9899999999999999E-6</v>
      </c>
      <c r="Y119">
        <v>31.204999999999998</v>
      </c>
      <c r="Z119">
        <v>27.300999999999998</v>
      </c>
      <c r="AA119">
        <v>34.805</v>
      </c>
      <c r="AB119">
        <v>-57.265000000000001</v>
      </c>
      <c r="AC119">
        <v>7.0000000000000001E-3</v>
      </c>
      <c r="AF119" s="3">
        <v>13</v>
      </c>
      <c r="AH119" s="50">
        <v>6.1399999999999997E-6</v>
      </c>
      <c r="AI119">
        <v>68.725999999999999</v>
      </c>
      <c r="AJ119">
        <v>65.796000000000006</v>
      </c>
      <c r="AK119">
        <v>72.772000000000006</v>
      </c>
      <c r="AL119">
        <v>-57.994999999999997</v>
      </c>
      <c r="AM119">
        <v>0.01</v>
      </c>
      <c r="AP119" s="48"/>
      <c r="AQ119" s="37"/>
      <c r="AR119" s="37"/>
      <c r="AS119" s="37"/>
      <c r="AT119" s="37"/>
      <c r="AU119" s="37"/>
      <c r="AV119" s="37"/>
      <c r="AW119" s="37"/>
      <c r="AX119" s="37"/>
      <c r="AY119" s="37"/>
      <c r="BK119" s="3">
        <v>21</v>
      </c>
      <c r="BM119" s="50">
        <v>6.1399999999999997E-6</v>
      </c>
      <c r="BN119">
        <v>152.226</v>
      </c>
      <c r="BO119">
        <v>129</v>
      </c>
      <c r="BP119">
        <v>170.71899999999999</v>
      </c>
      <c r="BQ119">
        <v>-139.08600000000001</v>
      </c>
      <c r="BR119">
        <v>1.0999999999999999E-2</v>
      </c>
      <c r="BU119" s="3">
        <v>22</v>
      </c>
      <c r="BW119" s="50">
        <v>8.6000000000000007E-6</v>
      </c>
      <c r="BX119">
        <v>63.536000000000001</v>
      </c>
      <c r="BY119">
        <v>59.311</v>
      </c>
      <c r="BZ119">
        <v>69.114999999999995</v>
      </c>
      <c r="CA119">
        <v>100.886</v>
      </c>
      <c r="CB119">
        <v>1.4999999999999999E-2</v>
      </c>
      <c r="CE119" s="3">
        <v>39</v>
      </c>
      <c r="CG119" s="50">
        <v>8.6000000000000007E-6</v>
      </c>
      <c r="CH119">
        <v>92.983000000000004</v>
      </c>
      <c r="CI119">
        <v>84.667000000000002</v>
      </c>
      <c r="CJ119">
        <v>96.846000000000004</v>
      </c>
      <c r="CK119">
        <v>107.10299999999999</v>
      </c>
      <c r="CL119">
        <v>1.4999999999999999E-2</v>
      </c>
      <c r="CZ119" s="48"/>
      <c r="DA119" s="37"/>
      <c r="DB119" s="3">
        <v>47</v>
      </c>
      <c r="DD119" s="50">
        <v>4.9100000000000004E-6</v>
      </c>
      <c r="DE119">
        <v>42.712000000000003</v>
      </c>
      <c r="DF119">
        <v>41.332999999999998</v>
      </c>
      <c r="DG119">
        <v>44.555999999999997</v>
      </c>
      <c r="DH119">
        <v>50.194000000000003</v>
      </c>
      <c r="DI119">
        <v>8.0000000000000002E-3</v>
      </c>
      <c r="DT119" s="37"/>
      <c r="DU119">
        <v>49</v>
      </c>
      <c r="DW119" s="50">
        <v>7.3699999999999997E-6</v>
      </c>
      <c r="DX119">
        <v>97.119</v>
      </c>
      <c r="DY119">
        <v>70.667000000000002</v>
      </c>
      <c r="DZ119">
        <v>112.89100000000001</v>
      </c>
      <c r="EA119">
        <v>-59.036000000000001</v>
      </c>
      <c r="EB119">
        <v>1.2999999999999999E-2</v>
      </c>
      <c r="EE119" s="3">
        <v>53</v>
      </c>
      <c r="EG119" s="50">
        <v>8.2900000000000002E-6</v>
      </c>
      <c r="EH119">
        <v>57.018000000000001</v>
      </c>
      <c r="EI119">
        <v>53.316000000000003</v>
      </c>
      <c r="EJ119">
        <v>61</v>
      </c>
      <c r="EK119">
        <v>78.69</v>
      </c>
      <c r="EL119">
        <v>1.4E-2</v>
      </c>
      <c r="EO119" s="37"/>
      <c r="EP119" s="3">
        <v>13</v>
      </c>
      <c r="ER119" s="50">
        <v>5.8300000000000001E-6</v>
      </c>
      <c r="ES119">
        <v>83.397999999999996</v>
      </c>
      <c r="ET119">
        <v>81.593000000000004</v>
      </c>
      <c r="EU119">
        <v>86.185000000000002</v>
      </c>
      <c r="EV119">
        <v>40.600999999999999</v>
      </c>
      <c r="EW119">
        <v>0.01</v>
      </c>
      <c r="EY119"/>
      <c r="EZ119" s="37"/>
      <c r="FA119" s="37"/>
      <c r="FB119" s="37"/>
      <c r="FC119" s="37"/>
      <c r="FD119" s="37"/>
      <c r="FE119" s="37"/>
      <c r="FF119" s="37"/>
      <c r="FG119" s="37"/>
      <c r="FH119" s="37"/>
    </row>
    <row r="120" spans="2:164" x14ac:dyDescent="0.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48"/>
      <c r="M120" s="52" t="s">
        <v>5</v>
      </c>
      <c r="N120" s="52">
        <f>MAX(S4:S41,S53:S81,S93:S107)</f>
        <v>3.1E-2</v>
      </c>
      <c r="O120" s="37"/>
      <c r="P120" s="37"/>
      <c r="Q120" s="37"/>
      <c r="R120" s="37"/>
      <c r="S120" s="37"/>
      <c r="T120" s="37"/>
      <c r="U120" s="37"/>
      <c r="V120" s="3">
        <v>31</v>
      </c>
      <c r="W120" t="s">
        <v>5</v>
      </c>
      <c r="X120" s="50">
        <v>1.3200000000000001E-5</v>
      </c>
      <c r="Y120">
        <v>161.02000000000001</v>
      </c>
      <c r="Z120">
        <v>112.333</v>
      </c>
      <c r="AA120">
        <v>198.959</v>
      </c>
      <c r="AB120">
        <v>132.709</v>
      </c>
      <c r="AC120">
        <v>2.3E-2</v>
      </c>
      <c r="AF120" s="3">
        <v>14</v>
      </c>
      <c r="AH120" s="50">
        <v>6.7499999999999997E-6</v>
      </c>
      <c r="AI120">
        <v>67.563000000000002</v>
      </c>
      <c r="AJ120">
        <v>62.679000000000002</v>
      </c>
      <c r="AK120">
        <v>70.489000000000004</v>
      </c>
      <c r="AL120">
        <v>129.47200000000001</v>
      </c>
      <c r="AM120">
        <v>1.2E-2</v>
      </c>
      <c r="AP120" s="48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6"/>
      <c r="BB120" s="37"/>
      <c r="BC120" s="37"/>
      <c r="BD120" s="37"/>
      <c r="BE120" s="37"/>
      <c r="BF120" s="37"/>
      <c r="BG120" s="37"/>
      <c r="BH120" s="37"/>
      <c r="BI120" s="37"/>
      <c r="BJ120" s="37"/>
      <c r="BK120" s="3">
        <v>22</v>
      </c>
      <c r="BM120" s="50">
        <v>4.9100000000000004E-6</v>
      </c>
      <c r="BN120">
        <v>161.245</v>
      </c>
      <c r="BO120">
        <v>118.864</v>
      </c>
      <c r="BP120">
        <v>214.923</v>
      </c>
      <c r="BQ120">
        <v>39.289000000000001</v>
      </c>
      <c r="BR120">
        <v>8.0000000000000002E-3</v>
      </c>
      <c r="BU120" s="3">
        <v>23</v>
      </c>
      <c r="BW120" s="50">
        <v>9.2099999999999999E-6</v>
      </c>
      <c r="BX120">
        <v>65.314999999999998</v>
      </c>
      <c r="BY120">
        <v>60.082999999999998</v>
      </c>
      <c r="BZ120">
        <v>67.778000000000006</v>
      </c>
      <c r="CA120">
        <v>-75.963999999999999</v>
      </c>
      <c r="CB120">
        <v>1.6E-2</v>
      </c>
      <c r="CE120" s="3">
        <v>40</v>
      </c>
      <c r="CG120" s="50">
        <v>7.9799999999999998E-6</v>
      </c>
      <c r="CH120">
        <v>95.649000000000001</v>
      </c>
      <c r="CI120">
        <v>89.796000000000006</v>
      </c>
      <c r="CJ120">
        <v>101.01300000000001</v>
      </c>
      <c r="CK120">
        <v>-71.564999999999998</v>
      </c>
      <c r="CL120">
        <v>1.4E-2</v>
      </c>
      <c r="CZ120" s="48"/>
      <c r="DA120" s="37"/>
      <c r="DB120" s="3">
        <v>48</v>
      </c>
      <c r="DD120" s="50">
        <v>6.7499999999999997E-6</v>
      </c>
      <c r="DE120">
        <v>43.271000000000001</v>
      </c>
      <c r="DF120">
        <v>40.808</v>
      </c>
      <c r="DG120">
        <v>44.768999999999998</v>
      </c>
      <c r="DH120">
        <v>-125.218</v>
      </c>
      <c r="DI120">
        <v>1.2E-2</v>
      </c>
      <c r="DT120" s="37"/>
      <c r="DU120">
        <v>50</v>
      </c>
      <c r="DW120" s="50">
        <v>5.5300000000000004E-6</v>
      </c>
      <c r="DX120">
        <v>84.802000000000007</v>
      </c>
      <c r="DY120">
        <v>64.34</v>
      </c>
      <c r="DZ120">
        <v>119.32899999999999</v>
      </c>
      <c r="EA120">
        <v>122.735</v>
      </c>
      <c r="EB120">
        <v>0.01</v>
      </c>
      <c r="EE120" s="3">
        <v>54</v>
      </c>
      <c r="EG120" s="50">
        <v>6.7499999999999997E-6</v>
      </c>
      <c r="EH120">
        <v>55.808</v>
      </c>
      <c r="EI120">
        <v>52.988999999999997</v>
      </c>
      <c r="EJ120">
        <v>60.667000000000002</v>
      </c>
      <c r="EK120">
        <v>-98.13</v>
      </c>
      <c r="EL120">
        <v>1.2E-2</v>
      </c>
      <c r="EO120" s="37"/>
      <c r="EP120" s="3">
        <v>14</v>
      </c>
      <c r="ER120" s="50">
        <v>7.0600000000000002E-6</v>
      </c>
      <c r="ES120">
        <v>83.582999999999998</v>
      </c>
      <c r="ET120">
        <v>81.138000000000005</v>
      </c>
      <c r="EU120">
        <v>85.966999999999999</v>
      </c>
      <c r="EV120">
        <v>-146.31</v>
      </c>
      <c r="EW120">
        <v>1.2E-2</v>
      </c>
      <c r="EY120"/>
      <c r="EZ120" s="37"/>
      <c r="FA120" s="37"/>
      <c r="FB120" s="37"/>
      <c r="FC120" s="37"/>
      <c r="FD120" s="37"/>
      <c r="FE120" s="37"/>
      <c r="FF120" s="37"/>
      <c r="FG120" s="37"/>
      <c r="FH120" s="37"/>
    </row>
    <row r="121" spans="2:164" x14ac:dyDescent="0.2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48"/>
      <c r="M121" s="52" t="s">
        <v>4</v>
      </c>
      <c r="N121" s="52"/>
      <c r="O121" s="37"/>
      <c r="P121" s="37"/>
      <c r="Q121" s="37"/>
      <c r="R121" s="37"/>
      <c r="S121" s="37"/>
      <c r="T121" s="37"/>
      <c r="U121" s="37"/>
      <c r="V121" s="3">
        <v>28</v>
      </c>
      <c r="W121" t="s">
        <v>59</v>
      </c>
      <c r="X121" s="50">
        <v>1.8900000000000001E-4</v>
      </c>
      <c r="Y121">
        <v>79.835999999999999</v>
      </c>
      <c r="Z121">
        <v>26.254999999999999</v>
      </c>
      <c r="AA121">
        <v>198.333</v>
      </c>
      <c r="AB121">
        <v>-51.601999999999997</v>
      </c>
      <c r="AC121">
        <v>0.34100000000000003</v>
      </c>
      <c r="AF121" s="3">
        <v>15</v>
      </c>
      <c r="AH121" s="50">
        <v>7.0600000000000002E-6</v>
      </c>
      <c r="AI121">
        <v>68.832999999999998</v>
      </c>
      <c r="AJ121">
        <v>62.1</v>
      </c>
      <c r="AK121">
        <v>78.162999999999997</v>
      </c>
      <c r="AL121">
        <v>-59.930999999999997</v>
      </c>
      <c r="AM121">
        <v>1.2E-2</v>
      </c>
      <c r="AP121" s="48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6"/>
      <c r="BB121" s="37"/>
      <c r="BC121" s="37"/>
      <c r="BD121" s="37"/>
      <c r="BE121" s="37"/>
      <c r="BF121" s="37"/>
      <c r="BG121" s="37"/>
      <c r="BH121" s="37"/>
      <c r="BI121" s="37"/>
      <c r="BJ121" s="37"/>
      <c r="BK121" s="3">
        <v>23</v>
      </c>
      <c r="BM121" s="50">
        <v>6.4500000000000001E-6</v>
      </c>
      <c r="BN121">
        <v>154.47</v>
      </c>
      <c r="BO121">
        <v>118.4</v>
      </c>
      <c r="BP121">
        <v>205.6</v>
      </c>
      <c r="BQ121">
        <v>-136.97499999999999</v>
      </c>
      <c r="BR121">
        <v>1.0999999999999999E-2</v>
      </c>
      <c r="BU121" s="3">
        <v>24</v>
      </c>
      <c r="BW121" s="50">
        <v>1.1399999999999999E-5</v>
      </c>
      <c r="BX121">
        <v>68.436999999999998</v>
      </c>
      <c r="BY121">
        <v>64.825000000000003</v>
      </c>
      <c r="BZ121">
        <v>75.055999999999997</v>
      </c>
      <c r="CA121">
        <v>107.928</v>
      </c>
      <c r="CB121">
        <v>0.02</v>
      </c>
      <c r="CE121" s="3">
        <v>41</v>
      </c>
      <c r="CG121" s="50">
        <v>8.6000000000000007E-6</v>
      </c>
      <c r="CH121">
        <v>94.372</v>
      </c>
      <c r="CI121">
        <v>90.63</v>
      </c>
      <c r="CJ121">
        <v>97.888999999999996</v>
      </c>
      <c r="CK121">
        <v>102.995</v>
      </c>
      <c r="CL121">
        <v>1.4999999999999999E-2</v>
      </c>
      <c r="CZ121" s="48"/>
      <c r="DA121" s="37"/>
      <c r="DB121" s="3">
        <v>49</v>
      </c>
      <c r="DD121" s="50">
        <v>7.0600000000000002E-6</v>
      </c>
      <c r="DE121">
        <v>40.847000000000001</v>
      </c>
      <c r="DF121">
        <v>36.545000000000002</v>
      </c>
      <c r="DG121">
        <v>43.667000000000002</v>
      </c>
      <c r="DH121">
        <v>50.527999999999999</v>
      </c>
      <c r="DI121">
        <v>1.2E-2</v>
      </c>
      <c r="DT121" s="37"/>
      <c r="DU121">
        <v>51</v>
      </c>
      <c r="DW121" s="50">
        <v>7.0600000000000002E-6</v>
      </c>
      <c r="DX121">
        <v>115.842</v>
      </c>
      <c r="DY121">
        <v>89.825999999999993</v>
      </c>
      <c r="DZ121">
        <v>137.76300000000001</v>
      </c>
      <c r="EA121">
        <v>-61.189</v>
      </c>
      <c r="EB121">
        <v>1.2E-2</v>
      </c>
      <c r="EE121" s="3">
        <v>55</v>
      </c>
      <c r="EG121" s="50">
        <v>1.11E-5</v>
      </c>
      <c r="EH121">
        <v>56.253</v>
      </c>
      <c r="EI121">
        <v>47.741</v>
      </c>
      <c r="EJ121">
        <v>60.667000000000002</v>
      </c>
      <c r="EK121">
        <v>75.174000000000007</v>
      </c>
      <c r="EL121">
        <v>1.9E-2</v>
      </c>
      <c r="EO121" s="37"/>
      <c r="EP121" s="3">
        <v>15</v>
      </c>
      <c r="ER121" s="50">
        <v>6.7499999999999997E-6</v>
      </c>
      <c r="ES121">
        <v>84.257999999999996</v>
      </c>
      <c r="ET121">
        <v>80.364999999999995</v>
      </c>
      <c r="EU121">
        <v>87.332999999999998</v>
      </c>
      <c r="EV121">
        <v>39.472000000000001</v>
      </c>
      <c r="EW121">
        <v>1.2E-2</v>
      </c>
      <c r="EY121"/>
      <c r="EZ121" s="37"/>
      <c r="FA121" s="37"/>
      <c r="FB121" s="37"/>
      <c r="FC121" s="37"/>
      <c r="FD121" s="37"/>
      <c r="FE121" s="37"/>
      <c r="FF121" s="37"/>
      <c r="FG121" s="37"/>
      <c r="FH121" s="37"/>
    </row>
    <row r="122" spans="2:164" x14ac:dyDescent="0.2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48"/>
      <c r="M122" s="52" t="s">
        <v>134</v>
      </c>
      <c r="N122" s="52"/>
      <c r="O122" s="37"/>
      <c r="P122" s="37"/>
      <c r="Q122" s="37"/>
      <c r="R122" s="37"/>
      <c r="S122" s="37"/>
      <c r="T122" s="37"/>
      <c r="U122" s="37"/>
      <c r="V122" s="3">
        <v>29</v>
      </c>
      <c r="W122" t="s">
        <v>60</v>
      </c>
      <c r="X122" s="50">
        <v>5.31E-4</v>
      </c>
      <c r="Y122">
        <v>57.533000000000001</v>
      </c>
      <c r="Z122">
        <v>21.478000000000002</v>
      </c>
      <c r="AA122">
        <v>198.755</v>
      </c>
      <c r="AB122">
        <v>-51.552</v>
      </c>
      <c r="AC122">
        <v>0.95799999999999996</v>
      </c>
      <c r="AF122" s="3">
        <v>16</v>
      </c>
      <c r="AH122" s="50">
        <v>7.9799999999999998E-6</v>
      </c>
      <c r="AI122">
        <v>68.78</v>
      </c>
      <c r="AJ122">
        <v>65.778000000000006</v>
      </c>
      <c r="AK122">
        <v>71.539000000000001</v>
      </c>
      <c r="AL122">
        <v>126.87</v>
      </c>
      <c r="AM122">
        <v>1.4E-2</v>
      </c>
      <c r="AP122" s="48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6"/>
      <c r="BB122" s="37"/>
      <c r="BC122" s="37"/>
      <c r="BD122" s="37"/>
      <c r="BE122" s="37"/>
      <c r="BF122" s="37"/>
      <c r="BG122" s="37"/>
      <c r="BH122" s="37"/>
      <c r="BI122" s="37"/>
      <c r="BJ122" s="37"/>
      <c r="BK122" s="3">
        <v>24</v>
      </c>
      <c r="BM122" s="50">
        <v>6.7499999999999997E-6</v>
      </c>
      <c r="BN122">
        <v>180.744</v>
      </c>
      <c r="BO122">
        <v>133.333</v>
      </c>
      <c r="BP122">
        <v>229.578</v>
      </c>
      <c r="BQ122">
        <v>37.405000000000001</v>
      </c>
      <c r="BR122">
        <v>1.2E-2</v>
      </c>
      <c r="BU122" s="3">
        <v>25</v>
      </c>
      <c r="BW122" s="50">
        <v>9.5200000000000003E-6</v>
      </c>
      <c r="BX122">
        <v>63.548000000000002</v>
      </c>
      <c r="BY122">
        <v>60.332999999999998</v>
      </c>
      <c r="BZ122">
        <v>70.622</v>
      </c>
      <c r="CA122">
        <v>-80.537999999999997</v>
      </c>
      <c r="CB122">
        <v>1.7000000000000001E-2</v>
      </c>
      <c r="CE122" s="3">
        <v>42</v>
      </c>
      <c r="CG122" s="50">
        <v>5.22E-6</v>
      </c>
      <c r="CH122">
        <v>95.106999999999999</v>
      </c>
      <c r="CI122">
        <v>92.396000000000001</v>
      </c>
      <c r="CJ122">
        <v>98.009</v>
      </c>
      <c r="CK122">
        <v>-71.564999999999998</v>
      </c>
      <c r="CL122">
        <v>8.9999999999999993E-3</v>
      </c>
      <c r="CZ122" s="48"/>
      <c r="DA122" s="37"/>
      <c r="DB122" s="3">
        <v>50</v>
      </c>
      <c r="DD122" s="50">
        <v>7.6699999999999994E-6</v>
      </c>
      <c r="DE122">
        <v>41.337000000000003</v>
      </c>
      <c r="DF122">
        <v>39.420999999999999</v>
      </c>
      <c r="DG122">
        <v>45.430999999999997</v>
      </c>
      <c r="DH122">
        <v>-126.384</v>
      </c>
      <c r="DI122">
        <v>1.2999999999999999E-2</v>
      </c>
      <c r="DT122" s="37"/>
      <c r="DU122">
        <v>52</v>
      </c>
      <c r="DW122" s="50">
        <v>7.9799999999999998E-6</v>
      </c>
      <c r="DX122">
        <v>115.15600000000001</v>
      </c>
      <c r="DY122">
        <v>87.215000000000003</v>
      </c>
      <c r="DZ122">
        <v>133.27799999999999</v>
      </c>
      <c r="EA122">
        <v>121.759</v>
      </c>
      <c r="EB122">
        <v>1.4E-2</v>
      </c>
      <c r="EE122" s="3">
        <v>56</v>
      </c>
      <c r="EG122" s="50">
        <v>9.5200000000000003E-6</v>
      </c>
      <c r="EH122">
        <v>55.228999999999999</v>
      </c>
      <c r="EI122">
        <v>47.844000000000001</v>
      </c>
      <c r="EJ122">
        <v>59.125999999999998</v>
      </c>
      <c r="EK122">
        <v>-99.462000000000003</v>
      </c>
      <c r="EL122">
        <v>1.7000000000000001E-2</v>
      </c>
      <c r="EO122" s="37"/>
      <c r="EP122" s="3">
        <v>16</v>
      </c>
      <c r="ER122" s="50">
        <v>1.01E-5</v>
      </c>
      <c r="ES122">
        <v>82.075999999999993</v>
      </c>
      <c r="ET122">
        <v>80</v>
      </c>
      <c r="EU122">
        <v>85.844999999999999</v>
      </c>
      <c r="EV122">
        <v>-145.30500000000001</v>
      </c>
      <c r="EW122">
        <v>1.7999999999999999E-2</v>
      </c>
      <c r="EY122"/>
      <c r="EZ122" s="37"/>
      <c r="FA122" s="37"/>
      <c r="FB122" s="37"/>
      <c r="FC122" s="37"/>
      <c r="FD122" s="37"/>
      <c r="FE122" s="37"/>
      <c r="FF122" s="37"/>
      <c r="FG122" s="37"/>
      <c r="FH122" s="37"/>
    </row>
    <row r="123" spans="2:164" x14ac:dyDescent="0.2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48"/>
      <c r="M123" s="37"/>
      <c r="N123" s="37"/>
      <c r="O123" s="37"/>
      <c r="P123" s="37"/>
      <c r="Q123" s="37"/>
      <c r="R123" s="37"/>
      <c r="S123" s="37"/>
      <c r="T123" s="37"/>
      <c r="U123" s="37"/>
      <c r="AD123" t="s">
        <v>9</v>
      </c>
      <c r="AF123" s="3">
        <v>17</v>
      </c>
      <c r="AH123" s="50">
        <v>8.2900000000000002E-6</v>
      </c>
      <c r="AI123">
        <v>68.643000000000001</v>
      </c>
      <c r="AJ123">
        <v>65.504999999999995</v>
      </c>
      <c r="AK123">
        <v>72.575999999999993</v>
      </c>
      <c r="AL123">
        <v>-55.713000000000001</v>
      </c>
      <c r="AM123">
        <v>1.4E-2</v>
      </c>
      <c r="AP123" s="48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6"/>
      <c r="BB123" s="37"/>
      <c r="BC123" s="37"/>
      <c r="BD123" s="37"/>
      <c r="BE123" s="37"/>
      <c r="BF123" s="37"/>
      <c r="BG123" s="37"/>
      <c r="BH123" s="37"/>
      <c r="BI123" s="37"/>
      <c r="BJ123" s="37"/>
      <c r="BK123" s="3">
        <v>25</v>
      </c>
      <c r="BM123" s="50">
        <v>6.7499999999999997E-6</v>
      </c>
      <c r="BN123">
        <v>168.191</v>
      </c>
      <c r="BO123">
        <v>149.15600000000001</v>
      </c>
      <c r="BP123">
        <v>200.667</v>
      </c>
      <c r="BQ123">
        <v>-142.595</v>
      </c>
      <c r="BR123">
        <v>1.2E-2</v>
      </c>
      <c r="BU123" s="3">
        <v>26</v>
      </c>
      <c r="BW123" s="50">
        <v>9.5200000000000003E-6</v>
      </c>
      <c r="BX123">
        <v>62.427999999999997</v>
      </c>
      <c r="BY123">
        <v>58.65</v>
      </c>
      <c r="BZ123">
        <v>65.8</v>
      </c>
      <c r="CA123">
        <v>105.422</v>
      </c>
      <c r="CB123">
        <v>1.6E-2</v>
      </c>
      <c r="CE123" s="3">
        <v>43</v>
      </c>
      <c r="CG123" s="50">
        <v>7.9799999999999998E-6</v>
      </c>
      <c r="CH123">
        <v>93.444000000000003</v>
      </c>
      <c r="CI123">
        <v>84.587000000000003</v>
      </c>
      <c r="CJ123">
        <v>98.653000000000006</v>
      </c>
      <c r="CK123">
        <v>106.26</v>
      </c>
      <c r="CL123">
        <v>1.4E-2</v>
      </c>
      <c r="CZ123" s="48"/>
      <c r="DA123" s="37"/>
      <c r="DB123" s="3">
        <v>51</v>
      </c>
      <c r="DD123" s="50">
        <v>7.0600000000000002E-6</v>
      </c>
      <c r="DE123">
        <v>41.569000000000003</v>
      </c>
      <c r="DF123">
        <v>39.484999999999999</v>
      </c>
      <c r="DG123">
        <v>43.667000000000002</v>
      </c>
      <c r="DH123">
        <v>50.527999999999999</v>
      </c>
      <c r="DI123">
        <v>1.2E-2</v>
      </c>
      <c r="DT123" s="37"/>
      <c r="DU123">
        <v>53</v>
      </c>
      <c r="DW123" s="50">
        <v>6.7499999999999997E-6</v>
      </c>
      <c r="DX123">
        <v>124.226</v>
      </c>
      <c r="DY123">
        <v>85.274000000000001</v>
      </c>
      <c r="DZ123">
        <v>157.458</v>
      </c>
      <c r="EA123">
        <v>-54.781999999999996</v>
      </c>
      <c r="EB123">
        <v>1.0999999999999999E-2</v>
      </c>
      <c r="EE123" s="3">
        <v>57</v>
      </c>
      <c r="EG123" s="50">
        <v>8.6000000000000007E-6</v>
      </c>
      <c r="EH123">
        <v>54.441000000000003</v>
      </c>
      <c r="EI123">
        <v>50.628</v>
      </c>
      <c r="EJ123">
        <v>57.39</v>
      </c>
      <c r="EK123">
        <v>77.471000000000004</v>
      </c>
      <c r="EL123">
        <v>1.4999999999999999E-2</v>
      </c>
      <c r="EO123" s="37"/>
      <c r="EP123" s="3">
        <v>17</v>
      </c>
      <c r="ER123" s="50">
        <v>7.3699999999999997E-6</v>
      </c>
      <c r="ES123">
        <v>82.156000000000006</v>
      </c>
      <c r="ET123">
        <v>80</v>
      </c>
      <c r="EU123">
        <v>83.739000000000004</v>
      </c>
      <c r="EV123">
        <v>36.384</v>
      </c>
      <c r="EW123">
        <v>1.2999999999999999E-2</v>
      </c>
      <c r="EY123"/>
      <c r="EZ123" s="37"/>
      <c r="FA123" s="37"/>
      <c r="FB123" s="37"/>
      <c r="FC123" s="37"/>
      <c r="FD123" s="37"/>
      <c r="FE123" s="37"/>
      <c r="FF123" s="37"/>
      <c r="FG123" s="37"/>
      <c r="FH123" s="37"/>
    </row>
    <row r="124" spans="2:164" x14ac:dyDescent="0.2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48"/>
      <c r="M124" s="37"/>
      <c r="N124" s="37"/>
      <c r="O124" s="37"/>
      <c r="P124" s="37"/>
      <c r="Q124" s="37"/>
      <c r="R124" s="37"/>
      <c r="S124" s="37"/>
      <c r="T124" s="37"/>
      <c r="U124" s="37"/>
      <c r="AD124">
        <v>26.23076923</v>
      </c>
      <c r="AE124">
        <v>73.692307690000007</v>
      </c>
      <c r="AF124" s="3">
        <v>18</v>
      </c>
      <c r="AH124" s="50">
        <v>7.3699999999999997E-6</v>
      </c>
      <c r="AI124">
        <v>71.480999999999995</v>
      </c>
      <c r="AJ124">
        <v>68.667000000000002</v>
      </c>
      <c r="AK124">
        <v>75.397000000000006</v>
      </c>
      <c r="AL124">
        <v>122.276</v>
      </c>
      <c r="AM124">
        <v>1.2999999999999999E-2</v>
      </c>
      <c r="AP124" s="48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6"/>
      <c r="BB124" s="37"/>
      <c r="BC124" s="37"/>
      <c r="BD124" s="37"/>
      <c r="BE124" s="37"/>
      <c r="BF124" s="37"/>
      <c r="BG124" s="37"/>
      <c r="BH124" s="37"/>
      <c r="BI124" s="37"/>
      <c r="BJ124" s="37"/>
      <c r="BK124" s="3">
        <v>26</v>
      </c>
      <c r="BM124" s="50">
        <v>7.0600000000000002E-6</v>
      </c>
      <c r="BN124">
        <v>163.22900000000001</v>
      </c>
      <c r="BO124">
        <v>106.16</v>
      </c>
      <c r="BP124">
        <v>199.47900000000001</v>
      </c>
      <c r="BQ124">
        <v>45</v>
      </c>
      <c r="BR124">
        <v>1.2E-2</v>
      </c>
      <c r="BU124" s="3">
        <v>27</v>
      </c>
      <c r="BW124" s="50">
        <v>1.04E-5</v>
      </c>
      <c r="BX124">
        <v>64.623000000000005</v>
      </c>
      <c r="BY124">
        <v>61.667000000000002</v>
      </c>
      <c r="BZ124">
        <v>67.221999999999994</v>
      </c>
      <c r="CA124">
        <v>-75.963999999999999</v>
      </c>
      <c r="CB124">
        <v>1.7999999999999999E-2</v>
      </c>
      <c r="CE124" s="3">
        <v>44</v>
      </c>
      <c r="CG124" s="50">
        <v>1.3200000000000001E-5</v>
      </c>
      <c r="CH124">
        <v>87.766999999999996</v>
      </c>
      <c r="CI124">
        <v>81.117000000000004</v>
      </c>
      <c r="CJ124">
        <v>92.524000000000001</v>
      </c>
      <c r="CK124">
        <v>-74.981999999999999</v>
      </c>
      <c r="CL124">
        <v>2.4E-2</v>
      </c>
      <c r="CZ124" s="48"/>
      <c r="DA124" s="37"/>
      <c r="DB124" s="3">
        <v>52</v>
      </c>
      <c r="DD124" s="50">
        <v>7.0600000000000002E-6</v>
      </c>
      <c r="DE124">
        <v>39.557000000000002</v>
      </c>
      <c r="DF124">
        <v>38</v>
      </c>
      <c r="DG124">
        <v>41.110999999999997</v>
      </c>
      <c r="DH124">
        <v>-123.69</v>
      </c>
      <c r="DI124">
        <v>1.2E-2</v>
      </c>
      <c r="DT124" s="37"/>
      <c r="DU124">
        <v>54</v>
      </c>
      <c r="DV124" t="s">
        <v>3</v>
      </c>
      <c r="DW124" s="50">
        <v>7.8800000000000008E-6</v>
      </c>
      <c r="DX124">
        <v>112.04300000000001</v>
      </c>
      <c r="DY124">
        <v>85.123000000000005</v>
      </c>
      <c r="DZ124">
        <v>140.601</v>
      </c>
      <c r="EA124">
        <v>30.382000000000001</v>
      </c>
      <c r="EB124">
        <v>1.4E-2</v>
      </c>
      <c r="EE124" s="3">
        <v>58</v>
      </c>
      <c r="EG124" s="50">
        <v>8.6000000000000007E-6</v>
      </c>
      <c r="EH124">
        <v>51.813000000000002</v>
      </c>
      <c r="EI124">
        <v>46.444000000000003</v>
      </c>
      <c r="EJ124">
        <v>56.771000000000001</v>
      </c>
      <c r="EK124">
        <v>-102.995</v>
      </c>
      <c r="EL124">
        <v>1.4999999999999999E-2</v>
      </c>
      <c r="EO124" s="37"/>
      <c r="EP124" s="3">
        <v>18</v>
      </c>
      <c r="ER124" s="50">
        <v>7.0600000000000002E-6</v>
      </c>
      <c r="ES124">
        <v>82.164000000000001</v>
      </c>
      <c r="ET124">
        <v>79.221999999999994</v>
      </c>
      <c r="EU124">
        <v>83.876000000000005</v>
      </c>
      <c r="EV124">
        <v>-140.52799999999999</v>
      </c>
      <c r="EW124">
        <v>1.2E-2</v>
      </c>
      <c r="EY124"/>
      <c r="EZ124" s="37"/>
      <c r="FA124" s="37"/>
      <c r="FB124" s="37"/>
      <c r="FC124" s="37"/>
      <c r="FD124" s="37"/>
      <c r="FE124" s="37"/>
      <c r="FF124" s="37"/>
      <c r="FG124" s="37"/>
      <c r="FH124" s="37"/>
    </row>
    <row r="125" spans="2:164" x14ac:dyDescent="0.2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48"/>
      <c r="M125" s="37"/>
      <c r="N125" s="37"/>
      <c r="O125" s="37"/>
      <c r="P125" s="37"/>
      <c r="Q125" s="37"/>
      <c r="R125" s="37"/>
      <c r="S125" s="37"/>
      <c r="T125" s="37"/>
      <c r="U125" s="37"/>
      <c r="Y125">
        <v>32.752136749999998</v>
      </c>
      <c r="Z125">
        <v>56.352941180000002</v>
      </c>
      <c r="AA125">
        <v>11.658119660000001</v>
      </c>
      <c r="AB125">
        <v>20.058823530000002</v>
      </c>
      <c r="AC125" t="s">
        <v>10</v>
      </c>
      <c r="AD125">
        <v>14.82608696</v>
      </c>
      <c r="AE125">
        <v>41.652173910000002</v>
      </c>
      <c r="AF125" s="3">
        <v>19</v>
      </c>
      <c r="AH125" s="50">
        <v>7.9799999999999998E-6</v>
      </c>
      <c r="AI125">
        <v>70.317999999999998</v>
      </c>
      <c r="AJ125">
        <v>65.272000000000006</v>
      </c>
      <c r="AK125">
        <v>74.867000000000004</v>
      </c>
      <c r="AL125">
        <v>-58.241</v>
      </c>
      <c r="AM125">
        <v>1.4E-2</v>
      </c>
      <c r="AP125" s="48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6"/>
      <c r="BB125" s="37"/>
      <c r="BC125" s="37"/>
      <c r="BD125" s="37"/>
      <c r="BE125" s="37"/>
      <c r="BF125" s="37"/>
      <c r="BG125" s="37"/>
      <c r="BH125" s="37"/>
      <c r="BI125" s="37"/>
      <c r="BJ125" s="37"/>
      <c r="BK125" s="3">
        <v>27</v>
      </c>
      <c r="BM125" s="50">
        <v>5.8300000000000001E-6</v>
      </c>
      <c r="BN125">
        <v>131.00800000000001</v>
      </c>
      <c r="BO125">
        <v>91.843999999999994</v>
      </c>
      <c r="BP125">
        <v>167.46600000000001</v>
      </c>
      <c r="BQ125">
        <v>-143.74600000000001</v>
      </c>
      <c r="BR125">
        <v>0.01</v>
      </c>
      <c r="BU125" s="3">
        <v>28</v>
      </c>
      <c r="BW125" s="50">
        <v>1.17E-5</v>
      </c>
      <c r="BX125">
        <v>71.180999999999997</v>
      </c>
      <c r="BY125">
        <v>65.804000000000002</v>
      </c>
      <c r="BZ125">
        <v>76.373999999999995</v>
      </c>
      <c r="CA125">
        <v>102.529</v>
      </c>
      <c r="CB125">
        <v>0.02</v>
      </c>
      <c r="CE125" s="3">
        <v>45</v>
      </c>
      <c r="CG125" s="50">
        <v>1.01E-5</v>
      </c>
      <c r="CH125">
        <v>86.001999999999995</v>
      </c>
      <c r="CI125">
        <v>77.004000000000005</v>
      </c>
      <c r="CJ125">
        <v>90.667000000000002</v>
      </c>
      <c r="CK125">
        <v>106.18899999999999</v>
      </c>
      <c r="CL125">
        <v>1.7999999999999999E-2</v>
      </c>
      <c r="CZ125" s="48"/>
      <c r="DA125" s="37"/>
      <c r="DB125" s="3">
        <v>53</v>
      </c>
      <c r="DD125" s="50">
        <v>7.9799999999999998E-6</v>
      </c>
      <c r="DE125">
        <v>40.151000000000003</v>
      </c>
      <c r="DF125">
        <v>38</v>
      </c>
      <c r="DG125">
        <v>44.52</v>
      </c>
      <c r="DH125">
        <v>51.34</v>
      </c>
      <c r="DI125">
        <v>1.4E-2</v>
      </c>
      <c r="DT125" s="37"/>
      <c r="DU125">
        <v>55</v>
      </c>
      <c r="DV125" t="s">
        <v>7</v>
      </c>
      <c r="DW125" s="50">
        <v>1.9E-6</v>
      </c>
      <c r="DX125">
        <v>34.606999999999999</v>
      </c>
      <c r="DY125">
        <v>28.84</v>
      </c>
      <c r="DZ125">
        <v>43.673000000000002</v>
      </c>
      <c r="EA125">
        <v>91.164000000000001</v>
      </c>
      <c r="EB125">
        <v>3.0000000000000001E-3</v>
      </c>
      <c r="EE125" s="3">
        <v>59</v>
      </c>
      <c r="EF125" t="s">
        <v>3</v>
      </c>
      <c r="EG125" s="50">
        <v>7.5299999999999999E-6</v>
      </c>
      <c r="EH125">
        <v>69.781000000000006</v>
      </c>
      <c r="EI125">
        <v>62.523000000000003</v>
      </c>
      <c r="EJ125">
        <v>77.176000000000002</v>
      </c>
      <c r="EK125">
        <v>-15.07</v>
      </c>
      <c r="EL125">
        <v>1.2999999999999999E-2</v>
      </c>
      <c r="EO125" s="37"/>
      <c r="EP125" s="3">
        <v>19</v>
      </c>
      <c r="ER125" s="50">
        <v>4.9100000000000004E-6</v>
      </c>
      <c r="ES125">
        <v>82.569000000000003</v>
      </c>
      <c r="ET125">
        <v>81.332999999999998</v>
      </c>
      <c r="EU125">
        <v>83.8</v>
      </c>
      <c r="EV125">
        <v>31.608000000000001</v>
      </c>
      <c r="EW125">
        <v>8.0000000000000002E-3</v>
      </c>
      <c r="EY125"/>
      <c r="EZ125" s="37"/>
      <c r="FA125" s="37"/>
      <c r="FB125" s="37"/>
      <c r="FC125" s="37"/>
      <c r="FD125" s="37"/>
      <c r="FE125" s="37"/>
      <c r="FF125" s="37"/>
      <c r="FG125" s="37"/>
      <c r="FH125" s="37"/>
    </row>
    <row r="126" spans="2:164" x14ac:dyDescent="0.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48"/>
      <c r="M126" s="37"/>
      <c r="N126" s="37"/>
      <c r="O126" s="37"/>
      <c r="P126" s="37"/>
      <c r="Q126" s="37"/>
      <c r="R126" s="37"/>
      <c r="S126" s="37"/>
      <c r="T126" s="37"/>
      <c r="U126" s="37"/>
      <c r="Z126">
        <v>106.44444439999999</v>
      </c>
      <c r="AB126">
        <v>37.888888889999997</v>
      </c>
      <c r="AC126" t="s">
        <v>11</v>
      </c>
      <c r="AD126">
        <v>48.714285709999999</v>
      </c>
      <c r="AE126">
        <v>136.85714290000001</v>
      </c>
      <c r="AF126" s="3">
        <v>20</v>
      </c>
      <c r="AH126" s="50">
        <v>7.0600000000000002E-6</v>
      </c>
      <c r="AI126">
        <v>71.418999999999997</v>
      </c>
      <c r="AJ126">
        <v>67.221999999999994</v>
      </c>
      <c r="AK126">
        <v>73.95</v>
      </c>
      <c r="AL126">
        <v>127.875</v>
      </c>
      <c r="AM126">
        <v>1.2E-2</v>
      </c>
      <c r="AP126" s="48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6"/>
      <c r="BB126" s="37"/>
      <c r="BC126" s="37"/>
      <c r="BD126" s="37"/>
      <c r="BE126" s="37"/>
      <c r="BF126" s="37"/>
      <c r="BG126" s="37"/>
      <c r="BH126" s="37"/>
      <c r="BI126" s="37"/>
      <c r="BJ126" s="37"/>
      <c r="BK126" s="3">
        <v>28</v>
      </c>
      <c r="BM126" s="50">
        <v>5.5300000000000004E-6</v>
      </c>
      <c r="BN126">
        <v>126.36</v>
      </c>
      <c r="BO126">
        <v>112.078</v>
      </c>
      <c r="BP126">
        <v>139.49</v>
      </c>
      <c r="BQ126">
        <v>40.235999999999997</v>
      </c>
      <c r="BR126">
        <v>0.01</v>
      </c>
      <c r="BU126" s="3">
        <v>29</v>
      </c>
      <c r="BW126" s="50">
        <v>1.0699999999999999E-5</v>
      </c>
      <c r="BX126">
        <v>76.593000000000004</v>
      </c>
      <c r="BY126">
        <v>69.135000000000005</v>
      </c>
      <c r="BZ126">
        <v>84.655000000000001</v>
      </c>
      <c r="CA126">
        <v>-74.290999999999997</v>
      </c>
      <c r="CB126">
        <v>1.9E-2</v>
      </c>
      <c r="CE126" s="3">
        <v>46</v>
      </c>
      <c r="CG126" s="50">
        <v>6.7499999999999997E-6</v>
      </c>
      <c r="CH126">
        <v>85.046999999999997</v>
      </c>
      <c r="CI126">
        <v>80.251999999999995</v>
      </c>
      <c r="CJ126">
        <v>89.007000000000005</v>
      </c>
      <c r="CK126">
        <v>-73.301000000000002</v>
      </c>
      <c r="CL126">
        <v>1.2E-2</v>
      </c>
      <c r="CZ126" s="48"/>
      <c r="DA126" s="37"/>
      <c r="DB126" s="3">
        <v>54</v>
      </c>
      <c r="DD126" s="50">
        <v>8.2900000000000002E-6</v>
      </c>
      <c r="DE126">
        <v>50.88</v>
      </c>
      <c r="DF126">
        <v>43.555999999999997</v>
      </c>
      <c r="DG126">
        <v>75.332999999999998</v>
      </c>
      <c r="DH126">
        <v>-128.66</v>
      </c>
      <c r="DI126">
        <v>1.4E-2</v>
      </c>
      <c r="DT126" s="37"/>
      <c r="DU126">
        <v>56</v>
      </c>
      <c r="DV126" t="s">
        <v>4</v>
      </c>
      <c r="DW126" s="50">
        <v>4.9100000000000004E-6</v>
      </c>
      <c r="DX126">
        <v>57.487000000000002</v>
      </c>
      <c r="DY126">
        <v>45.963999999999999</v>
      </c>
      <c r="DZ126">
        <v>61</v>
      </c>
      <c r="EA126">
        <v>-62.241</v>
      </c>
      <c r="EB126">
        <v>8.0000000000000002E-3</v>
      </c>
      <c r="EE126" s="3">
        <v>60</v>
      </c>
      <c r="EF126" t="s">
        <v>7</v>
      </c>
      <c r="EG126" s="50">
        <v>1.7099999999999999E-6</v>
      </c>
      <c r="EH126">
        <v>13.981999999999999</v>
      </c>
      <c r="EI126">
        <v>9.2490000000000006</v>
      </c>
      <c r="EJ126">
        <v>19.222000000000001</v>
      </c>
      <c r="EK126">
        <v>90.415999999999997</v>
      </c>
      <c r="EL126">
        <v>3.0000000000000001E-3</v>
      </c>
      <c r="EO126" s="37"/>
      <c r="EP126" s="3">
        <v>20</v>
      </c>
      <c r="ER126" s="50">
        <v>6.1399999999999997E-6</v>
      </c>
      <c r="ES126">
        <v>81.346000000000004</v>
      </c>
      <c r="ET126">
        <v>80.444000000000003</v>
      </c>
      <c r="EU126">
        <v>82.893000000000001</v>
      </c>
      <c r="EV126">
        <v>-143.74600000000001</v>
      </c>
      <c r="EW126">
        <v>1.0999999999999999E-2</v>
      </c>
      <c r="EY126"/>
      <c r="EZ126" s="37"/>
      <c r="FA126" s="37"/>
      <c r="FB126" s="37"/>
      <c r="FC126" s="37"/>
      <c r="FD126" s="37"/>
      <c r="FE126" s="37"/>
      <c r="FF126" s="37"/>
      <c r="FG126" s="37"/>
      <c r="FH126" s="37"/>
    </row>
    <row r="127" spans="2:164" x14ac:dyDescent="0.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48"/>
      <c r="M127" s="37"/>
      <c r="N127" s="37"/>
      <c r="O127" s="37"/>
      <c r="P127" s="37"/>
      <c r="Q127" s="37"/>
      <c r="R127" s="37"/>
      <c r="S127" s="37"/>
      <c r="T127" s="37"/>
      <c r="U127" s="37"/>
      <c r="V127" s="48"/>
      <c r="W127" s="37"/>
      <c r="X127" s="37"/>
      <c r="Y127" s="37"/>
      <c r="Z127" s="37"/>
      <c r="AA127" s="37"/>
      <c r="AB127" s="37"/>
      <c r="AC127" s="37"/>
      <c r="AD127" s="37"/>
      <c r="AE127" s="37"/>
      <c r="AF127" s="3">
        <v>21</v>
      </c>
      <c r="AH127" s="50">
        <v>9.8200000000000008E-6</v>
      </c>
      <c r="AI127">
        <v>73.210999999999999</v>
      </c>
      <c r="AJ127">
        <v>70.956999999999994</v>
      </c>
      <c r="AK127">
        <v>76.084999999999994</v>
      </c>
      <c r="AL127">
        <v>-55.783999999999999</v>
      </c>
      <c r="AM127">
        <v>1.7000000000000001E-2</v>
      </c>
      <c r="AP127" s="48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6"/>
      <c r="BB127" s="37"/>
      <c r="BC127" s="37"/>
      <c r="BD127" s="37"/>
      <c r="BE127" s="37"/>
      <c r="BF127" s="37"/>
      <c r="BG127" s="37"/>
      <c r="BH127" s="37"/>
      <c r="BI127" s="37"/>
      <c r="BJ127" s="37"/>
      <c r="BK127" s="3">
        <v>29</v>
      </c>
      <c r="BM127" s="50">
        <v>5.5300000000000004E-6</v>
      </c>
      <c r="BN127">
        <v>156.61000000000001</v>
      </c>
      <c r="BO127">
        <v>128.78399999999999</v>
      </c>
      <c r="BP127">
        <v>185.667</v>
      </c>
      <c r="BQ127">
        <v>-139.399</v>
      </c>
      <c r="BR127">
        <v>0.01</v>
      </c>
      <c r="BU127" s="3">
        <v>30</v>
      </c>
      <c r="BW127" s="50">
        <v>1.01E-5</v>
      </c>
      <c r="BX127">
        <v>72.245000000000005</v>
      </c>
      <c r="BY127">
        <v>63.555999999999997</v>
      </c>
      <c r="BZ127">
        <v>82.385000000000005</v>
      </c>
      <c r="CA127">
        <v>104.47</v>
      </c>
      <c r="CB127">
        <v>1.7999999999999999E-2</v>
      </c>
      <c r="CE127" s="3">
        <v>47</v>
      </c>
      <c r="CG127" s="50">
        <v>1.1399999999999999E-5</v>
      </c>
      <c r="CH127">
        <v>84.093000000000004</v>
      </c>
      <c r="CI127">
        <v>78.728999999999999</v>
      </c>
      <c r="CJ127">
        <v>88</v>
      </c>
      <c r="CK127">
        <v>104.42100000000001</v>
      </c>
      <c r="CL127">
        <v>0.02</v>
      </c>
      <c r="CZ127" s="48"/>
      <c r="DA127" s="37"/>
      <c r="DB127" s="3">
        <v>55</v>
      </c>
      <c r="DC127" t="s">
        <v>3</v>
      </c>
      <c r="DD127" s="50">
        <v>7.7400000000000004E-6</v>
      </c>
      <c r="DE127">
        <v>49.960999999999999</v>
      </c>
      <c r="DF127">
        <v>46.713999999999999</v>
      </c>
      <c r="DG127">
        <v>53.529000000000003</v>
      </c>
      <c r="DH127">
        <v>-37.896000000000001</v>
      </c>
      <c r="DI127">
        <v>1.2999999999999999E-2</v>
      </c>
      <c r="DT127" s="37"/>
      <c r="DU127">
        <v>57</v>
      </c>
      <c r="DV127" t="s">
        <v>5</v>
      </c>
      <c r="DW127" s="50">
        <v>1.26E-5</v>
      </c>
      <c r="DX127">
        <v>195.79400000000001</v>
      </c>
      <c r="DY127">
        <v>177.815</v>
      </c>
      <c r="DZ127">
        <v>219.327</v>
      </c>
      <c r="EA127">
        <v>126.87</v>
      </c>
      <c r="EB127">
        <v>2.1999999999999999E-2</v>
      </c>
      <c r="EE127" s="3">
        <v>61</v>
      </c>
      <c r="EF127" t="s">
        <v>4</v>
      </c>
      <c r="EG127" s="50">
        <v>4.6E-6</v>
      </c>
      <c r="EH127">
        <v>51.813000000000002</v>
      </c>
      <c r="EI127">
        <v>46.444000000000003</v>
      </c>
      <c r="EJ127">
        <v>56.771000000000001</v>
      </c>
      <c r="EK127">
        <v>-105.94499999999999</v>
      </c>
      <c r="EL127">
        <v>8.0000000000000002E-3</v>
      </c>
      <c r="EO127" s="37"/>
      <c r="EP127" s="3">
        <v>21</v>
      </c>
      <c r="ER127" s="50">
        <v>7.6699999999999994E-6</v>
      </c>
      <c r="ES127">
        <v>79.313000000000002</v>
      </c>
      <c r="ET127">
        <v>77.247</v>
      </c>
      <c r="EU127">
        <v>80.444000000000003</v>
      </c>
      <c r="EV127">
        <v>38.29</v>
      </c>
      <c r="EW127">
        <v>1.2999999999999999E-2</v>
      </c>
      <c r="EY127"/>
      <c r="EZ127" s="37"/>
      <c r="FA127" s="37"/>
      <c r="FB127" s="37"/>
      <c r="FC127" s="37"/>
      <c r="FD127" s="37"/>
      <c r="FE127" s="37"/>
      <c r="FF127" s="37"/>
      <c r="FG127" s="37"/>
      <c r="FH127" s="37"/>
    </row>
    <row r="128" spans="2:164" x14ac:dyDescent="0.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48"/>
      <c r="M128" s="37"/>
      <c r="N128" s="37"/>
      <c r="O128" s="37"/>
      <c r="P128" s="37"/>
      <c r="Q128" s="37"/>
      <c r="R128" s="37"/>
      <c r="S128" s="37"/>
      <c r="T128" s="37"/>
      <c r="U128" s="37"/>
      <c r="V128" s="48"/>
      <c r="W128" s="37"/>
      <c r="X128" s="37"/>
      <c r="Y128" s="37"/>
      <c r="Z128" s="37"/>
      <c r="AA128" s="37"/>
      <c r="AB128" s="37"/>
      <c r="AC128" s="37"/>
      <c r="AD128" s="37"/>
      <c r="AE128" s="37"/>
      <c r="AF128" s="3">
        <v>22</v>
      </c>
      <c r="AH128" s="50">
        <v>7.9799999999999998E-6</v>
      </c>
      <c r="AI128">
        <v>73.491</v>
      </c>
      <c r="AJ128">
        <v>70.466999999999999</v>
      </c>
      <c r="AK128">
        <v>76.850999999999999</v>
      </c>
      <c r="AL128">
        <v>121.759</v>
      </c>
      <c r="AM128">
        <v>1.4E-2</v>
      </c>
      <c r="AP128" s="48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6"/>
      <c r="BB128" s="37"/>
      <c r="BC128" s="37"/>
      <c r="BD128" s="37"/>
      <c r="BE128" s="37"/>
      <c r="BF128" s="37"/>
      <c r="BG128" s="37"/>
      <c r="BH128" s="37"/>
      <c r="BI128" s="37"/>
      <c r="BJ128" s="37"/>
      <c r="BK128" s="3">
        <v>30</v>
      </c>
      <c r="BM128" s="50">
        <v>6.7499999999999997E-6</v>
      </c>
      <c r="BN128">
        <v>177.07300000000001</v>
      </c>
      <c r="BO128">
        <v>130.88900000000001</v>
      </c>
      <c r="BP128">
        <v>217.80500000000001</v>
      </c>
      <c r="BQ128">
        <v>39.094000000000001</v>
      </c>
      <c r="BR128">
        <v>1.2E-2</v>
      </c>
      <c r="BU128" s="3">
        <v>31</v>
      </c>
      <c r="BW128" s="50">
        <v>7.0600000000000002E-6</v>
      </c>
      <c r="BX128">
        <v>78.94</v>
      </c>
      <c r="BY128">
        <v>63.555999999999997</v>
      </c>
      <c r="BZ128">
        <v>86.272999999999996</v>
      </c>
      <c r="CA128">
        <v>-77.195999999999998</v>
      </c>
      <c r="CB128">
        <v>1.2E-2</v>
      </c>
      <c r="CE128" s="3">
        <v>48</v>
      </c>
      <c r="CG128" s="50">
        <v>1.11E-5</v>
      </c>
      <c r="CH128">
        <v>86.441000000000003</v>
      </c>
      <c r="CI128">
        <v>81</v>
      </c>
      <c r="CJ128">
        <v>91</v>
      </c>
      <c r="CK128">
        <v>-75.174000000000007</v>
      </c>
      <c r="CL128">
        <v>1.9E-2</v>
      </c>
      <c r="CZ128" s="48"/>
      <c r="DA128" s="37"/>
      <c r="DB128" s="3">
        <v>56</v>
      </c>
      <c r="DC128" t="s">
        <v>7</v>
      </c>
      <c r="DD128" s="50">
        <v>1.6899999999999999E-6</v>
      </c>
      <c r="DE128">
        <v>5.1829999999999998</v>
      </c>
      <c r="DF128">
        <v>4.6479999999999997</v>
      </c>
      <c r="DG128">
        <v>6.7060000000000004</v>
      </c>
      <c r="DH128">
        <v>90.757999999999996</v>
      </c>
      <c r="DI128">
        <v>3.0000000000000001E-3</v>
      </c>
      <c r="DT128" s="37"/>
      <c r="DU128">
        <v>54</v>
      </c>
      <c r="DV128" t="s">
        <v>103</v>
      </c>
      <c r="DW128" s="50">
        <v>4.0299999999999998E-4</v>
      </c>
      <c r="DX128">
        <v>111.31</v>
      </c>
      <c r="DY128">
        <v>46.765999999999998</v>
      </c>
      <c r="DZ128">
        <v>212.75700000000001</v>
      </c>
      <c r="EA128">
        <v>-58.189</v>
      </c>
      <c r="EB128">
        <v>0.72599999999999998</v>
      </c>
      <c r="EE128" s="3">
        <v>62</v>
      </c>
      <c r="EF128" t="s">
        <v>5</v>
      </c>
      <c r="EG128" s="50">
        <v>1.2E-5</v>
      </c>
      <c r="EH128">
        <v>109.413</v>
      </c>
      <c r="EI128">
        <v>92.495999999999995</v>
      </c>
      <c r="EJ128">
        <v>138.87200000000001</v>
      </c>
      <c r="EK128">
        <v>81.87</v>
      </c>
      <c r="EL128">
        <v>2.1000000000000001E-2</v>
      </c>
      <c r="EO128" s="37"/>
      <c r="EP128" s="3">
        <v>22</v>
      </c>
      <c r="ER128" s="50">
        <v>1.26E-5</v>
      </c>
      <c r="ES128">
        <v>79.066999999999993</v>
      </c>
      <c r="ET128">
        <v>74.8</v>
      </c>
      <c r="EU128">
        <v>81.332999999999998</v>
      </c>
      <c r="EV128">
        <v>-146.31</v>
      </c>
      <c r="EW128">
        <v>2.1999999999999999E-2</v>
      </c>
      <c r="EY128"/>
      <c r="EZ128" s="37"/>
      <c r="FA128" s="37"/>
      <c r="FB128" s="37"/>
      <c r="FC128" s="37"/>
      <c r="FD128" s="37"/>
      <c r="FE128" s="37"/>
      <c r="FF128" s="37"/>
      <c r="FG128" s="37"/>
      <c r="FH128" s="37"/>
    </row>
    <row r="129" spans="2:164" x14ac:dyDescent="0.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48"/>
      <c r="M129" s="37"/>
      <c r="N129" s="37"/>
      <c r="O129" s="37"/>
      <c r="P129" s="37"/>
      <c r="Q129" s="37"/>
      <c r="R129" s="37"/>
      <c r="S129" s="37"/>
      <c r="T129" s="37"/>
      <c r="U129" s="37"/>
      <c r="V129" s="48"/>
      <c r="W129" s="37"/>
      <c r="X129" s="37"/>
      <c r="Y129" s="37"/>
      <c r="Z129" s="37"/>
      <c r="AA129" s="37"/>
      <c r="AB129" s="37"/>
      <c r="AC129" s="37"/>
      <c r="AD129" s="37"/>
      <c r="AE129" s="37"/>
      <c r="AF129" s="3">
        <v>23</v>
      </c>
      <c r="AH129" s="50">
        <v>1.04E-5</v>
      </c>
      <c r="AI129">
        <v>71.95</v>
      </c>
      <c r="AJ129">
        <v>67.926000000000002</v>
      </c>
      <c r="AK129">
        <v>76.814999999999998</v>
      </c>
      <c r="AL129">
        <v>-54.866</v>
      </c>
      <c r="AM129">
        <v>1.7999999999999999E-2</v>
      </c>
      <c r="AP129" s="48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6"/>
      <c r="BB129" s="37"/>
      <c r="BC129" s="37"/>
      <c r="BD129" s="37"/>
      <c r="BE129" s="37"/>
      <c r="BF129" s="37"/>
      <c r="BG129" s="37"/>
      <c r="BH129" s="37"/>
      <c r="BI129" s="37"/>
      <c r="BJ129" s="37"/>
      <c r="BK129" s="3">
        <v>31</v>
      </c>
      <c r="BM129" s="50">
        <v>4.9100000000000004E-6</v>
      </c>
      <c r="BN129">
        <v>158.05600000000001</v>
      </c>
      <c r="BO129">
        <v>130.88900000000001</v>
      </c>
      <c r="BP129">
        <v>196.46100000000001</v>
      </c>
      <c r="BQ129">
        <v>-140.71100000000001</v>
      </c>
      <c r="BR129">
        <v>8.0000000000000002E-3</v>
      </c>
      <c r="BU129" s="3">
        <v>32</v>
      </c>
      <c r="BW129" s="50">
        <v>5.8300000000000001E-6</v>
      </c>
      <c r="BX129">
        <v>79.236999999999995</v>
      </c>
      <c r="BY129">
        <v>75.900999999999996</v>
      </c>
      <c r="BZ129">
        <v>84.542000000000002</v>
      </c>
      <c r="CA129">
        <v>103.241</v>
      </c>
      <c r="CB129">
        <v>0.01</v>
      </c>
      <c r="CE129" s="3">
        <v>49</v>
      </c>
      <c r="CG129" s="50">
        <v>1.2E-5</v>
      </c>
      <c r="CH129">
        <v>87.21</v>
      </c>
      <c r="CI129">
        <v>82.489000000000004</v>
      </c>
      <c r="CJ129">
        <v>91</v>
      </c>
      <c r="CK129">
        <v>105.124</v>
      </c>
      <c r="CL129">
        <v>2.1000000000000001E-2</v>
      </c>
      <c r="CZ129" s="48"/>
      <c r="DA129" s="37"/>
      <c r="DB129" s="3">
        <v>57</v>
      </c>
      <c r="DC129" t="s">
        <v>4</v>
      </c>
      <c r="DD129" s="50">
        <v>4.3000000000000003E-6</v>
      </c>
      <c r="DE129">
        <v>39.557000000000002</v>
      </c>
      <c r="DF129">
        <v>36.545000000000002</v>
      </c>
      <c r="DG129">
        <v>41.110999999999997</v>
      </c>
      <c r="DH129">
        <v>-131.63399999999999</v>
      </c>
      <c r="DI129">
        <v>7.0000000000000001E-3</v>
      </c>
      <c r="DT129" s="37"/>
      <c r="DU129">
        <v>55</v>
      </c>
      <c r="DV129" t="s">
        <v>8</v>
      </c>
      <c r="DW129" s="50">
        <v>4.3800000000000002E-4</v>
      </c>
      <c r="DX129">
        <v>117.108</v>
      </c>
      <c r="DY129">
        <v>39.667000000000002</v>
      </c>
      <c r="DZ129">
        <v>219.36199999999999</v>
      </c>
      <c r="EA129">
        <v>-58.093000000000004</v>
      </c>
      <c r="EB129">
        <v>0.79</v>
      </c>
      <c r="EE129" s="3">
        <v>59</v>
      </c>
      <c r="EF129" t="s">
        <v>105</v>
      </c>
      <c r="EG129" s="50">
        <v>4.2000000000000002E-4</v>
      </c>
      <c r="EH129">
        <v>69.209000000000003</v>
      </c>
      <c r="EI129">
        <v>45.960999999999999</v>
      </c>
      <c r="EJ129">
        <v>138.55500000000001</v>
      </c>
      <c r="EK129">
        <v>78.097999999999999</v>
      </c>
      <c r="EL129">
        <v>0.75800000000000001</v>
      </c>
      <c r="EO129" s="37"/>
      <c r="EP129" s="3">
        <v>23</v>
      </c>
      <c r="ER129" s="50">
        <v>6.4500000000000001E-6</v>
      </c>
      <c r="ES129">
        <v>79.242999999999995</v>
      </c>
      <c r="ET129">
        <v>77.293000000000006</v>
      </c>
      <c r="EU129">
        <v>80.733000000000004</v>
      </c>
      <c r="EV129">
        <v>36.869999999999997</v>
      </c>
      <c r="EW129">
        <v>1.0999999999999999E-2</v>
      </c>
      <c r="EY129"/>
      <c r="EZ129" s="37"/>
      <c r="FA129" s="37"/>
      <c r="FB129" s="37"/>
      <c r="FC129" s="37"/>
      <c r="FD129" s="37"/>
      <c r="FE129" s="37"/>
      <c r="FF129" s="37"/>
      <c r="FG129" s="37"/>
      <c r="FH129" s="37"/>
    </row>
    <row r="130" spans="2:164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48"/>
      <c r="M130" s="37"/>
      <c r="N130" s="37"/>
      <c r="O130" s="37"/>
      <c r="P130" s="37"/>
      <c r="Q130" s="37"/>
      <c r="R130" s="37"/>
      <c r="S130" s="37"/>
      <c r="T130" s="37"/>
      <c r="U130" s="37"/>
      <c r="V130" s="48"/>
      <c r="W130" s="37"/>
      <c r="X130" s="37"/>
      <c r="Y130" s="37"/>
      <c r="Z130" s="37"/>
      <c r="AA130" s="37"/>
      <c r="AB130" s="37"/>
      <c r="AC130" s="37"/>
      <c r="AD130" s="37"/>
      <c r="AE130" s="37"/>
      <c r="AF130" s="3">
        <v>24</v>
      </c>
      <c r="AH130" s="50">
        <v>7.0600000000000002E-6</v>
      </c>
      <c r="AI130">
        <v>72.304000000000002</v>
      </c>
      <c r="AJ130">
        <v>69.212000000000003</v>
      </c>
      <c r="AK130">
        <v>75.299000000000007</v>
      </c>
      <c r="AL130">
        <v>127.405</v>
      </c>
      <c r="AM130">
        <v>1.2E-2</v>
      </c>
      <c r="AP130" s="48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6"/>
      <c r="BB130" s="37"/>
      <c r="BC130" s="37"/>
      <c r="BD130" s="37"/>
      <c r="BE130" s="37"/>
      <c r="BF130" s="37"/>
      <c r="BG130" s="37"/>
      <c r="BH130" s="37"/>
      <c r="BI130" s="37"/>
      <c r="BJ130" s="37"/>
      <c r="BK130" s="3">
        <v>32</v>
      </c>
      <c r="BM130" s="50">
        <v>7.6699999999999994E-6</v>
      </c>
      <c r="BN130">
        <v>123.694</v>
      </c>
      <c r="BO130">
        <v>102.333</v>
      </c>
      <c r="BP130">
        <v>168.667</v>
      </c>
      <c r="BQ130">
        <v>38.29</v>
      </c>
      <c r="BR130">
        <v>1.2999999999999999E-2</v>
      </c>
      <c r="BU130" s="3">
        <v>33</v>
      </c>
      <c r="BW130" s="50">
        <v>7.6699999999999994E-6</v>
      </c>
      <c r="BX130">
        <v>77.653999999999996</v>
      </c>
      <c r="BY130">
        <v>72.772000000000006</v>
      </c>
      <c r="BZ130">
        <v>83.721999999999994</v>
      </c>
      <c r="CA130">
        <v>-75.963999999999999</v>
      </c>
      <c r="CB130">
        <v>1.2999999999999999E-2</v>
      </c>
      <c r="CE130" s="3">
        <v>50</v>
      </c>
      <c r="CG130" s="50">
        <v>1.01E-5</v>
      </c>
      <c r="CH130">
        <v>81.555999999999997</v>
      </c>
      <c r="CI130">
        <v>74</v>
      </c>
      <c r="CJ130">
        <v>86.867000000000004</v>
      </c>
      <c r="CK130">
        <v>-75.53</v>
      </c>
      <c r="CL130">
        <v>1.7999999999999999E-2</v>
      </c>
      <c r="CZ130" s="48"/>
      <c r="DA130" s="37"/>
      <c r="DB130" s="3">
        <v>58</v>
      </c>
      <c r="DC130" t="s">
        <v>5</v>
      </c>
      <c r="DD130" s="50">
        <v>1.26E-5</v>
      </c>
      <c r="DE130">
        <v>58.734000000000002</v>
      </c>
      <c r="DF130">
        <v>54.939</v>
      </c>
      <c r="DG130">
        <v>75.332999999999998</v>
      </c>
      <c r="DH130">
        <v>56.31</v>
      </c>
      <c r="DI130">
        <v>2.1999999999999999E-2</v>
      </c>
      <c r="DT130" s="37"/>
      <c r="EC130" t="s">
        <v>9</v>
      </c>
      <c r="EE130" s="3">
        <v>60</v>
      </c>
      <c r="EF130" t="s">
        <v>106</v>
      </c>
      <c r="EG130" s="50">
        <v>6.6799999999999997E-4</v>
      </c>
      <c r="EH130">
        <v>67.97</v>
      </c>
      <c r="EI130">
        <v>41.064</v>
      </c>
      <c r="EJ130">
        <v>231.333</v>
      </c>
      <c r="EK130">
        <v>78.137</v>
      </c>
      <c r="EL130">
        <v>1.2050000000000001</v>
      </c>
      <c r="EO130" s="37"/>
      <c r="EP130" s="3">
        <v>24</v>
      </c>
      <c r="ER130" s="50">
        <v>7.6699999999999994E-6</v>
      </c>
      <c r="ES130">
        <v>79.608000000000004</v>
      </c>
      <c r="ET130">
        <v>77.771000000000001</v>
      </c>
      <c r="EU130">
        <v>81.361000000000004</v>
      </c>
      <c r="EV130">
        <v>-143.61600000000001</v>
      </c>
      <c r="EW130">
        <v>1.2999999999999999E-2</v>
      </c>
      <c r="EY130"/>
      <c r="EZ130" s="37"/>
      <c r="FA130" s="37"/>
      <c r="FB130" s="37"/>
      <c r="FC130" s="37"/>
      <c r="FD130" s="37"/>
      <c r="FE130" s="37"/>
      <c r="FF130" s="37"/>
      <c r="FG130" s="37"/>
      <c r="FH130" s="37"/>
    </row>
    <row r="131" spans="2:164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48"/>
      <c r="M131" s="37"/>
      <c r="N131" s="37"/>
      <c r="O131" s="37"/>
      <c r="P131" s="37"/>
      <c r="Q131" s="37"/>
      <c r="R131" s="37"/>
      <c r="S131" s="37"/>
      <c r="T131" s="37"/>
      <c r="U131" s="37"/>
      <c r="V131" s="48"/>
      <c r="W131" s="37"/>
      <c r="X131" s="37"/>
      <c r="Y131" s="37"/>
      <c r="Z131" s="37"/>
      <c r="AA131" s="37"/>
      <c r="AB131" s="37"/>
      <c r="AC131" s="37"/>
      <c r="AD131" s="37"/>
      <c r="AE131" s="37"/>
      <c r="AF131" s="3">
        <v>25</v>
      </c>
      <c r="AH131" s="50">
        <v>7.6699999999999994E-6</v>
      </c>
      <c r="AI131">
        <v>74.275000000000006</v>
      </c>
      <c r="AJ131">
        <v>69.667000000000002</v>
      </c>
      <c r="AK131">
        <v>79.917000000000002</v>
      </c>
      <c r="AL131">
        <v>-55.008000000000003</v>
      </c>
      <c r="AM131">
        <v>1.4E-2</v>
      </c>
      <c r="AP131" s="48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6"/>
      <c r="BB131" s="37"/>
      <c r="BC131" s="37"/>
      <c r="BD131" s="37"/>
      <c r="BE131" s="37"/>
      <c r="BF131" s="37"/>
      <c r="BG131" s="37"/>
      <c r="BH131" s="37"/>
      <c r="BI131" s="37"/>
      <c r="BJ131" s="37"/>
      <c r="BK131" s="3">
        <v>33</v>
      </c>
      <c r="BM131" s="50">
        <v>4.9100000000000004E-6</v>
      </c>
      <c r="BN131">
        <v>98.072999999999993</v>
      </c>
      <c r="BO131">
        <v>53.667000000000002</v>
      </c>
      <c r="BP131">
        <v>132.01499999999999</v>
      </c>
      <c r="BQ131">
        <v>-143.13</v>
      </c>
      <c r="BR131">
        <v>8.0000000000000002E-3</v>
      </c>
      <c r="BU131" s="3">
        <v>34</v>
      </c>
      <c r="BW131" s="50">
        <v>1.2300000000000001E-5</v>
      </c>
      <c r="BX131">
        <v>83.25</v>
      </c>
      <c r="BY131">
        <v>75.492999999999995</v>
      </c>
      <c r="BZ131">
        <v>94.665000000000006</v>
      </c>
      <c r="CA131">
        <v>104.744</v>
      </c>
      <c r="CB131">
        <v>2.1999999999999999E-2</v>
      </c>
      <c r="CE131" s="3">
        <v>51</v>
      </c>
      <c r="CG131" s="50">
        <v>7.9799999999999998E-6</v>
      </c>
      <c r="CH131">
        <v>79.63</v>
      </c>
      <c r="CI131">
        <v>74</v>
      </c>
      <c r="CJ131">
        <v>83.662000000000006</v>
      </c>
      <c r="CK131">
        <v>104.036</v>
      </c>
      <c r="CL131">
        <v>1.4E-2</v>
      </c>
      <c r="CZ131" s="48"/>
      <c r="DA131" s="37"/>
      <c r="DB131" s="3">
        <v>55</v>
      </c>
      <c r="DC131" t="s">
        <v>90</v>
      </c>
      <c r="DD131" s="50">
        <v>4.0900000000000002E-4</v>
      </c>
      <c r="DE131">
        <v>49.816000000000003</v>
      </c>
      <c r="DF131">
        <v>36.284999999999997</v>
      </c>
      <c r="DG131">
        <v>75.332999999999998</v>
      </c>
      <c r="DH131">
        <v>-127.886</v>
      </c>
      <c r="DI131">
        <v>0.73699999999999999</v>
      </c>
      <c r="DT131" s="37"/>
      <c r="EC131">
        <v>51.857142860000003</v>
      </c>
      <c r="ED131">
        <v>56.428571429999998</v>
      </c>
      <c r="EM131" t="s">
        <v>9</v>
      </c>
      <c r="EO131" s="37"/>
      <c r="EP131" s="3">
        <v>25</v>
      </c>
      <c r="ER131" s="50">
        <v>7.3699999999999997E-6</v>
      </c>
      <c r="ES131">
        <v>78.796000000000006</v>
      </c>
      <c r="ET131">
        <v>76.709999999999994</v>
      </c>
      <c r="EU131">
        <v>80.724999999999994</v>
      </c>
      <c r="EV131">
        <v>36.384</v>
      </c>
      <c r="EW131">
        <v>1.2999999999999999E-2</v>
      </c>
      <c r="EY131"/>
      <c r="EZ131" s="37"/>
      <c r="FA131" s="37"/>
      <c r="FB131" s="37"/>
      <c r="FC131" s="37"/>
      <c r="FD131" s="37"/>
      <c r="FE131" s="37"/>
      <c r="FF131" s="37"/>
      <c r="FG131" s="37"/>
      <c r="FH131" s="37"/>
    </row>
    <row r="132" spans="2:164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48"/>
      <c r="M132" s="37"/>
      <c r="N132" s="37"/>
      <c r="O132" s="37"/>
      <c r="P132" s="37"/>
      <c r="Q132" s="37"/>
      <c r="R132" s="37"/>
      <c r="S132" s="37"/>
      <c r="T132" s="37"/>
      <c r="U132" s="37"/>
      <c r="V132" s="48"/>
      <c r="W132" s="37"/>
      <c r="X132" s="37"/>
      <c r="Y132" s="37"/>
      <c r="Z132" s="37"/>
      <c r="AA132" s="37"/>
      <c r="AB132" s="37"/>
      <c r="AC132" s="37"/>
      <c r="AD132" s="37"/>
      <c r="AE132" s="37"/>
      <c r="AF132" s="3">
        <v>26</v>
      </c>
      <c r="AH132" s="50">
        <v>7.0600000000000002E-6</v>
      </c>
      <c r="AI132">
        <v>76.457999999999998</v>
      </c>
      <c r="AJ132">
        <v>73.254999999999995</v>
      </c>
      <c r="AK132">
        <v>80.332999999999998</v>
      </c>
      <c r="AL132">
        <v>116.565</v>
      </c>
      <c r="AM132">
        <v>1.2E-2</v>
      </c>
      <c r="AP132" s="48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6"/>
      <c r="BB132" s="37"/>
      <c r="BC132" s="37"/>
      <c r="BD132" s="37"/>
      <c r="BE132" s="37"/>
      <c r="BF132" s="37"/>
      <c r="BG132" s="37"/>
      <c r="BH132" s="37"/>
      <c r="BI132" s="37"/>
      <c r="BJ132" s="37"/>
      <c r="BK132" s="3">
        <v>34</v>
      </c>
      <c r="BM132" s="50">
        <v>8.2900000000000002E-6</v>
      </c>
      <c r="BN132">
        <v>99.180999999999997</v>
      </c>
      <c r="BO132">
        <v>70.332999999999998</v>
      </c>
      <c r="BP132">
        <v>131.85599999999999</v>
      </c>
      <c r="BQ132">
        <v>38.659999999999997</v>
      </c>
      <c r="BR132">
        <v>1.4E-2</v>
      </c>
      <c r="BU132" s="3">
        <v>35</v>
      </c>
      <c r="BW132" s="50">
        <v>1.1399999999999999E-5</v>
      </c>
      <c r="BX132">
        <v>87.685000000000002</v>
      </c>
      <c r="BY132">
        <v>77.332999999999998</v>
      </c>
      <c r="BZ132">
        <v>94.034000000000006</v>
      </c>
      <c r="CA132">
        <v>-77.125</v>
      </c>
      <c r="CB132">
        <v>0.02</v>
      </c>
      <c r="CE132" s="3">
        <v>52</v>
      </c>
      <c r="CG132" s="50">
        <v>7.3699999999999997E-6</v>
      </c>
      <c r="CH132">
        <v>81.793999999999997</v>
      </c>
      <c r="CI132">
        <v>72.230999999999995</v>
      </c>
      <c r="CJ132">
        <v>91.680999999999997</v>
      </c>
      <c r="CK132">
        <v>-72.349999999999994</v>
      </c>
      <c r="CL132">
        <v>1.2999999999999999E-2</v>
      </c>
      <c r="CZ132" s="48"/>
      <c r="DA132" s="37"/>
      <c r="DB132" s="3">
        <v>55</v>
      </c>
      <c r="DC132" t="s">
        <v>90</v>
      </c>
      <c r="DD132" s="50">
        <v>4.0900000000000002E-4</v>
      </c>
      <c r="DE132">
        <v>49.816000000000003</v>
      </c>
      <c r="DF132">
        <v>36.284999999999997</v>
      </c>
      <c r="DG132">
        <v>75.332999999999998</v>
      </c>
      <c r="DH132">
        <v>-127.886</v>
      </c>
      <c r="DI132">
        <v>0.73699999999999999</v>
      </c>
      <c r="DL132">
        <v>60</v>
      </c>
      <c r="DM132" t="s">
        <v>3</v>
      </c>
      <c r="DN132" s="50">
        <v>8.5299999999999996E-6</v>
      </c>
      <c r="DO132">
        <v>82.843999999999994</v>
      </c>
      <c r="DP132">
        <v>69.102999999999994</v>
      </c>
      <c r="DQ132">
        <v>96.56</v>
      </c>
      <c r="DR132">
        <v>-54.000999999999998</v>
      </c>
      <c r="DS132">
        <v>1.4999999999999999E-2</v>
      </c>
      <c r="DT132" s="37"/>
      <c r="DX132">
        <v>15.38961039</v>
      </c>
      <c r="DY132">
        <v>46.470588239999998</v>
      </c>
      <c r="DZ132">
        <v>14.14285714</v>
      </c>
      <c r="EA132">
        <v>42.705882350000003</v>
      </c>
      <c r="EB132" t="s">
        <v>10</v>
      </c>
      <c r="EC132">
        <v>33</v>
      </c>
      <c r="ED132">
        <v>35.909090910000003</v>
      </c>
      <c r="EM132">
        <v>58.30769231</v>
      </c>
      <c r="EN132">
        <v>92.692307690000007</v>
      </c>
      <c r="EO132" s="37"/>
      <c r="EP132" s="3">
        <v>26</v>
      </c>
      <c r="ER132" s="50">
        <v>8.2900000000000002E-6</v>
      </c>
      <c r="ES132">
        <v>78.856999999999999</v>
      </c>
      <c r="ET132">
        <v>77.742000000000004</v>
      </c>
      <c r="EU132">
        <v>80</v>
      </c>
      <c r="EV132">
        <v>-141.34</v>
      </c>
      <c r="EW132">
        <v>1.4E-2</v>
      </c>
      <c r="EY132"/>
      <c r="EZ132" s="37"/>
      <c r="FA132" s="37"/>
      <c r="FB132" s="37"/>
      <c r="FC132" s="37"/>
      <c r="FD132" s="37"/>
      <c r="FE132" s="37"/>
      <c r="FF132" s="37"/>
      <c r="FG132" s="37"/>
      <c r="FH132" s="37"/>
    </row>
    <row r="133" spans="2:164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48"/>
      <c r="M133" s="37"/>
      <c r="N133" s="37"/>
      <c r="O133" s="37"/>
      <c r="P133" s="37"/>
      <c r="Q133" s="37"/>
      <c r="R133" s="37"/>
      <c r="S133" s="37"/>
      <c r="T133" s="37"/>
      <c r="U133" s="37"/>
      <c r="V133" s="48"/>
      <c r="W133" s="37"/>
      <c r="X133" s="37"/>
      <c r="Y133" s="37"/>
      <c r="Z133" s="37"/>
      <c r="AA133" s="37"/>
      <c r="AB133" s="37"/>
      <c r="AC133" s="37"/>
      <c r="AD133" s="37"/>
      <c r="AE133" s="37"/>
      <c r="AF133" s="3">
        <v>27</v>
      </c>
      <c r="AH133" s="50">
        <v>7.0600000000000002E-6</v>
      </c>
      <c r="AI133">
        <v>78.597999999999999</v>
      </c>
      <c r="AJ133">
        <v>76.388000000000005</v>
      </c>
      <c r="AK133">
        <v>82</v>
      </c>
      <c r="AL133">
        <v>-54.161999999999999</v>
      </c>
      <c r="AM133">
        <v>1.2E-2</v>
      </c>
      <c r="AP133" s="48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6"/>
      <c r="BB133" s="37"/>
      <c r="BC133" s="37"/>
      <c r="BD133" s="37"/>
      <c r="BE133" s="37"/>
      <c r="BF133" s="37"/>
      <c r="BG133" s="37"/>
      <c r="BH133" s="37"/>
      <c r="BI133" s="37"/>
      <c r="BJ133" s="37"/>
      <c r="BK133" s="3">
        <v>35</v>
      </c>
      <c r="BM133" s="50">
        <v>1.01E-5</v>
      </c>
      <c r="BN133">
        <v>98.941999999999993</v>
      </c>
      <c r="BO133">
        <v>66.828000000000003</v>
      </c>
      <c r="BP133">
        <v>124.447</v>
      </c>
      <c r="BQ133">
        <v>-141.34</v>
      </c>
      <c r="BR133">
        <v>1.7999999999999999E-2</v>
      </c>
      <c r="BU133" s="3">
        <v>36</v>
      </c>
      <c r="BW133" s="50">
        <v>8.6000000000000007E-6</v>
      </c>
      <c r="BX133">
        <v>81.113</v>
      </c>
      <c r="BY133">
        <v>72.001000000000005</v>
      </c>
      <c r="BZ133">
        <v>92.274000000000001</v>
      </c>
      <c r="CA133">
        <v>102.529</v>
      </c>
      <c r="CB133">
        <v>1.4999999999999999E-2</v>
      </c>
      <c r="CE133" s="3">
        <v>53</v>
      </c>
      <c r="CG133" s="50">
        <v>8.2900000000000002E-6</v>
      </c>
      <c r="CH133">
        <v>82.981999999999999</v>
      </c>
      <c r="CI133">
        <v>78.5</v>
      </c>
      <c r="CJ133">
        <v>88.853999999999999</v>
      </c>
      <c r="CK133">
        <v>105.642</v>
      </c>
      <c r="CL133">
        <v>1.4E-2</v>
      </c>
      <c r="CZ133" s="48"/>
      <c r="DA133" s="37"/>
      <c r="DJ133" t="s">
        <v>9</v>
      </c>
      <c r="DL133">
        <v>61</v>
      </c>
      <c r="DM133" t="s">
        <v>7</v>
      </c>
      <c r="DN133" s="50">
        <v>1.9E-6</v>
      </c>
      <c r="DO133">
        <v>29.294</v>
      </c>
      <c r="DP133">
        <v>24.492000000000001</v>
      </c>
      <c r="DQ133">
        <v>35.555999999999997</v>
      </c>
      <c r="DR133">
        <v>91.084999999999994</v>
      </c>
      <c r="DS133">
        <v>3.0000000000000001E-3</v>
      </c>
      <c r="DT133" s="37"/>
      <c r="DY133">
        <v>71.818181820000007</v>
      </c>
      <c r="EA133">
        <v>66</v>
      </c>
      <c r="EB133" t="s">
        <v>11</v>
      </c>
      <c r="EC133">
        <v>90.75</v>
      </c>
      <c r="ED133">
        <v>98.75</v>
      </c>
      <c r="EH133">
        <v>27.80769231</v>
      </c>
      <c r="EI133">
        <v>75.3125</v>
      </c>
      <c r="EJ133">
        <v>17.492307690000001</v>
      </c>
      <c r="EK133">
        <v>47.375</v>
      </c>
      <c r="EL133" t="s">
        <v>10</v>
      </c>
      <c r="EM133">
        <v>36.095238100000003</v>
      </c>
      <c r="EN133">
        <v>57.380952379999997</v>
      </c>
      <c r="EO133" s="37"/>
      <c r="EP133" s="3">
        <v>27</v>
      </c>
      <c r="ER133" s="50">
        <v>1.01E-5</v>
      </c>
      <c r="ES133">
        <v>76.296999999999997</v>
      </c>
      <c r="ET133">
        <v>74.353999999999999</v>
      </c>
      <c r="EU133">
        <v>78.552000000000007</v>
      </c>
      <c r="EV133">
        <v>34.695</v>
      </c>
      <c r="EW133">
        <v>1.7999999999999999E-2</v>
      </c>
      <c r="EY133"/>
      <c r="EZ133" s="37"/>
      <c r="FA133" s="37"/>
      <c r="FB133" s="37"/>
      <c r="FC133" s="37"/>
      <c r="FD133" s="37"/>
      <c r="FE133" s="37"/>
      <c r="FF133" s="37"/>
      <c r="FG133" s="37"/>
      <c r="FH133" s="37"/>
    </row>
    <row r="134" spans="2:164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48"/>
      <c r="M134" s="37"/>
      <c r="N134" s="37"/>
      <c r="O134" s="37"/>
      <c r="P134" s="37"/>
      <c r="Q134" s="37"/>
      <c r="R134" s="37"/>
      <c r="S134" s="37"/>
      <c r="T134" s="37"/>
      <c r="U134" s="37"/>
      <c r="V134" s="48"/>
      <c r="W134" s="37"/>
      <c r="X134" s="37"/>
      <c r="Y134" s="37"/>
      <c r="Z134" s="37"/>
      <c r="AA134" s="37"/>
      <c r="AB134" s="37"/>
      <c r="AC134" s="37"/>
      <c r="AD134" s="37"/>
      <c r="AE134" s="37"/>
      <c r="AF134" s="3">
        <v>28</v>
      </c>
      <c r="AH134" s="50">
        <v>7.0600000000000002E-6</v>
      </c>
      <c r="AI134">
        <v>78.066999999999993</v>
      </c>
      <c r="AJ134">
        <v>74.427000000000007</v>
      </c>
      <c r="AK134">
        <v>85.061999999999998</v>
      </c>
      <c r="AL134">
        <v>127.405</v>
      </c>
      <c r="AM134">
        <v>1.2E-2</v>
      </c>
      <c r="AP134" s="48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6"/>
      <c r="BB134" s="37"/>
      <c r="BC134" s="37"/>
      <c r="BD134" s="37"/>
      <c r="BE134" s="37"/>
      <c r="BF134" s="37"/>
      <c r="BG134" s="37"/>
      <c r="BH134" s="37"/>
      <c r="BI134" s="37"/>
      <c r="BJ134" s="37"/>
      <c r="BK134" s="3">
        <v>36</v>
      </c>
      <c r="BM134" s="50">
        <v>7.6699999999999994E-6</v>
      </c>
      <c r="BN134">
        <v>89.387</v>
      </c>
      <c r="BO134">
        <v>69.417000000000002</v>
      </c>
      <c r="BP134">
        <v>120.55800000000001</v>
      </c>
      <c r="BQ134">
        <v>40.100999999999999</v>
      </c>
      <c r="BR134">
        <v>1.2999999999999999E-2</v>
      </c>
      <c r="BU134" s="3">
        <v>37</v>
      </c>
      <c r="BW134" s="50">
        <v>1.29E-5</v>
      </c>
      <c r="BX134">
        <v>75.239000000000004</v>
      </c>
      <c r="BY134">
        <v>66.296000000000006</v>
      </c>
      <c r="BZ134">
        <v>83.462000000000003</v>
      </c>
      <c r="CA134">
        <v>-75.619</v>
      </c>
      <c r="CB134">
        <v>2.1999999999999999E-2</v>
      </c>
      <c r="CE134" s="3">
        <v>54</v>
      </c>
      <c r="CG134" s="50">
        <v>9.2099999999999999E-6</v>
      </c>
      <c r="CH134">
        <v>85.063000000000002</v>
      </c>
      <c r="CI134">
        <v>72.206999999999994</v>
      </c>
      <c r="CJ134">
        <v>93.772999999999996</v>
      </c>
      <c r="CK134">
        <v>-74.055000000000007</v>
      </c>
      <c r="CL134">
        <v>1.6E-2</v>
      </c>
      <c r="CZ134" s="48"/>
      <c r="DA134" s="37"/>
      <c r="DJ134">
        <v>56.69230769</v>
      </c>
      <c r="DK134">
        <v>56.69230769</v>
      </c>
      <c r="DL134">
        <v>62</v>
      </c>
      <c r="DM134" t="s">
        <v>4</v>
      </c>
      <c r="DN134" s="50">
        <v>4.6E-6</v>
      </c>
      <c r="DO134">
        <v>37.552</v>
      </c>
      <c r="DP134">
        <v>27.611999999999998</v>
      </c>
      <c r="DQ134">
        <v>55.579000000000001</v>
      </c>
      <c r="DR134">
        <v>-145.71299999999999</v>
      </c>
      <c r="DS134">
        <v>8.0000000000000002E-3</v>
      </c>
      <c r="DT134" s="37"/>
      <c r="DU134" s="53" t="s">
        <v>104</v>
      </c>
      <c r="DV134" s="37"/>
      <c r="DW134" s="37"/>
      <c r="DX134" s="37"/>
      <c r="DY134" s="37"/>
      <c r="DZ134" s="37"/>
      <c r="EA134" s="37"/>
      <c r="EB134" s="37"/>
      <c r="EC134" s="37"/>
      <c r="ED134" s="37"/>
      <c r="EI134">
        <v>120.5</v>
      </c>
      <c r="EK134">
        <v>75.8</v>
      </c>
      <c r="EL134" t="s">
        <v>11</v>
      </c>
      <c r="EM134">
        <v>94.75</v>
      </c>
      <c r="EN134">
        <v>150.625</v>
      </c>
      <c r="EO134" s="37"/>
      <c r="EP134" s="3">
        <v>28</v>
      </c>
      <c r="ER134" s="50">
        <v>8.8999999999999995E-6</v>
      </c>
      <c r="ES134">
        <v>76.126000000000005</v>
      </c>
      <c r="ET134">
        <v>72.587000000000003</v>
      </c>
      <c r="EU134">
        <v>78.751000000000005</v>
      </c>
      <c r="EV134">
        <v>-143.97300000000001</v>
      </c>
      <c r="EW134">
        <v>1.4999999999999999E-2</v>
      </c>
      <c r="EY134"/>
      <c r="EZ134" s="37"/>
      <c r="FA134" s="37"/>
      <c r="FB134" s="37"/>
      <c r="FC134" s="37"/>
      <c r="FD134" s="37"/>
      <c r="FE134" s="37"/>
      <c r="FF134" s="37"/>
      <c r="FG134" s="37"/>
      <c r="FH134" s="37"/>
    </row>
    <row r="135" spans="2:164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48"/>
      <c r="M135" s="37"/>
      <c r="N135" s="37"/>
      <c r="O135" s="37"/>
      <c r="P135" s="37"/>
      <c r="Q135" s="37"/>
      <c r="R135" s="37"/>
      <c r="S135" s="37"/>
      <c r="T135" s="37"/>
      <c r="U135" s="37"/>
      <c r="V135" s="48"/>
      <c r="W135" s="37"/>
      <c r="X135" s="37"/>
      <c r="Y135" s="37"/>
      <c r="Z135" s="37"/>
      <c r="AA135" s="37"/>
      <c r="AB135" s="37"/>
      <c r="AC135" s="37"/>
      <c r="AD135" s="37"/>
      <c r="AE135" s="37"/>
      <c r="AF135" s="3">
        <v>29</v>
      </c>
      <c r="AH135" s="50">
        <v>8.2900000000000002E-6</v>
      </c>
      <c r="AI135">
        <v>84.483000000000004</v>
      </c>
      <c r="AJ135">
        <v>80.820999999999998</v>
      </c>
      <c r="AK135">
        <v>87.795000000000002</v>
      </c>
      <c r="AL135">
        <v>-55.713000000000001</v>
      </c>
      <c r="AM135">
        <v>1.4999999999999999E-2</v>
      </c>
      <c r="AP135" s="48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6"/>
      <c r="BB135" s="37"/>
      <c r="BC135" s="37"/>
      <c r="BD135" s="37"/>
      <c r="BE135" s="37"/>
      <c r="BF135" s="37"/>
      <c r="BG135" s="37"/>
      <c r="BH135" s="37"/>
      <c r="BI135" s="37"/>
      <c r="BJ135" s="37"/>
      <c r="BK135" s="3">
        <v>37</v>
      </c>
      <c r="BM135" s="50">
        <v>6.4500000000000001E-6</v>
      </c>
      <c r="BN135">
        <v>45.938000000000002</v>
      </c>
      <c r="BO135">
        <v>21.518999999999998</v>
      </c>
      <c r="BP135">
        <v>84.555999999999997</v>
      </c>
      <c r="BQ135">
        <v>-141.34</v>
      </c>
      <c r="BR135">
        <v>1.0999999999999999E-2</v>
      </c>
      <c r="BU135" s="3">
        <v>38</v>
      </c>
      <c r="BW135" s="50">
        <v>1.04E-5</v>
      </c>
      <c r="BX135">
        <v>68.415999999999997</v>
      </c>
      <c r="BY135">
        <v>55.03</v>
      </c>
      <c r="BZ135">
        <v>81.302999999999997</v>
      </c>
      <c r="CA135">
        <v>104.036</v>
      </c>
      <c r="CB135">
        <v>1.7999999999999999E-2</v>
      </c>
      <c r="CE135" s="3">
        <v>55</v>
      </c>
      <c r="CG135" s="50">
        <v>5.5300000000000004E-6</v>
      </c>
      <c r="CH135">
        <v>83.497</v>
      </c>
      <c r="CI135">
        <v>77.554000000000002</v>
      </c>
      <c r="CJ135">
        <v>88.805999999999997</v>
      </c>
      <c r="CK135">
        <v>107.354</v>
      </c>
      <c r="CL135">
        <v>8.9999999999999993E-3</v>
      </c>
      <c r="CZ135" s="48"/>
      <c r="DA135" s="37"/>
      <c r="DE135">
        <v>17.007692309999999</v>
      </c>
      <c r="DF135">
        <v>46.0625</v>
      </c>
      <c r="DG135">
        <v>17.007692309999999</v>
      </c>
      <c r="DH135">
        <v>46.0625</v>
      </c>
      <c r="DI135" t="s">
        <v>10</v>
      </c>
      <c r="DJ135">
        <v>33.5</v>
      </c>
      <c r="DK135">
        <v>33.5</v>
      </c>
      <c r="DL135">
        <v>63</v>
      </c>
      <c r="DM135" t="s">
        <v>5</v>
      </c>
      <c r="DN135" s="50">
        <v>1.3200000000000001E-5</v>
      </c>
      <c r="DO135">
        <v>149.624</v>
      </c>
      <c r="DP135">
        <v>134.56399999999999</v>
      </c>
      <c r="DQ135">
        <v>175.137</v>
      </c>
      <c r="DR135">
        <v>41.634</v>
      </c>
      <c r="DS135">
        <v>2.3E-2</v>
      </c>
      <c r="DT135" s="37"/>
      <c r="DU135" t="s">
        <v>13</v>
      </c>
      <c r="DV135" t="s">
        <v>1</v>
      </c>
      <c r="DW135" t="s">
        <v>2</v>
      </c>
      <c r="DX135" t="s">
        <v>3</v>
      </c>
      <c r="DY135" t="s">
        <v>4</v>
      </c>
      <c r="DZ135" t="s">
        <v>5</v>
      </c>
      <c r="EA135" t="s">
        <v>6</v>
      </c>
      <c r="EB135" t="s">
        <v>14</v>
      </c>
      <c r="EE135" s="51" t="s">
        <v>110</v>
      </c>
      <c r="EF135" s="37"/>
      <c r="EG135" s="49"/>
      <c r="EH135" s="37"/>
      <c r="EI135" s="37"/>
      <c r="EJ135" s="37"/>
      <c r="EK135" s="37"/>
      <c r="EL135" s="37"/>
      <c r="EM135" s="37"/>
      <c r="EN135" s="37"/>
      <c r="EO135" s="37"/>
      <c r="EP135" s="3">
        <v>29</v>
      </c>
      <c r="ER135" s="50">
        <v>1.04E-5</v>
      </c>
      <c r="ES135">
        <v>76.641000000000005</v>
      </c>
      <c r="ET135">
        <v>73.445999999999998</v>
      </c>
      <c r="EU135">
        <v>80.421999999999997</v>
      </c>
      <c r="EV135">
        <v>36.529000000000003</v>
      </c>
      <c r="EW135">
        <v>1.7999999999999999E-2</v>
      </c>
      <c r="EY135"/>
      <c r="EZ135" s="37"/>
      <c r="FA135" s="37"/>
      <c r="FB135" s="37"/>
      <c r="FC135" s="37"/>
      <c r="FD135" s="37"/>
      <c r="FE135" s="37"/>
      <c r="FF135" s="37"/>
      <c r="FG135" s="37"/>
      <c r="FH135" s="37"/>
    </row>
    <row r="136" spans="2:164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48"/>
      <c r="M136" s="37"/>
      <c r="N136" s="37"/>
      <c r="O136" s="37"/>
      <c r="P136" s="37"/>
      <c r="Q136" s="37"/>
      <c r="R136" s="37"/>
      <c r="S136" s="37"/>
      <c r="T136" s="37"/>
      <c r="U136" s="37"/>
      <c r="V136" s="48"/>
      <c r="W136" s="37"/>
      <c r="X136" s="37"/>
      <c r="Y136" s="37"/>
      <c r="Z136" s="37"/>
      <c r="AA136" s="37"/>
      <c r="AB136" s="37"/>
      <c r="AC136" s="37"/>
      <c r="AD136" s="37"/>
      <c r="AE136" s="37"/>
      <c r="AF136" s="3">
        <v>30</v>
      </c>
      <c r="AH136" s="50">
        <v>7.6699999999999994E-6</v>
      </c>
      <c r="AI136">
        <v>85.078999999999994</v>
      </c>
      <c r="AJ136">
        <v>79.332999999999998</v>
      </c>
      <c r="AK136">
        <v>91.87</v>
      </c>
      <c r="AL136">
        <v>123.024</v>
      </c>
      <c r="AM136">
        <v>1.2999999999999999E-2</v>
      </c>
      <c r="AP136" s="48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6"/>
      <c r="BB136" s="37"/>
      <c r="BC136" s="37"/>
      <c r="BD136" s="37"/>
      <c r="BE136" s="37"/>
      <c r="BF136" s="37"/>
      <c r="BG136" s="37"/>
      <c r="BH136" s="37"/>
      <c r="BI136" s="37"/>
      <c r="BJ136" s="37"/>
      <c r="BK136" s="3">
        <v>38</v>
      </c>
      <c r="BM136" s="50">
        <v>6.7499999999999997E-6</v>
      </c>
      <c r="BN136">
        <v>33.320999999999998</v>
      </c>
      <c r="BO136">
        <v>21.25</v>
      </c>
      <c r="BP136">
        <v>43.658999999999999</v>
      </c>
      <c r="BQ136">
        <v>37.405000000000001</v>
      </c>
      <c r="BR136">
        <v>1.2E-2</v>
      </c>
      <c r="BU136" s="3">
        <v>39</v>
      </c>
      <c r="BW136" s="50">
        <v>1.11E-5</v>
      </c>
      <c r="BX136">
        <v>99.664000000000001</v>
      </c>
      <c r="BY136">
        <v>66.888999999999996</v>
      </c>
      <c r="BZ136">
        <v>122.658</v>
      </c>
      <c r="CA136">
        <v>-75.174000000000007</v>
      </c>
      <c r="CB136">
        <v>0.02</v>
      </c>
      <c r="CE136" s="3">
        <v>56</v>
      </c>
      <c r="CG136" s="50">
        <v>9.8200000000000008E-6</v>
      </c>
      <c r="CH136">
        <v>88.004999999999995</v>
      </c>
      <c r="CI136">
        <v>81.704999999999998</v>
      </c>
      <c r="CJ136">
        <v>97.915000000000006</v>
      </c>
      <c r="CK136">
        <v>-75.069000000000003</v>
      </c>
      <c r="CL136">
        <v>1.7000000000000001E-2</v>
      </c>
      <c r="CZ136" s="48"/>
      <c r="DA136" s="37"/>
      <c r="DF136">
        <v>73.7</v>
      </c>
      <c r="DH136">
        <v>73.7</v>
      </c>
      <c r="DI136" t="s">
        <v>11</v>
      </c>
      <c r="DJ136">
        <v>105.2857143</v>
      </c>
      <c r="DK136">
        <v>105.2857143</v>
      </c>
      <c r="DL136">
        <v>55</v>
      </c>
      <c r="DM136" t="s">
        <v>3</v>
      </c>
      <c r="DN136" s="50">
        <v>7.7400000000000004E-6</v>
      </c>
      <c r="DO136">
        <v>49.960999999999999</v>
      </c>
      <c r="DP136">
        <v>46.713999999999999</v>
      </c>
      <c r="DQ136">
        <v>53.529000000000003</v>
      </c>
      <c r="DR136">
        <v>-37.896000000000001</v>
      </c>
      <c r="DS136">
        <v>1.2999999999999999E-2</v>
      </c>
      <c r="DT136" s="37"/>
      <c r="DU136">
        <v>1</v>
      </c>
      <c r="DW136" s="50">
        <v>6.1399999999999997E-6</v>
      </c>
      <c r="DX136">
        <v>92.403999999999996</v>
      </c>
      <c r="DY136">
        <v>77.852000000000004</v>
      </c>
      <c r="DZ136">
        <v>125.148</v>
      </c>
      <c r="EA136">
        <v>-101.889</v>
      </c>
      <c r="EB136">
        <v>1.0999999999999999E-2</v>
      </c>
      <c r="EE136" s="3" t="s">
        <v>13</v>
      </c>
      <c r="EF136" t="s">
        <v>1</v>
      </c>
      <c r="EG136" t="s">
        <v>2</v>
      </c>
      <c r="EH136" t="s">
        <v>3</v>
      </c>
      <c r="EI136" t="s">
        <v>4</v>
      </c>
      <c r="EJ136" t="s">
        <v>5</v>
      </c>
      <c r="EK136" t="s">
        <v>6</v>
      </c>
      <c r="EL136" t="s">
        <v>14</v>
      </c>
      <c r="EO136" s="37"/>
      <c r="EP136" s="3">
        <v>30</v>
      </c>
      <c r="ER136" s="50">
        <v>4.9100000000000004E-6</v>
      </c>
      <c r="ES136">
        <v>73.694999999999993</v>
      </c>
      <c r="ET136">
        <v>68.673000000000002</v>
      </c>
      <c r="EU136">
        <v>77.978999999999999</v>
      </c>
      <c r="EV136">
        <v>-143.13</v>
      </c>
      <c r="EW136">
        <v>8.0000000000000002E-3</v>
      </c>
      <c r="EY136"/>
      <c r="EZ136" s="37"/>
      <c r="FA136" s="37"/>
      <c r="FB136" s="37"/>
      <c r="FC136" s="37"/>
      <c r="FD136" s="37"/>
      <c r="FE136" s="37"/>
      <c r="FF136" s="37"/>
      <c r="FG136" s="37"/>
      <c r="FH136" s="37"/>
    </row>
    <row r="137" spans="2:164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48"/>
      <c r="M137" s="37"/>
      <c r="N137" s="37"/>
      <c r="O137" s="37"/>
      <c r="P137" s="37"/>
      <c r="Q137" s="37"/>
      <c r="R137" s="37"/>
      <c r="S137" s="37"/>
      <c r="T137" s="37"/>
      <c r="U137" s="37"/>
      <c r="V137" s="48"/>
      <c r="W137" s="37"/>
      <c r="X137" s="37"/>
      <c r="Y137" s="37"/>
      <c r="Z137" s="37"/>
      <c r="AA137" s="37"/>
      <c r="AB137" s="37"/>
      <c r="AC137" s="37"/>
      <c r="AD137" s="37"/>
      <c r="AE137" s="37"/>
      <c r="AF137" s="3">
        <v>31</v>
      </c>
      <c r="AH137" s="50">
        <v>1.04E-5</v>
      </c>
      <c r="AI137">
        <v>84.897000000000006</v>
      </c>
      <c r="AJ137">
        <v>81.766000000000005</v>
      </c>
      <c r="AK137">
        <v>89.881</v>
      </c>
      <c r="AL137">
        <v>-53.470999999999997</v>
      </c>
      <c r="AM137">
        <v>1.7999999999999999E-2</v>
      </c>
      <c r="AP137" s="48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6"/>
      <c r="BB137" s="37"/>
      <c r="BC137" s="37"/>
      <c r="BD137" s="37"/>
      <c r="BE137" s="37"/>
      <c r="BF137" s="37"/>
      <c r="BG137" s="37"/>
      <c r="BH137" s="37"/>
      <c r="BI137" s="37"/>
      <c r="BJ137" s="37"/>
      <c r="BK137" s="3">
        <v>39</v>
      </c>
      <c r="BM137" s="50">
        <v>7.0600000000000002E-6</v>
      </c>
      <c r="BN137">
        <v>48.954999999999998</v>
      </c>
      <c r="BO137">
        <v>36.152000000000001</v>
      </c>
      <c r="BP137">
        <v>59</v>
      </c>
      <c r="BQ137">
        <v>-136.84800000000001</v>
      </c>
      <c r="BR137">
        <v>1.2E-2</v>
      </c>
      <c r="BU137" s="3">
        <v>40</v>
      </c>
      <c r="BW137" s="50">
        <v>9.5200000000000003E-6</v>
      </c>
      <c r="BX137">
        <v>98.34</v>
      </c>
      <c r="BY137">
        <v>92.019000000000005</v>
      </c>
      <c r="BZ137">
        <v>104.667</v>
      </c>
      <c r="CA137">
        <v>105.422</v>
      </c>
      <c r="CB137">
        <v>1.6E-2</v>
      </c>
      <c r="CE137" s="3">
        <v>57</v>
      </c>
      <c r="CG137" s="50">
        <v>7.3699999999999997E-6</v>
      </c>
      <c r="CH137">
        <v>85.935000000000002</v>
      </c>
      <c r="CI137">
        <v>81.983999999999995</v>
      </c>
      <c r="CJ137">
        <v>91.765000000000001</v>
      </c>
      <c r="CK137">
        <v>105.255</v>
      </c>
      <c r="CL137">
        <v>1.2999999999999999E-2</v>
      </c>
      <c r="CZ137" s="48"/>
      <c r="DA137" s="37"/>
      <c r="DL137">
        <v>56</v>
      </c>
      <c r="DM137" t="s">
        <v>7</v>
      </c>
      <c r="DN137" s="50">
        <v>1.6899999999999999E-6</v>
      </c>
      <c r="DO137">
        <v>5.1829999999999998</v>
      </c>
      <c r="DP137">
        <v>4.6479999999999997</v>
      </c>
      <c r="DQ137">
        <v>6.7060000000000004</v>
      </c>
      <c r="DR137">
        <v>90.757999999999996</v>
      </c>
      <c r="DS137">
        <v>3.0000000000000001E-3</v>
      </c>
      <c r="DT137" s="37"/>
      <c r="DU137">
        <v>2</v>
      </c>
      <c r="DW137" s="50">
        <v>6.7499999999999997E-6</v>
      </c>
      <c r="DX137">
        <v>96.427000000000007</v>
      </c>
      <c r="DY137">
        <v>77.852000000000004</v>
      </c>
      <c r="DZ137">
        <v>118.265</v>
      </c>
      <c r="EA137">
        <v>79.215999999999994</v>
      </c>
      <c r="EB137">
        <v>1.2E-2</v>
      </c>
      <c r="EE137" s="3">
        <v>1</v>
      </c>
      <c r="EG137" s="50">
        <v>1.26E-5</v>
      </c>
      <c r="EH137">
        <v>54.085999999999999</v>
      </c>
      <c r="EI137">
        <v>46.475000000000001</v>
      </c>
      <c r="EJ137">
        <v>59.707000000000001</v>
      </c>
      <c r="EK137">
        <v>-140.01300000000001</v>
      </c>
      <c r="EL137">
        <v>2.1999999999999999E-2</v>
      </c>
      <c r="EO137" s="37"/>
      <c r="EP137" s="3">
        <v>31</v>
      </c>
      <c r="ER137" s="50">
        <v>5.8300000000000001E-6</v>
      </c>
      <c r="ES137">
        <v>75.137</v>
      </c>
      <c r="ET137">
        <v>73.814999999999998</v>
      </c>
      <c r="EU137">
        <v>77.555999999999997</v>
      </c>
      <c r="EV137">
        <v>38.156999999999996</v>
      </c>
      <c r="EW137">
        <v>0.01</v>
      </c>
      <c r="EY137"/>
      <c r="EZ137" s="37"/>
      <c r="FA137" s="37"/>
      <c r="FB137" s="37"/>
      <c r="FC137" s="37"/>
      <c r="FD137" s="37"/>
      <c r="FE137" s="37"/>
      <c r="FF137" s="37"/>
      <c r="FG137" s="37"/>
      <c r="FH137" s="37"/>
    </row>
    <row r="138" spans="2:164" x14ac:dyDescent="0.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48"/>
      <c r="M138" s="37"/>
      <c r="N138" s="37"/>
      <c r="O138" s="37"/>
      <c r="P138" s="37"/>
      <c r="Q138" s="37"/>
      <c r="R138" s="37"/>
      <c r="S138" s="37"/>
      <c r="T138" s="37"/>
      <c r="U138" s="37"/>
      <c r="V138" s="48"/>
      <c r="W138" s="37"/>
      <c r="X138" s="37"/>
      <c r="Y138" s="37"/>
      <c r="Z138" s="37"/>
      <c r="AA138" s="37"/>
      <c r="AB138" s="37"/>
      <c r="AC138" s="37"/>
      <c r="AD138" s="37"/>
      <c r="AE138" s="37"/>
      <c r="AF138" s="3">
        <v>32</v>
      </c>
      <c r="AH138" s="50">
        <v>9.2099999999999999E-6</v>
      </c>
      <c r="AI138">
        <v>84.87</v>
      </c>
      <c r="AJ138">
        <v>80.924000000000007</v>
      </c>
      <c r="AK138">
        <v>89.790999999999997</v>
      </c>
      <c r="AL138">
        <v>122.005</v>
      </c>
      <c r="AM138">
        <v>1.6E-2</v>
      </c>
      <c r="AP138" s="48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6"/>
      <c r="BB138" s="37"/>
      <c r="BC138" s="37"/>
      <c r="BD138" s="37"/>
      <c r="BE138" s="37"/>
      <c r="BF138" s="37"/>
      <c r="BG138" s="37"/>
      <c r="BH138" s="37"/>
      <c r="BI138" s="37"/>
      <c r="BJ138" s="37"/>
      <c r="BK138" s="3">
        <v>40</v>
      </c>
      <c r="BM138" s="50">
        <v>5.5300000000000004E-6</v>
      </c>
      <c r="BN138">
        <v>60.566000000000003</v>
      </c>
      <c r="BO138">
        <v>50.712000000000003</v>
      </c>
      <c r="BP138">
        <v>65.953999999999994</v>
      </c>
      <c r="BQ138">
        <v>38.156999999999996</v>
      </c>
      <c r="BR138">
        <v>0.01</v>
      </c>
      <c r="BU138" s="3">
        <v>41</v>
      </c>
      <c r="BW138" s="50">
        <v>9.8200000000000008E-6</v>
      </c>
      <c r="BX138">
        <v>99.789000000000001</v>
      </c>
      <c r="BY138">
        <v>86.712000000000003</v>
      </c>
      <c r="BZ138">
        <v>119.062</v>
      </c>
      <c r="CA138">
        <v>-76.866</v>
      </c>
      <c r="CB138">
        <v>1.7000000000000001E-2</v>
      </c>
      <c r="CE138" s="3">
        <v>58</v>
      </c>
      <c r="CG138" s="50">
        <v>5.5300000000000004E-6</v>
      </c>
      <c r="CH138">
        <v>89.825000000000003</v>
      </c>
      <c r="CI138">
        <v>79.001999999999995</v>
      </c>
      <c r="CJ138">
        <v>96.853999999999999</v>
      </c>
      <c r="CK138">
        <v>-72.646000000000001</v>
      </c>
      <c r="CL138">
        <v>8.9999999999999993E-3</v>
      </c>
      <c r="CZ138" s="48"/>
      <c r="DA138" s="37"/>
      <c r="DC138" t="s">
        <v>3</v>
      </c>
      <c r="DI138">
        <v>1.4E-2</v>
      </c>
      <c r="DL138">
        <v>57</v>
      </c>
      <c r="DM138" t="s">
        <v>4</v>
      </c>
      <c r="DN138" s="50">
        <v>4.3000000000000003E-6</v>
      </c>
      <c r="DO138">
        <v>39.557000000000002</v>
      </c>
      <c r="DP138">
        <v>36.545000000000002</v>
      </c>
      <c r="DQ138">
        <v>41.110999999999997</v>
      </c>
      <c r="DR138">
        <v>-131.63399999999999</v>
      </c>
      <c r="DS138">
        <v>7.0000000000000001E-3</v>
      </c>
      <c r="DT138" s="37"/>
      <c r="DU138">
        <v>3</v>
      </c>
      <c r="DW138" s="50">
        <v>4.9100000000000004E-6</v>
      </c>
      <c r="DX138">
        <v>106.97</v>
      </c>
      <c r="DY138">
        <v>84.007000000000005</v>
      </c>
      <c r="DZ138">
        <v>118.547</v>
      </c>
      <c r="EA138">
        <v>-98.13</v>
      </c>
      <c r="EB138">
        <v>8.0000000000000002E-3</v>
      </c>
      <c r="EE138" s="3">
        <v>2</v>
      </c>
      <c r="EG138" s="50">
        <v>1.0699999999999999E-5</v>
      </c>
      <c r="EH138">
        <v>55.633000000000003</v>
      </c>
      <c r="EI138">
        <v>48.667000000000002</v>
      </c>
      <c r="EJ138">
        <v>58.822000000000003</v>
      </c>
      <c r="EK138">
        <v>37.875</v>
      </c>
      <c r="EL138">
        <v>1.9E-2</v>
      </c>
      <c r="EO138" s="37"/>
      <c r="EP138" s="3">
        <v>32</v>
      </c>
      <c r="ER138" s="50">
        <v>4.9100000000000004E-6</v>
      </c>
      <c r="ES138">
        <v>73.918000000000006</v>
      </c>
      <c r="ET138">
        <v>73.2</v>
      </c>
      <c r="EU138">
        <v>74.888999999999996</v>
      </c>
      <c r="EV138">
        <v>-143.13</v>
      </c>
      <c r="EW138">
        <v>8.0000000000000002E-3</v>
      </c>
      <c r="EY138"/>
      <c r="EZ138" s="37"/>
      <c r="FA138" s="37"/>
      <c r="FB138" s="37"/>
      <c r="FC138" s="37"/>
      <c r="FD138" s="37"/>
      <c r="FE138" s="37"/>
      <c r="FF138" s="37"/>
      <c r="FG138" s="37"/>
      <c r="FH138" s="37"/>
    </row>
    <row r="139" spans="2:164" x14ac:dyDescent="0.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48"/>
      <c r="M139" s="37"/>
      <c r="N139" s="37"/>
      <c r="O139" s="37"/>
      <c r="P139" s="37"/>
      <c r="Q139" s="37"/>
      <c r="R139" s="37"/>
      <c r="S139" s="37"/>
      <c r="T139" s="37"/>
      <c r="U139" s="37"/>
      <c r="V139" s="48"/>
      <c r="W139" s="37"/>
      <c r="X139" s="37"/>
      <c r="Y139" s="37"/>
      <c r="Z139" s="37"/>
      <c r="AA139" s="37"/>
      <c r="AB139" s="37"/>
      <c r="AC139" s="37"/>
      <c r="AD139" s="37"/>
      <c r="AE139" s="37"/>
      <c r="AF139" s="3">
        <v>33</v>
      </c>
      <c r="AH139" s="50">
        <v>7.6699999999999994E-6</v>
      </c>
      <c r="AI139">
        <v>85.042000000000002</v>
      </c>
      <c r="AJ139">
        <v>82.031000000000006</v>
      </c>
      <c r="AK139">
        <v>87.525999999999996</v>
      </c>
      <c r="AL139">
        <v>-53.13</v>
      </c>
      <c r="AM139">
        <v>1.2999999999999999E-2</v>
      </c>
      <c r="AP139" s="48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6"/>
      <c r="BB139" s="37"/>
      <c r="BC139" s="37"/>
      <c r="BD139" s="37"/>
      <c r="BE139" s="37"/>
      <c r="BF139" s="37"/>
      <c r="BG139" s="37"/>
      <c r="BH139" s="37"/>
      <c r="BI139" s="37"/>
      <c r="BJ139" s="37"/>
      <c r="BK139" s="3">
        <v>41</v>
      </c>
      <c r="BM139" s="50">
        <v>5.5300000000000004E-6</v>
      </c>
      <c r="BN139">
        <v>67.034999999999997</v>
      </c>
      <c r="BO139">
        <v>51.024999999999999</v>
      </c>
      <c r="BP139">
        <v>86.007999999999996</v>
      </c>
      <c r="BQ139">
        <v>-139.76400000000001</v>
      </c>
      <c r="BR139">
        <v>8.9999999999999993E-3</v>
      </c>
      <c r="BU139" s="3">
        <v>42</v>
      </c>
      <c r="BV139" t="s">
        <v>3</v>
      </c>
      <c r="BW139" s="50">
        <v>9.3500000000000003E-6</v>
      </c>
      <c r="BX139">
        <v>88.358999999999995</v>
      </c>
      <c r="BY139">
        <v>78.122</v>
      </c>
      <c r="BZ139">
        <v>99.111999999999995</v>
      </c>
      <c r="CA139">
        <v>11.698</v>
      </c>
      <c r="CB139">
        <v>1.6E-2</v>
      </c>
      <c r="CE139" s="3">
        <v>59</v>
      </c>
      <c r="CG139" s="50">
        <v>6.4500000000000001E-6</v>
      </c>
      <c r="CH139">
        <v>90.045000000000002</v>
      </c>
      <c r="CI139">
        <v>76.766999999999996</v>
      </c>
      <c r="CJ139">
        <v>95.667000000000002</v>
      </c>
      <c r="CK139">
        <v>107.526</v>
      </c>
      <c r="CL139">
        <v>1.0999999999999999E-2</v>
      </c>
      <c r="CZ139" s="48"/>
      <c r="DA139" s="37"/>
      <c r="DC139" t="s">
        <v>7</v>
      </c>
      <c r="DI139">
        <v>3.0000000000000001E-3</v>
      </c>
      <c r="DL139">
        <v>58</v>
      </c>
      <c r="DM139" t="s">
        <v>5</v>
      </c>
      <c r="DN139" s="50">
        <v>1.26E-5</v>
      </c>
      <c r="DO139">
        <v>58.734000000000002</v>
      </c>
      <c r="DP139">
        <v>54.939</v>
      </c>
      <c r="DQ139">
        <v>75.332999999999998</v>
      </c>
      <c r="DR139">
        <v>56.31</v>
      </c>
      <c r="DS139">
        <v>2.1999999999999999E-2</v>
      </c>
      <c r="DT139" s="37"/>
      <c r="DU139">
        <v>4</v>
      </c>
      <c r="DW139" s="50">
        <v>4.9100000000000004E-6</v>
      </c>
      <c r="DX139">
        <v>82.933000000000007</v>
      </c>
      <c r="DY139">
        <v>66.667000000000002</v>
      </c>
      <c r="DZ139">
        <v>100.148</v>
      </c>
      <c r="EA139">
        <v>78.69</v>
      </c>
      <c r="EB139">
        <v>8.0000000000000002E-3</v>
      </c>
      <c r="EE139" s="3">
        <v>3</v>
      </c>
      <c r="EG139" s="50">
        <v>9.8200000000000008E-6</v>
      </c>
      <c r="EH139">
        <v>58.49</v>
      </c>
      <c r="EI139">
        <v>48.667000000000002</v>
      </c>
      <c r="EJ139">
        <v>62.021999999999998</v>
      </c>
      <c r="EK139">
        <v>-141.63300000000001</v>
      </c>
      <c r="EL139">
        <v>1.7000000000000001E-2</v>
      </c>
      <c r="EO139" s="37"/>
      <c r="EP139" s="3">
        <v>33</v>
      </c>
      <c r="ER139" s="50">
        <v>1.04E-5</v>
      </c>
      <c r="ES139">
        <v>74.293999999999997</v>
      </c>
      <c r="ET139">
        <v>71.906000000000006</v>
      </c>
      <c r="EU139">
        <v>76.635999999999996</v>
      </c>
      <c r="EV139">
        <v>36.529000000000003</v>
      </c>
      <c r="EW139">
        <v>1.7999999999999999E-2</v>
      </c>
      <c r="EY139"/>
      <c r="EZ139" s="37"/>
      <c r="FA139" s="37"/>
      <c r="FB139" s="37"/>
      <c r="FC139" s="37"/>
      <c r="FD139" s="37"/>
      <c r="FE139" s="37"/>
      <c r="FF139" s="37"/>
      <c r="FG139" s="37"/>
      <c r="FH139" s="37"/>
    </row>
    <row r="140" spans="2:164" x14ac:dyDescent="0.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48"/>
      <c r="M140" s="37"/>
      <c r="N140" s="37"/>
      <c r="O140" s="37"/>
      <c r="P140" s="37"/>
      <c r="Q140" s="37"/>
      <c r="R140" s="37"/>
      <c r="S140" s="37"/>
      <c r="T140" s="37"/>
      <c r="U140" s="37"/>
      <c r="V140" s="48"/>
      <c r="W140" s="37"/>
      <c r="X140" s="37"/>
      <c r="Y140" s="37"/>
      <c r="Z140" s="37"/>
      <c r="AA140" s="37"/>
      <c r="AB140" s="37"/>
      <c r="AC140" s="37"/>
      <c r="AD140" s="37"/>
      <c r="AE140" s="37"/>
      <c r="AF140" s="3">
        <v>34</v>
      </c>
      <c r="AH140" s="50">
        <v>5.8300000000000001E-6</v>
      </c>
      <c r="AI140">
        <v>86.313999999999993</v>
      </c>
      <c r="AJ140">
        <v>82.888999999999996</v>
      </c>
      <c r="AK140">
        <v>91.962999999999994</v>
      </c>
      <c r="AL140">
        <v>116.565</v>
      </c>
      <c r="AM140">
        <v>0.01</v>
      </c>
      <c r="AP140" s="48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6"/>
      <c r="BB140" s="37"/>
      <c r="BC140" s="37"/>
      <c r="BD140" s="37"/>
      <c r="BE140" s="37"/>
      <c r="BF140" s="37"/>
      <c r="BG140" s="37"/>
      <c r="BH140" s="37"/>
      <c r="BI140" s="37"/>
      <c r="BJ140" s="37"/>
      <c r="BK140" s="3">
        <v>42</v>
      </c>
      <c r="BM140" s="50">
        <v>4.9100000000000004E-6</v>
      </c>
      <c r="BN140">
        <v>81.066000000000003</v>
      </c>
      <c r="BO140">
        <v>65.221999999999994</v>
      </c>
      <c r="BP140">
        <v>89.852000000000004</v>
      </c>
      <c r="BQ140">
        <v>31.608000000000001</v>
      </c>
      <c r="BR140">
        <v>8.9999999999999993E-3</v>
      </c>
      <c r="BU140" s="3">
        <v>43</v>
      </c>
      <c r="BV140" t="s">
        <v>7</v>
      </c>
      <c r="BW140" s="50">
        <v>1.9400000000000001E-6</v>
      </c>
      <c r="BX140">
        <v>17.161000000000001</v>
      </c>
      <c r="BY140">
        <v>14.676</v>
      </c>
      <c r="BZ140">
        <v>21.233000000000001</v>
      </c>
      <c r="CA140">
        <v>91.322000000000003</v>
      </c>
      <c r="CB140">
        <v>3.0000000000000001E-3</v>
      </c>
      <c r="CE140" s="3">
        <v>60</v>
      </c>
      <c r="CG140" s="50">
        <v>5.22E-6</v>
      </c>
      <c r="CH140">
        <v>88.284000000000006</v>
      </c>
      <c r="CI140">
        <v>78.667000000000002</v>
      </c>
      <c r="CJ140">
        <v>92</v>
      </c>
      <c r="CK140">
        <v>-79.38</v>
      </c>
      <c r="CL140">
        <v>8.9999999999999993E-3</v>
      </c>
      <c r="CZ140" s="48"/>
      <c r="DA140" s="37"/>
      <c r="DC140" t="s">
        <v>4</v>
      </c>
      <c r="DI140">
        <v>7.4999999999999997E-3</v>
      </c>
      <c r="DT140" s="37"/>
      <c r="DU140">
        <v>5</v>
      </c>
      <c r="DW140" s="50">
        <v>9.8200000000000008E-6</v>
      </c>
      <c r="DX140">
        <v>86.227999999999994</v>
      </c>
      <c r="DY140">
        <v>58.110999999999997</v>
      </c>
      <c r="DZ140">
        <v>126.39700000000001</v>
      </c>
      <c r="EA140">
        <v>-99.462000000000003</v>
      </c>
      <c r="EB140">
        <v>1.7000000000000001E-2</v>
      </c>
      <c r="EE140" s="3">
        <v>4</v>
      </c>
      <c r="EG140" s="50">
        <v>7.9799999999999998E-6</v>
      </c>
      <c r="EH140">
        <v>59.292999999999999</v>
      </c>
      <c r="EI140">
        <v>52.72</v>
      </c>
      <c r="EJ140">
        <v>67.158000000000001</v>
      </c>
      <c r="EK140">
        <v>40.100999999999999</v>
      </c>
      <c r="EL140">
        <v>1.4E-2</v>
      </c>
      <c r="EO140" s="37"/>
      <c r="EP140" s="3">
        <v>34</v>
      </c>
      <c r="ER140" s="50">
        <v>6.7499999999999997E-6</v>
      </c>
      <c r="ES140">
        <v>70.852000000000004</v>
      </c>
      <c r="ET140">
        <v>67.332999999999998</v>
      </c>
      <c r="EU140">
        <v>74.332999999999998</v>
      </c>
      <c r="EV140">
        <v>-148.57</v>
      </c>
      <c r="EW140">
        <v>1.2E-2</v>
      </c>
      <c r="EY140"/>
      <c r="EZ140" s="37"/>
      <c r="FA140" s="37"/>
      <c r="FB140" s="37"/>
      <c r="FC140" s="37"/>
      <c r="FD140" s="37"/>
      <c r="FE140" s="37"/>
      <c r="FF140" s="37"/>
      <c r="FG140" s="37"/>
      <c r="FH140" s="37"/>
    </row>
    <row r="141" spans="2:164" x14ac:dyDescent="0.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48"/>
      <c r="M141" s="37"/>
      <c r="N141" s="37"/>
      <c r="O141" s="37"/>
      <c r="P141" s="37"/>
      <c r="Q141" s="37"/>
      <c r="R141" s="37"/>
      <c r="S141" s="37"/>
      <c r="T141" s="37"/>
      <c r="U141" s="37"/>
      <c r="V141" s="48"/>
      <c r="W141" s="37"/>
      <c r="X141" s="37"/>
      <c r="Y141" s="37"/>
      <c r="Z141" s="37"/>
      <c r="AA141" s="37"/>
      <c r="AB141" s="37"/>
      <c r="AC141" s="37"/>
      <c r="AD141" s="37"/>
      <c r="AE141" s="37"/>
      <c r="AF141" s="3">
        <v>35</v>
      </c>
      <c r="AH141" s="50">
        <v>8.6000000000000007E-6</v>
      </c>
      <c r="AI141">
        <v>90.927999999999997</v>
      </c>
      <c r="AJ141">
        <v>88</v>
      </c>
      <c r="AK141">
        <v>94.153999999999996</v>
      </c>
      <c r="AL141">
        <v>-52.695999999999998</v>
      </c>
      <c r="AM141">
        <v>1.4999999999999999E-2</v>
      </c>
      <c r="AP141" s="48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6"/>
      <c r="BB141" s="37"/>
      <c r="BC141" s="37"/>
      <c r="BD141" s="37"/>
      <c r="BE141" s="37"/>
      <c r="BF141" s="37"/>
      <c r="BG141" s="37"/>
      <c r="BH141" s="37"/>
      <c r="BI141" s="37"/>
      <c r="BJ141" s="37"/>
      <c r="BK141" s="3">
        <v>43</v>
      </c>
      <c r="BM141" s="50">
        <v>7.9799999999999998E-6</v>
      </c>
      <c r="BN141">
        <v>85.741</v>
      </c>
      <c r="BO141">
        <v>61.334000000000003</v>
      </c>
      <c r="BP141">
        <v>128.02600000000001</v>
      </c>
      <c r="BQ141">
        <v>-135</v>
      </c>
      <c r="BR141">
        <v>1.4E-2</v>
      </c>
      <c r="BU141" s="3">
        <v>44</v>
      </c>
      <c r="BV141" t="s">
        <v>4</v>
      </c>
      <c r="BW141" s="50">
        <v>4.3000000000000003E-6</v>
      </c>
      <c r="BX141">
        <v>62.427999999999997</v>
      </c>
      <c r="BY141">
        <v>55.03</v>
      </c>
      <c r="BZ141">
        <v>65.8</v>
      </c>
      <c r="CA141">
        <v>-81.254000000000005</v>
      </c>
      <c r="CB141">
        <v>7.0000000000000001E-3</v>
      </c>
      <c r="CE141" s="3">
        <v>61</v>
      </c>
      <c r="CG141" s="50">
        <v>8.2900000000000002E-6</v>
      </c>
      <c r="CH141">
        <v>82.200999999999993</v>
      </c>
      <c r="CI141">
        <v>74.736000000000004</v>
      </c>
      <c r="CJ141">
        <v>93.317999999999998</v>
      </c>
      <c r="CK141">
        <v>105.642</v>
      </c>
      <c r="CL141">
        <v>1.4E-2</v>
      </c>
      <c r="CZ141" s="48"/>
      <c r="DA141" s="37"/>
      <c r="DC141" t="s">
        <v>5</v>
      </c>
      <c r="DI141">
        <v>2.2499999999999999E-2</v>
      </c>
      <c r="DT141" s="37"/>
      <c r="DU141">
        <v>6</v>
      </c>
      <c r="DW141" s="50">
        <v>5.8300000000000001E-6</v>
      </c>
      <c r="DX141">
        <v>60.911999999999999</v>
      </c>
      <c r="DY141">
        <v>50.63</v>
      </c>
      <c r="DZ141">
        <v>73.221999999999994</v>
      </c>
      <c r="EA141">
        <v>83.66</v>
      </c>
      <c r="EB141">
        <v>0.01</v>
      </c>
      <c r="EE141" s="3">
        <v>5</v>
      </c>
      <c r="EG141" s="50">
        <v>5.5300000000000004E-6</v>
      </c>
      <c r="EH141">
        <v>59.725999999999999</v>
      </c>
      <c r="EI141">
        <v>56</v>
      </c>
      <c r="EJ141">
        <v>62.572000000000003</v>
      </c>
      <c r="EK141">
        <v>-144.46199999999999</v>
      </c>
      <c r="EL141">
        <v>0.01</v>
      </c>
      <c r="EO141" s="37"/>
      <c r="EP141" s="3">
        <v>35</v>
      </c>
      <c r="ER141" s="50">
        <v>5.22E-6</v>
      </c>
      <c r="ES141">
        <v>68.242000000000004</v>
      </c>
      <c r="ET141">
        <v>66.694000000000003</v>
      </c>
      <c r="EU141">
        <v>70.271000000000001</v>
      </c>
      <c r="EV141">
        <v>39.805999999999997</v>
      </c>
      <c r="EW141">
        <v>8.9999999999999993E-3</v>
      </c>
      <c r="EY141"/>
      <c r="EZ141" s="37"/>
      <c r="FA141" s="37"/>
      <c r="FB141" s="37"/>
      <c r="FC141" s="37"/>
      <c r="FD141" s="37"/>
      <c r="FE141" s="37"/>
      <c r="FF141" s="37"/>
      <c r="FG141" s="37"/>
      <c r="FH141" s="37"/>
    </row>
    <row r="142" spans="2:164" x14ac:dyDescent="0.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48"/>
      <c r="M142" s="37"/>
      <c r="N142" s="37"/>
      <c r="O142" s="37"/>
      <c r="P142" s="37"/>
      <c r="Q142" s="37"/>
      <c r="R142" s="37"/>
      <c r="S142" s="37"/>
      <c r="T142" s="37"/>
      <c r="U142" s="37"/>
      <c r="V142" s="48"/>
      <c r="W142" s="37"/>
      <c r="X142" s="37"/>
      <c r="Y142" s="37"/>
      <c r="Z142" s="37"/>
      <c r="AA142" s="37"/>
      <c r="AB142" s="37"/>
      <c r="AC142" s="37"/>
      <c r="AD142" s="37"/>
      <c r="AE142" s="37"/>
      <c r="AF142" s="3">
        <v>36</v>
      </c>
      <c r="AH142" s="50">
        <v>8.2900000000000002E-6</v>
      </c>
      <c r="AI142">
        <v>86.566999999999993</v>
      </c>
      <c r="AJ142">
        <v>78.555999999999997</v>
      </c>
      <c r="AK142">
        <v>91.444000000000003</v>
      </c>
      <c r="AL142">
        <v>123.69</v>
      </c>
      <c r="AM142">
        <v>1.4E-2</v>
      </c>
      <c r="AP142" s="48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6"/>
      <c r="BB142" s="37"/>
      <c r="BC142" s="37"/>
      <c r="BD142" s="37"/>
      <c r="BE142" s="37"/>
      <c r="BF142" s="37"/>
      <c r="BG142" s="37"/>
      <c r="BH142" s="37"/>
      <c r="BI142" s="37"/>
      <c r="BJ142" s="37"/>
      <c r="BK142" s="3">
        <v>44</v>
      </c>
      <c r="BM142" s="50">
        <v>9.5200000000000003E-6</v>
      </c>
      <c r="BN142">
        <v>75.364999999999995</v>
      </c>
      <c r="BO142">
        <v>53.100999999999999</v>
      </c>
      <c r="BP142">
        <v>102.24</v>
      </c>
      <c r="BQ142">
        <v>39.56</v>
      </c>
      <c r="BR142">
        <v>1.7000000000000001E-2</v>
      </c>
      <c r="BU142" s="3">
        <v>45</v>
      </c>
      <c r="BV142" t="s">
        <v>5</v>
      </c>
      <c r="BW142" s="50">
        <v>1.3200000000000001E-5</v>
      </c>
      <c r="BX142">
        <v>123.166</v>
      </c>
      <c r="BY142">
        <v>112</v>
      </c>
      <c r="BZ142">
        <v>138.55600000000001</v>
      </c>
      <c r="CA142">
        <v>108.435</v>
      </c>
      <c r="CB142">
        <v>2.3E-2</v>
      </c>
      <c r="CE142" s="3">
        <v>62</v>
      </c>
      <c r="CG142" s="50">
        <v>7.9799999999999998E-6</v>
      </c>
      <c r="CH142">
        <v>78.367000000000004</v>
      </c>
      <c r="CI142">
        <v>71.682000000000002</v>
      </c>
      <c r="CJ142">
        <v>82.96</v>
      </c>
      <c r="CK142">
        <v>-71.564999999999998</v>
      </c>
      <c r="CL142">
        <v>1.4E-2</v>
      </c>
      <c r="CZ142" s="48"/>
      <c r="DA142" s="37"/>
      <c r="DI142">
        <v>1.6120000000000001</v>
      </c>
      <c r="DT142" s="37"/>
      <c r="DU142">
        <v>7</v>
      </c>
      <c r="DW142" s="50">
        <v>4.9100000000000004E-6</v>
      </c>
      <c r="DX142">
        <v>97.738</v>
      </c>
      <c r="DY142">
        <v>51.222000000000001</v>
      </c>
      <c r="DZ142">
        <v>154.642</v>
      </c>
      <c r="EA142">
        <v>-101.31</v>
      </c>
      <c r="EB142">
        <v>8.0000000000000002E-3</v>
      </c>
      <c r="EE142" s="3">
        <v>6</v>
      </c>
      <c r="EG142" s="50">
        <v>1.0699999999999999E-5</v>
      </c>
      <c r="EH142">
        <v>62.395000000000003</v>
      </c>
      <c r="EI142">
        <v>56.332999999999998</v>
      </c>
      <c r="EJ142">
        <v>67.632000000000005</v>
      </c>
      <c r="EK142">
        <v>40.235999999999997</v>
      </c>
      <c r="EL142">
        <v>1.9E-2</v>
      </c>
      <c r="EO142" s="37"/>
      <c r="EP142" s="3">
        <v>36</v>
      </c>
      <c r="ER142" s="50">
        <v>5.5300000000000004E-6</v>
      </c>
      <c r="ES142">
        <v>69.433999999999997</v>
      </c>
      <c r="ET142">
        <v>65.882000000000005</v>
      </c>
      <c r="EU142">
        <v>72.293999999999997</v>
      </c>
      <c r="EV142">
        <v>-144.46199999999999</v>
      </c>
      <c r="EW142">
        <v>0.01</v>
      </c>
      <c r="EY142"/>
      <c r="EZ142" s="37"/>
      <c r="FA142" s="37"/>
      <c r="FB142" s="37"/>
      <c r="FC142" s="37"/>
      <c r="FD142" s="37"/>
      <c r="FE142" s="37"/>
      <c r="FF142" s="37"/>
      <c r="FG142" s="37"/>
      <c r="FH142" s="37"/>
    </row>
    <row r="143" spans="2:164" x14ac:dyDescent="0.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48"/>
      <c r="M143" s="37"/>
      <c r="N143" s="37"/>
      <c r="O143" s="37"/>
      <c r="P143" s="37"/>
      <c r="Q143" s="37"/>
      <c r="R143" s="37"/>
      <c r="S143" s="37"/>
      <c r="T143" s="37"/>
      <c r="U143" s="37"/>
      <c r="V143" s="48"/>
      <c r="W143" s="37"/>
      <c r="X143" s="37"/>
      <c r="Y143" s="37"/>
      <c r="Z143" s="37"/>
      <c r="AA143" s="37"/>
      <c r="AB143" s="37"/>
      <c r="AC143" s="37"/>
      <c r="AD143" s="37"/>
      <c r="AE143" s="37"/>
      <c r="AF143" s="3">
        <v>37</v>
      </c>
      <c r="AH143" s="50">
        <v>8.8999999999999995E-6</v>
      </c>
      <c r="AI143">
        <v>89.649000000000001</v>
      </c>
      <c r="AJ143">
        <v>87.233999999999995</v>
      </c>
      <c r="AK143">
        <v>92.623999999999995</v>
      </c>
      <c r="AL143">
        <v>-56.31</v>
      </c>
      <c r="AM143">
        <v>1.6E-2</v>
      </c>
      <c r="AP143" s="48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6"/>
      <c r="BB143" s="37"/>
      <c r="BC143" s="37"/>
      <c r="BD143" s="37"/>
      <c r="BE143" s="37"/>
      <c r="BF143" s="37"/>
      <c r="BG143" s="37"/>
      <c r="BH143" s="37"/>
      <c r="BI143" s="37"/>
      <c r="BJ143" s="37"/>
      <c r="BK143" s="3">
        <v>45</v>
      </c>
      <c r="BM143" s="50">
        <v>5.22E-6</v>
      </c>
      <c r="BN143">
        <v>83.984999999999999</v>
      </c>
      <c r="BO143">
        <v>50.667000000000002</v>
      </c>
      <c r="BP143">
        <v>103.333</v>
      </c>
      <c r="BQ143">
        <v>-140.19399999999999</v>
      </c>
      <c r="BR143">
        <v>8.9999999999999993E-3</v>
      </c>
      <c r="BU143" s="3">
        <v>42</v>
      </c>
      <c r="BV143" t="s">
        <v>59</v>
      </c>
      <c r="BW143" s="50">
        <v>3.7100000000000002E-4</v>
      </c>
      <c r="BX143">
        <v>88.146000000000001</v>
      </c>
      <c r="BY143">
        <v>58.131</v>
      </c>
      <c r="BZ143">
        <v>135.74799999999999</v>
      </c>
      <c r="CA143">
        <v>-76.055999999999997</v>
      </c>
      <c r="CB143">
        <v>0.66900000000000004</v>
      </c>
      <c r="CE143" s="3">
        <v>63</v>
      </c>
      <c r="CG143" s="50">
        <v>6.1399999999999997E-6</v>
      </c>
      <c r="CH143">
        <v>77.085999999999999</v>
      </c>
      <c r="CI143">
        <v>72.105000000000004</v>
      </c>
      <c r="CJ143">
        <v>82.667000000000002</v>
      </c>
      <c r="CK143">
        <v>101.889</v>
      </c>
      <c r="CL143">
        <v>1.0999999999999999E-2</v>
      </c>
      <c r="CZ143" s="48"/>
      <c r="DA143" s="37"/>
      <c r="DB143" s="3">
        <v>56</v>
      </c>
      <c r="DC143" t="s">
        <v>91</v>
      </c>
      <c r="DD143" s="50">
        <v>9.2299999999999999E-4</v>
      </c>
      <c r="DE143">
        <v>66.406999999999996</v>
      </c>
      <c r="DF143">
        <v>19.332999999999998</v>
      </c>
      <c r="DG143">
        <v>143.071</v>
      </c>
      <c r="DH143">
        <v>-133.666</v>
      </c>
      <c r="DI143">
        <v>1.6659999999999999</v>
      </c>
      <c r="DT143" s="37"/>
      <c r="DU143">
        <v>8</v>
      </c>
      <c r="DW143" s="50">
        <v>5.5300000000000004E-6</v>
      </c>
      <c r="DX143">
        <v>96.129000000000005</v>
      </c>
      <c r="DY143">
        <v>58.292999999999999</v>
      </c>
      <c r="DZ143">
        <v>153.721</v>
      </c>
      <c r="EA143">
        <v>83.29</v>
      </c>
      <c r="EB143">
        <v>8.9999999999999993E-3</v>
      </c>
      <c r="EE143" s="3">
        <v>7</v>
      </c>
      <c r="EG143" s="50">
        <v>9.2099999999999999E-6</v>
      </c>
      <c r="EH143">
        <v>66.117999999999995</v>
      </c>
      <c r="EI143">
        <v>61.173999999999999</v>
      </c>
      <c r="EJ143">
        <v>74.319000000000003</v>
      </c>
      <c r="EK143">
        <v>-144.68899999999999</v>
      </c>
      <c r="EL143">
        <v>1.6E-2</v>
      </c>
      <c r="EO143" s="37"/>
      <c r="EP143" s="3">
        <v>37</v>
      </c>
      <c r="ER143" s="50">
        <v>6.7499999999999997E-6</v>
      </c>
      <c r="ES143">
        <v>69.869</v>
      </c>
      <c r="ET143">
        <v>68.027000000000001</v>
      </c>
      <c r="EU143">
        <v>72</v>
      </c>
      <c r="EV143">
        <v>35.218000000000004</v>
      </c>
      <c r="EW143">
        <v>1.0999999999999999E-2</v>
      </c>
      <c r="EY143"/>
      <c r="EZ143" s="37"/>
      <c r="FA143" s="37"/>
      <c r="FB143" s="37"/>
      <c r="FC143" s="37"/>
      <c r="FD143" s="37"/>
      <c r="FE143" s="37"/>
      <c r="FF143" s="37"/>
      <c r="FG143" s="37"/>
      <c r="FH143" s="37"/>
    </row>
    <row r="144" spans="2:164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48"/>
      <c r="M144" s="37"/>
      <c r="N144" s="37"/>
      <c r="O144" s="37"/>
      <c r="P144" s="37"/>
      <c r="Q144" s="37"/>
      <c r="R144" s="37"/>
      <c r="S144" s="37"/>
      <c r="T144" s="37"/>
      <c r="U144" s="37"/>
      <c r="V144" s="48"/>
      <c r="W144" s="37"/>
      <c r="X144" s="37"/>
      <c r="Y144" s="37"/>
      <c r="Z144" s="37"/>
      <c r="AA144" s="37"/>
      <c r="AB144" s="37"/>
      <c r="AC144" s="37"/>
      <c r="AD144" s="37"/>
      <c r="AE144" s="37"/>
      <c r="AF144" s="3">
        <v>38</v>
      </c>
      <c r="AH144" s="50">
        <v>7.0600000000000002E-6</v>
      </c>
      <c r="AI144">
        <v>89.108000000000004</v>
      </c>
      <c r="AJ144">
        <v>85.058000000000007</v>
      </c>
      <c r="AK144">
        <v>93.394000000000005</v>
      </c>
      <c r="AL144">
        <v>123.69</v>
      </c>
      <c r="AM144">
        <v>1.2E-2</v>
      </c>
      <c r="AP144" s="48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6"/>
      <c r="BB144" s="37"/>
      <c r="BC144" s="37"/>
      <c r="BD144" s="37"/>
      <c r="BE144" s="37"/>
      <c r="BF144" s="37"/>
      <c r="BG144" s="37"/>
      <c r="BH144" s="37"/>
      <c r="BI144" s="37"/>
      <c r="BJ144" s="37"/>
      <c r="BK144" s="3">
        <v>46</v>
      </c>
      <c r="BM144" s="50">
        <v>6.1399999999999997E-6</v>
      </c>
      <c r="BN144">
        <v>64.552000000000007</v>
      </c>
      <c r="BO144">
        <v>50.667000000000002</v>
      </c>
      <c r="BP144">
        <v>72.667000000000002</v>
      </c>
      <c r="BQ144">
        <v>38.659999999999997</v>
      </c>
      <c r="BR144">
        <v>0.01</v>
      </c>
      <c r="BU144" s="3">
        <v>43</v>
      </c>
      <c r="BV144" t="s">
        <v>76</v>
      </c>
      <c r="BW144" s="50">
        <v>5.3600000000000002E-4</v>
      </c>
      <c r="BX144">
        <v>98.534000000000006</v>
      </c>
      <c r="BY144">
        <v>49.460999999999999</v>
      </c>
      <c r="BZ144">
        <v>200.649</v>
      </c>
      <c r="CA144">
        <v>-67.668000000000006</v>
      </c>
      <c r="CB144">
        <v>0.96699999999999997</v>
      </c>
      <c r="CE144" s="3">
        <v>64</v>
      </c>
      <c r="CG144" s="50">
        <v>8.2900000000000002E-6</v>
      </c>
      <c r="CH144">
        <v>75.569999999999993</v>
      </c>
      <c r="CI144">
        <v>69.549000000000007</v>
      </c>
      <c r="CJ144">
        <v>83.022999999999996</v>
      </c>
      <c r="CK144">
        <v>-74.358000000000004</v>
      </c>
      <c r="CL144">
        <v>1.4E-2</v>
      </c>
      <c r="CZ144" s="48"/>
      <c r="DA144" s="37"/>
      <c r="DJ144" t="s">
        <v>9</v>
      </c>
      <c r="DT144" s="37"/>
      <c r="DU144">
        <v>9</v>
      </c>
      <c r="DW144" s="50">
        <v>5.22E-6</v>
      </c>
      <c r="DX144">
        <v>82.019000000000005</v>
      </c>
      <c r="DY144">
        <v>58.832999999999998</v>
      </c>
      <c r="DZ144">
        <v>101.27800000000001</v>
      </c>
      <c r="EA144">
        <v>-104.036</v>
      </c>
      <c r="EB144">
        <v>8.9999999999999993E-3</v>
      </c>
      <c r="EE144" s="3">
        <v>8</v>
      </c>
      <c r="EG144" s="50">
        <v>1.01E-5</v>
      </c>
      <c r="EH144">
        <v>71.816000000000003</v>
      </c>
      <c r="EI144">
        <v>61.356999999999999</v>
      </c>
      <c r="EJ144">
        <v>80.918999999999997</v>
      </c>
      <c r="EK144">
        <v>41.186</v>
      </c>
      <c r="EL144">
        <v>1.7999999999999999E-2</v>
      </c>
      <c r="EO144" s="37"/>
      <c r="EP144" s="3">
        <v>38</v>
      </c>
      <c r="ER144" s="50">
        <v>7.0600000000000002E-6</v>
      </c>
      <c r="ES144">
        <v>71.406999999999996</v>
      </c>
      <c r="ET144">
        <v>69.375</v>
      </c>
      <c r="EU144">
        <v>73.332999999999998</v>
      </c>
      <c r="EV144">
        <v>-140.52799999999999</v>
      </c>
      <c r="EW144">
        <v>1.2E-2</v>
      </c>
      <c r="EY144"/>
      <c r="EZ144" s="37"/>
      <c r="FA144" s="37"/>
      <c r="FB144" s="37"/>
      <c r="FC144" s="37"/>
      <c r="FD144" s="37"/>
      <c r="FE144" s="37"/>
      <c r="FF144" s="37"/>
      <c r="FG144" s="37"/>
      <c r="FH144" s="37"/>
    </row>
    <row r="145" spans="2:164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48"/>
      <c r="M145" s="37"/>
      <c r="N145" s="37"/>
      <c r="O145" s="37"/>
      <c r="P145" s="37"/>
      <c r="Q145" s="37"/>
      <c r="R145" s="37"/>
      <c r="S145" s="37"/>
      <c r="T145" s="37"/>
      <c r="U145" s="37"/>
      <c r="V145" s="48"/>
      <c r="W145" s="37"/>
      <c r="X145" s="37"/>
      <c r="Y145" s="37"/>
      <c r="Z145" s="37"/>
      <c r="AA145" s="37"/>
      <c r="AB145" s="37"/>
      <c r="AC145" s="37"/>
      <c r="AD145" s="37"/>
      <c r="AE145" s="37"/>
      <c r="AF145" s="3">
        <v>39</v>
      </c>
      <c r="AH145" s="50">
        <v>1.1399999999999999E-5</v>
      </c>
      <c r="AI145">
        <v>90.822999999999993</v>
      </c>
      <c r="AJ145">
        <v>86.332999999999998</v>
      </c>
      <c r="AK145">
        <v>96.234999999999999</v>
      </c>
      <c r="AL145">
        <v>-55.008000000000003</v>
      </c>
      <c r="AM145">
        <v>0.02</v>
      </c>
      <c r="AP145" s="48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6"/>
      <c r="BB145" s="37"/>
      <c r="BC145" s="37"/>
      <c r="BD145" s="37"/>
      <c r="BE145" s="37"/>
      <c r="BF145" s="37"/>
      <c r="BG145" s="37"/>
      <c r="BH145" s="37"/>
      <c r="BI145" s="37"/>
      <c r="BJ145" s="37"/>
      <c r="BK145" s="3">
        <v>47</v>
      </c>
      <c r="BM145" s="50">
        <v>4.9100000000000004E-6</v>
      </c>
      <c r="BN145">
        <v>74.89</v>
      </c>
      <c r="BO145">
        <v>71.42</v>
      </c>
      <c r="BP145">
        <v>79.962999999999994</v>
      </c>
      <c r="BQ145">
        <v>-137.726</v>
      </c>
      <c r="BR145">
        <v>8.0000000000000002E-3</v>
      </c>
      <c r="CC145" t="s">
        <v>9</v>
      </c>
      <c r="CE145" s="3">
        <v>65</v>
      </c>
      <c r="CG145" s="50">
        <v>6.4500000000000001E-6</v>
      </c>
      <c r="CH145">
        <v>69.897999999999996</v>
      </c>
      <c r="CI145">
        <v>61.68</v>
      </c>
      <c r="CJ145">
        <v>76.64</v>
      </c>
      <c r="CK145">
        <v>107.526</v>
      </c>
      <c r="CL145">
        <v>1.0999999999999999E-2</v>
      </c>
      <c r="CZ145" s="48"/>
      <c r="DA145" s="37"/>
      <c r="DJ145">
        <v>115.1428571</v>
      </c>
      <c r="DK145">
        <v>119</v>
      </c>
      <c r="DT145" s="37"/>
      <c r="DU145">
        <v>10</v>
      </c>
      <c r="DW145" s="50">
        <v>7.6699999999999994E-6</v>
      </c>
      <c r="DX145">
        <v>102.92700000000001</v>
      </c>
      <c r="DY145">
        <v>72.667000000000002</v>
      </c>
      <c r="DZ145">
        <v>148.167</v>
      </c>
      <c r="EA145">
        <v>80.537999999999997</v>
      </c>
      <c r="EB145">
        <v>1.2999999999999999E-2</v>
      </c>
      <c r="EE145" s="3">
        <v>9</v>
      </c>
      <c r="EG145" s="50">
        <v>1.04E-5</v>
      </c>
      <c r="EH145">
        <v>76.046999999999997</v>
      </c>
      <c r="EI145">
        <v>67.218000000000004</v>
      </c>
      <c r="EJ145">
        <v>83.488</v>
      </c>
      <c r="EK145">
        <v>-141.072</v>
      </c>
      <c r="EL145">
        <v>1.9E-2</v>
      </c>
      <c r="EO145" s="37"/>
      <c r="EP145" s="3">
        <v>39</v>
      </c>
      <c r="ER145" s="50">
        <v>1.04E-5</v>
      </c>
      <c r="ES145">
        <v>74.063000000000002</v>
      </c>
      <c r="ET145">
        <v>71.332999999999998</v>
      </c>
      <c r="EU145">
        <v>78.872</v>
      </c>
      <c r="EV145">
        <v>35.134</v>
      </c>
      <c r="EW145">
        <v>1.7999999999999999E-2</v>
      </c>
      <c r="EY145"/>
      <c r="EZ145" s="37"/>
      <c r="FA145" s="37"/>
      <c r="FB145" s="37"/>
      <c r="FC145" s="37"/>
      <c r="FD145" s="37"/>
      <c r="FE145" s="37"/>
      <c r="FF145" s="37"/>
      <c r="FG145" s="37"/>
      <c r="FH145" s="37"/>
    </row>
    <row r="146" spans="2:164" x14ac:dyDescent="0.2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48"/>
      <c r="M146" s="37"/>
      <c r="N146" s="37"/>
      <c r="O146" s="37"/>
      <c r="P146" s="37"/>
      <c r="Q146" s="37"/>
      <c r="R146" s="37"/>
      <c r="S146" s="37"/>
      <c r="T146" s="37"/>
      <c r="U146" s="37"/>
      <c r="V146" s="48"/>
      <c r="W146" s="37"/>
      <c r="X146" s="37"/>
      <c r="Y146" s="37"/>
      <c r="Z146" s="37"/>
      <c r="AA146" s="37"/>
      <c r="AB146" s="37"/>
      <c r="AC146" s="37"/>
      <c r="AD146" s="37"/>
      <c r="AE146" s="37"/>
      <c r="AF146" s="3">
        <v>40</v>
      </c>
      <c r="AH146" s="50">
        <v>7.0600000000000002E-6</v>
      </c>
      <c r="AI146">
        <v>89.822999999999993</v>
      </c>
      <c r="AJ146">
        <v>84.03</v>
      </c>
      <c r="AK146">
        <v>93.444000000000003</v>
      </c>
      <c r="AL146">
        <v>125.83799999999999</v>
      </c>
      <c r="AM146">
        <v>1.2E-2</v>
      </c>
      <c r="AP146" s="48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6"/>
      <c r="BB146" s="37"/>
      <c r="BC146" s="37"/>
      <c r="BD146" s="37"/>
      <c r="BE146" s="37"/>
      <c r="BF146" s="37"/>
      <c r="BG146" s="37"/>
      <c r="BH146" s="37"/>
      <c r="BI146" s="37"/>
      <c r="BJ146" s="37"/>
      <c r="BK146" s="3">
        <v>48</v>
      </c>
      <c r="BM146" s="50">
        <v>7.0600000000000002E-6</v>
      </c>
      <c r="BN146">
        <v>74.096000000000004</v>
      </c>
      <c r="BO146">
        <v>52.808</v>
      </c>
      <c r="BP146">
        <v>91.679000000000002</v>
      </c>
      <c r="BQ146">
        <v>35.838000000000001</v>
      </c>
      <c r="BR146">
        <v>1.2E-2</v>
      </c>
      <c r="CC146">
        <v>41.8125</v>
      </c>
      <c r="CD146">
        <v>60.4375</v>
      </c>
      <c r="CE146" s="3">
        <v>66</v>
      </c>
      <c r="CG146" s="50">
        <v>4.9100000000000004E-6</v>
      </c>
      <c r="CH146">
        <v>69.7</v>
      </c>
      <c r="CI146">
        <v>66.2</v>
      </c>
      <c r="CJ146">
        <v>74.599999999999994</v>
      </c>
      <c r="CK146">
        <v>-78.69</v>
      </c>
      <c r="CL146">
        <v>8.0000000000000002E-3</v>
      </c>
      <c r="CZ146" s="48"/>
      <c r="DA146" s="37"/>
      <c r="DE146">
        <v>32.454545449999998</v>
      </c>
      <c r="DF146">
        <v>98</v>
      </c>
      <c r="DG146">
        <v>31.402597400000001</v>
      </c>
      <c r="DH146">
        <v>94.823529410000006</v>
      </c>
      <c r="DI146" t="s">
        <v>10</v>
      </c>
      <c r="DJ146">
        <v>71.644444440000001</v>
      </c>
      <c r="DK146">
        <v>74.044444440000007</v>
      </c>
      <c r="DT146" s="37"/>
      <c r="DU146">
        <v>11</v>
      </c>
      <c r="DW146" s="50">
        <v>7.0600000000000002E-6</v>
      </c>
      <c r="DX146">
        <v>73.165999999999997</v>
      </c>
      <c r="DY146">
        <v>57.152000000000001</v>
      </c>
      <c r="DZ146">
        <v>94.332999999999998</v>
      </c>
      <c r="EA146">
        <v>-95.194000000000003</v>
      </c>
      <c r="EB146">
        <v>1.2E-2</v>
      </c>
      <c r="EE146" s="3">
        <v>10</v>
      </c>
      <c r="EG146" s="50">
        <v>8.6000000000000007E-6</v>
      </c>
      <c r="EH146">
        <v>71.578000000000003</v>
      </c>
      <c r="EI146">
        <v>55.914000000000001</v>
      </c>
      <c r="EJ146">
        <v>78.727999999999994</v>
      </c>
      <c r="EK146">
        <v>41.987000000000002</v>
      </c>
      <c r="EL146">
        <v>1.4999999999999999E-2</v>
      </c>
      <c r="EO146" s="37"/>
      <c r="EP146" s="3">
        <v>40</v>
      </c>
      <c r="ER146" s="50">
        <v>5.5300000000000004E-6</v>
      </c>
      <c r="ES146">
        <v>74.367999999999995</v>
      </c>
      <c r="ET146">
        <v>71.781999999999996</v>
      </c>
      <c r="EU146">
        <v>76.581000000000003</v>
      </c>
      <c r="EV146">
        <v>-142.43100000000001</v>
      </c>
      <c r="EW146">
        <v>8.9999999999999993E-3</v>
      </c>
      <c r="EY146"/>
      <c r="EZ146" s="37"/>
      <c r="FA146" s="37"/>
      <c r="FB146" s="37"/>
      <c r="FC146" s="37"/>
      <c r="FD146" s="37"/>
      <c r="FE146" s="37"/>
      <c r="FF146" s="37"/>
      <c r="FG146" s="37"/>
      <c r="FH146" s="37"/>
    </row>
    <row r="147" spans="2:164" x14ac:dyDescent="0.2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48"/>
      <c r="M147" s="37"/>
      <c r="N147" s="37"/>
      <c r="O147" s="37"/>
      <c r="P147" s="37"/>
      <c r="Q147" s="37"/>
      <c r="R147" s="37"/>
      <c r="S147" s="37"/>
      <c r="T147" s="37"/>
      <c r="U147" s="37"/>
      <c r="V147" s="48"/>
      <c r="W147" s="37"/>
      <c r="X147" s="37"/>
      <c r="Y147" s="37"/>
      <c r="Z147" s="37"/>
      <c r="AA147" s="37"/>
      <c r="AB147" s="37"/>
      <c r="AC147" s="37"/>
      <c r="AD147" s="37"/>
      <c r="AE147" s="37"/>
      <c r="AF147" s="3">
        <v>41</v>
      </c>
      <c r="AH147" s="50">
        <v>7.3699999999999997E-6</v>
      </c>
      <c r="AI147">
        <v>95.513000000000005</v>
      </c>
      <c r="AJ147">
        <v>92.504999999999995</v>
      </c>
      <c r="AK147">
        <v>99.667000000000002</v>
      </c>
      <c r="AL147">
        <v>-55.62</v>
      </c>
      <c r="AM147">
        <v>1.2999999999999999E-2</v>
      </c>
      <c r="AP147" s="48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6"/>
      <c r="BB147" s="37"/>
      <c r="BC147" s="37"/>
      <c r="BD147" s="37"/>
      <c r="BE147" s="37"/>
      <c r="BF147" s="37"/>
      <c r="BG147" s="37"/>
      <c r="BH147" s="37"/>
      <c r="BI147" s="37"/>
      <c r="BJ147" s="37"/>
      <c r="BK147" s="3">
        <v>49</v>
      </c>
      <c r="BM147" s="50">
        <v>5.8300000000000001E-6</v>
      </c>
      <c r="BN147">
        <v>75.388999999999996</v>
      </c>
      <c r="BO147">
        <v>59.856000000000002</v>
      </c>
      <c r="BP147">
        <v>109.77800000000001</v>
      </c>
      <c r="BQ147">
        <v>-144.46199999999999</v>
      </c>
      <c r="BR147">
        <v>0.01</v>
      </c>
      <c r="BX147">
        <v>13.94711538</v>
      </c>
      <c r="BY147">
        <v>50.89473684</v>
      </c>
      <c r="BZ147">
        <v>9.649038462</v>
      </c>
      <c r="CA147">
        <v>35.21052632</v>
      </c>
      <c r="CB147" t="s">
        <v>10</v>
      </c>
      <c r="CC147">
        <v>29.086956520000001</v>
      </c>
      <c r="CD147">
        <v>42.043478260000001</v>
      </c>
      <c r="CE147" s="3">
        <v>67</v>
      </c>
      <c r="CG147" s="50">
        <v>8.2900000000000002E-6</v>
      </c>
      <c r="CH147">
        <v>68.120999999999995</v>
      </c>
      <c r="CI147">
        <v>55.820999999999998</v>
      </c>
      <c r="CJ147">
        <v>76.039000000000001</v>
      </c>
      <c r="CK147">
        <v>107.745</v>
      </c>
      <c r="CL147">
        <v>1.4999999999999999E-2</v>
      </c>
      <c r="CZ147" s="48"/>
      <c r="DA147" s="37"/>
      <c r="DF147">
        <v>151.45454549999999</v>
      </c>
      <c r="DH147">
        <v>146.54545450000001</v>
      </c>
      <c r="DI147" t="s">
        <v>11</v>
      </c>
      <c r="DJ147">
        <v>214.93333329999999</v>
      </c>
      <c r="DK147">
        <v>222.1333333</v>
      </c>
      <c r="DT147" s="37"/>
      <c r="DU147">
        <v>12</v>
      </c>
      <c r="DW147" s="50">
        <v>7.9799999999999998E-6</v>
      </c>
      <c r="DX147">
        <v>68.683999999999997</v>
      </c>
      <c r="DY147">
        <v>56.173999999999999</v>
      </c>
      <c r="DZ147">
        <v>79.611999999999995</v>
      </c>
      <c r="EA147">
        <v>80.537999999999997</v>
      </c>
      <c r="EB147">
        <v>1.4E-2</v>
      </c>
      <c r="EE147" s="3">
        <v>11</v>
      </c>
      <c r="EG147" s="50">
        <v>6.1399999999999997E-6</v>
      </c>
      <c r="EH147">
        <v>69.313999999999993</v>
      </c>
      <c r="EI147">
        <v>62.895000000000003</v>
      </c>
      <c r="EJ147">
        <v>78.363</v>
      </c>
      <c r="EK147">
        <v>-145.49100000000001</v>
      </c>
      <c r="EL147">
        <v>1.0999999999999999E-2</v>
      </c>
      <c r="EO147" s="37"/>
      <c r="EP147" s="3">
        <v>41</v>
      </c>
      <c r="ER147" s="50">
        <v>8.2900000000000002E-6</v>
      </c>
      <c r="ES147">
        <v>75.891000000000005</v>
      </c>
      <c r="ET147">
        <v>71.930000000000007</v>
      </c>
      <c r="EU147">
        <v>80.332999999999998</v>
      </c>
      <c r="EV147">
        <v>33.69</v>
      </c>
      <c r="EW147">
        <v>1.4E-2</v>
      </c>
      <c r="EY147"/>
      <c r="EZ147" s="37"/>
      <c r="FA147" s="37"/>
      <c r="FB147" s="37"/>
      <c r="FC147" s="37"/>
      <c r="FD147" s="37"/>
      <c r="FE147" s="37"/>
      <c r="FF147" s="37"/>
      <c r="FG147" s="37"/>
      <c r="FH147" s="37"/>
    </row>
    <row r="148" spans="2:164" x14ac:dyDescent="0.2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48"/>
      <c r="M148" s="37"/>
      <c r="N148" s="37"/>
      <c r="O148" s="37"/>
      <c r="P148" s="37"/>
      <c r="Q148" s="37"/>
      <c r="R148" s="37"/>
      <c r="S148" s="37"/>
      <c r="T148" s="37"/>
      <c r="U148" s="37"/>
      <c r="V148" s="48"/>
      <c r="W148" s="37"/>
      <c r="X148" s="37"/>
      <c r="Y148" s="37"/>
      <c r="Z148" s="37"/>
      <c r="AA148" s="37"/>
      <c r="AB148" s="37"/>
      <c r="AC148" s="37"/>
      <c r="AD148" s="37"/>
      <c r="AE148" s="37"/>
      <c r="AF148" s="3">
        <v>42</v>
      </c>
      <c r="AH148" s="50">
        <v>7.6699999999999994E-6</v>
      </c>
      <c r="AI148">
        <v>101.107</v>
      </c>
      <c r="AJ148">
        <v>93.667000000000002</v>
      </c>
      <c r="AK148">
        <v>116.333</v>
      </c>
      <c r="AL148">
        <v>119.745</v>
      </c>
      <c r="AM148">
        <v>1.2999999999999999E-2</v>
      </c>
      <c r="AP148" s="48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6"/>
      <c r="BB148" s="37"/>
      <c r="BC148" s="37"/>
      <c r="BD148" s="37"/>
      <c r="BE148" s="37"/>
      <c r="BF148" s="37"/>
      <c r="BG148" s="37"/>
      <c r="BH148" s="37"/>
      <c r="BI148" s="37"/>
      <c r="BJ148" s="37"/>
      <c r="BK148" s="3">
        <v>50</v>
      </c>
      <c r="BM148" s="50">
        <v>5.8300000000000001E-6</v>
      </c>
      <c r="BN148">
        <v>102.08</v>
      </c>
      <c r="BO148">
        <v>70.596999999999994</v>
      </c>
      <c r="BP148">
        <v>149.864</v>
      </c>
      <c r="BQ148">
        <v>40.600999999999999</v>
      </c>
      <c r="BR148">
        <v>0.01</v>
      </c>
      <c r="BY148">
        <v>74.38461538</v>
      </c>
      <c r="CA148">
        <v>51.46153846</v>
      </c>
      <c r="CB148" t="s">
        <v>11</v>
      </c>
      <c r="CC148">
        <v>95.571428569999995</v>
      </c>
      <c r="CD148">
        <v>138.14285709999999</v>
      </c>
      <c r="CE148" s="3">
        <v>68</v>
      </c>
      <c r="CG148" s="50">
        <v>7.9799999999999998E-6</v>
      </c>
      <c r="CH148">
        <v>68.921000000000006</v>
      </c>
      <c r="CI148">
        <v>61.718000000000004</v>
      </c>
      <c r="CJ148">
        <v>76.314999999999998</v>
      </c>
      <c r="CK148">
        <v>-73.739999999999995</v>
      </c>
      <c r="CL148">
        <v>1.4E-2</v>
      </c>
      <c r="CZ148" s="48"/>
      <c r="DA148" s="37"/>
      <c r="DB148" s="51" t="s">
        <v>93</v>
      </c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>
        <v>13</v>
      </c>
      <c r="DW148" s="50">
        <v>3.9899999999999999E-6</v>
      </c>
      <c r="DX148">
        <v>60.771999999999998</v>
      </c>
      <c r="DY148">
        <v>53.777999999999999</v>
      </c>
      <c r="DZ148">
        <v>72.147999999999996</v>
      </c>
      <c r="EA148">
        <v>-99.462000000000003</v>
      </c>
      <c r="EB148">
        <v>7.0000000000000001E-3</v>
      </c>
      <c r="EE148" s="3">
        <v>12</v>
      </c>
      <c r="EG148" s="50">
        <v>9.5200000000000003E-6</v>
      </c>
      <c r="EH148">
        <v>68.272999999999996</v>
      </c>
      <c r="EI148">
        <v>58.311</v>
      </c>
      <c r="EJ148">
        <v>75.900000000000006</v>
      </c>
      <c r="EK148">
        <v>39.56</v>
      </c>
      <c r="EL148">
        <v>1.7000000000000001E-2</v>
      </c>
      <c r="EO148" s="37"/>
      <c r="EP148" s="3">
        <v>42</v>
      </c>
      <c r="ER148" s="50">
        <v>8.6000000000000007E-6</v>
      </c>
      <c r="ES148">
        <v>78.998999999999995</v>
      </c>
      <c r="ET148">
        <v>76.099000000000004</v>
      </c>
      <c r="EU148">
        <v>83.46</v>
      </c>
      <c r="EV148">
        <v>-142.30600000000001</v>
      </c>
      <c r="EW148">
        <v>1.4999999999999999E-2</v>
      </c>
      <c r="EY148"/>
      <c r="EZ148" s="37"/>
      <c r="FA148" s="37"/>
      <c r="FB148" s="37"/>
      <c r="FC148" s="37"/>
      <c r="FD148" s="37"/>
      <c r="FE148" s="37"/>
      <c r="FF148" s="37"/>
      <c r="FG148" s="37"/>
      <c r="FH148" s="37"/>
    </row>
    <row r="149" spans="2:164" x14ac:dyDescent="0.2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48"/>
      <c r="M149" s="37"/>
      <c r="N149" s="37"/>
      <c r="O149" s="37"/>
      <c r="P149" s="37"/>
      <c r="Q149" s="37"/>
      <c r="R149" s="37"/>
      <c r="S149" s="37"/>
      <c r="T149" s="37"/>
      <c r="U149" s="37"/>
      <c r="V149" s="48"/>
      <c r="W149" s="37"/>
      <c r="X149" s="37"/>
      <c r="Y149" s="37"/>
      <c r="Z149" s="37"/>
      <c r="AA149" s="37"/>
      <c r="AB149" s="37"/>
      <c r="AC149" s="37"/>
      <c r="AD149" s="37"/>
      <c r="AE149" s="37"/>
      <c r="AF149" s="3">
        <v>43</v>
      </c>
      <c r="AH149" s="50">
        <v>1.04E-5</v>
      </c>
      <c r="AI149">
        <v>88.79</v>
      </c>
      <c r="AJ149">
        <v>78.799000000000007</v>
      </c>
      <c r="AK149">
        <v>93.667000000000002</v>
      </c>
      <c r="AL149">
        <v>-52.430999999999997</v>
      </c>
      <c r="AM149">
        <v>1.7999999999999999E-2</v>
      </c>
      <c r="AP149" s="48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6"/>
      <c r="BB149" s="37"/>
      <c r="BC149" s="37"/>
      <c r="BD149" s="37"/>
      <c r="BE149" s="37"/>
      <c r="BF149" s="37"/>
      <c r="BG149" s="37"/>
      <c r="BH149" s="37"/>
      <c r="BI149" s="37"/>
      <c r="BJ149" s="37"/>
      <c r="BK149" s="3">
        <v>51</v>
      </c>
      <c r="BM149" s="50">
        <v>7.0600000000000002E-6</v>
      </c>
      <c r="BN149">
        <v>158.755</v>
      </c>
      <c r="BO149">
        <v>95.519000000000005</v>
      </c>
      <c r="BP149">
        <v>192.15199999999999</v>
      </c>
      <c r="BQ149">
        <v>-136.84800000000001</v>
      </c>
      <c r="BR149">
        <v>1.2E-2</v>
      </c>
      <c r="BU149" s="51" t="s">
        <v>80</v>
      </c>
      <c r="BV149" s="37"/>
      <c r="BW149" s="37"/>
      <c r="BX149" s="37"/>
      <c r="BY149" s="37"/>
      <c r="BZ149" s="37"/>
      <c r="CA149" s="37"/>
      <c r="CB149" s="37"/>
      <c r="CC149" s="37"/>
      <c r="CD149" s="37"/>
      <c r="CE149" s="3">
        <v>69</v>
      </c>
      <c r="CG149" s="50">
        <v>7.6699999999999994E-6</v>
      </c>
      <c r="CH149">
        <v>67.444999999999993</v>
      </c>
      <c r="CI149">
        <v>62.948</v>
      </c>
      <c r="CJ149">
        <v>74.5</v>
      </c>
      <c r="CK149">
        <v>104.621</v>
      </c>
      <c r="CL149">
        <v>1.2999999999999999E-2</v>
      </c>
      <c r="CZ149" s="48"/>
      <c r="DA149" s="37"/>
      <c r="DB149" s="3" t="s">
        <v>13</v>
      </c>
      <c r="DC149" t="s">
        <v>1</v>
      </c>
      <c r="DD149" t="s">
        <v>2</v>
      </c>
      <c r="DE149" t="s">
        <v>3</v>
      </c>
      <c r="DF149" t="s">
        <v>4</v>
      </c>
      <c r="DG149" t="s">
        <v>5</v>
      </c>
      <c r="DH149" t="s">
        <v>6</v>
      </c>
      <c r="DI149" t="s">
        <v>14</v>
      </c>
      <c r="DT149" s="37"/>
      <c r="DU149">
        <v>14</v>
      </c>
      <c r="DW149" s="50">
        <v>4.6E-6</v>
      </c>
      <c r="DX149">
        <v>68.66</v>
      </c>
      <c r="DY149">
        <v>55.332999999999998</v>
      </c>
      <c r="DZ149">
        <v>95.667000000000002</v>
      </c>
      <c r="EA149">
        <v>81.87</v>
      </c>
      <c r="EB149">
        <v>8.0000000000000002E-3</v>
      </c>
      <c r="EE149" s="3">
        <v>13</v>
      </c>
      <c r="EG149" s="50">
        <v>1.1399999999999999E-5</v>
      </c>
      <c r="EH149">
        <v>70.037999999999997</v>
      </c>
      <c r="EI149">
        <v>61.889000000000003</v>
      </c>
      <c r="EJ149">
        <v>77.611000000000004</v>
      </c>
      <c r="EK149">
        <v>-138.36600000000001</v>
      </c>
      <c r="EL149">
        <v>0.02</v>
      </c>
      <c r="EO149" s="37"/>
      <c r="EP149" s="3">
        <v>43</v>
      </c>
      <c r="ER149" s="50">
        <v>9.2099999999999999E-6</v>
      </c>
      <c r="ES149">
        <v>78.724000000000004</v>
      </c>
      <c r="ET149">
        <v>76.263999999999996</v>
      </c>
      <c r="EU149">
        <v>82</v>
      </c>
      <c r="EV149">
        <v>36.469000000000001</v>
      </c>
      <c r="EW149">
        <v>1.6E-2</v>
      </c>
      <c r="EY149"/>
      <c r="EZ149" s="37"/>
      <c r="FA149" s="37"/>
      <c r="FB149" s="37"/>
      <c r="FC149" s="37"/>
      <c r="FD149" s="37"/>
      <c r="FE149" s="37"/>
      <c r="FF149" s="37"/>
      <c r="FG149" s="37"/>
      <c r="FH149" s="37"/>
    </row>
    <row r="150" spans="2:164" x14ac:dyDescent="0.2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48"/>
      <c r="M150" s="37"/>
      <c r="N150" s="37"/>
      <c r="O150" s="37"/>
      <c r="P150" s="37"/>
      <c r="Q150" s="37"/>
      <c r="R150" s="37"/>
      <c r="S150" s="37"/>
      <c r="T150" s="37"/>
      <c r="U150" s="37"/>
      <c r="V150" s="48"/>
      <c r="W150" s="37"/>
      <c r="X150" s="37"/>
      <c r="Y150" s="37"/>
      <c r="Z150" s="37"/>
      <c r="AA150" s="37"/>
      <c r="AB150" s="37"/>
      <c r="AC150" s="37"/>
      <c r="AD150" s="37"/>
      <c r="AE150" s="37"/>
      <c r="AF150" s="3">
        <v>44</v>
      </c>
      <c r="AH150" s="50">
        <v>1.04E-5</v>
      </c>
      <c r="AI150">
        <v>89.578000000000003</v>
      </c>
      <c r="AJ150">
        <v>82.44</v>
      </c>
      <c r="AK150">
        <v>97.343000000000004</v>
      </c>
      <c r="AL150">
        <v>123.69</v>
      </c>
      <c r="AM150">
        <v>1.7999999999999999E-2</v>
      </c>
      <c r="AP150" s="48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6"/>
      <c r="BB150" s="37"/>
      <c r="BC150" s="37"/>
      <c r="BD150" s="37"/>
      <c r="BE150" s="37"/>
      <c r="BF150" s="37"/>
      <c r="BG150" s="37"/>
      <c r="BH150" s="37"/>
      <c r="BI150" s="37"/>
      <c r="BJ150" s="37"/>
      <c r="BK150" s="3">
        <v>52</v>
      </c>
      <c r="BM150" s="50">
        <v>7.3699999999999997E-6</v>
      </c>
      <c r="BN150">
        <v>159.71199999999999</v>
      </c>
      <c r="BO150">
        <v>127.77800000000001</v>
      </c>
      <c r="BP150">
        <v>187.672</v>
      </c>
      <c r="BQ150">
        <v>39.805999999999997</v>
      </c>
      <c r="BR150">
        <v>1.2999999999999999E-2</v>
      </c>
      <c r="BU150" s="3" t="s">
        <v>13</v>
      </c>
      <c r="BV150" t="s">
        <v>1</v>
      </c>
      <c r="BW150" t="s">
        <v>2</v>
      </c>
      <c r="BX150" t="s">
        <v>3</v>
      </c>
      <c r="BY150" t="s">
        <v>4</v>
      </c>
      <c r="BZ150" t="s">
        <v>5</v>
      </c>
      <c r="CA150" t="s">
        <v>6</v>
      </c>
      <c r="CB150" t="s">
        <v>14</v>
      </c>
      <c r="CE150" s="3">
        <v>70</v>
      </c>
      <c r="CG150" s="50">
        <v>6.7499999999999997E-6</v>
      </c>
      <c r="CH150">
        <v>65.715000000000003</v>
      </c>
      <c r="CI150">
        <v>60.677999999999997</v>
      </c>
      <c r="CJ150">
        <v>69.619</v>
      </c>
      <c r="CK150">
        <v>-75.963999999999999</v>
      </c>
      <c r="CL150">
        <v>1.0999999999999999E-2</v>
      </c>
      <c r="CZ150" s="48"/>
      <c r="DA150" s="37"/>
      <c r="DB150" s="3">
        <v>1</v>
      </c>
      <c r="DD150" s="50">
        <v>7.3699999999999997E-6</v>
      </c>
      <c r="DE150">
        <v>71.822000000000003</v>
      </c>
      <c r="DF150">
        <v>64.941999999999993</v>
      </c>
      <c r="DG150">
        <v>79.92</v>
      </c>
      <c r="DH150">
        <v>7.7649999999999997</v>
      </c>
      <c r="DI150">
        <v>1.2999999999999999E-2</v>
      </c>
      <c r="DT150" s="37"/>
      <c r="DU150">
        <v>15</v>
      </c>
      <c r="DW150" s="50">
        <v>4.3000000000000003E-6</v>
      </c>
      <c r="DX150">
        <v>100.512</v>
      </c>
      <c r="DY150">
        <v>74.393000000000001</v>
      </c>
      <c r="DZ150">
        <v>124.03400000000001</v>
      </c>
      <c r="EA150">
        <v>-99.462000000000003</v>
      </c>
      <c r="EB150">
        <v>7.0000000000000001E-3</v>
      </c>
      <c r="EE150" s="3">
        <v>14</v>
      </c>
      <c r="EG150" s="50">
        <v>1.2300000000000001E-5</v>
      </c>
      <c r="EH150">
        <v>58.311999999999998</v>
      </c>
      <c r="EI150">
        <v>53.225999999999999</v>
      </c>
      <c r="EJ150">
        <v>62.667000000000002</v>
      </c>
      <c r="EK150">
        <v>36.573</v>
      </c>
      <c r="EL150">
        <v>2.1000000000000001E-2</v>
      </c>
      <c r="EO150" s="37"/>
      <c r="EP150" s="3">
        <v>44</v>
      </c>
      <c r="ER150" s="50">
        <v>7.9799999999999998E-6</v>
      </c>
      <c r="ES150">
        <v>78.48</v>
      </c>
      <c r="ET150">
        <v>76.444999999999993</v>
      </c>
      <c r="EU150">
        <v>79.965999999999994</v>
      </c>
      <c r="EV150">
        <v>-144.46199999999999</v>
      </c>
      <c r="EW150">
        <v>1.4E-2</v>
      </c>
      <c r="EY150"/>
      <c r="EZ150" s="37"/>
      <c r="FA150" s="37"/>
      <c r="FB150" s="37"/>
      <c r="FC150" s="37"/>
      <c r="FD150" s="37"/>
      <c r="FE150" s="37"/>
      <c r="FF150" s="37"/>
      <c r="FG150" s="37"/>
      <c r="FH150" s="37"/>
    </row>
    <row r="151" spans="2:164" x14ac:dyDescent="0.2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48"/>
      <c r="M151" s="37"/>
      <c r="N151" s="37"/>
      <c r="O151" s="37"/>
      <c r="P151" s="37"/>
      <c r="Q151" s="37"/>
      <c r="R151" s="37"/>
      <c r="S151" s="37"/>
      <c r="T151" s="37"/>
      <c r="U151" s="37"/>
      <c r="V151" s="48"/>
      <c r="W151" s="37"/>
      <c r="X151" s="37"/>
      <c r="Y151" s="37"/>
      <c r="Z151" s="37"/>
      <c r="AA151" s="37"/>
      <c r="AB151" s="37"/>
      <c r="AC151" s="37"/>
      <c r="AD151" s="37"/>
      <c r="AE151" s="37"/>
      <c r="AF151" s="3">
        <v>45</v>
      </c>
      <c r="AH151" s="50">
        <v>8.8999999999999995E-6</v>
      </c>
      <c r="AI151">
        <v>91.557000000000002</v>
      </c>
      <c r="AJ151">
        <v>88</v>
      </c>
      <c r="AK151">
        <v>100.751</v>
      </c>
      <c r="AL151">
        <v>-59.744</v>
      </c>
      <c r="AM151">
        <v>1.6E-2</v>
      </c>
      <c r="AP151" s="48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6"/>
      <c r="BB151" s="37"/>
      <c r="BC151" s="37"/>
      <c r="BD151" s="37"/>
      <c r="BE151" s="37"/>
      <c r="BF151" s="37"/>
      <c r="BG151" s="37"/>
      <c r="BH151" s="37"/>
      <c r="BI151" s="37"/>
      <c r="BJ151" s="37"/>
      <c r="BK151" s="3">
        <v>53</v>
      </c>
      <c r="BM151" s="50">
        <v>5.22E-6</v>
      </c>
      <c r="BN151">
        <v>124.15900000000001</v>
      </c>
      <c r="BO151">
        <v>112.63</v>
      </c>
      <c r="BP151">
        <v>159.55600000000001</v>
      </c>
      <c r="BQ151">
        <v>-143.13</v>
      </c>
      <c r="BR151">
        <v>8.9999999999999993E-3</v>
      </c>
      <c r="BU151" s="3">
        <v>1</v>
      </c>
      <c r="BW151" s="50">
        <v>5.5300000000000004E-6</v>
      </c>
      <c r="BX151">
        <v>130.71899999999999</v>
      </c>
      <c r="BY151">
        <v>87.483000000000004</v>
      </c>
      <c r="BZ151">
        <v>202</v>
      </c>
      <c r="CA151">
        <v>-35.537999999999997</v>
      </c>
      <c r="CB151">
        <v>8.9999999999999993E-3</v>
      </c>
      <c r="CE151" s="3">
        <v>71</v>
      </c>
      <c r="CG151" s="50">
        <v>7.3699999999999997E-6</v>
      </c>
      <c r="CH151">
        <v>68.063000000000002</v>
      </c>
      <c r="CI151">
        <v>65.052000000000007</v>
      </c>
      <c r="CJ151">
        <v>71.971000000000004</v>
      </c>
      <c r="CK151">
        <v>105.255</v>
      </c>
      <c r="CL151">
        <v>1.2999999999999999E-2</v>
      </c>
      <c r="CZ151" s="48"/>
      <c r="DA151" s="37"/>
      <c r="DB151" s="3">
        <v>2</v>
      </c>
      <c r="DD151" s="50">
        <v>8.2900000000000002E-6</v>
      </c>
      <c r="DE151">
        <v>67.497</v>
      </c>
      <c r="DF151">
        <v>61.725999999999999</v>
      </c>
      <c r="DG151">
        <v>74.47</v>
      </c>
      <c r="DH151">
        <v>-175.601</v>
      </c>
      <c r="DI151">
        <v>1.4E-2</v>
      </c>
      <c r="DT151" s="37"/>
      <c r="DU151">
        <v>16</v>
      </c>
      <c r="DW151" s="50">
        <v>3.9899999999999999E-6</v>
      </c>
      <c r="DX151">
        <v>75.253</v>
      </c>
      <c r="DY151">
        <v>60.79</v>
      </c>
      <c r="DZ151">
        <v>91.221999999999994</v>
      </c>
      <c r="EA151">
        <v>80.537999999999997</v>
      </c>
      <c r="EB151">
        <v>7.0000000000000001E-3</v>
      </c>
      <c r="EE151" s="3">
        <v>15</v>
      </c>
      <c r="EG151" s="50">
        <v>8.8999999999999995E-6</v>
      </c>
      <c r="EH151">
        <v>51.881999999999998</v>
      </c>
      <c r="EI151">
        <v>48.167000000000002</v>
      </c>
      <c r="EJ151">
        <v>58.332999999999998</v>
      </c>
      <c r="EK151">
        <v>-133.53100000000001</v>
      </c>
      <c r="EL151">
        <v>1.4999999999999999E-2</v>
      </c>
      <c r="EO151" s="37"/>
      <c r="EP151" s="3">
        <v>45</v>
      </c>
      <c r="ER151" s="50">
        <v>6.4500000000000001E-6</v>
      </c>
      <c r="ES151">
        <v>78.783000000000001</v>
      </c>
      <c r="ET151">
        <v>77.867000000000004</v>
      </c>
      <c r="EU151">
        <v>79.819999999999993</v>
      </c>
      <c r="EV151">
        <v>34.509</v>
      </c>
      <c r="EW151">
        <v>1.0999999999999999E-2</v>
      </c>
      <c r="EY151"/>
      <c r="EZ151" s="37"/>
      <c r="FA151" s="37"/>
      <c r="FB151" s="37"/>
      <c r="FC151" s="37"/>
      <c r="FD151" s="37"/>
      <c r="FE151" s="37"/>
      <c r="FF151" s="37"/>
      <c r="FG151" s="37"/>
      <c r="FH151" s="37"/>
    </row>
    <row r="152" spans="2:164" x14ac:dyDescent="0.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48"/>
      <c r="M152" s="37"/>
      <c r="N152" s="37"/>
      <c r="O152" s="37"/>
      <c r="P152" s="37"/>
      <c r="Q152" s="37"/>
      <c r="R152" s="37"/>
      <c r="S152" s="37"/>
      <c r="T152" s="37"/>
      <c r="U152" s="37"/>
      <c r="V152" s="48"/>
      <c r="W152" s="37"/>
      <c r="X152" s="37"/>
      <c r="Y152" s="37"/>
      <c r="Z152" s="37"/>
      <c r="AA152" s="37"/>
      <c r="AB152" s="37"/>
      <c r="AC152" s="37"/>
      <c r="AD152" s="37"/>
      <c r="AE152" s="37"/>
      <c r="AF152" s="3">
        <v>46</v>
      </c>
      <c r="AH152" s="50">
        <v>9.5200000000000003E-6</v>
      </c>
      <c r="AI152">
        <v>94.153999999999996</v>
      </c>
      <c r="AJ152">
        <v>86.608000000000004</v>
      </c>
      <c r="AK152">
        <v>101.822</v>
      </c>
      <c r="AL152">
        <v>125.754</v>
      </c>
      <c r="AM152">
        <v>1.7000000000000001E-2</v>
      </c>
      <c r="AP152" s="48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6"/>
      <c r="BB152" s="37"/>
      <c r="BC152" s="37"/>
      <c r="BD152" s="37"/>
      <c r="BE152" s="37"/>
      <c r="BF152" s="37"/>
      <c r="BG152" s="37"/>
      <c r="BH152" s="37"/>
      <c r="BI152" s="37"/>
      <c r="BJ152" s="37"/>
      <c r="BK152" s="3">
        <v>54</v>
      </c>
      <c r="BM152" s="50">
        <v>5.8300000000000001E-6</v>
      </c>
      <c r="BN152">
        <v>177.86</v>
      </c>
      <c r="BO152">
        <v>124.63</v>
      </c>
      <c r="BP152">
        <v>211.77799999999999</v>
      </c>
      <c r="BQ152">
        <v>40.600999999999999</v>
      </c>
      <c r="BR152">
        <v>0.01</v>
      </c>
      <c r="BU152" s="3">
        <v>2</v>
      </c>
      <c r="BW152" s="50">
        <v>5.5300000000000004E-6</v>
      </c>
      <c r="BX152">
        <v>154.602</v>
      </c>
      <c r="BY152">
        <v>120.667</v>
      </c>
      <c r="BZ152">
        <v>202</v>
      </c>
      <c r="CA152">
        <v>140.19399999999999</v>
      </c>
      <c r="CB152">
        <v>8.9999999999999993E-3</v>
      </c>
      <c r="CE152" s="3">
        <v>72</v>
      </c>
      <c r="CG152" s="50">
        <v>7.0600000000000002E-6</v>
      </c>
      <c r="CH152">
        <v>67.239000000000004</v>
      </c>
      <c r="CI152">
        <v>62.713999999999999</v>
      </c>
      <c r="CJ152">
        <v>71.733999999999995</v>
      </c>
      <c r="CK152">
        <v>-74.055000000000007</v>
      </c>
      <c r="CL152">
        <v>1.2E-2</v>
      </c>
      <c r="CZ152" s="48"/>
      <c r="DA152" s="37"/>
      <c r="DB152" s="3">
        <v>3</v>
      </c>
      <c r="DD152" s="50">
        <v>7.0600000000000002E-6</v>
      </c>
      <c r="DE152">
        <v>68.096000000000004</v>
      </c>
      <c r="DF152">
        <v>59.939</v>
      </c>
      <c r="DG152">
        <v>73.221999999999994</v>
      </c>
      <c r="DH152">
        <v>5.194</v>
      </c>
      <c r="DI152">
        <v>1.2E-2</v>
      </c>
      <c r="DT152" s="37"/>
      <c r="DU152">
        <v>17</v>
      </c>
      <c r="DW152" s="50">
        <v>1.01E-5</v>
      </c>
      <c r="DX152">
        <v>95.492999999999995</v>
      </c>
      <c r="DY152">
        <v>70.63</v>
      </c>
      <c r="DZ152">
        <v>116.444</v>
      </c>
      <c r="EA152">
        <v>-98.881</v>
      </c>
      <c r="EB152">
        <v>1.7999999999999999E-2</v>
      </c>
      <c r="EE152" s="3">
        <v>16</v>
      </c>
      <c r="EG152" s="50">
        <v>6.7499999999999997E-6</v>
      </c>
      <c r="EH152">
        <v>50.569000000000003</v>
      </c>
      <c r="EI152">
        <v>47.634999999999998</v>
      </c>
      <c r="EJ152">
        <v>54.048000000000002</v>
      </c>
      <c r="EK152">
        <v>-138.81399999999999</v>
      </c>
      <c r="EL152">
        <v>1.2E-2</v>
      </c>
      <c r="EO152" s="37"/>
      <c r="EP152" s="3">
        <v>46</v>
      </c>
      <c r="ER152" s="50">
        <v>5.5300000000000004E-6</v>
      </c>
      <c r="ES152">
        <v>79.373000000000005</v>
      </c>
      <c r="ET152">
        <v>77.045000000000002</v>
      </c>
      <c r="EU152">
        <v>83.332999999999998</v>
      </c>
      <c r="EV152">
        <v>-139.76400000000001</v>
      </c>
      <c r="EW152">
        <v>8.9999999999999993E-3</v>
      </c>
      <c r="EY152"/>
      <c r="EZ152" s="37"/>
      <c r="FA152" s="37"/>
      <c r="FB152" s="37"/>
      <c r="FC152" s="37"/>
      <c r="FD152" s="37"/>
      <c r="FE152" s="37"/>
      <c r="FF152" s="37"/>
      <c r="FG152" s="37"/>
      <c r="FH152" s="37"/>
    </row>
    <row r="153" spans="2:164" x14ac:dyDescent="0.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48"/>
      <c r="M153" s="37"/>
      <c r="N153" s="37"/>
      <c r="O153" s="37"/>
      <c r="P153" s="37"/>
      <c r="Q153" s="37"/>
      <c r="R153" s="37"/>
      <c r="S153" s="37"/>
      <c r="T153" s="37"/>
      <c r="U153" s="37"/>
      <c r="V153" s="48"/>
      <c r="W153" s="37"/>
      <c r="X153" s="37"/>
      <c r="Y153" s="37"/>
      <c r="Z153" s="37"/>
      <c r="AA153" s="37"/>
      <c r="AB153" s="37"/>
      <c r="AC153" s="37"/>
      <c r="AD153" s="37"/>
      <c r="AE153" s="37"/>
      <c r="AF153" s="3">
        <v>47</v>
      </c>
      <c r="AH153" s="50">
        <v>9.8200000000000008E-6</v>
      </c>
      <c r="AI153">
        <v>87.412000000000006</v>
      </c>
      <c r="AJ153">
        <v>82.805999999999997</v>
      </c>
      <c r="AK153">
        <v>90.433000000000007</v>
      </c>
      <c r="AL153">
        <v>-54.246000000000002</v>
      </c>
      <c r="AM153">
        <v>1.7000000000000001E-2</v>
      </c>
      <c r="AP153" s="48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6"/>
      <c r="BB153" s="37"/>
      <c r="BC153" s="37"/>
      <c r="BD153" s="37"/>
      <c r="BE153" s="37"/>
      <c r="BF153" s="37"/>
      <c r="BG153" s="37"/>
      <c r="BH153" s="37"/>
      <c r="BI153" s="37"/>
      <c r="BJ153" s="37"/>
      <c r="BK153" s="3">
        <v>55</v>
      </c>
      <c r="BM153" s="50">
        <v>7.6699999999999994E-6</v>
      </c>
      <c r="BN153">
        <v>194.97399999999999</v>
      </c>
      <c r="BO153">
        <v>162.88900000000001</v>
      </c>
      <c r="BP153">
        <v>225.185</v>
      </c>
      <c r="BQ153">
        <v>-140.19399999999999</v>
      </c>
      <c r="BR153">
        <v>1.2999999999999999E-2</v>
      </c>
      <c r="BU153" s="3">
        <v>3</v>
      </c>
      <c r="BW153" s="50">
        <v>5.22E-6</v>
      </c>
      <c r="BX153">
        <v>108.033</v>
      </c>
      <c r="BY153">
        <v>94.771000000000001</v>
      </c>
      <c r="BZ153">
        <v>120.667</v>
      </c>
      <c r="CA153">
        <v>-32.734999999999999</v>
      </c>
      <c r="CB153">
        <v>8.9999999999999993E-3</v>
      </c>
      <c r="CE153" s="3">
        <v>73</v>
      </c>
      <c r="CG153" s="50">
        <v>5.5300000000000004E-6</v>
      </c>
      <c r="CH153">
        <v>68.608999999999995</v>
      </c>
      <c r="CI153">
        <v>65.391999999999996</v>
      </c>
      <c r="CJ153">
        <v>79.941000000000003</v>
      </c>
      <c r="CK153">
        <v>103.241</v>
      </c>
      <c r="CL153">
        <v>0.01</v>
      </c>
      <c r="CZ153" s="48"/>
      <c r="DA153" s="37"/>
      <c r="DB153" s="3">
        <v>4</v>
      </c>
      <c r="DD153" s="50">
        <v>8.8999999999999995E-6</v>
      </c>
      <c r="DE153">
        <v>64.69</v>
      </c>
      <c r="DF153">
        <v>57.524000000000001</v>
      </c>
      <c r="DG153">
        <v>70.332999999999998</v>
      </c>
      <c r="DH153">
        <v>-175.91399999999999</v>
      </c>
      <c r="DI153">
        <v>1.6E-2</v>
      </c>
      <c r="DT153" s="37"/>
      <c r="DU153">
        <v>18</v>
      </c>
      <c r="DW153" s="50">
        <v>1.04E-5</v>
      </c>
      <c r="DX153">
        <v>92.204999999999998</v>
      </c>
      <c r="DY153">
        <v>75.263000000000005</v>
      </c>
      <c r="DZ153">
        <v>116.444</v>
      </c>
      <c r="EA153">
        <v>79.694999999999993</v>
      </c>
      <c r="EB153">
        <v>1.7999999999999999E-2</v>
      </c>
      <c r="EE153" s="3">
        <v>17</v>
      </c>
      <c r="EG153" s="50">
        <v>1.04E-5</v>
      </c>
      <c r="EH153">
        <v>50.41</v>
      </c>
      <c r="EI153">
        <v>46.387999999999998</v>
      </c>
      <c r="EJ153">
        <v>55.237000000000002</v>
      </c>
      <c r="EK153">
        <v>38.927999999999997</v>
      </c>
      <c r="EL153">
        <v>1.9E-2</v>
      </c>
      <c r="EO153" s="37"/>
      <c r="EP153" s="3">
        <v>47</v>
      </c>
      <c r="ER153" s="50">
        <v>5.8300000000000001E-6</v>
      </c>
      <c r="ES153">
        <v>86.373999999999995</v>
      </c>
      <c r="ET153">
        <v>83.058000000000007</v>
      </c>
      <c r="EU153">
        <v>89.251000000000005</v>
      </c>
      <c r="EV153">
        <v>33.69</v>
      </c>
      <c r="EW153">
        <v>0.01</v>
      </c>
      <c r="EY153"/>
      <c r="EZ153" s="37"/>
      <c r="FA153" s="37"/>
      <c r="FB153" s="37"/>
      <c r="FC153" s="37"/>
      <c r="FD153" s="37"/>
      <c r="FE153" s="37"/>
      <c r="FF153" s="37"/>
      <c r="FG153" s="37"/>
      <c r="FH153" s="37"/>
    </row>
    <row r="154" spans="2:164" x14ac:dyDescent="0.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48"/>
      <c r="M154" s="37"/>
      <c r="N154" s="37"/>
      <c r="O154" s="37"/>
      <c r="P154" s="37"/>
      <c r="Q154" s="37"/>
      <c r="R154" s="37"/>
      <c r="S154" s="37"/>
      <c r="T154" s="37"/>
      <c r="U154" s="37"/>
      <c r="V154" s="48"/>
      <c r="W154" s="37"/>
      <c r="X154" s="37"/>
      <c r="Y154" s="37"/>
      <c r="Z154" s="37"/>
      <c r="AA154" s="37"/>
      <c r="AB154" s="37"/>
      <c r="AC154" s="37"/>
      <c r="AD154" s="37"/>
      <c r="AE154" s="37"/>
      <c r="AF154" s="3">
        <v>48</v>
      </c>
      <c r="AH154" s="50">
        <v>1.04E-5</v>
      </c>
      <c r="AI154">
        <v>89.79</v>
      </c>
      <c r="AJ154">
        <v>85.998999999999995</v>
      </c>
      <c r="AK154">
        <v>92.596000000000004</v>
      </c>
      <c r="AL154">
        <v>122.735</v>
      </c>
      <c r="AM154">
        <v>1.7999999999999999E-2</v>
      </c>
      <c r="AP154" s="48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6"/>
      <c r="BB154" s="37"/>
      <c r="BC154" s="37"/>
      <c r="BD154" s="37"/>
      <c r="BE154" s="37"/>
      <c r="BF154" s="37"/>
      <c r="BG154" s="37"/>
      <c r="BH154" s="37"/>
      <c r="BI154" s="37"/>
      <c r="BJ154" s="37"/>
      <c r="BK154" s="3">
        <v>56</v>
      </c>
      <c r="BM154" s="50">
        <v>6.7499999999999997E-6</v>
      </c>
      <c r="BN154">
        <v>179.51900000000001</v>
      </c>
      <c r="BO154">
        <v>151.32499999999999</v>
      </c>
      <c r="BP154">
        <v>220.75899999999999</v>
      </c>
      <c r="BQ154">
        <v>35.218000000000004</v>
      </c>
      <c r="BR154">
        <v>1.2E-2</v>
      </c>
      <c r="BU154" s="3">
        <v>4</v>
      </c>
      <c r="BW154" s="50">
        <v>6.1399999999999997E-6</v>
      </c>
      <c r="BX154">
        <v>96.215000000000003</v>
      </c>
      <c r="BY154">
        <v>92.456000000000003</v>
      </c>
      <c r="BZ154">
        <v>99.322000000000003</v>
      </c>
      <c r="CA154">
        <v>137.12100000000001</v>
      </c>
      <c r="CB154">
        <v>1.0999999999999999E-2</v>
      </c>
      <c r="CE154" s="3">
        <v>74</v>
      </c>
      <c r="CG154" s="50">
        <v>1.2300000000000001E-5</v>
      </c>
      <c r="CH154">
        <v>64.991</v>
      </c>
      <c r="CI154">
        <v>57.954999999999998</v>
      </c>
      <c r="CJ154">
        <v>69.790000000000006</v>
      </c>
      <c r="CK154">
        <v>-73.442999999999998</v>
      </c>
      <c r="CL154">
        <v>2.1000000000000001E-2</v>
      </c>
      <c r="CZ154" s="48"/>
      <c r="DA154" s="37"/>
      <c r="DB154" s="3">
        <v>5</v>
      </c>
      <c r="DD154" s="50">
        <v>8.8999999999999995E-6</v>
      </c>
      <c r="DE154">
        <v>63.901000000000003</v>
      </c>
      <c r="DF154">
        <v>59.968000000000004</v>
      </c>
      <c r="DG154">
        <v>69</v>
      </c>
      <c r="DH154">
        <v>6.1159999999999997</v>
      </c>
      <c r="DI154">
        <v>1.6E-2</v>
      </c>
      <c r="DT154" s="37"/>
      <c r="DU154">
        <v>19</v>
      </c>
      <c r="DW154" s="50">
        <v>6.1399999999999997E-6</v>
      </c>
      <c r="DX154">
        <v>86.445999999999998</v>
      </c>
      <c r="DY154">
        <v>71.552000000000007</v>
      </c>
      <c r="DZ154">
        <v>106.649</v>
      </c>
      <c r="EA154">
        <v>-98.972999999999999</v>
      </c>
      <c r="EB154">
        <v>1.0999999999999999E-2</v>
      </c>
      <c r="EE154" s="3">
        <v>18</v>
      </c>
      <c r="EG154" s="50">
        <v>7.0600000000000002E-6</v>
      </c>
      <c r="EH154">
        <v>50.460999999999999</v>
      </c>
      <c r="EI154">
        <v>47.332999999999998</v>
      </c>
      <c r="EJ154">
        <v>54.212000000000003</v>
      </c>
      <c r="EK154">
        <v>-140.52799999999999</v>
      </c>
      <c r="EL154">
        <v>1.2E-2</v>
      </c>
      <c r="EO154" s="37"/>
      <c r="EP154" s="3">
        <v>48</v>
      </c>
      <c r="ER154" s="50">
        <v>5.8300000000000001E-6</v>
      </c>
      <c r="ES154">
        <v>82.861999999999995</v>
      </c>
      <c r="ET154">
        <v>80.173000000000002</v>
      </c>
      <c r="EU154">
        <v>88.667000000000002</v>
      </c>
      <c r="EV154">
        <v>-141.84299999999999</v>
      </c>
      <c r="EW154">
        <v>0.01</v>
      </c>
      <c r="EY154"/>
      <c r="EZ154" s="37"/>
      <c r="FA154" s="37"/>
      <c r="FB154" s="37"/>
      <c r="FC154" s="37"/>
      <c r="FD154" s="37"/>
      <c r="FE154" s="37"/>
      <c r="FF154" s="37"/>
      <c r="FG154" s="37"/>
      <c r="FH154" s="37"/>
    </row>
    <row r="155" spans="2:164" x14ac:dyDescent="0.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48"/>
      <c r="M155" s="37"/>
      <c r="N155" s="37"/>
      <c r="O155" s="37"/>
      <c r="P155" s="37"/>
      <c r="Q155" s="37"/>
      <c r="R155" s="37"/>
      <c r="S155" s="37"/>
      <c r="T155" s="37"/>
      <c r="U155" s="37"/>
      <c r="V155" s="48"/>
      <c r="W155" s="37"/>
      <c r="X155" s="37"/>
      <c r="Y155" s="37"/>
      <c r="Z155" s="37"/>
      <c r="AA155" s="37"/>
      <c r="AB155" s="37"/>
      <c r="AC155" s="37"/>
      <c r="AD155" s="37"/>
      <c r="AE155" s="37"/>
      <c r="AF155" s="3">
        <v>49</v>
      </c>
      <c r="AH155" s="50">
        <v>1.01E-5</v>
      </c>
      <c r="AI155">
        <v>91.16</v>
      </c>
      <c r="AJ155">
        <v>85.778000000000006</v>
      </c>
      <c r="AK155">
        <v>97.242000000000004</v>
      </c>
      <c r="AL155">
        <v>-55.305</v>
      </c>
      <c r="AM155">
        <v>1.7999999999999999E-2</v>
      </c>
      <c r="AP155" s="48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6"/>
      <c r="BB155" s="37"/>
      <c r="BC155" s="37"/>
      <c r="BD155" s="37"/>
      <c r="BE155" s="37"/>
      <c r="BF155" s="37"/>
      <c r="BG155" s="37"/>
      <c r="BH155" s="37"/>
      <c r="BI155" s="37"/>
      <c r="BJ155" s="37"/>
      <c r="BK155" s="3">
        <v>57</v>
      </c>
      <c r="BM155" s="50">
        <v>7.9799999999999998E-6</v>
      </c>
      <c r="BN155">
        <v>180.471</v>
      </c>
      <c r="BO155">
        <v>157.95599999999999</v>
      </c>
      <c r="BP155">
        <v>202.65299999999999</v>
      </c>
      <c r="BQ155">
        <v>-139.899</v>
      </c>
      <c r="BR155">
        <v>1.4E-2</v>
      </c>
      <c r="BU155" s="3">
        <v>5</v>
      </c>
      <c r="BW155" s="50">
        <v>5.22E-6</v>
      </c>
      <c r="BX155">
        <v>91.052000000000007</v>
      </c>
      <c r="BY155">
        <v>84.667000000000002</v>
      </c>
      <c r="BZ155">
        <v>99</v>
      </c>
      <c r="CA155">
        <v>-29.745000000000001</v>
      </c>
      <c r="CB155">
        <v>8.9999999999999993E-3</v>
      </c>
      <c r="CE155" s="3">
        <v>75</v>
      </c>
      <c r="CG155" s="50">
        <v>6.1399999999999997E-6</v>
      </c>
      <c r="CH155">
        <v>66.537000000000006</v>
      </c>
      <c r="CI155">
        <v>62</v>
      </c>
      <c r="CJ155">
        <v>74.593999999999994</v>
      </c>
      <c r="CK155">
        <v>108.435</v>
      </c>
      <c r="CL155">
        <v>1.0999999999999999E-2</v>
      </c>
      <c r="CZ155" s="48"/>
      <c r="DA155" s="37"/>
      <c r="DB155" s="3">
        <v>6</v>
      </c>
      <c r="DD155" s="50">
        <v>7.6699999999999994E-6</v>
      </c>
      <c r="DE155">
        <v>64.430000000000007</v>
      </c>
      <c r="DF155">
        <v>60.667000000000002</v>
      </c>
      <c r="DG155">
        <v>70.814999999999998</v>
      </c>
      <c r="DH155">
        <v>-172.875</v>
      </c>
      <c r="DI155">
        <v>1.2999999999999999E-2</v>
      </c>
      <c r="DT155" s="37"/>
      <c r="DU155">
        <v>20</v>
      </c>
      <c r="DW155" s="50">
        <v>7.9799999999999998E-6</v>
      </c>
      <c r="DX155">
        <v>108.39400000000001</v>
      </c>
      <c r="DY155">
        <v>85.96</v>
      </c>
      <c r="DZ155">
        <v>145.04400000000001</v>
      </c>
      <c r="EA155">
        <v>80.537999999999997</v>
      </c>
      <c r="EB155">
        <v>1.4E-2</v>
      </c>
      <c r="EE155" s="3">
        <v>19</v>
      </c>
      <c r="EG155" s="50">
        <v>8.8999999999999995E-6</v>
      </c>
      <c r="EH155">
        <v>48.081000000000003</v>
      </c>
      <c r="EI155">
        <v>44.81</v>
      </c>
      <c r="EJ155">
        <v>52.283000000000001</v>
      </c>
      <c r="EK155">
        <v>42.137999999999998</v>
      </c>
      <c r="EL155">
        <v>1.6E-2</v>
      </c>
      <c r="EO155" s="37"/>
      <c r="EP155" s="3">
        <v>49</v>
      </c>
      <c r="ER155" s="50">
        <v>5.22E-6</v>
      </c>
      <c r="ES155">
        <v>83.908000000000001</v>
      </c>
      <c r="ET155">
        <v>79.5</v>
      </c>
      <c r="EU155">
        <v>86.099000000000004</v>
      </c>
      <c r="EV155">
        <v>32.734999999999999</v>
      </c>
      <c r="EW155">
        <v>8.9999999999999993E-3</v>
      </c>
      <c r="EY155"/>
      <c r="EZ155" s="37"/>
      <c r="FA155" s="37"/>
      <c r="FB155" s="37"/>
      <c r="FC155" s="37"/>
      <c r="FD155" s="37"/>
      <c r="FE155" s="37"/>
      <c r="FF155" s="37"/>
      <c r="FG155" s="37"/>
      <c r="FH155" s="37"/>
    </row>
    <row r="156" spans="2:164" x14ac:dyDescent="0.2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48"/>
      <c r="M156" s="37"/>
      <c r="N156" s="37"/>
      <c r="O156" s="37"/>
      <c r="P156" s="37"/>
      <c r="Q156" s="37"/>
      <c r="R156" s="37"/>
      <c r="S156" s="37"/>
      <c r="T156" s="37"/>
      <c r="U156" s="37"/>
      <c r="V156" s="48"/>
      <c r="W156" s="37"/>
      <c r="X156" s="37"/>
      <c r="Y156" s="37"/>
      <c r="Z156" s="37"/>
      <c r="AA156" s="37"/>
      <c r="AB156" s="37"/>
      <c r="AC156" s="37"/>
      <c r="AD156" s="37"/>
      <c r="AE156" s="37"/>
      <c r="AF156" s="3">
        <v>50</v>
      </c>
      <c r="AH156" s="50">
        <v>9.8200000000000008E-6</v>
      </c>
      <c r="AI156">
        <v>81.831999999999994</v>
      </c>
      <c r="AJ156">
        <v>76.62</v>
      </c>
      <c r="AK156">
        <v>87.072000000000003</v>
      </c>
      <c r="AL156">
        <v>123.179</v>
      </c>
      <c r="AM156">
        <v>1.7000000000000001E-2</v>
      </c>
      <c r="AP156" s="48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6"/>
      <c r="BB156" s="37"/>
      <c r="BC156" s="37"/>
      <c r="BD156" s="37"/>
      <c r="BE156" s="37"/>
      <c r="BF156" s="37"/>
      <c r="BG156" s="37"/>
      <c r="BH156" s="37"/>
      <c r="BI156" s="37"/>
      <c r="BJ156" s="37"/>
      <c r="BK156" s="3">
        <v>58</v>
      </c>
      <c r="BM156" s="50">
        <v>7.9799999999999998E-6</v>
      </c>
      <c r="BN156">
        <v>187.88399999999999</v>
      </c>
      <c r="BO156">
        <v>141.267</v>
      </c>
      <c r="BP156">
        <v>218.316</v>
      </c>
      <c r="BQ156">
        <v>40.100999999999999</v>
      </c>
      <c r="BR156">
        <v>1.4E-2</v>
      </c>
      <c r="BU156" s="3">
        <v>6</v>
      </c>
      <c r="BW156" s="50">
        <v>5.8300000000000001E-6</v>
      </c>
      <c r="BX156">
        <v>85.518000000000001</v>
      </c>
      <c r="BY156">
        <v>83.954999999999998</v>
      </c>
      <c r="BZ156">
        <v>88.102999999999994</v>
      </c>
      <c r="CA156">
        <v>139.399</v>
      </c>
      <c r="CB156">
        <v>0.01</v>
      </c>
      <c r="CE156" s="3">
        <v>76</v>
      </c>
      <c r="CG156" s="50">
        <v>1.0699999999999999E-5</v>
      </c>
      <c r="CH156">
        <v>66.144999999999996</v>
      </c>
      <c r="CI156">
        <v>62.082000000000001</v>
      </c>
      <c r="CJ156">
        <v>73.153999999999996</v>
      </c>
      <c r="CK156">
        <v>-74.745000000000005</v>
      </c>
      <c r="CL156">
        <v>1.9E-2</v>
      </c>
      <c r="CZ156" s="48"/>
      <c r="DA156" s="37"/>
      <c r="DB156" s="3">
        <v>7</v>
      </c>
      <c r="DD156" s="50">
        <v>1.17E-5</v>
      </c>
      <c r="DE156">
        <v>64.126000000000005</v>
      </c>
      <c r="DF156">
        <v>58.213000000000001</v>
      </c>
      <c r="DG156">
        <v>68.393000000000001</v>
      </c>
      <c r="DH156">
        <v>4.6349999999999998</v>
      </c>
      <c r="DI156">
        <v>0.02</v>
      </c>
      <c r="DT156" s="37"/>
      <c r="DU156">
        <v>21</v>
      </c>
      <c r="DW156" s="50">
        <v>5.5300000000000004E-6</v>
      </c>
      <c r="DX156">
        <v>149.977</v>
      </c>
      <c r="DY156">
        <v>122.185</v>
      </c>
      <c r="DZ156">
        <v>168.26300000000001</v>
      </c>
      <c r="EA156">
        <v>-96.71</v>
      </c>
      <c r="EB156">
        <v>8.9999999999999993E-3</v>
      </c>
      <c r="EE156" s="3">
        <v>20</v>
      </c>
      <c r="EG156" s="50">
        <v>1.04E-5</v>
      </c>
      <c r="EH156">
        <v>49.466000000000001</v>
      </c>
      <c r="EI156">
        <v>46.843000000000004</v>
      </c>
      <c r="EJ156">
        <v>54.594999999999999</v>
      </c>
      <c r="EK156">
        <v>-142.43100000000001</v>
      </c>
      <c r="EL156">
        <v>1.7999999999999999E-2</v>
      </c>
      <c r="EO156" s="37"/>
      <c r="EP156" s="3">
        <v>50</v>
      </c>
      <c r="ER156" s="50">
        <v>6.1399999999999997E-6</v>
      </c>
      <c r="ES156">
        <v>87.435000000000002</v>
      </c>
      <c r="ET156">
        <v>83.332999999999998</v>
      </c>
      <c r="EU156">
        <v>89.947999999999993</v>
      </c>
      <c r="EV156">
        <v>-139.399</v>
      </c>
      <c r="EW156">
        <v>0.01</v>
      </c>
      <c r="EY156"/>
      <c r="EZ156" s="37"/>
      <c r="FA156" s="37"/>
      <c r="FB156" s="37"/>
      <c r="FC156" s="37"/>
      <c r="FD156" s="37"/>
      <c r="FE156" s="37"/>
      <c r="FF156" s="37"/>
      <c r="FG156" s="37"/>
      <c r="FH156" s="37"/>
    </row>
    <row r="157" spans="2:164" x14ac:dyDescent="0.2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48"/>
      <c r="M157" s="37"/>
      <c r="N157" s="37"/>
      <c r="O157" s="37"/>
      <c r="P157" s="37"/>
      <c r="Q157" s="37"/>
      <c r="R157" s="37"/>
      <c r="S157" s="37"/>
      <c r="T157" s="37"/>
      <c r="U157" s="37"/>
      <c r="V157" s="48"/>
      <c r="W157" s="37"/>
      <c r="X157" s="37"/>
      <c r="Y157" s="37"/>
      <c r="Z157" s="37"/>
      <c r="AA157" s="37"/>
      <c r="AB157" s="37"/>
      <c r="AC157" s="37"/>
      <c r="AD157" s="37"/>
      <c r="AE157" s="37"/>
      <c r="AF157" s="3">
        <v>51</v>
      </c>
      <c r="AH157" s="50">
        <v>1.11E-5</v>
      </c>
      <c r="AI157">
        <v>75.290999999999997</v>
      </c>
      <c r="AJ157">
        <v>68.959000000000003</v>
      </c>
      <c r="AK157">
        <v>82.162000000000006</v>
      </c>
      <c r="AL157">
        <v>-55.408000000000001</v>
      </c>
      <c r="AM157">
        <v>1.9E-2</v>
      </c>
      <c r="AP157" s="48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6"/>
      <c r="BB157" s="37"/>
      <c r="BC157" s="37"/>
      <c r="BD157" s="37"/>
      <c r="BE157" s="37"/>
      <c r="BF157" s="37"/>
      <c r="BG157" s="37"/>
      <c r="BH157" s="37"/>
      <c r="BI157" s="37"/>
      <c r="BJ157" s="37"/>
      <c r="BK157" s="3">
        <v>59</v>
      </c>
      <c r="BM157" s="50">
        <v>1.11E-5</v>
      </c>
      <c r="BN157">
        <v>185.578</v>
      </c>
      <c r="BO157">
        <v>151.316</v>
      </c>
      <c r="BP157">
        <v>212.25899999999999</v>
      </c>
      <c r="BQ157">
        <v>-140.82599999999999</v>
      </c>
      <c r="BR157">
        <v>1.9E-2</v>
      </c>
      <c r="BU157" s="3">
        <v>7</v>
      </c>
      <c r="BW157" s="50">
        <v>6.7499999999999997E-6</v>
      </c>
      <c r="BX157">
        <v>84.647999999999996</v>
      </c>
      <c r="BY157">
        <v>80.905000000000001</v>
      </c>
      <c r="BZ157">
        <v>86.713999999999999</v>
      </c>
      <c r="CA157">
        <v>-35.218000000000004</v>
      </c>
      <c r="CB157">
        <v>1.0999999999999999E-2</v>
      </c>
      <c r="CE157" s="3">
        <v>77</v>
      </c>
      <c r="CG157" s="50">
        <v>6.4500000000000001E-6</v>
      </c>
      <c r="CH157">
        <v>68.227999999999994</v>
      </c>
      <c r="CI157">
        <v>55.595999999999997</v>
      </c>
      <c r="CJ157">
        <v>75.771000000000001</v>
      </c>
      <c r="CK157">
        <v>104.744</v>
      </c>
      <c r="CL157">
        <v>1.0999999999999999E-2</v>
      </c>
      <c r="CZ157" s="48"/>
      <c r="DA157" s="37"/>
      <c r="DB157" s="3">
        <v>8</v>
      </c>
      <c r="DD157" s="50">
        <v>6.7499999999999997E-6</v>
      </c>
      <c r="DE157">
        <v>63.143000000000001</v>
      </c>
      <c r="DF157">
        <v>54.360999999999997</v>
      </c>
      <c r="DG157">
        <v>70.19</v>
      </c>
      <c r="DH157">
        <v>-177.274</v>
      </c>
      <c r="DI157">
        <v>1.2E-2</v>
      </c>
      <c r="DT157" s="37"/>
      <c r="DU157">
        <v>22</v>
      </c>
      <c r="DW157" s="50">
        <v>8.2900000000000002E-6</v>
      </c>
      <c r="DX157">
        <v>161.01</v>
      </c>
      <c r="DY157">
        <v>131.12299999999999</v>
      </c>
      <c r="DZ157">
        <v>187.393</v>
      </c>
      <c r="EA157">
        <v>81.254000000000005</v>
      </c>
      <c r="EB157">
        <v>1.4999999999999999E-2</v>
      </c>
      <c r="EE157" s="3">
        <v>21</v>
      </c>
      <c r="EG157" s="50">
        <v>8.2900000000000002E-6</v>
      </c>
      <c r="EH157">
        <v>50.460999999999999</v>
      </c>
      <c r="EI157">
        <v>48.401000000000003</v>
      </c>
      <c r="EJ157">
        <v>52.936999999999998</v>
      </c>
      <c r="EK157">
        <v>40.365000000000002</v>
      </c>
      <c r="EL157">
        <v>1.4999999999999999E-2</v>
      </c>
      <c r="EO157" s="37"/>
      <c r="EP157" s="3">
        <v>51</v>
      </c>
      <c r="ER157" s="50">
        <v>9.2099999999999999E-6</v>
      </c>
      <c r="ES157">
        <v>85.722999999999999</v>
      </c>
      <c r="ET157">
        <v>81.475999999999999</v>
      </c>
      <c r="EU157">
        <v>91.977000000000004</v>
      </c>
      <c r="EV157">
        <v>38.046999999999997</v>
      </c>
      <c r="EW157">
        <v>1.6E-2</v>
      </c>
      <c r="EY157"/>
      <c r="EZ157" s="37"/>
      <c r="FA157" s="37"/>
      <c r="FB157" s="37"/>
      <c r="FC157" s="37"/>
      <c r="FD157" s="37"/>
      <c r="FE157" s="37"/>
      <c r="FF157" s="37"/>
      <c r="FG157" s="37"/>
      <c r="FH157" s="37"/>
    </row>
    <row r="158" spans="2:164" x14ac:dyDescent="0.2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48"/>
      <c r="M158" s="37"/>
      <c r="N158" s="37"/>
      <c r="O158" s="37"/>
      <c r="P158" s="37"/>
      <c r="Q158" s="37"/>
      <c r="R158" s="37"/>
      <c r="S158" s="37"/>
      <c r="T158" s="37"/>
      <c r="U158" s="37"/>
      <c r="V158" s="48"/>
      <c r="W158" s="37"/>
      <c r="X158" s="37"/>
      <c r="Y158" s="37"/>
      <c r="Z158" s="37"/>
      <c r="AA158" s="37"/>
      <c r="AB158" s="37"/>
      <c r="AC158" s="37"/>
      <c r="AD158" s="37"/>
      <c r="AE158" s="37"/>
      <c r="AF158" s="3">
        <v>52</v>
      </c>
      <c r="AH158" s="50">
        <v>7.0600000000000002E-6</v>
      </c>
      <c r="AI158">
        <v>73.988</v>
      </c>
      <c r="AJ158">
        <v>72.555999999999997</v>
      </c>
      <c r="AK158">
        <v>75.531999999999996</v>
      </c>
      <c r="AL158">
        <v>125.83799999999999</v>
      </c>
      <c r="AM158">
        <v>1.2E-2</v>
      </c>
      <c r="AP158" s="48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6"/>
      <c r="BB158" s="37"/>
      <c r="BC158" s="37"/>
      <c r="BD158" s="37"/>
      <c r="BE158" s="37"/>
      <c r="BF158" s="37"/>
      <c r="BG158" s="37"/>
      <c r="BH158" s="37"/>
      <c r="BI158" s="37"/>
      <c r="BJ158" s="37"/>
      <c r="BK158" s="3">
        <v>60</v>
      </c>
      <c r="BM158" s="50">
        <v>6.1399999999999997E-6</v>
      </c>
      <c r="BN158">
        <v>189.33600000000001</v>
      </c>
      <c r="BO158">
        <v>175.14599999999999</v>
      </c>
      <c r="BP158">
        <v>200.74199999999999</v>
      </c>
      <c r="BQ158">
        <v>36.869999999999997</v>
      </c>
      <c r="BR158">
        <v>1.0999999999999999E-2</v>
      </c>
      <c r="BU158" s="3">
        <v>8</v>
      </c>
      <c r="BW158" s="50">
        <v>8.6000000000000007E-6</v>
      </c>
      <c r="BX158">
        <v>86.2</v>
      </c>
      <c r="BY158">
        <v>82.703999999999994</v>
      </c>
      <c r="BZ158">
        <v>89.837000000000003</v>
      </c>
      <c r="CA158">
        <v>142.696</v>
      </c>
      <c r="CB158">
        <v>1.4999999999999999E-2</v>
      </c>
      <c r="CE158" s="3">
        <v>78</v>
      </c>
      <c r="CG158" s="50">
        <v>1.04E-5</v>
      </c>
      <c r="CH158">
        <v>68.528000000000006</v>
      </c>
      <c r="CI158">
        <v>61.127000000000002</v>
      </c>
      <c r="CJ158">
        <v>74.358000000000004</v>
      </c>
      <c r="CK158">
        <v>-75.963999999999999</v>
      </c>
      <c r="CL158">
        <v>1.7999999999999999E-2</v>
      </c>
      <c r="CZ158" s="48"/>
      <c r="DA158" s="37"/>
      <c r="DB158" s="3">
        <v>9</v>
      </c>
      <c r="DD158" s="50">
        <v>8.2900000000000002E-6</v>
      </c>
      <c r="DE158">
        <v>64.866</v>
      </c>
      <c r="DF158">
        <v>61.076999999999998</v>
      </c>
      <c r="DG158">
        <v>68.478999999999999</v>
      </c>
      <c r="DH158">
        <v>8.7460000000000004</v>
      </c>
      <c r="DI158">
        <v>1.4999999999999999E-2</v>
      </c>
      <c r="DT158" s="37"/>
      <c r="DU158">
        <v>23</v>
      </c>
      <c r="DW158" s="50">
        <v>7.0600000000000002E-6</v>
      </c>
      <c r="DX158">
        <v>166.34299999999999</v>
      </c>
      <c r="DY158">
        <v>139.667</v>
      </c>
      <c r="DZ158">
        <v>214.148</v>
      </c>
      <c r="EA158">
        <v>-100.30500000000001</v>
      </c>
      <c r="EB158">
        <v>1.2E-2</v>
      </c>
      <c r="EE158" s="3">
        <v>22</v>
      </c>
      <c r="EG158" s="50">
        <v>9.2099999999999999E-6</v>
      </c>
      <c r="EH158">
        <v>50.183</v>
      </c>
      <c r="EI158">
        <v>46.606999999999999</v>
      </c>
      <c r="EJ158">
        <v>53.661999999999999</v>
      </c>
      <c r="EK158">
        <v>-143.53100000000001</v>
      </c>
      <c r="EL158">
        <v>1.6E-2</v>
      </c>
      <c r="EO158" s="37"/>
      <c r="EP158" s="3">
        <v>52</v>
      </c>
      <c r="ER158" s="50">
        <v>6.7499999999999997E-6</v>
      </c>
      <c r="ES158">
        <v>80.55</v>
      </c>
      <c r="ET158">
        <v>77.793999999999997</v>
      </c>
      <c r="EU158">
        <v>83.367000000000004</v>
      </c>
      <c r="EV158">
        <v>-143.13</v>
      </c>
      <c r="EW158">
        <v>1.0999999999999999E-2</v>
      </c>
      <c r="EY158"/>
      <c r="EZ158" s="37"/>
      <c r="FA158" s="37"/>
      <c r="FB158" s="37"/>
      <c r="FC158" s="37"/>
      <c r="FD158" s="37"/>
      <c r="FE158" s="37"/>
      <c r="FF158" s="37"/>
      <c r="FG158" s="37"/>
      <c r="FH158" s="37"/>
    </row>
    <row r="159" spans="2:164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48"/>
      <c r="M159" s="37"/>
      <c r="N159" s="37"/>
      <c r="O159" s="37"/>
      <c r="P159" s="37"/>
      <c r="Q159" s="37"/>
      <c r="R159" s="37"/>
      <c r="S159" s="37"/>
      <c r="T159" s="37"/>
      <c r="U159" s="37"/>
      <c r="V159" s="48"/>
      <c r="W159" s="37"/>
      <c r="X159" s="37"/>
      <c r="Y159" s="37"/>
      <c r="Z159" s="37"/>
      <c r="AA159" s="37"/>
      <c r="AB159" s="37"/>
      <c r="AC159" s="37"/>
      <c r="AD159" s="37"/>
      <c r="AE159" s="37"/>
      <c r="AF159" s="3">
        <v>53</v>
      </c>
      <c r="AH159" s="50">
        <v>6.7499999999999997E-6</v>
      </c>
      <c r="AI159">
        <v>73.043000000000006</v>
      </c>
      <c r="AJ159">
        <v>70.05</v>
      </c>
      <c r="AK159">
        <v>75.614999999999995</v>
      </c>
      <c r="AL159">
        <v>-52.594999999999999</v>
      </c>
      <c r="AM159">
        <v>1.2E-2</v>
      </c>
      <c r="AP159" s="48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6"/>
      <c r="BB159" s="37"/>
      <c r="BC159" s="37"/>
      <c r="BD159" s="37"/>
      <c r="BE159" s="37"/>
      <c r="BF159" s="37"/>
      <c r="BG159" s="37"/>
      <c r="BH159" s="37"/>
      <c r="BI159" s="37"/>
      <c r="BJ159" s="37"/>
      <c r="BK159" s="3">
        <v>61</v>
      </c>
      <c r="BM159" s="50">
        <v>7.6699999999999994E-6</v>
      </c>
      <c r="BN159">
        <v>164.256</v>
      </c>
      <c r="BO159">
        <v>118.333</v>
      </c>
      <c r="BP159">
        <v>194.917</v>
      </c>
      <c r="BQ159">
        <v>-136.73599999999999</v>
      </c>
      <c r="BR159">
        <v>1.2999999999999999E-2</v>
      </c>
      <c r="BU159" s="3">
        <v>9</v>
      </c>
      <c r="BW159" s="50">
        <v>9.8200000000000008E-6</v>
      </c>
      <c r="BX159">
        <v>91.332999999999998</v>
      </c>
      <c r="BY159">
        <v>88.221999999999994</v>
      </c>
      <c r="BZ159">
        <v>94.584999999999994</v>
      </c>
      <c r="CA159">
        <v>-37.234999999999999</v>
      </c>
      <c r="CB159">
        <v>1.7000000000000001E-2</v>
      </c>
      <c r="CE159" s="3">
        <v>79</v>
      </c>
      <c r="CG159" s="50">
        <v>6.7499999999999997E-6</v>
      </c>
      <c r="CH159">
        <v>67.593999999999994</v>
      </c>
      <c r="CI159">
        <v>63.232999999999997</v>
      </c>
      <c r="CJ159">
        <v>72.094999999999999</v>
      </c>
      <c r="CK159">
        <v>109.29</v>
      </c>
      <c r="CL159">
        <v>1.2E-2</v>
      </c>
      <c r="CZ159" s="48"/>
      <c r="DA159" s="37"/>
      <c r="DB159" s="3">
        <v>10</v>
      </c>
      <c r="DD159" s="50">
        <v>9.2099999999999999E-6</v>
      </c>
      <c r="DE159">
        <v>63.762999999999998</v>
      </c>
      <c r="DF159">
        <v>60.47</v>
      </c>
      <c r="DG159">
        <v>66.162999999999997</v>
      </c>
      <c r="DH159">
        <v>-176.05500000000001</v>
      </c>
      <c r="DI159">
        <v>1.6E-2</v>
      </c>
      <c r="DT159" s="37"/>
      <c r="DU159">
        <v>24</v>
      </c>
      <c r="DW159" s="50">
        <v>1.04E-5</v>
      </c>
      <c r="DX159">
        <v>158.149</v>
      </c>
      <c r="DY159">
        <v>114.48399999999999</v>
      </c>
      <c r="DZ159">
        <v>214.148</v>
      </c>
      <c r="EA159">
        <v>79.694999999999993</v>
      </c>
      <c r="EB159">
        <v>1.7999999999999999E-2</v>
      </c>
      <c r="EE159" s="3">
        <v>23</v>
      </c>
      <c r="EG159" s="50">
        <v>7.6699999999999994E-6</v>
      </c>
      <c r="EH159">
        <v>47.326000000000001</v>
      </c>
      <c r="EI159">
        <v>43.667000000000002</v>
      </c>
      <c r="EJ159">
        <v>50.332999999999998</v>
      </c>
      <c r="EK159">
        <v>41.634</v>
      </c>
      <c r="EL159">
        <v>1.2999999999999999E-2</v>
      </c>
      <c r="EO159" s="37"/>
      <c r="EP159" s="3">
        <v>53</v>
      </c>
      <c r="ER159" s="50">
        <v>7.9799999999999998E-6</v>
      </c>
      <c r="ES159">
        <v>78.468000000000004</v>
      </c>
      <c r="ET159">
        <v>76.093000000000004</v>
      </c>
      <c r="EU159">
        <v>80.263000000000005</v>
      </c>
      <c r="EV159">
        <v>36.869999999999997</v>
      </c>
      <c r="EW159">
        <v>1.4E-2</v>
      </c>
      <c r="EY159"/>
      <c r="EZ159" s="37"/>
      <c r="FA159" s="37"/>
      <c r="FB159" s="37"/>
      <c r="FC159" s="37"/>
      <c r="FD159" s="37"/>
      <c r="FE159" s="37"/>
      <c r="FF159" s="37"/>
      <c r="FG159" s="37"/>
      <c r="FH159" s="37"/>
    </row>
    <row r="160" spans="2:164" x14ac:dyDescent="0.2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48"/>
      <c r="M160" s="37"/>
      <c r="N160" s="37"/>
      <c r="O160" s="37"/>
      <c r="P160" s="37"/>
      <c r="Q160" s="37"/>
      <c r="R160" s="37"/>
      <c r="S160" s="37"/>
      <c r="T160" s="37"/>
      <c r="U160" s="37"/>
      <c r="V160" s="48"/>
      <c r="W160" s="37"/>
      <c r="X160" s="37"/>
      <c r="Y160" s="37"/>
      <c r="Z160" s="37"/>
      <c r="AA160" s="37"/>
      <c r="AB160" s="37"/>
      <c r="AC160" s="37"/>
      <c r="AD160" s="37"/>
      <c r="AE160" s="37"/>
      <c r="AF160" s="3">
        <v>54</v>
      </c>
      <c r="AH160" s="50">
        <v>7.6699999999999994E-6</v>
      </c>
      <c r="AI160">
        <v>69.947000000000003</v>
      </c>
      <c r="AJ160">
        <v>58.625</v>
      </c>
      <c r="AK160">
        <v>73.611000000000004</v>
      </c>
      <c r="AL160">
        <v>121.759</v>
      </c>
      <c r="AM160">
        <v>1.2999999999999999E-2</v>
      </c>
      <c r="AP160" s="48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6"/>
      <c r="BB160" s="37"/>
      <c r="BC160" s="37"/>
      <c r="BD160" s="37"/>
      <c r="BE160" s="37"/>
      <c r="BF160" s="37"/>
      <c r="BG160" s="37"/>
      <c r="BH160" s="37"/>
      <c r="BI160" s="37"/>
      <c r="BJ160" s="37"/>
      <c r="BK160" s="3">
        <v>62</v>
      </c>
      <c r="BM160" s="50">
        <v>8.8999999999999995E-6</v>
      </c>
      <c r="BN160">
        <v>155.03200000000001</v>
      </c>
      <c r="BO160">
        <v>105.863</v>
      </c>
      <c r="BP160">
        <v>198.10900000000001</v>
      </c>
      <c r="BQ160">
        <v>34.823999999999998</v>
      </c>
      <c r="BR160">
        <v>1.4999999999999999E-2</v>
      </c>
      <c r="BU160" s="3">
        <v>10</v>
      </c>
      <c r="BW160" s="50">
        <v>5.22E-6</v>
      </c>
      <c r="BX160">
        <v>94.111000000000004</v>
      </c>
      <c r="BY160">
        <v>93</v>
      </c>
      <c r="BZ160">
        <v>96.667000000000002</v>
      </c>
      <c r="CA160">
        <v>145.30500000000001</v>
      </c>
      <c r="CB160">
        <v>8.9999999999999993E-3</v>
      </c>
      <c r="CE160" s="3">
        <v>80</v>
      </c>
      <c r="CG160" s="50">
        <v>5.22E-6</v>
      </c>
      <c r="CH160">
        <v>66.847999999999999</v>
      </c>
      <c r="CI160">
        <v>61.5</v>
      </c>
      <c r="CJ160">
        <v>71</v>
      </c>
      <c r="CK160">
        <v>-75.963999999999999</v>
      </c>
      <c r="CL160">
        <v>8.9999999999999993E-3</v>
      </c>
      <c r="CZ160" s="48"/>
      <c r="DA160" s="37"/>
      <c r="DB160" s="3">
        <v>11</v>
      </c>
      <c r="DD160" s="50">
        <v>7.6699999999999994E-6</v>
      </c>
      <c r="DE160">
        <v>63.173999999999999</v>
      </c>
      <c r="DF160">
        <v>60.277999999999999</v>
      </c>
      <c r="DG160">
        <v>67.221999999999994</v>
      </c>
      <c r="DH160">
        <v>4.7640000000000002</v>
      </c>
      <c r="DI160">
        <v>1.2999999999999999E-2</v>
      </c>
      <c r="DT160" s="37"/>
      <c r="DU160">
        <v>25</v>
      </c>
      <c r="DW160" s="50">
        <v>6.4500000000000001E-6</v>
      </c>
      <c r="DX160">
        <v>154.489</v>
      </c>
      <c r="DY160">
        <v>129.833</v>
      </c>
      <c r="DZ160">
        <v>201.333</v>
      </c>
      <c r="EA160">
        <v>-98.531000000000006</v>
      </c>
      <c r="EB160">
        <v>1.0999999999999999E-2</v>
      </c>
      <c r="EE160" s="3">
        <v>24</v>
      </c>
      <c r="EG160" s="50">
        <v>9.5200000000000003E-6</v>
      </c>
      <c r="EH160">
        <v>46.445</v>
      </c>
      <c r="EI160">
        <v>38.133000000000003</v>
      </c>
      <c r="EJ160">
        <v>51.832999999999998</v>
      </c>
      <c r="EK160">
        <v>-138.99100000000001</v>
      </c>
      <c r="EL160">
        <v>1.7000000000000001E-2</v>
      </c>
      <c r="EO160" s="37"/>
      <c r="EP160" s="3">
        <v>54</v>
      </c>
      <c r="ER160" s="50">
        <v>8.2900000000000002E-6</v>
      </c>
      <c r="ES160">
        <v>83.117000000000004</v>
      </c>
      <c r="ET160">
        <v>78.667000000000002</v>
      </c>
      <c r="EU160">
        <v>86.97</v>
      </c>
      <c r="EV160">
        <v>-145.71299999999999</v>
      </c>
      <c r="EW160">
        <v>1.4999999999999999E-2</v>
      </c>
      <c r="EY160"/>
      <c r="EZ160" s="37"/>
      <c r="FA160" s="37"/>
      <c r="FB160" s="37"/>
      <c r="FC160" s="37"/>
      <c r="FD160" s="37"/>
      <c r="FE160" s="37"/>
      <c r="FF160" s="37"/>
      <c r="FG160" s="37"/>
      <c r="FH160" s="37"/>
    </row>
    <row r="161" spans="2:164" x14ac:dyDescent="0.2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48"/>
      <c r="M161" s="37"/>
      <c r="N161" s="37"/>
      <c r="O161" s="37"/>
      <c r="P161" s="37"/>
      <c r="Q161" s="37"/>
      <c r="R161" s="37"/>
      <c r="S161" s="37"/>
      <c r="T161" s="37"/>
      <c r="U161" s="37"/>
      <c r="V161" s="48"/>
      <c r="W161" s="37"/>
      <c r="X161" s="37"/>
      <c r="Y161" s="37"/>
      <c r="Z161" s="37"/>
      <c r="AA161" s="37"/>
      <c r="AB161" s="37"/>
      <c r="AC161" s="37"/>
      <c r="AD161" s="37"/>
      <c r="AE161" s="37"/>
      <c r="AF161" s="3">
        <v>55</v>
      </c>
      <c r="AH161" s="50">
        <v>8.6000000000000007E-6</v>
      </c>
      <c r="AI161">
        <v>71.331999999999994</v>
      </c>
      <c r="AJ161">
        <v>69</v>
      </c>
      <c r="AK161">
        <v>77.602999999999994</v>
      </c>
      <c r="AL161">
        <v>-55.713000000000001</v>
      </c>
      <c r="AM161">
        <v>1.4999999999999999E-2</v>
      </c>
      <c r="AP161" s="48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6"/>
      <c r="BB161" s="37"/>
      <c r="BC161" s="37"/>
      <c r="BD161" s="37"/>
      <c r="BE161" s="37"/>
      <c r="BF161" s="37"/>
      <c r="BG161" s="37"/>
      <c r="BH161" s="37"/>
      <c r="BI161" s="37"/>
      <c r="BJ161" s="37"/>
      <c r="BK161" s="3">
        <v>63</v>
      </c>
      <c r="BM161" s="50">
        <v>8.8999999999999995E-6</v>
      </c>
      <c r="BN161">
        <v>146.94800000000001</v>
      </c>
      <c r="BO161">
        <v>115.416</v>
      </c>
      <c r="BP161">
        <v>216.476</v>
      </c>
      <c r="BQ161">
        <v>-142.30600000000001</v>
      </c>
      <c r="BR161">
        <v>1.4999999999999999E-2</v>
      </c>
      <c r="BU161" s="3">
        <v>11</v>
      </c>
      <c r="BW161" s="50">
        <v>7.6699999999999994E-6</v>
      </c>
      <c r="BX161">
        <v>100.506</v>
      </c>
      <c r="BY161">
        <v>96.444000000000003</v>
      </c>
      <c r="BZ161">
        <v>102.988</v>
      </c>
      <c r="CA161">
        <v>-39.805999999999997</v>
      </c>
      <c r="CB161">
        <v>1.2999999999999999E-2</v>
      </c>
      <c r="CE161" s="3">
        <v>81</v>
      </c>
      <c r="CG161" s="50">
        <v>6.7499999999999997E-6</v>
      </c>
      <c r="CH161">
        <v>71.480999999999995</v>
      </c>
      <c r="CI161">
        <v>67.796000000000006</v>
      </c>
      <c r="CJ161">
        <v>77.19</v>
      </c>
      <c r="CK161">
        <v>106.699</v>
      </c>
      <c r="CL161">
        <v>1.2E-2</v>
      </c>
      <c r="CZ161" s="48"/>
      <c r="DA161" s="37"/>
      <c r="DB161" s="3">
        <v>12</v>
      </c>
      <c r="DD161" s="50">
        <v>6.7499999999999997E-6</v>
      </c>
      <c r="DE161">
        <v>64.007999999999996</v>
      </c>
      <c r="DF161">
        <v>52.429000000000002</v>
      </c>
      <c r="DG161">
        <v>68.953999999999994</v>
      </c>
      <c r="DH161">
        <v>-171.87</v>
      </c>
      <c r="DI161">
        <v>1.2E-2</v>
      </c>
      <c r="DT161" s="37"/>
      <c r="DU161">
        <v>26</v>
      </c>
      <c r="DW161" s="50">
        <v>5.5300000000000004E-6</v>
      </c>
      <c r="DX161">
        <v>160.61799999999999</v>
      </c>
      <c r="DY161">
        <v>142.88900000000001</v>
      </c>
      <c r="DZ161">
        <v>178.96899999999999</v>
      </c>
      <c r="EA161">
        <v>79.38</v>
      </c>
      <c r="EB161">
        <v>8.9999999999999993E-3</v>
      </c>
      <c r="EE161" s="3">
        <v>25</v>
      </c>
      <c r="EG161" s="50">
        <v>1.17E-5</v>
      </c>
      <c r="EH161">
        <v>47.075000000000003</v>
      </c>
      <c r="EI161">
        <v>43.798999999999999</v>
      </c>
      <c r="EJ161">
        <v>51.295999999999999</v>
      </c>
      <c r="EK161">
        <v>36.253999999999998</v>
      </c>
      <c r="EL161">
        <v>2.1000000000000001E-2</v>
      </c>
      <c r="EO161" s="37"/>
      <c r="EP161" s="3">
        <v>55</v>
      </c>
      <c r="ER161" s="50">
        <v>8.2900000000000002E-6</v>
      </c>
      <c r="ES161">
        <v>99.879000000000005</v>
      </c>
      <c r="ET161">
        <v>84.221999999999994</v>
      </c>
      <c r="EU161">
        <v>110.333</v>
      </c>
      <c r="EV161">
        <v>35.537999999999997</v>
      </c>
      <c r="EW161">
        <v>1.4999999999999999E-2</v>
      </c>
      <c r="EY161"/>
      <c r="EZ161" s="37"/>
      <c r="FA161" s="37"/>
      <c r="FB161" s="37"/>
      <c r="FC161" s="37"/>
      <c r="FD161" s="37"/>
      <c r="FE161" s="37"/>
      <c r="FF161" s="37"/>
      <c r="FG161" s="37"/>
      <c r="FH161" s="37"/>
    </row>
    <row r="162" spans="2:164" x14ac:dyDescent="0.2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48"/>
      <c r="M162" s="37"/>
      <c r="N162" s="37"/>
      <c r="O162" s="37"/>
      <c r="P162" s="37"/>
      <c r="Q162" s="37"/>
      <c r="R162" s="37"/>
      <c r="S162" s="37"/>
      <c r="T162" s="37"/>
      <c r="U162" s="37"/>
      <c r="V162" s="48"/>
      <c r="W162" s="37"/>
      <c r="X162" s="37"/>
      <c r="Y162" s="37"/>
      <c r="Z162" s="37"/>
      <c r="AA162" s="37"/>
      <c r="AB162" s="37"/>
      <c r="AC162" s="37"/>
      <c r="AD162" s="37"/>
      <c r="AE162" s="37"/>
      <c r="AF162" s="3">
        <v>56</v>
      </c>
      <c r="AH162" s="50">
        <v>8.6000000000000007E-6</v>
      </c>
      <c r="AI162">
        <v>69.8</v>
      </c>
      <c r="AJ162">
        <v>66.061999999999998</v>
      </c>
      <c r="AK162">
        <v>73.262</v>
      </c>
      <c r="AL162">
        <v>127.304</v>
      </c>
      <c r="AM162">
        <v>1.4999999999999999E-2</v>
      </c>
      <c r="AP162" s="48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6"/>
      <c r="BB162" s="37"/>
      <c r="BC162" s="37"/>
      <c r="BD162" s="37"/>
      <c r="BE162" s="37"/>
      <c r="BF162" s="37"/>
      <c r="BG162" s="37"/>
      <c r="BH162" s="37"/>
      <c r="BI162" s="37"/>
      <c r="BJ162" s="37"/>
      <c r="BK162" s="3">
        <v>64</v>
      </c>
      <c r="BM162" s="50">
        <v>6.4500000000000001E-6</v>
      </c>
      <c r="BN162">
        <v>165.417</v>
      </c>
      <c r="BO162">
        <v>144.33799999999999</v>
      </c>
      <c r="BP162">
        <v>193.85300000000001</v>
      </c>
      <c r="BQ162">
        <v>45</v>
      </c>
      <c r="BR162">
        <v>1.0999999999999999E-2</v>
      </c>
      <c r="BU162" s="3">
        <v>12</v>
      </c>
      <c r="BW162" s="50">
        <v>6.1399999999999997E-6</v>
      </c>
      <c r="BX162">
        <v>108.26</v>
      </c>
      <c r="BY162">
        <v>100.756</v>
      </c>
      <c r="BZ162">
        <v>111.78100000000001</v>
      </c>
      <c r="CA162">
        <v>147.995</v>
      </c>
      <c r="CB162">
        <v>0.01</v>
      </c>
      <c r="CE162" s="3">
        <v>82</v>
      </c>
      <c r="CG162" s="50">
        <v>6.1399999999999997E-6</v>
      </c>
      <c r="CH162">
        <v>78.75</v>
      </c>
      <c r="CI162">
        <v>71.472999999999999</v>
      </c>
      <c r="CJ162">
        <v>91.646000000000001</v>
      </c>
      <c r="CK162">
        <v>-71.564999999999998</v>
      </c>
      <c r="CL162">
        <v>1.0999999999999999E-2</v>
      </c>
      <c r="CZ162" s="48"/>
      <c r="DA162" s="37"/>
      <c r="DB162" s="3">
        <v>13</v>
      </c>
      <c r="DD162" s="50">
        <v>9.2099999999999999E-6</v>
      </c>
      <c r="DE162">
        <v>62.354999999999997</v>
      </c>
      <c r="DF162">
        <v>57.048000000000002</v>
      </c>
      <c r="DG162">
        <v>66.942999999999998</v>
      </c>
      <c r="DH162">
        <v>5.9059999999999997</v>
      </c>
      <c r="DI162">
        <v>1.6E-2</v>
      </c>
      <c r="DT162" s="37"/>
      <c r="DU162">
        <v>27</v>
      </c>
      <c r="DW162" s="50">
        <v>6.7499999999999997E-6</v>
      </c>
      <c r="DX162">
        <v>164.03700000000001</v>
      </c>
      <c r="DY162">
        <v>141.655</v>
      </c>
      <c r="DZ162">
        <v>181.22</v>
      </c>
      <c r="EA162">
        <v>-95.194000000000003</v>
      </c>
      <c r="EB162">
        <v>1.2E-2</v>
      </c>
      <c r="EE162" s="3">
        <v>26</v>
      </c>
      <c r="EG162" s="50">
        <v>8.8999999999999995E-6</v>
      </c>
      <c r="EH162">
        <v>45.58</v>
      </c>
      <c r="EI162">
        <v>43.448999999999998</v>
      </c>
      <c r="EJ162">
        <v>47.527000000000001</v>
      </c>
      <c r="EK162">
        <v>-137.86199999999999</v>
      </c>
      <c r="EL162">
        <v>1.6E-2</v>
      </c>
      <c r="EO162" s="37"/>
      <c r="EP162" s="3">
        <v>56</v>
      </c>
      <c r="ER162" s="50">
        <v>4.9100000000000004E-6</v>
      </c>
      <c r="ES162">
        <v>115.66500000000001</v>
      </c>
      <c r="ET162">
        <v>110.333</v>
      </c>
      <c r="EU162">
        <v>120.28</v>
      </c>
      <c r="EV162">
        <v>-143.13</v>
      </c>
      <c r="EW162">
        <v>8.0000000000000002E-3</v>
      </c>
      <c r="EY162"/>
      <c r="EZ162" s="37"/>
      <c r="FA162" s="37"/>
      <c r="FB162" s="37"/>
      <c r="FC162" s="37"/>
      <c r="FD162" s="37"/>
      <c r="FE162" s="37"/>
      <c r="FF162" s="37"/>
      <c r="FG162" s="37"/>
      <c r="FH162" s="37"/>
    </row>
    <row r="163" spans="2:164" x14ac:dyDescent="0.2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48"/>
      <c r="M163" s="37"/>
      <c r="N163" s="37"/>
      <c r="O163" s="37"/>
      <c r="P163" s="37"/>
      <c r="Q163" s="37"/>
      <c r="R163" s="37"/>
      <c r="S163" s="37"/>
      <c r="T163" s="37"/>
      <c r="U163" s="37"/>
      <c r="V163" s="48"/>
      <c r="W163" s="37"/>
      <c r="X163" s="37"/>
      <c r="Y163" s="37"/>
      <c r="Z163" s="37"/>
      <c r="AA163" s="37"/>
      <c r="AB163" s="37"/>
      <c r="AC163" s="37"/>
      <c r="AD163" s="37"/>
      <c r="AE163" s="37"/>
      <c r="AF163" s="3">
        <v>57</v>
      </c>
      <c r="AH163" s="50">
        <v>7.3699999999999997E-6</v>
      </c>
      <c r="AI163">
        <v>69.191000000000003</v>
      </c>
      <c r="AJ163">
        <v>66.293000000000006</v>
      </c>
      <c r="AK163">
        <v>72.778000000000006</v>
      </c>
      <c r="AL163">
        <v>-59.036000000000001</v>
      </c>
      <c r="AM163">
        <v>1.2999999999999999E-2</v>
      </c>
      <c r="AP163" s="48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6"/>
      <c r="BB163" s="37"/>
      <c r="BC163" s="37"/>
      <c r="BD163" s="37"/>
      <c r="BE163" s="37"/>
      <c r="BF163" s="37"/>
      <c r="BG163" s="37"/>
      <c r="BH163" s="37"/>
      <c r="BI163" s="37"/>
      <c r="BJ163" s="37"/>
      <c r="BK163" s="3">
        <v>65</v>
      </c>
      <c r="BM163" s="50">
        <v>6.7499999999999997E-6</v>
      </c>
      <c r="BN163">
        <v>144.49700000000001</v>
      </c>
      <c r="BO163">
        <v>120.083</v>
      </c>
      <c r="BP163">
        <v>172.75299999999999</v>
      </c>
      <c r="BQ163">
        <v>-142.595</v>
      </c>
      <c r="BR163">
        <v>1.2E-2</v>
      </c>
      <c r="BU163" s="3">
        <v>13</v>
      </c>
      <c r="BW163" s="50">
        <v>7.3699999999999997E-6</v>
      </c>
      <c r="BX163">
        <v>105.57</v>
      </c>
      <c r="BY163">
        <v>102.854</v>
      </c>
      <c r="BZ163">
        <v>108.333</v>
      </c>
      <c r="CA163">
        <v>-39.805999999999997</v>
      </c>
      <c r="CB163">
        <v>1.2999999999999999E-2</v>
      </c>
      <c r="CE163" s="3">
        <v>83</v>
      </c>
      <c r="CG163" s="50">
        <v>1.17E-5</v>
      </c>
      <c r="CH163">
        <v>80.174000000000007</v>
      </c>
      <c r="CI163">
        <v>70.894999999999996</v>
      </c>
      <c r="CJ163">
        <v>93.197999999999993</v>
      </c>
      <c r="CK163">
        <v>102.529</v>
      </c>
      <c r="CL163">
        <v>0.02</v>
      </c>
      <c r="CZ163" s="48"/>
      <c r="DA163" s="37"/>
      <c r="DB163" s="3">
        <v>14</v>
      </c>
      <c r="DD163" s="50">
        <v>1.2E-5</v>
      </c>
      <c r="DE163">
        <v>61.276000000000003</v>
      </c>
      <c r="DF163">
        <v>49.098999999999997</v>
      </c>
      <c r="DG163">
        <v>85.882999999999996</v>
      </c>
      <c r="DH163">
        <v>-175.48599999999999</v>
      </c>
      <c r="DI163">
        <v>2.1000000000000001E-2</v>
      </c>
      <c r="DT163" s="37"/>
      <c r="DU163">
        <v>28</v>
      </c>
      <c r="DW163" s="50">
        <v>6.7499999999999997E-6</v>
      </c>
      <c r="DX163">
        <v>174.066</v>
      </c>
      <c r="DY163">
        <v>137.22399999999999</v>
      </c>
      <c r="DZ163">
        <v>197.69399999999999</v>
      </c>
      <c r="EA163">
        <v>78.69</v>
      </c>
      <c r="EB163">
        <v>1.2E-2</v>
      </c>
      <c r="EE163" s="3">
        <v>27</v>
      </c>
      <c r="EG163" s="50">
        <v>9.5200000000000003E-6</v>
      </c>
      <c r="EH163">
        <v>46.223999999999997</v>
      </c>
      <c r="EI163">
        <v>42.093000000000004</v>
      </c>
      <c r="EJ163">
        <v>51.667000000000002</v>
      </c>
      <c r="EK163">
        <v>36.869999999999997</v>
      </c>
      <c r="EL163">
        <v>1.7000000000000001E-2</v>
      </c>
      <c r="EO163" s="37"/>
      <c r="EP163" s="3">
        <v>57</v>
      </c>
      <c r="EQ163" t="s">
        <v>3</v>
      </c>
      <c r="ER163" s="50">
        <v>7.4699999999999996E-6</v>
      </c>
      <c r="ES163">
        <v>80.593999999999994</v>
      </c>
      <c r="ET163">
        <v>77.486000000000004</v>
      </c>
      <c r="EU163">
        <v>83.694000000000003</v>
      </c>
      <c r="EV163">
        <v>-53.545000000000002</v>
      </c>
      <c r="EW163">
        <v>1.2999999999999999E-2</v>
      </c>
      <c r="EY163"/>
      <c r="EZ163" s="37"/>
      <c r="FA163" s="37"/>
      <c r="FB163" s="37"/>
      <c r="FC163" s="37"/>
      <c r="FD163" s="37"/>
      <c r="FE163" s="37"/>
      <c r="FF163" s="37"/>
      <c r="FG163" s="37"/>
      <c r="FH163" s="37"/>
    </row>
    <row r="164" spans="2:164" x14ac:dyDescent="0.2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48"/>
      <c r="M164" s="37"/>
      <c r="N164" s="37"/>
      <c r="O164" s="37"/>
      <c r="P164" s="37"/>
      <c r="Q164" s="37"/>
      <c r="R164" s="37"/>
      <c r="S164" s="37"/>
      <c r="T164" s="37"/>
      <c r="U164" s="37"/>
      <c r="V164" s="48"/>
      <c r="W164" s="37"/>
      <c r="X164" s="37"/>
      <c r="Y164" s="37"/>
      <c r="Z164" s="37"/>
      <c r="AA164" s="37"/>
      <c r="AB164" s="37"/>
      <c r="AC164" s="37"/>
      <c r="AD164" s="37"/>
      <c r="AE164" s="37"/>
      <c r="AF164" s="3">
        <v>58</v>
      </c>
      <c r="AH164" s="50">
        <v>7.3699999999999997E-6</v>
      </c>
      <c r="AI164">
        <v>68.504000000000005</v>
      </c>
      <c r="AJ164">
        <v>65.152000000000001</v>
      </c>
      <c r="AK164">
        <v>71.884</v>
      </c>
      <c r="AL164">
        <v>124.38</v>
      </c>
      <c r="AM164">
        <v>1.2999999999999999E-2</v>
      </c>
      <c r="AP164" s="48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6"/>
      <c r="BB164" s="37"/>
      <c r="BC164" s="37"/>
      <c r="BD164" s="37"/>
      <c r="BE164" s="37"/>
      <c r="BF164" s="37"/>
      <c r="BG164" s="37"/>
      <c r="BH164" s="37"/>
      <c r="BI164" s="37"/>
      <c r="BJ164" s="37"/>
      <c r="BK164" s="3">
        <v>66</v>
      </c>
      <c r="BM164" s="50">
        <v>5.5300000000000004E-6</v>
      </c>
      <c r="BN164">
        <v>155.93100000000001</v>
      </c>
      <c r="BO164">
        <v>111.45099999999999</v>
      </c>
      <c r="BP164">
        <v>203.86099999999999</v>
      </c>
      <c r="BQ164">
        <v>40.235999999999997</v>
      </c>
      <c r="BR164">
        <v>0.01</v>
      </c>
      <c r="BU164" s="3">
        <v>14</v>
      </c>
      <c r="BW164" s="50">
        <v>8.6000000000000007E-6</v>
      </c>
      <c r="BX164">
        <v>105.67</v>
      </c>
      <c r="BY164">
        <v>102.864</v>
      </c>
      <c r="BZ164">
        <v>109.623</v>
      </c>
      <c r="CA164">
        <v>142.696</v>
      </c>
      <c r="CB164">
        <v>1.4999999999999999E-2</v>
      </c>
      <c r="CE164" s="3">
        <v>84</v>
      </c>
      <c r="CG164" s="50">
        <v>5.22E-6</v>
      </c>
      <c r="CH164">
        <v>79.635000000000005</v>
      </c>
      <c r="CI164">
        <v>63</v>
      </c>
      <c r="CJ164">
        <v>84.5</v>
      </c>
      <c r="CK164">
        <v>-75.069000000000003</v>
      </c>
      <c r="CL164">
        <v>8.9999999999999993E-3</v>
      </c>
      <c r="CZ164" s="48"/>
      <c r="DA164" s="37"/>
      <c r="DB164" s="3">
        <v>15</v>
      </c>
      <c r="DD164" s="50">
        <v>8.6000000000000007E-6</v>
      </c>
      <c r="DE164">
        <v>81.86</v>
      </c>
      <c r="DF164">
        <v>69.489000000000004</v>
      </c>
      <c r="DG164">
        <v>101.086</v>
      </c>
      <c r="DH164">
        <v>4.2359999999999998</v>
      </c>
      <c r="DI164">
        <v>1.4999999999999999E-2</v>
      </c>
      <c r="DT164" s="37"/>
      <c r="DU164">
        <v>29</v>
      </c>
      <c r="DW164" s="50">
        <v>4.6E-6</v>
      </c>
      <c r="DX164">
        <v>194.554</v>
      </c>
      <c r="DY164">
        <v>167.667</v>
      </c>
      <c r="DZ164">
        <v>216.22200000000001</v>
      </c>
      <c r="EA164">
        <v>-94.085999999999999</v>
      </c>
      <c r="EB164">
        <v>8.0000000000000002E-3</v>
      </c>
      <c r="EE164" s="3">
        <v>28</v>
      </c>
      <c r="EG164" s="50">
        <v>1.01E-5</v>
      </c>
      <c r="EH164">
        <v>48.286999999999999</v>
      </c>
      <c r="EI164">
        <v>44.706000000000003</v>
      </c>
      <c r="EJ164">
        <v>51.667000000000002</v>
      </c>
      <c r="EK164">
        <v>-138.81399999999999</v>
      </c>
      <c r="EL164">
        <v>1.7999999999999999E-2</v>
      </c>
      <c r="EO164" s="37"/>
      <c r="EP164" s="3">
        <v>58</v>
      </c>
      <c r="EQ164" t="s">
        <v>7</v>
      </c>
      <c r="ER164" s="50">
        <v>1.81E-6</v>
      </c>
      <c r="ES164">
        <v>7.81</v>
      </c>
      <c r="ET164">
        <v>6.9379999999999997</v>
      </c>
      <c r="EU164">
        <v>8.6579999999999995</v>
      </c>
      <c r="EV164">
        <v>90.866</v>
      </c>
      <c r="EW164">
        <v>3.0000000000000001E-3</v>
      </c>
      <c r="EY164"/>
      <c r="EZ164" s="37"/>
      <c r="FA164" s="37"/>
      <c r="FB164" s="37"/>
      <c r="FC164" s="37"/>
      <c r="FD164" s="37"/>
      <c r="FE164" s="37"/>
      <c r="FF164" s="37"/>
      <c r="FG164" s="37"/>
      <c r="FH164" s="37"/>
    </row>
    <row r="165" spans="2:164" x14ac:dyDescent="0.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48"/>
      <c r="M165" s="37"/>
      <c r="N165" s="37"/>
      <c r="O165" s="37"/>
      <c r="P165" s="37"/>
      <c r="Q165" s="37"/>
      <c r="R165" s="37"/>
      <c r="S165" s="37"/>
      <c r="T165" s="37"/>
      <c r="U165" s="37"/>
      <c r="V165" s="48"/>
      <c r="W165" s="37"/>
      <c r="X165" s="37"/>
      <c r="Y165" s="37"/>
      <c r="Z165" s="37"/>
      <c r="AA165" s="37"/>
      <c r="AB165" s="37"/>
      <c r="AC165" s="37"/>
      <c r="AD165" s="37"/>
      <c r="AE165" s="37"/>
      <c r="AF165" s="3">
        <v>59</v>
      </c>
      <c r="AH165" s="50">
        <v>9.8200000000000008E-6</v>
      </c>
      <c r="AI165">
        <v>67.700999999999993</v>
      </c>
      <c r="AJ165">
        <v>64.301000000000002</v>
      </c>
      <c r="AK165">
        <v>71</v>
      </c>
      <c r="AL165">
        <v>-55.783999999999999</v>
      </c>
      <c r="AM165">
        <v>1.7000000000000001E-2</v>
      </c>
      <c r="AP165" s="48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6"/>
      <c r="BB165" s="37"/>
      <c r="BC165" s="37"/>
      <c r="BD165" s="37"/>
      <c r="BE165" s="37"/>
      <c r="BF165" s="37"/>
      <c r="BG165" s="37"/>
      <c r="BH165" s="37"/>
      <c r="BI165" s="37"/>
      <c r="BJ165" s="37"/>
      <c r="BK165" s="3">
        <v>67</v>
      </c>
      <c r="BM165" s="50">
        <v>5.8300000000000001E-6</v>
      </c>
      <c r="BN165">
        <v>143.39099999999999</v>
      </c>
      <c r="BO165">
        <v>84.888999999999996</v>
      </c>
      <c r="BP165">
        <v>207.667</v>
      </c>
      <c r="BQ165">
        <v>-139.399</v>
      </c>
      <c r="BR165">
        <v>0.01</v>
      </c>
      <c r="BU165" s="3">
        <v>15</v>
      </c>
      <c r="BW165" s="50">
        <v>6.1399999999999997E-6</v>
      </c>
      <c r="BX165">
        <v>101.05</v>
      </c>
      <c r="BY165">
        <v>97.316000000000003</v>
      </c>
      <c r="BZ165">
        <v>106</v>
      </c>
      <c r="CA165">
        <v>-32.005000000000003</v>
      </c>
      <c r="CB165">
        <v>0.01</v>
      </c>
      <c r="CE165" s="3">
        <v>85</v>
      </c>
      <c r="CG165" s="50">
        <v>8.8999999999999995E-6</v>
      </c>
      <c r="CH165">
        <v>92.435000000000002</v>
      </c>
      <c r="CI165">
        <v>80.247</v>
      </c>
      <c r="CJ165">
        <v>112.333</v>
      </c>
      <c r="CK165">
        <v>106.504</v>
      </c>
      <c r="CL165">
        <v>1.6E-2</v>
      </c>
      <c r="CZ165" s="48"/>
      <c r="DA165" s="37"/>
      <c r="DB165" s="3">
        <v>16</v>
      </c>
      <c r="DD165" s="50">
        <v>5.22E-6</v>
      </c>
      <c r="DE165">
        <v>81.302999999999997</v>
      </c>
      <c r="DF165">
        <v>63.417000000000002</v>
      </c>
      <c r="DG165">
        <v>101.45099999999999</v>
      </c>
      <c r="DH165">
        <v>-168.69</v>
      </c>
      <c r="DI165">
        <v>8.9999999999999993E-3</v>
      </c>
      <c r="DT165" s="37"/>
      <c r="DU165">
        <v>30</v>
      </c>
      <c r="DW165" s="50">
        <v>1.01E-5</v>
      </c>
      <c r="DX165">
        <v>141.99</v>
      </c>
      <c r="DY165">
        <v>57.042000000000002</v>
      </c>
      <c r="DZ165">
        <v>218.85900000000001</v>
      </c>
      <c r="EA165">
        <v>77.661000000000001</v>
      </c>
      <c r="EB165">
        <v>1.7999999999999999E-2</v>
      </c>
      <c r="EE165" s="3">
        <v>29</v>
      </c>
      <c r="EG165" s="50">
        <v>8.2900000000000002E-6</v>
      </c>
      <c r="EH165">
        <v>47.424999999999997</v>
      </c>
      <c r="EI165">
        <v>45.158000000000001</v>
      </c>
      <c r="EJ165">
        <v>49.186999999999998</v>
      </c>
      <c r="EK165">
        <v>38.659999999999997</v>
      </c>
      <c r="EL165">
        <v>1.4E-2</v>
      </c>
      <c r="EO165" s="37"/>
      <c r="EP165" s="3">
        <v>59</v>
      </c>
      <c r="EQ165" t="s">
        <v>4</v>
      </c>
      <c r="ER165" s="50">
        <v>4.9100000000000004E-6</v>
      </c>
      <c r="ES165">
        <v>68.242000000000004</v>
      </c>
      <c r="ET165">
        <v>65.882000000000005</v>
      </c>
      <c r="EU165">
        <v>70.271000000000001</v>
      </c>
      <c r="EV165">
        <v>-148.57</v>
      </c>
      <c r="EW165">
        <v>8.0000000000000002E-3</v>
      </c>
      <c r="EY165"/>
      <c r="EZ165" s="37"/>
      <c r="FA165" s="37"/>
      <c r="FB165" s="37"/>
      <c r="FC165" s="37"/>
      <c r="FD165" s="37"/>
      <c r="FE165" s="37"/>
      <c r="FF165" s="37"/>
      <c r="FG165" s="37"/>
      <c r="FH165" s="37"/>
    </row>
    <row r="166" spans="2:164" x14ac:dyDescent="0.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48"/>
      <c r="M166" s="37"/>
      <c r="N166" s="37"/>
      <c r="O166" s="37"/>
      <c r="P166" s="37"/>
      <c r="Q166" s="37"/>
      <c r="R166" s="37"/>
      <c r="S166" s="37"/>
      <c r="T166" s="37"/>
      <c r="U166" s="37"/>
      <c r="V166" s="48"/>
      <c r="W166" s="37"/>
      <c r="X166" s="37"/>
      <c r="Y166" s="37"/>
      <c r="Z166" s="37"/>
      <c r="AA166" s="37"/>
      <c r="AB166" s="37"/>
      <c r="AC166" s="37"/>
      <c r="AD166" s="37"/>
      <c r="AE166" s="37"/>
      <c r="AF166" s="3">
        <v>60</v>
      </c>
      <c r="AH166" s="50">
        <v>8.2900000000000002E-6</v>
      </c>
      <c r="AI166">
        <v>65.938999999999993</v>
      </c>
      <c r="AJ166">
        <v>62.274000000000001</v>
      </c>
      <c r="AK166">
        <v>69.888999999999996</v>
      </c>
      <c r="AL166">
        <v>120.57899999999999</v>
      </c>
      <c r="AM166">
        <v>1.4E-2</v>
      </c>
      <c r="AP166" s="48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6"/>
      <c r="BB166" s="37"/>
      <c r="BC166" s="37"/>
      <c r="BD166" s="37"/>
      <c r="BE166" s="37"/>
      <c r="BF166" s="37"/>
      <c r="BG166" s="37"/>
      <c r="BH166" s="37"/>
      <c r="BI166" s="37"/>
      <c r="BJ166" s="37"/>
      <c r="BK166" s="3">
        <v>68</v>
      </c>
      <c r="BM166" s="50">
        <v>7.0600000000000002E-6</v>
      </c>
      <c r="BN166">
        <v>174.31200000000001</v>
      </c>
      <c r="BO166">
        <v>121.667</v>
      </c>
      <c r="BP166">
        <v>211.678</v>
      </c>
      <c r="BQ166">
        <v>35.838000000000001</v>
      </c>
      <c r="BR166">
        <v>1.2E-2</v>
      </c>
      <c r="BU166" s="3">
        <v>16</v>
      </c>
      <c r="BW166" s="50">
        <v>6.7499999999999997E-6</v>
      </c>
      <c r="BX166">
        <v>101.212</v>
      </c>
      <c r="BY166">
        <v>98.332999999999998</v>
      </c>
      <c r="BZ166">
        <v>104.143</v>
      </c>
      <c r="CA166">
        <v>142.595</v>
      </c>
      <c r="CB166">
        <v>1.2E-2</v>
      </c>
      <c r="CE166" s="3">
        <v>86</v>
      </c>
      <c r="CG166" s="50">
        <v>6.7499999999999997E-6</v>
      </c>
      <c r="CH166">
        <v>92.128</v>
      </c>
      <c r="CI166">
        <v>81.484999999999999</v>
      </c>
      <c r="CJ166">
        <v>112.333</v>
      </c>
      <c r="CK166">
        <v>-75.963999999999999</v>
      </c>
      <c r="CL166">
        <v>1.0999999999999999E-2</v>
      </c>
      <c r="CZ166" s="48"/>
      <c r="DA166" s="37"/>
      <c r="DB166" s="3">
        <v>17</v>
      </c>
      <c r="DD166" s="50">
        <v>1.3499999999999999E-5</v>
      </c>
      <c r="DE166">
        <v>84.227999999999994</v>
      </c>
      <c r="DF166">
        <v>70.561000000000007</v>
      </c>
      <c r="DG166">
        <v>101.21299999999999</v>
      </c>
      <c r="DH166">
        <v>3.9910000000000001</v>
      </c>
      <c r="DI166">
        <v>2.4E-2</v>
      </c>
      <c r="DT166" s="37"/>
      <c r="DU166">
        <v>31</v>
      </c>
      <c r="DW166" s="50">
        <v>7.6699999999999994E-6</v>
      </c>
      <c r="DX166">
        <v>126.211</v>
      </c>
      <c r="DY166">
        <v>55.110999999999997</v>
      </c>
      <c r="DZ166">
        <v>182.11099999999999</v>
      </c>
      <c r="EA166">
        <v>-99.462000000000003</v>
      </c>
      <c r="EB166">
        <v>1.2999999999999999E-2</v>
      </c>
      <c r="EE166" s="3">
        <v>30</v>
      </c>
      <c r="EG166" s="50">
        <v>8.6000000000000007E-6</v>
      </c>
      <c r="EH166">
        <v>50.475000000000001</v>
      </c>
      <c r="EI166">
        <v>47.667000000000002</v>
      </c>
      <c r="EJ166">
        <v>53.444000000000003</v>
      </c>
      <c r="EK166">
        <v>-141.00899999999999</v>
      </c>
      <c r="EL166">
        <v>1.4999999999999999E-2</v>
      </c>
      <c r="EO166" s="37"/>
      <c r="EP166" s="3">
        <v>60</v>
      </c>
      <c r="EQ166" t="s">
        <v>5</v>
      </c>
      <c r="ER166" s="50">
        <v>1.26E-5</v>
      </c>
      <c r="ES166">
        <v>115.66500000000001</v>
      </c>
      <c r="ET166">
        <v>110.333</v>
      </c>
      <c r="EU166">
        <v>120.28</v>
      </c>
      <c r="EV166">
        <v>40.600999999999999</v>
      </c>
      <c r="EW166">
        <v>2.1999999999999999E-2</v>
      </c>
      <c r="EY166"/>
      <c r="EZ166" s="37"/>
      <c r="FA166" s="37"/>
      <c r="FB166" s="37"/>
      <c r="FC166" s="37"/>
      <c r="FD166" s="37"/>
      <c r="FE166" s="37"/>
      <c r="FF166" s="37"/>
      <c r="FG166" s="37"/>
      <c r="FH166" s="37"/>
    </row>
    <row r="167" spans="2:164" x14ac:dyDescent="0.2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48"/>
      <c r="M167" s="37"/>
      <c r="N167" s="37"/>
      <c r="O167" s="37"/>
      <c r="P167" s="37"/>
      <c r="Q167" s="37"/>
      <c r="R167" s="37"/>
      <c r="S167" s="37"/>
      <c r="T167" s="37"/>
      <c r="U167" s="37"/>
      <c r="V167" s="48"/>
      <c r="W167" s="37"/>
      <c r="X167" s="37"/>
      <c r="Y167" s="37"/>
      <c r="Z167" s="37"/>
      <c r="AA167" s="37"/>
      <c r="AB167" s="37"/>
      <c r="AC167" s="37"/>
      <c r="AD167" s="37"/>
      <c r="AE167" s="37"/>
      <c r="AF167" s="3">
        <v>61</v>
      </c>
      <c r="AH167" s="50">
        <v>8.6000000000000007E-6</v>
      </c>
      <c r="AI167">
        <v>65.569999999999993</v>
      </c>
      <c r="AJ167">
        <v>59.856000000000002</v>
      </c>
      <c r="AK167">
        <v>69.888999999999996</v>
      </c>
      <c r="AL167">
        <v>-55.176000000000002</v>
      </c>
      <c r="AM167">
        <v>1.4999999999999999E-2</v>
      </c>
      <c r="AP167" s="48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6"/>
      <c r="BB167" s="37"/>
      <c r="BC167" s="37"/>
      <c r="BD167" s="37"/>
      <c r="BE167" s="37"/>
      <c r="BF167" s="37"/>
      <c r="BG167" s="37"/>
      <c r="BH167" s="37"/>
      <c r="BI167" s="37"/>
      <c r="BJ167" s="37"/>
      <c r="BK167" s="3">
        <v>69</v>
      </c>
      <c r="BM167" s="50">
        <v>4.3000000000000003E-6</v>
      </c>
      <c r="BN167">
        <v>142.57499999999999</v>
      </c>
      <c r="BO167">
        <v>103.10299999999999</v>
      </c>
      <c r="BP167">
        <v>195.821</v>
      </c>
      <c r="BQ167">
        <v>-141.34</v>
      </c>
      <c r="BR167">
        <v>7.0000000000000001E-3</v>
      </c>
      <c r="BU167" s="3">
        <v>17</v>
      </c>
      <c r="BW167" s="50">
        <v>6.1399999999999997E-6</v>
      </c>
      <c r="BX167">
        <v>98.852999999999994</v>
      </c>
      <c r="BY167">
        <v>96.807000000000002</v>
      </c>
      <c r="BZ167">
        <v>101.21899999999999</v>
      </c>
      <c r="CA167">
        <v>-38.156999999999996</v>
      </c>
      <c r="CB167">
        <v>0.01</v>
      </c>
      <c r="CE167" s="3">
        <v>87</v>
      </c>
      <c r="CG167" s="50">
        <v>4.9100000000000004E-6</v>
      </c>
      <c r="CH167">
        <v>90.787000000000006</v>
      </c>
      <c r="CI167">
        <v>81.819000000000003</v>
      </c>
      <c r="CJ167">
        <v>102.351</v>
      </c>
      <c r="CK167">
        <v>105.94499999999999</v>
      </c>
      <c r="CL167">
        <v>8.0000000000000002E-3</v>
      </c>
      <c r="CZ167" s="48"/>
      <c r="DA167" s="37"/>
      <c r="DB167" s="3">
        <v>18</v>
      </c>
      <c r="DD167" s="50">
        <v>5.5300000000000004E-6</v>
      </c>
      <c r="DE167">
        <v>79.061000000000007</v>
      </c>
      <c r="DF167">
        <v>75.293999999999997</v>
      </c>
      <c r="DG167">
        <v>83.918000000000006</v>
      </c>
      <c r="DH167">
        <v>-173.29</v>
      </c>
      <c r="DI167">
        <v>0.01</v>
      </c>
      <c r="DT167" s="37"/>
      <c r="DU167">
        <v>32</v>
      </c>
      <c r="DW167" s="50">
        <v>7.3699999999999997E-6</v>
      </c>
      <c r="DX167">
        <v>160.46</v>
      </c>
      <c r="DY167">
        <v>142.93</v>
      </c>
      <c r="DZ167">
        <v>181.232</v>
      </c>
      <c r="EA167">
        <v>79.694999999999993</v>
      </c>
      <c r="EB167">
        <v>1.2999999999999999E-2</v>
      </c>
      <c r="EE167" s="3">
        <v>31</v>
      </c>
      <c r="EG167" s="50">
        <v>8.8999999999999995E-6</v>
      </c>
      <c r="EH167">
        <v>49.34</v>
      </c>
      <c r="EI167">
        <v>44.895000000000003</v>
      </c>
      <c r="EJ167">
        <v>52.262</v>
      </c>
      <c r="EK167">
        <v>37.694000000000003</v>
      </c>
      <c r="EL167">
        <v>1.4999999999999999E-2</v>
      </c>
      <c r="EO167" s="37"/>
      <c r="EP167" s="3">
        <v>57</v>
      </c>
      <c r="EQ167" t="s">
        <v>115</v>
      </c>
      <c r="ER167" s="50">
        <v>4.0200000000000001E-4</v>
      </c>
      <c r="ES167">
        <v>80.308000000000007</v>
      </c>
      <c r="ET167">
        <v>65.388000000000005</v>
      </c>
      <c r="EU167">
        <v>120.26300000000001</v>
      </c>
      <c r="EV167">
        <v>-143.80500000000001</v>
      </c>
      <c r="EW167">
        <v>0.72399999999999998</v>
      </c>
      <c r="EY167"/>
      <c r="EZ167" s="37"/>
      <c r="FA167" s="37"/>
      <c r="FB167" s="37"/>
      <c r="FC167" s="37"/>
      <c r="FD167" s="37"/>
      <c r="FE167" s="37"/>
      <c r="FF167" s="37"/>
      <c r="FG167" s="37"/>
      <c r="FH167" s="37"/>
    </row>
    <row r="168" spans="2:164" x14ac:dyDescent="0.2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48"/>
      <c r="M168" s="37"/>
      <c r="N168" s="37"/>
      <c r="O168" s="37"/>
      <c r="P168" s="37"/>
      <c r="Q168" s="37"/>
      <c r="R168" s="37"/>
      <c r="S168" s="37"/>
      <c r="T168" s="37"/>
      <c r="U168" s="37"/>
      <c r="V168" s="48"/>
      <c r="W168" s="37"/>
      <c r="X168" s="37"/>
      <c r="Y168" s="37"/>
      <c r="Z168" s="37"/>
      <c r="AA168" s="37"/>
      <c r="AB168" s="37"/>
      <c r="AC168" s="37"/>
      <c r="AD168" s="37"/>
      <c r="AE168" s="37"/>
      <c r="AF168" s="3">
        <v>62</v>
      </c>
      <c r="AH168" s="50">
        <v>8.8999999999999995E-6</v>
      </c>
      <c r="AI168">
        <v>65.953999999999994</v>
      </c>
      <c r="AJ168">
        <v>62.332999999999998</v>
      </c>
      <c r="AK168">
        <v>68.332999999999998</v>
      </c>
      <c r="AL168">
        <v>124.824</v>
      </c>
      <c r="AM168">
        <v>1.4999999999999999E-2</v>
      </c>
      <c r="AP168" s="48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6"/>
      <c r="BB168" s="37"/>
      <c r="BC168" s="37"/>
      <c r="BD168" s="37"/>
      <c r="BE168" s="37"/>
      <c r="BF168" s="37"/>
      <c r="BG168" s="37"/>
      <c r="BH168" s="37"/>
      <c r="BI168" s="37"/>
      <c r="BJ168" s="37"/>
      <c r="BK168" s="3">
        <v>70</v>
      </c>
      <c r="BM168" s="50">
        <v>6.1399999999999997E-6</v>
      </c>
      <c r="BN168">
        <v>155.95500000000001</v>
      </c>
      <c r="BO168">
        <v>132.667</v>
      </c>
      <c r="BP168">
        <v>181.661</v>
      </c>
      <c r="BQ168">
        <v>42.878999999999998</v>
      </c>
      <c r="BR168">
        <v>0.01</v>
      </c>
      <c r="BU168" s="3">
        <v>18</v>
      </c>
      <c r="BW168" s="50">
        <v>6.1399999999999997E-6</v>
      </c>
      <c r="BX168">
        <v>98.551000000000002</v>
      </c>
      <c r="BY168">
        <v>95.07</v>
      </c>
      <c r="BZ168">
        <v>101.58</v>
      </c>
      <c r="CA168">
        <v>141.34</v>
      </c>
      <c r="CB168">
        <v>0.01</v>
      </c>
      <c r="CE168" s="3">
        <v>88</v>
      </c>
      <c r="CG168" s="50">
        <v>5.5300000000000004E-6</v>
      </c>
      <c r="CH168">
        <v>99.697999999999993</v>
      </c>
      <c r="CI168">
        <v>94</v>
      </c>
      <c r="CJ168">
        <v>102.922</v>
      </c>
      <c r="CK168">
        <v>-72.646000000000001</v>
      </c>
      <c r="CL168">
        <v>8.9999999999999993E-3</v>
      </c>
      <c r="CZ168" s="48"/>
      <c r="DA168" s="37"/>
      <c r="DB168" s="3">
        <v>19</v>
      </c>
      <c r="DD168" s="50">
        <v>8.6000000000000007E-6</v>
      </c>
      <c r="DE168">
        <v>102.319</v>
      </c>
      <c r="DF168">
        <v>78.332999999999998</v>
      </c>
      <c r="DG168">
        <v>121.465</v>
      </c>
      <c r="DH168">
        <v>6.34</v>
      </c>
      <c r="DI168">
        <v>1.4999999999999999E-2</v>
      </c>
      <c r="DT168" s="37"/>
      <c r="DU168">
        <v>33</v>
      </c>
      <c r="DW168" s="50">
        <v>1.29E-5</v>
      </c>
      <c r="DX168">
        <v>127.408</v>
      </c>
      <c r="DY168">
        <v>81.585999999999999</v>
      </c>
      <c r="DZ168">
        <v>175.37899999999999</v>
      </c>
      <c r="EA168">
        <v>-98.325999999999993</v>
      </c>
      <c r="EB168">
        <v>2.3E-2</v>
      </c>
      <c r="EE168" s="3">
        <v>32</v>
      </c>
      <c r="EG168" s="50">
        <v>1.1399999999999999E-5</v>
      </c>
      <c r="EH168">
        <v>49.11</v>
      </c>
      <c r="EI168">
        <v>44.957999999999998</v>
      </c>
      <c r="EJ168">
        <v>51.5</v>
      </c>
      <c r="EK168">
        <v>-142.815</v>
      </c>
      <c r="EL168">
        <v>0.02</v>
      </c>
      <c r="EO168" s="37"/>
      <c r="EP168" s="3">
        <v>58</v>
      </c>
      <c r="EQ168" t="s">
        <v>112</v>
      </c>
      <c r="ER168" s="50">
        <v>5.2499999999999997E-4</v>
      </c>
      <c r="ES168">
        <v>80.816000000000003</v>
      </c>
      <c r="ET168">
        <v>53</v>
      </c>
      <c r="EU168">
        <v>125.333</v>
      </c>
      <c r="EV168">
        <v>-143.78</v>
      </c>
      <c r="EW168">
        <v>0.94699999999999995</v>
      </c>
      <c r="EY168"/>
      <c r="EZ168" s="37"/>
      <c r="FA168" s="37"/>
      <c r="FB168" s="37"/>
      <c r="FC168" s="37"/>
      <c r="FD168" s="37"/>
      <c r="FE168" s="37"/>
      <c r="FF168" s="37"/>
      <c r="FG168" s="37"/>
      <c r="FH168" s="37"/>
    </row>
    <row r="169" spans="2:164" x14ac:dyDescent="0.2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48"/>
      <c r="M169" s="37"/>
      <c r="N169" s="37"/>
      <c r="O169" s="37"/>
      <c r="P169" s="37"/>
      <c r="Q169" s="37"/>
      <c r="R169" s="37"/>
      <c r="S169" s="37"/>
      <c r="T169" s="37"/>
      <c r="U169" s="37"/>
      <c r="V169" s="48"/>
      <c r="W169" s="37"/>
      <c r="X169" s="37"/>
      <c r="Y169" s="37"/>
      <c r="Z169" s="37"/>
      <c r="AA169" s="37"/>
      <c r="AB169" s="37"/>
      <c r="AC169" s="37"/>
      <c r="AD169" s="37"/>
      <c r="AE169" s="37"/>
      <c r="AF169" s="3">
        <v>63</v>
      </c>
      <c r="AH169" s="50">
        <v>1.2300000000000001E-5</v>
      </c>
      <c r="AI169">
        <v>65.412999999999997</v>
      </c>
      <c r="AJ169">
        <v>60.857999999999997</v>
      </c>
      <c r="AK169">
        <v>69.897000000000006</v>
      </c>
      <c r="AL169">
        <v>-56.725000000000001</v>
      </c>
      <c r="AM169">
        <v>2.1000000000000001E-2</v>
      </c>
      <c r="AP169" s="48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6"/>
      <c r="BB169" s="37"/>
      <c r="BC169" s="37"/>
      <c r="BD169" s="37"/>
      <c r="BE169" s="37"/>
      <c r="BF169" s="37"/>
      <c r="BG169" s="37"/>
      <c r="BH169" s="37"/>
      <c r="BI169" s="37"/>
      <c r="BJ169" s="37"/>
      <c r="BK169" s="3">
        <v>71</v>
      </c>
      <c r="BM169" s="50">
        <v>5.5300000000000004E-6</v>
      </c>
      <c r="BN169">
        <v>117.995</v>
      </c>
      <c r="BO169">
        <v>99.441999999999993</v>
      </c>
      <c r="BP169">
        <v>132.78700000000001</v>
      </c>
      <c r="BQ169">
        <v>-142.43100000000001</v>
      </c>
      <c r="BR169">
        <v>8.9999999999999993E-3</v>
      </c>
      <c r="BU169" s="3">
        <v>19</v>
      </c>
      <c r="BW169" s="50">
        <v>4.3000000000000003E-6</v>
      </c>
      <c r="BX169">
        <v>97.543999999999997</v>
      </c>
      <c r="BY169">
        <v>95.667000000000002</v>
      </c>
      <c r="BZ169">
        <v>99.760999999999996</v>
      </c>
      <c r="CA169">
        <v>-26.565000000000001</v>
      </c>
      <c r="CB169">
        <v>7.0000000000000001E-3</v>
      </c>
      <c r="CE169" s="3">
        <v>89</v>
      </c>
      <c r="CG169" s="50">
        <v>6.7499999999999997E-6</v>
      </c>
      <c r="CH169">
        <v>108.342</v>
      </c>
      <c r="CI169">
        <v>92.448999999999998</v>
      </c>
      <c r="CJ169">
        <v>122.524</v>
      </c>
      <c r="CK169">
        <v>106.699</v>
      </c>
      <c r="CL169">
        <v>1.2E-2</v>
      </c>
      <c r="CZ169" s="48"/>
      <c r="DA169" s="37"/>
      <c r="DB169" s="3">
        <v>20</v>
      </c>
      <c r="DD169" s="50">
        <v>1.29E-5</v>
      </c>
      <c r="DE169">
        <v>92.494</v>
      </c>
      <c r="DF169">
        <v>79.778000000000006</v>
      </c>
      <c r="DG169">
        <v>110.667</v>
      </c>
      <c r="DH169">
        <v>-174.28899999999999</v>
      </c>
      <c r="DI169">
        <v>2.3E-2</v>
      </c>
      <c r="DT169" s="37"/>
      <c r="DU169">
        <v>34</v>
      </c>
      <c r="DW169" s="50">
        <v>6.4500000000000001E-6</v>
      </c>
      <c r="DX169">
        <v>108.636</v>
      </c>
      <c r="DY169">
        <v>70.644000000000005</v>
      </c>
      <c r="DZ169">
        <v>129.422</v>
      </c>
      <c r="EA169">
        <v>84.289000000000001</v>
      </c>
      <c r="EB169">
        <v>1.0999999999999999E-2</v>
      </c>
      <c r="EE169" s="3">
        <v>33</v>
      </c>
      <c r="EG169" s="50">
        <v>1.01E-5</v>
      </c>
      <c r="EH169">
        <v>48.66</v>
      </c>
      <c r="EI169">
        <v>45.167000000000002</v>
      </c>
      <c r="EJ169">
        <v>52.521000000000001</v>
      </c>
      <c r="EK169">
        <v>41.186</v>
      </c>
      <c r="EL169">
        <v>1.7999999999999999E-2</v>
      </c>
      <c r="EO169" s="37"/>
      <c r="EX169" t="s">
        <v>9</v>
      </c>
      <c r="EY169"/>
      <c r="EZ169" s="37"/>
      <c r="FA169" s="37"/>
      <c r="FB169" s="37"/>
      <c r="FC169" s="37"/>
      <c r="FD169" s="37"/>
      <c r="FE169" s="37"/>
      <c r="FF169" s="37"/>
      <c r="FG169" s="37"/>
      <c r="FH169" s="37"/>
    </row>
    <row r="170" spans="2:164" x14ac:dyDescent="0.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48"/>
      <c r="M170" s="37"/>
      <c r="N170" s="37"/>
      <c r="O170" s="37"/>
      <c r="P170" s="37"/>
      <c r="Q170" s="37"/>
      <c r="R170" s="37"/>
      <c r="S170" s="37"/>
      <c r="T170" s="37"/>
      <c r="U170" s="37"/>
      <c r="V170" s="48"/>
      <c r="W170" s="37"/>
      <c r="X170" s="37"/>
      <c r="Y170" s="37"/>
      <c r="Z170" s="37"/>
      <c r="AA170" s="37"/>
      <c r="AB170" s="37"/>
      <c r="AC170" s="37"/>
      <c r="AD170" s="37"/>
      <c r="AE170" s="37"/>
      <c r="AF170" s="3">
        <v>64</v>
      </c>
      <c r="AH170" s="50">
        <v>1.2E-5</v>
      </c>
      <c r="AI170">
        <v>64.69</v>
      </c>
      <c r="AJ170">
        <v>60.86</v>
      </c>
      <c r="AK170">
        <v>69.558999999999997</v>
      </c>
      <c r="AL170">
        <v>125.36199999999999</v>
      </c>
      <c r="AM170">
        <v>2.1000000000000001E-2</v>
      </c>
      <c r="AP170" s="48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6"/>
      <c r="BB170" s="37"/>
      <c r="BC170" s="37"/>
      <c r="BD170" s="37"/>
      <c r="BE170" s="37"/>
      <c r="BF170" s="37"/>
      <c r="BG170" s="37"/>
      <c r="BH170" s="37"/>
      <c r="BI170" s="37"/>
      <c r="BJ170" s="37"/>
      <c r="BK170" s="3">
        <v>72</v>
      </c>
      <c r="BM170" s="50">
        <v>6.4500000000000001E-6</v>
      </c>
      <c r="BN170">
        <v>104.146</v>
      </c>
      <c r="BO170">
        <v>68.703999999999994</v>
      </c>
      <c r="BP170">
        <v>158.37299999999999</v>
      </c>
      <c r="BQ170">
        <v>43.024999999999999</v>
      </c>
      <c r="BR170">
        <v>1.0999999999999999E-2</v>
      </c>
      <c r="BU170" s="3">
        <v>20</v>
      </c>
      <c r="BW170" s="50">
        <v>7.9799999999999998E-6</v>
      </c>
      <c r="BX170">
        <v>94.356999999999999</v>
      </c>
      <c r="BY170">
        <v>90.76</v>
      </c>
      <c r="BZ170">
        <v>100.08</v>
      </c>
      <c r="CA170">
        <v>138.36600000000001</v>
      </c>
      <c r="CB170">
        <v>1.4E-2</v>
      </c>
      <c r="CE170" s="3">
        <v>90</v>
      </c>
      <c r="CG170" s="50">
        <v>7.3699999999999997E-6</v>
      </c>
      <c r="CH170">
        <v>106.364</v>
      </c>
      <c r="CI170">
        <v>100.60899999999999</v>
      </c>
      <c r="CJ170">
        <v>114.706</v>
      </c>
      <c r="CK170">
        <v>-74.745000000000005</v>
      </c>
      <c r="CL170">
        <v>1.2999999999999999E-2</v>
      </c>
      <c r="CZ170" s="48"/>
      <c r="DA170" s="37"/>
      <c r="DB170" s="3">
        <v>21</v>
      </c>
      <c r="DD170" s="50">
        <v>3.6799999999999999E-6</v>
      </c>
      <c r="DE170">
        <v>77.539000000000001</v>
      </c>
      <c r="DF170">
        <v>69.152000000000001</v>
      </c>
      <c r="DG170">
        <v>86.537999999999997</v>
      </c>
      <c r="DH170">
        <v>5.194</v>
      </c>
      <c r="DI170">
        <v>6.0000000000000001E-3</v>
      </c>
      <c r="DT170" s="37"/>
      <c r="DU170">
        <v>35</v>
      </c>
      <c r="DW170" s="50">
        <v>4.9100000000000004E-6</v>
      </c>
      <c r="DX170">
        <v>110.47</v>
      </c>
      <c r="DY170">
        <v>79.555999999999997</v>
      </c>
      <c r="DZ170">
        <v>135.88900000000001</v>
      </c>
      <c r="EA170">
        <v>-104.931</v>
      </c>
      <c r="EB170">
        <v>8.0000000000000002E-3</v>
      </c>
      <c r="EE170" s="3">
        <v>34</v>
      </c>
      <c r="EG170" s="50">
        <v>1.1399999999999999E-5</v>
      </c>
      <c r="EH170">
        <v>46.881999999999998</v>
      </c>
      <c r="EI170">
        <v>43.457000000000001</v>
      </c>
      <c r="EJ170">
        <v>51.332999999999998</v>
      </c>
      <c r="EK170">
        <v>-141.84299999999999</v>
      </c>
      <c r="EL170">
        <v>0.02</v>
      </c>
      <c r="EO170" s="37"/>
      <c r="EX170">
        <v>55.69230769</v>
      </c>
      <c r="EY170">
        <v>72.846153849999993</v>
      </c>
      <c r="EZ170" s="37"/>
      <c r="FA170" s="37"/>
      <c r="FB170" s="37"/>
      <c r="FC170" s="37"/>
      <c r="FD170" s="37"/>
      <c r="FE170" s="37"/>
      <c r="FF170" s="37"/>
      <c r="FG170" s="37"/>
      <c r="FH170" s="37"/>
    </row>
    <row r="171" spans="2:164" x14ac:dyDescent="0.2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48"/>
      <c r="M171" s="37"/>
      <c r="N171" s="37"/>
      <c r="O171" s="37"/>
      <c r="P171" s="37"/>
      <c r="Q171" s="37"/>
      <c r="R171" s="37"/>
      <c r="S171" s="37"/>
      <c r="T171" s="37"/>
      <c r="U171" s="37"/>
      <c r="V171" s="48"/>
      <c r="W171" s="37"/>
      <c r="X171" s="37"/>
      <c r="Y171" s="37"/>
      <c r="Z171" s="37"/>
      <c r="AA171" s="37"/>
      <c r="AB171" s="37"/>
      <c r="AC171" s="37"/>
      <c r="AD171" s="37"/>
      <c r="AE171" s="37"/>
      <c r="AF171" s="3">
        <v>65</v>
      </c>
      <c r="AH171" s="50">
        <v>1.11E-5</v>
      </c>
      <c r="AI171">
        <v>64.387</v>
      </c>
      <c r="AJ171">
        <v>60.44</v>
      </c>
      <c r="AK171">
        <v>68.692999999999998</v>
      </c>
      <c r="AL171">
        <v>-56.768000000000001</v>
      </c>
      <c r="AM171">
        <v>1.9E-2</v>
      </c>
      <c r="AP171" s="48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6"/>
      <c r="BB171" s="37"/>
      <c r="BC171" s="37"/>
      <c r="BD171" s="37"/>
      <c r="BE171" s="37"/>
      <c r="BF171" s="37"/>
      <c r="BG171" s="37"/>
      <c r="BH171" s="37"/>
      <c r="BI171" s="37"/>
      <c r="BJ171" s="37"/>
      <c r="BK171" s="3">
        <v>73</v>
      </c>
      <c r="BM171" s="50">
        <v>6.4500000000000001E-6</v>
      </c>
      <c r="BN171">
        <v>87.751999999999995</v>
      </c>
      <c r="BO171">
        <v>68.132999999999996</v>
      </c>
      <c r="BP171">
        <v>107.133</v>
      </c>
      <c r="BQ171">
        <v>-147.095</v>
      </c>
      <c r="BR171">
        <v>1.0999999999999999E-2</v>
      </c>
      <c r="BU171" s="3">
        <v>21</v>
      </c>
      <c r="BW171" s="50">
        <v>8.8999999999999995E-6</v>
      </c>
      <c r="BX171">
        <v>99.12</v>
      </c>
      <c r="BY171">
        <v>89.638999999999996</v>
      </c>
      <c r="BZ171">
        <v>120.259</v>
      </c>
      <c r="CA171">
        <v>-37.694000000000003</v>
      </c>
      <c r="CB171">
        <v>1.4999999999999999E-2</v>
      </c>
      <c r="CE171" s="3">
        <v>91</v>
      </c>
      <c r="CG171" s="50">
        <v>6.7499999999999997E-6</v>
      </c>
      <c r="CH171">
        <v>105.768</v>
      </c>
      <c r="CI171">
        <v>94.591999999999999</v>
      </c>
      <c r="CJ171">
        <v>114.599</v>
      </c>
      <c r="CK171">
        <v>106.699</v>
      </c>
      <c r="CL171">
        <v>1.2E-2</v>
      </c>
      <c r="CZ171" s="48"/>
      <c r="DA171" s="37"/>
      <c r="DB171" s="3">
        <v>22</v>
      </c>
      <c r="DD171" s="50">
        <v>8.8999999999999995E-6</v>
      </c>
      <c r="DE171">
        <v>125.64700000000001</v>
      </c>
      <c r="DF171">
        <v>82.444000000000003</v>
      </c>
      <c r="DG171">
        <v>158.429</v>
      </c>
      <c r="DH171">
        <v>-173.88399999999999</v>
      </c>
      <c r="DI171">
        <v>1.6E-2</v>
      </c>
      <c r="DT171" s="37"/>
      <c r="DU171">
        <v>36</v>
      </c>
      <c r="DW171" s="50">
        <v>8.2900000000000002E-6</v>
      </c>
      <c r="DX171">
        <v>85.227999999999994</v>
      </c>
      <c r="DY171">
        <v>65.87</v>
      </c>
      <c r="DZ171">
        <v>114.131</v>
      </c>
      <c r="EA171">
        <v>80.91</v>
      </c>
      <c r="EB171">
        <v>1.4E-2</v>
      </c>
      <c r="EE171" s="3">
        <v>35</v>
      </c>
      <c r="EG171" s="50">
        <v>9.2099999999999999E-6</v>
      </c>
      <c r="EH171">
        <v>49.323</v>
      </c>
      <c r="EI171">
        <v>46.652999999999999</v>
      </c>
      <c r="EJ171">
        <v>53.887</v>
      </c>
      <c r="EK171">
        <v>43.603000000000002</v>
      </c>
      <c r="EL171">
        <v>1.6E-2</v>
      </c>
      <c r="EO171" s="37"/>
      <c r="ES171">
        <v>21.853846149999999</v>
      </c>
      <c r="ET171">
        <v>59.1875</v>
      </c>
      <c r="EU171">
        <v>16.707692309999999</v>
      </c>
      <c r="EV171">
        <v>45.25</v>
      </c>
      <c r="EW171" t="s">
        <v>10</v>
      </c>
      <c r="EX171">
        <v>32.909090910000003</v>
      </c>
      <c r="EY171">
        <v>43.045454550000002</v>
      </c>
      <c r="EZ171" s="37"/>
      <c r="FA171" s="37"/>
      <c r="FB171" s="37"/>
      <c r="FC171" s="37"/>
      <c r="FD171" s="37"/>
      <c r="FE171" s="37"/>
      <c r="FF171" s="37"/>
      <c r="FG171" s="37"/>
      <c r="FH171" s="37"/>
    </row>
    <row r="172" spans="2:164" x14ac:dyDescent="0.2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48"/>
      <c r="M172" s="37"/>
      <c r="N172" s="37"/>
      <c r="O172" s="37"/>
      <c r="P172" s="37"/>
      <c r="Q172" s="37"/>
      <c r="R172" s="37"/>
      <c r="S172" s="37"/>
      <c r="T172" s="37"/>
      <c r="U172" s="37"/>
      <c r="V172" s="48"/>
      <c r="W172" s="37"/>
      <c r="X172" s="37"/>
      <c r="Y172" s="37"/>
      <c r="Z172" s="37"/>
      <c r="AA172" s="37"/>
      <c r="AB172" s="37"/>
      <c r="AC172" s="37"/>
      <c r="AD172" s="37"/>
      <c r="AE172" s="37"/>
      <c r="AF172" s="3">
        <v>66</v>
      </c>
      <c r="AH172" s="50">
        <v>1.2300000000000001E-5</v>
      </c>
      <c r="AI172">
        <v>63.765999999999998</v>
      </c>
      <c r="AJ172">
        <v>58.508000000000003</v>
      </c>
      <c r="AK172">
        <v>70.474000000000004</v>
      </c>
      <c r="AL172">
        <v>126.57299999999999</v>
      </c>
      <c r="AM172">
        <v>2.1000000000000001E-2</v>
      </c>
      <c r="AP172" s="48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6"/>
      <c r="BB172" s="37"/>
      <c r="BC172" s="37"/>
      <c r="BD172" s="37"/>
      <c r="BE172" s="37"/>
      <c r="BF172" s="37"/>
      <c r="BG172" s="37"/>
      <c r="BH172" s="37"/>
      <c r="BI172" s="37"/>
      <c r="BJ172" s="37"/>
      <c r="BK172" s="3">
        <v>74</v>
      </c>
      <c r="BM172" s="50">
        <v>7.3699999999999997E-6</v>
      </c>
      <c r="BN172">
        <v>94.033000000000001</v>
      </c>
      <c r="BO172">
        <v>77.811999999999998</v>
      </c>
      <c r="BP172">
        <v>106.812</v>
      </c>
      <c r="BQ172">
        <v>41.423999999999999</v>
      </c>
      <c r="BR172">
        <v>1.2999999999999999E-2</v>
      </c>
      <c r="BU172" s="3">
        <v>22</v>
      </c>
      <c r="BW172" s="50">
        <v>5.22E-6</v>
      </c>
      <c r="BX172">
        <v>129.11099999999999</v>
      </c>
      <c r="BY172">
        <v>120.259</v>
      </c>
      <c r="BZ172">
        <v>136.88900000000001</v>
      </c>
      <c r="CA172">
        <v>142.43100000000001</v>
      </c>
      <c r="CB172">
        <v>8.9999999999999993E-3</v>
      </c>
      <c r="CE172" s="3">
        <v>92</v>
      </c>
      <c r="CG172" s="50">
        <v>6.1399999999999997E-6</v>
      </c>
      <c r="CH172">
        <v>111.908</v>
      </c>
      <c r="CI172">
        <v>100.771</v>
      </c>
      <c r="CJ172">
        <v>129.90700000000001</v>
      </c>
      <c r="CK172">
        <v>-74.475999999999999</v>
      </c>
      <c r="CL172">
        <v>0.01</v>
      </c>
      <c r="CZ172" s="48"/>
      <c r="DA172" s="37"/>
      <c r="DB172" s="3">
        <v>23</v>
      </c>
      <c r="DD172" s="50">
        <v>7.3699999999999997E-6</v>
      </c>
      <c r="DE172">
        <v>112.288</v>
      </c>
      <c r="DF172">
        <v>87.111000000000004</v>
      </c>
      <c r="DG172">
        <v>131.387</v>
      </c>
      <c r="DH172">
        <v>4.97</v>
      </c>
      <c r="DI172">
        <v>1.2999999999999999E-2</v>
      </c>
      <c r="DT172" s="37"/>
      <c r="DU172">
        <v>37</v>
      </c>
      <c r="DW172" s="50">
        <v>5.8300000000000001E-6</v>
      </c>
      <c r="DX172">
        <v>70.801000000000002</v>
      </c>
      <c r="DY172">
        <v>60.555999999999997</v>
      </c>
      <c r="DZ172">
        <v>80.89</v>
      </c>
      <c r="EA172">
        <v>-96.71</v>
      </c>
      <c r="EB172">
        <v>0.01</v>
      </c>
      <c r="EE172" s="3">
        <v>36</v>
      </c>
      <c r="EG172" s="50">
        <v>7.0600000000000002E-6</v>
      </c>
      <c r="EH172">
        <v>48.978999999999999</v>
      </c>
      <c r="EI172">
        <v>42.707999999999998</v>
      </c>
      <c r="EJ172">
        <v>51.939</v>
      </c>
      <c r="EK172">
        <v>-146.31</v>
      </c>
      <c r="EL172">
        <v>1.2E-2</v>
      </c>
      <c r="EO172" s="37"/>
      <c r="ET172">
        <v>94.7</v>
      </c>
      <c r="EV172">
        <v>72.400000000000006</v>
      </c>
      <c r="EW172" t="s">
        <v>11</v>
      </c>
      <c r="EX172">
        <v>90.5</v>
      </c>
      <c r="EY172">
        <v>118.375</v>
      </c>
      <c r="EZ172" s="37"/>
      <c r="FA172" s="37"/>
      <c r="FB172" s="37"/>
      <c r="FC172" s="37"/>
      <c r="FD172" s="37"/>
      <c r="FE172" s="37"/>
      <c r="FF172" s="37"/>
      <c r="FG172" s="37"/>
      <c r="FH172" s="37"/>
    </row>
    <row r="173" spans="2:164" x14ac:dyDescent="0.2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48"/>
      <c r="M173" s="37"/>
      <c r="N173" s="37"/>
      <c r="O173" s="37"/>
      <c r="P173" s="37"/>
      <c r="Q173" s="37"/>
      <c r="R173" s="37"/>
      <c r="S173" s="37"/>
      <c r="T173" s="37"/>
      <c r="U173" s="37"/>
      <c r="V173" s="48"/>
      <c r="W173" s="37"/>
      <c r="X173" s="37"/>
      <c r="Y173" s="37"/>
      <c r="Z173" s="37"/>
      <c r="AA173" s="37"/>
      <c r="AB173" s="37"/>
      <c r="AC173" s="37"/>
      <c r="AD173" s="37"/>
      <c r="AE173" s="37"/>
      <c r="AF173" s="3">
        <v>67</v>
      </c>
      <c r="AH173" s="50">
        <v>1.17E-5</v>
      </c>
      <c r="AI173">
        <v>65.265000000000001</v>
      </c>
      <c r="AJ173">
        <v>59.332999999999998</v>
      </c>
      <c r="AK173">
        <v>68.188999999999993</v>
      </c>
      <c r="AL173">
        <v>-56.31</v>
      </c>
      <c r="AM173">
        <v>0.02</v>
      </c>
      <c r="AP173" s="48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6"/>
      <c r="BB173" s="37"/>
      <c r="BC173" s="37"/>
      <c r="BD173" s="37"/>
      <c r="BE173" s="37"/>
      <c r="BF173" s="37"/>
      <c r="BG173" s="37"/>
      <c r="BH173" s="37"/>
      <c r="BI173" s="37"/>
      <c r="BJ173" s="37"/>
      <c r="BK173" s="3">
        <v>75</v>
      </c>
      <c r="BM173" s="50">
        <v>6.7499999999999997E-6</v>
      </c>
      <c r="BN173">
        <v>87.58</v>
      </c>
      <c r="BO173">
        <v>62.601999999999997</v>
      </c>
      <c r="BP173">
        <v>116.857</v>
      </c>
      <c r="BQ173">
        <v>-138.81399999999999</v>
      </c>
      <c r="BR173">
        <v>1.2E-2</v>
      </c>
      <c r="BU173" s="3">
        <v>23</v>
      </c>
      <c r="BW173" s="50">
        <v>1.04E-5</v>
      </c>
      <c r="BX173">
        <v>154.536</v>
      </c>
      <c r="BY173">
        <v>115.611</v>
      </c>
      <c r="BZ173">
        <v>202.12299999999999</v>
      </c>
      <c r="CA173">
        <v>-33.69</v>
      </c>
      <c r="CB173">
        <v>1.7999999999999999E-2</v>
      </c>
      <c r="CE173" s="3">
        <v>93</v>
      </c>
      <c r="CG173" s="50">
        <v>3.9899999999999999E-6</v>
      </c>
      <c r="CH173">
        <v>122.923</v>
      </c>
      <c r="CI173">
        <v>108</v>
      </c>
      <c r="CJ173">
        <v>137.333</v>
      </c>
      <c r="CK173">
        <v>104.036</v>
      </c>
      <c r="CL173">
        <v>7.0000000000000001E-3</v>
      </c>
      <c r="CZ173" s="48"/>
      <c r="DA173" s="37"/>
      <c r="DB173" s="3">
        <v>24</v>
      </c>
      <c r="DD173" s="50">
        <v>7.9799999999999998E-6</v>
      </c>
      <c r="DE173">
        <v>99.456000000000003</v>
      </c>
      <c r="DF173">
        <v>78.564999999999998</v>
      </c>
      <c r="DG173">
        <v>140.73599999999999</v>
      </c>
      <c r="DH173">
        <v>-173.15700000000001</v>
      </c>
      <c r="DI173">
        <v>1.4E-2</v>
      </c>
      <c r="DT173" s="37"/>
      <c r="DU173">
        <v>38</v>
      </c>
      <c r="DW173" s="50">
        <v>5.5300000000000004E-6</v>
      </c>
      <c r="DX173">
        <v>71.534999999999997</v>
      </c>
      <c r="DY173">
        <v>60.555999999999997</v>
      </c>
      <c r="DZ173">
        <v>79.388000000000005</v>
      </c>
      <c r="EA173">
        <v>83.66</v>
      </c>
      <c r="EB173">
        <v>0.01</v>
      </c>
      <c r="EE173" s="3">
        <v>37</v>
      </c>
      <c r="EG173" s="50">
        <v>1.17E-5</v>
      </c>
      <c r="EH173">
        <v>48.192999999999998</v>
      </c>
      <c r="EI173">
        <v>41.874000000000002</v>
      </c>
      <c r="EJ173">
        <v>50.246000000000002</v>
      </c>
      <c r="EK173">
        <v>42.796999999999997</v>
      </c>
      <c r="EL173">
        <v>0.02</v>
      </c>
      <c r="EO173" s="37"/>
      <c r="EP173" s="51" t="s">
        <v>117</v>
      </c>
      <c r="EQ173" s="37"/>
      <c r="ER173" s="49"/>
      <c r="ES173" s="37"/>
      <c r="ET173" s="37"/>
      <c r="EU173" s="37"/>
      <c r="EV173" s="37"/>
      <c r="EW173" s="37"/>
      <c r="EX173" s="37"/>
      <c r="EY173" s="36"/>
      <c r="EZ173" s="37"/>
      <c r="FA173" s="37"/>
      <c r="FB173" s="37"/>
      <c r="FC173" s="37"/>
      <c r="FD173" s="37"/>
      <c r="FE173" s="37"/>
      <c r="FF173" s="37"/>
      <c r="FG173" s="37"/>
      <c r="FH173" s="37"/>
    </row>
    <row r="174" spans="2:164" x14ac:dyDescent="0.2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48"/>
      <c r="M174" s="37"/>
      <c r="N174" s="37"/>
      <c r="O174" s="37"/>
      <c r="P174" s="37"/>
      <c r="Q174" s="37"/>
      <c r="R174" s="37"/>
      <c r="S174" s="37"/>
      <c r="T174" s="37"/>
      <c r="U174" s="37"/>
      <c r="V174" s="48"/>
      <c r="W174" s="37"/>
      <c r="X174" s="37"/>
      <c r="Y174" s="37"/>
      <c r="Z174" s="37"/>
      <c r="AA174" s="37"/>
      <c r="AB174" s="37"/>
      <c r="AC174" s="37"/>
      <c r="AD174" s="37"/>
      <c r="AE174" s="37"/>
      <c r="AF174" s="3">
        <v>68</v>
      </c>
      <c r="AH174" s="50">
        <v>1.0699999999999999E-5</v>
      </c>
      <c r="AI174">
        <v>65.835999999999999</v>
      </c>
      <c r="AJ174">
        <v>62</v>
      </c>
      <c r="AK174">
        <v>70.472999999999999</v>
      </c>
      <c r="AL174">
        <v>124.16</v>
      </c>
      <c r="AM174">
        <v>1.9E-2</v>
      </c>
      <c r="AP174" s="48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6"/>
      <c r="BB174" s="37"/>
      <c r="BC174" s="37"/>
      <c r="BD174" s="37"/>
      <c r="BE174" s="37"/>
      <c r="BF174" s="37"/>
      <c r="BG174" s="37"/>
      <c r="BH174" s="37"/>
      <c r="BI174" s="37"/>
      <c r="BJ174" s="37"/>
      <c r="BK174" s="3">
        <v>76</v>
      </c>
      <c r="BM174" s="50">
        <v>6.1399999999999997E-6</v>
      </c>
      <c r="BN174">
        <v>71.662999999999997</v>
      </c>
      <c r="BO174">
        <v>56</v>
      </c>
      <c r="BP174">
        <v>84.855000000000004</v>
      </c>
      <c r="BQ174">
        <v>38.659999999999997</v>
      </c>
      <c r="BR174">
        <v>1.0999999999999999E-2</v>
      </c>
      <c r="BU174" s="3">
        <v>24</v>
      </c>
      <c r="BW174" s="50">
        <v>4.6E-6</v>
      </c>
      <c r="BX174">
        <v>127.85899999999999</v>
      </c>
      <c r="BY174">
        <v>117.404</v>
      </c>
      <c r="BZ174">
        <v>139.755</v>
      </c>
      <c r="CA174">
        <v>146.31</v>
      </c>
      <c r="CB174">
        <v>8.0000000000000002E-3</v>
      </c>
      <c r="CE174" s="3">
        <v>94</v>
      </c>
      <c r="CG174" s="50">
        <v>6.1399999999999997E-6</v>
      </c>
      <c r="CH174">
        <v>115.845</v>
      </c>
      <c r="CI174">
        <v>106.26300000000001</v>
      </c>
      <c r="CJ174">
        <v>133</v>
      </c>
      <c r="CK174">
        <v>-78.111000000000004</v>
      </c>
      <c r="CL174">
        <v>1.0999999999999999E-2</v>
      </c>
      <c r="CZ174" s="48"/>
      <c r="DA174" s="37"/>
      <c r="DB174" s="3">
        <v>25</v>
      </c>
      <c r="DD174" s="50">
        <v>9.8200000000000008E-6</v>
      </c>
      <c r="DE174">
        <v>138.602</v>
      </c>
      <c r="DF174">
        <v>103.923</v>
      </c>
      <c r="DG174">
        <v>157.11000000000001</v>
      </c>
      <c r="DH174">
        <v>5.5279999999999996</v>
      </c>
      <c r="DI174">
        <v>1.7000000000000001E-2</v>
      </c>
      <c r="DT174" s="37"/>
      <c r="DU174">
        <v>39</v>
      </c>
      <c r="DW174" s="50">
        <v>7.0600000000000002E-6</v>
      </c>
      <c r="DX174">
        <v>77.704999999999998</v>
      </c>
      <c r="DY174">
        <v>68</v>
      </c>
      <c r="DZ174">
        <v>83.885000000000005</v>
      </c>
      <c r="EA174">
        <v>-100.78400000000001</v>
      </c>
      <c r="EB174">
        <v>1.2E-2</v>
      </c>
      <c r="EE174" s="3">
        <v>38</v>
      </c>
      <c r="EG174" s="50">
        <v>9.5200000000000003E-6</v>
      </c>
      <c r="EH174">
        <v>49.353999999999999</v>
      </c>
      <c r="EI174">
        <v>46.027000000000001</v>
      </c>
      <c r="EJ174">
        <v>51.133000000000003</v>
      </c>
      <c r="EK174">
        <v>-143.13</v>
      </c>
      <c r="EL174">
        <v>1.7000000000000001E-2</v>
      </c>
      <c r="EO174" s="37"/>
      <c r="EP174" s="3" t="s">
        <v>13</v>
      </c>
      <c r="EQ174" t="s">
        <v>1</v>
      </c>
      <c r="ER174" t="s">
        <v>2</v>
      </c>
      <c r="ES174" t="s">
        <v>3</v>
      </c>
      <c r="ET174" t="s">
        <v>4</v>
      </c>
      <c r="EU174" t="s">
        <v>5</v>
      </c>
      <c r="EV174" t="s">
        <v>6</v>
      </c>
      <c r="EW174" t="s">
        <v>14</v>
      </c>
      <c r="EY174"/>
      <c r="EZ174" s="37"/>
      <c r="FA174" s="37"/>
      <c r="FB174" s="37"/>
      <c r="FC174" s="37"/>
      <c r="FD174" s="37"/>
      <c r="FE174" s="37"/>
      <c r="FF174" s="37"/>
      <c r="FG174" s="37"/>
      <c r="FH174" s="37"/>
    </row>
    <row r="175" spans="2:164" x14ac:dyDescent="0.2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48"/>
      <c r="M175" s="37"/>
      <c r="N175" s="37"/>
      <c r="O175" s="37"/>
      <c r="P175" s="37"/>
      <c r="Q175" s="37"/>
      <c r="R175" s="37"/>
      <c r="S175" s="37"/>
      <c r="T175" s="37"/>
      <c r="U175" s="37"/>
      <c r="V175" s="48"/>
      <c r="W175" s="37"/>
      <c r="X175" s="37"/>
      <c r="Y175" s="37"/>
      <c r="Z175" s="37"/>
      <c r="AA175" s="37"/>
      <c r="AB175" s="37"/>
      <c r="AC175" s="37"/>
      <c r="AD175" s="37"/>
      <c r="AE175" s="37"/>
      <c r="AF175" s="3">
        <v>69</v>
      </c>
      <c r="AG175" t="s">
        <v>3</v>
      </c>
      <c r="AH175" s="50">
        <v>8.7299999999999994E-6</v>
      </c>
      <c r="AI175">
        <v>75.69</v>
      </c>
      <c r="AJ175">
        <v>71.102999999999994</v>
      </c>
      <c r="AK175">
        <v>80.495999999999995</v>
      </c>
      <c r="AL175">
        <v>34.106999999999999</v>
      </c>
      <c r="AM175">
        <v>1.4999999999999999E-2</v>
      </c>
      <c r="AP175" s="48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6"/>
      <c r="BB175" s="37"/>
      <c r="BC175" s="37"/>
      <c r="BD175" s="37"/>
      <c r="BE175" s="37"/>
      <c r="BF175" s="37"/>
      <c r="BG175" s="37"/>
      <c r="BH175" s="37"/>
      <c r="BI175" s="37"/>
      <c r="BJ175" s="37"/>
      <c r="BK175" s="3">
        <v>77</v>
      </c>
      <c r="BM175" s="50">
        <v>9.2099999999999999E-6</v>
      </c>
      <c r="BN175">
        <v>54.555999999999997</v>
      </c>
      <c r="BO175">
        <v>46.137999999999998</v>
      </c>
      <c r="BP175">
        <v>61</v>
      </c>
      <c r="BQ175">
        <v>-139.185</v>
      </c>
      <c r="BR175">
        <v>1.6E-2</v>
      </c>
      <c r="BU175" s="3">
        <v>25</v>
      </c>
      <c r="BW175" s="50">
        <v>4.6E-6</v>
      </c>
      <c r="BX175">
        <v>130.38900000000001</v>
      </c>
      <c r="BY175">
        <v>116.53100000000001</v>
      </c>
      <c r="BZ175">
        <v>151.06100000000001</v>
      </c>
      <c r="CA175">
        <v>-36.027000000000001</v>
      </c>
      <c r="CB175">
        <v>8.0000000000000002E-3</v>
      </c>
      <c r="CE175" s="3">
        <v>95</v>
      </c>
      <c r="CG175" s="50">
        <v>6.4500000000000001E-6</v>
      </c>
      <c r="CH175">
        <v>107.791</v>
      </c>
      <c r="CI175">
        <v>100.7</v>
      </c>
      <c r="CJ175">
        <v>133</v>
      </c>
      <c r="CK175">
        <v>107.526</v>
      </c>
      <c r="CL175">
        <v>1.0999999999999999E-2</v>
      </c>
      <c r="CZ175" s="48"/>
      <c r="DA175" s="37"/>
      <c r="DB175" s="3">
        <v>26</v>
      </c>
      <c r="DD175" s="50">
        <v>9.8200000000000008E-6</v>
      </c>
      <c r="DE175">
        <v>110.93300000000001</v>
      </c>
      <c r="DF175">
        <v>87.055999999999997</v>
      </c>
      <c r="DG175">
        <v>144.57599999999999</v>
      </c>
      <c r="DH175">
        <v>-176.309</v>
      </c>
      <c r="DI175">
        <v>1.7000000000000001E-2</v>
      </c>
      <c r="DT175" s="37"/>
      <c r="DU175">
        <v>40</v>
      </c>
      <c r="DW175" s="50">
        <v>6.4500000000000001E-6</v>
      </c>
      <c r="DX175">
        <v>67.573999999999998</v>
      </c>
      <c r="DY175">
        <v>60.332999999999998</v>
      </c>
      <c r="DZ175">
        <v>72.221999999999994</v>
      </c>
      <c r="EA175">
        <v>81.468999999999994</v>
      </c>
      <c r="EB175">
        <v>1.0999999999999999E-2</v>
      </c>
      <c r="EE175" s="3">
        <v>39</v>
      </c>
      <c r="EG175" s="50">
        <v>1.04E-5</v>
      </c>
      <c r="EH175">
        <v>48.978000000000002</v>
      </c>
      <c r="EI175">
        <v>44.03</v>
      </c>
      <c r="EJ175">
        <v>53.433999999999997</v>
      </c>
      <c r="EK175">
        <v>41.347999999999999</v>
      </c>
      <c r="EL175">
        <v>1.7999999999999999E-2</v>
      </c>
      <c r="EO175" s="37"/>
      <c r="EP175" s="3">
        <v>1</v>
      </c>
      <c r="ER175" s="50">
        <v>1.1399999999999999E-5</v>
      </c>
      <c r="ES175">
        <v>104.27800000000001</v>
      </c>
      <c r="ET175">
        <v>95.322999999999993</v>
      </c>
      <c r="EU175">
        <v>121.178</v>
      </c>
      <c r="EV175">
        <v>23.629000000000001</v>
      </c>
      <c r="EW175">
        <v>0.02</v>
      </c>
      <c r="EY175"/>
      <c r="EZ175" s="37"/>
      <c r="FA175" s="37"/>
      <c r="FB175" s="37"/>
      <c r="FC175" s="37"/>
      <c r="FD175" s="37"/>
      <c r="FE175" s="37"/>
      <c r="FF175" s="37"/>
      <c r="FG175" s="37"/>
      <c r="FH175" s="37"/>
    </row>
    <row r="176" spans="2:164" x14ac:dyDescent="0.2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48"/>
      <c r="M176" s="37"/>
      <c r="N176" s="37"/>
      <c r="O176" s="37"/>
      <c r="P176" s="37"/>
      <c r="Q176" s="37"/>
      <c r="R176" s="37"/>
      <c r="S176" s="37"/>
      <c r="T176" s="37"/>
      <c r="U176" s="37"/>
      <c r="V176" s="48"/>
      <c r="W176" s="37"/>
      <c r="X176" s="37"/>
      <c r="Y176" s="37"/>
      <c r="Z176" s="37"/>
      <c r="AA176" s="37"/>
      <c r="AB176" s="37"/>
      <c r="AC176" s="37"/>
      <c r="AD176" s="37"/>
      <c r="AE176" s="37"/>
      <c r="AF176" s="3">
        <v>70</v>
      </c>
      <c r="AG176" t="s">
        <v>7</v>
      </c>
      <c r="AH176" s="50">
        <v>1.5799999999999999E-6</v>
      </c>
      <c r="AI176">
        <v>10.122</v>
      </c>
      <c r="AJ176">
        <v>10.215</v>
      </c>
      <c r="AK176">
        <v>10.992000000000001</v>
      </c>
      <c r="AL176">
        <v>90.576999999999998</v>
      </c>
      <c r="AM176">
        <v>3.0000000000000001E-3</v>
      </c>
      <c r="AP176" s="48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6"/>
      <c r="BB176" s="37"/>
      <c r="BC176" s="37"/>
      <c r="BD176" s="37"/>
      <c r="BE176" s="37"/>
      <c r="BF176" s="37"/>
      <c r="BG176" s="37"/>
      <c r="BH176" s="37"/>
      <c r="BI176" s="37"/>
      <c r="BJ176" s="37"/>
      <c r="BK176" s="3">
        <v>78</v>
      </c>
      <c r="BM176" s="50">
        <v>6.7499999999999997E-6</v>
      </c>
      <c r="BN176">
        <v>53.279000000000003</v>
      </c>
      <c r="BO176">
        <v>49.667000000000002</v>
      </c>
      <c r="BP176">
        <v>58.732999999999997</v>
      </c>
      <c r="BQ176">
        <v>39.094000000000001</v>
      </c>
      <c r="BR176">
        <v>1.2E-2</v>
      </c>
      <c r="BU176" s="3">
        <v>26</v>
      </c>
      <c r="BW176" s="50">
        <v>5.8300000000000001E-6</v>
      </c>
      <c r="BX176">
        <v>132.86699999999999</v>
      </c>
      <c r="BY176">
        <v>117.333</v>
      </c>
      <c r="BZ176">
        <v>143</v>
      </c>
      <c r="CA176">
        <v>141.84299999999999</v>
      </c>
      <c r="CB176">
        <v>0.01</v>
      </c>
      <c r="CE176" s="3">
        <v>96</v>
      </c>
      <c r="CG176" s="50">
        <v>6.7499999999999997E-6</v>
      </c>
      <c r="CH176">
        <v>118.131</v>
      </c>
      <c r="CI176">
        <v>97</v>
      </c>
      <c r="CJ176">
        <v>144.571</v>
      </c>
      <c r="CK176">
        <v>-70.709999999999994</v>
      </c>
      <c r="CL176">
        <v>1.2E-2</v>
      </c>
      <c r="CZ176" s="48"/>
      <c r="DA176" s="37"/>
      <c r="DB176" s="3">
        <v>27</v>
      </c>
      <c r="DD176" s="50">
        <v>4.9100000000000004E-6</v>
      </c>
      <c r="DE176">
        <v>98.113</v>
      </c>
      <c r="DF176">
        <v>74.052000000000007</v>
      </c>
      <c r="DG176">
        <v>127.309</v>
      </c>
      <c r="DH176">
        <v>7.5949999999999998</v>
      </c>
      <c r="DI176">
        <v>8.0000000000000002E-3</v>
      </c>
      <c r="DT176" s="37"/>
      <c r="DU176">
        <v>41</v>
      </c>
      <c r="DW176" s="50">
        <v>6.7499999999999997E-6</v>
      </c>
      <c r="DX176">
        <v>61.244999999999997</v>
      </c>
      <c r="DY176">
        <v>57.625999999999998</v>
      </c>
      <c r="DZ176">
        <v>65.778000000000006</v>
      </c>
      <c r="EA176">
        <v>-100.78400000000001</v>
      </c>
      <c r="EB176">
        <v>1.2E-2</v>
      </c>
      <c r="EE176" s="3">
        <v>40</v>
      </c>
      <c r="EG176" s="50">
        <v>9.8200000000000008E-6</v>
      </c>
      <c r="EH176">
        <v>46.503</v>
      </c>
      <c r="EI176">
        <v>43.332999999999998</v>
      </c>
      <c r="EJ176">
        <v>51.442</v>
      </c>
      <c r="EK176">
        <v>-144.24600000000001</v>
      </c>
      <c r="EL176">
        <v>1.7000000000000001E-2</v>
      </c>
      <c r="EO176" s="37"/>
      <c r="EP176" s="3">
        <v>2</v>
      </c>
      <c r="ER176" s="50">
        <v>8.6000000000000007E-6</v>
      </c>
      <c r="ES176">
        <v>98.975999999999999</v>
      </c>
      <c r="ET176">
        <v>88.036000000000001</v>
      </c>
      <c r="EU176">
        <v>117.038</v>
      </c>
      <c r="EV176">
        <v>-154.35900000000001</v>
      </c>
      <c r="EW176">
        <v>1.4999999999999999E-2</v>
      </c>
      <c r="EY176"/>
      <c r="EZ176" s="37"/>
      <c r="FA176" s="37"/>
      <c r="FB176" s="37"/>
      <c r="FC176" s="37"/>
      <c r="FD176" s="37"/>
      <c r="FE176" s="37"/>
      <c r="FF176" s="37"/>
      <c r="FG176" s="37"/>
      <c r="FH176" s="37"/>
    </row>
    <row r="177" spans="2:164" x14ac:dyDescent="0.25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48"/>
      <c r="M177" s="37"/>
      <c r="N177" s="37"/>
      <c r="O177" s="37"/>
      <c r="P177" s="37"/>
      <c r="Q177" s="37"/>
      <c r="R177" s="37"/>
      <c r="S177" s="37"/>
      <c r="T177" s="37"/>
      <c r="U177" s="37"/>
      <c r="V177" s="48"/>
      <c r="W177" s="37"/>
      <c r="X177" s="37"/>
      <c r="Y177" s="37"/>
      <c r="Z177" s="37"/>
      <c r="AA177" s="37"/>
      <c r="AB177" s="37"/>
      <c r="AC177" s="37"/>
      <c r="AD177" s="37"/>
      <c r="AE177" s="37"/>
      <c r="AF177" s="3">
        <v>71</v>
      </c>
      <c r="AG177" t="s">
        <v>4</v>
      </c>
      <c r="AH177" s="50">
        <v>5.8300000000000001E-6</v>
      </c>
      <c r="AI177">
        <v>60.658999999999999</v>
      </c>
      <c r="AJ177">
        <v>55.332999999999998</v>
      </c>
      <c r="AK177">
        <v>66.075000000000003</v>
      </c>
      <c r="AL177">
        <v>-59.930999999999997</v>
      </c>
      <c r="AM177">
        <v>0.01</v>
      </c>
      <c r="AP177" s="48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6"/>
      <c r="BB177" s="37"/>
      <c r="BC177" s="37"/>
      <c r="BD177" s="37"/>
      <c r="BE177" s="37"/>
      <c r="BF177" s="37"/>
      <c r="BG177" s="37"/>
      <c r="BH177" s="37"/>
      <c r="BI177" s="37"/>
      <c r="BJ177" s="37"/>
      <c r="BK177" s="3">
        <v>79</v>
      </c>
      <c r="BM177" s="50">
        <v>7.6699999999999994E-6</v>
      </c>
      <c r="BN177">
        <v>64.317999999999998</v>
      </c>
      <c r="BO177">
        <v>52.332999999999998</v>
      </c>
      <c r="BP177">
        <v>74.207999999999998</v>
      </c>
      <c r="BQ177">
        <v>-145.00800000000001</v>
      </c>
      <c r="BR177">
        <v>1.2999999999999999E-2</v>
      </c>
      <c r="BU177" s="3">
        <v>27</v>
      </c>
      <c r="BW177" s="50">
        <v>7.6699999999999994E-6</v>
      </c>
      <c r="BX177">
        <v>129.923</v>
      </c>
      <c r="BY177">
        <v>114</v>
      </c>
      <c r="BZ177">
        <v>144</v>
      </c>
      <c r="CA177">
        <v>-34.991999999999997</v>
      </c>
      <c r="CB177">
        <v>1.4E-2</v>
      </c>
      <c r="CE177" s="3">
        <v>97</v>
      </c>
      <c r="CG177" s="50">
        <v>6.1399999999999997E-6</v>
      </c>
      <c r="CH177">
        <v>106.82899999999999</v>
      </c>
      <c r="CI177">
        <v>97</v>
      </c>
      <c r="CJ177">
        <v>114.947</v>
      </c>
      <c r="CK177">
        <v>101.889</v>
      </c>
      <c r="CL177">
        <v>1.0999999999999999E-2</v>
      </c>
      <c r="CZ177" s="48"/>
      <c r="DA177" s="37"/>
      <c r="DB177" s="3">
        <v>28</v>
      </c>
      <c r="DD177" s="50">
        <v>7.0600000000000002E-6</v>
      </c>
      <c r="DE177">
        <v>83.132000000000005</v>
      </c>
      <c r="DF177">
        <v>69.959999999999994</v>
      </c>
      <c r="DG177">
        <v>97.364000000000004</v>
      </c>
      <c r="DH177">
        <v>-177.39699999999999</v>
      </c>
      <c r="DI177">
        <v>1.2E-2</v>
      </c>
      <c r="DT177" s="37"/>
      <c r="DU177">
        <v>42</v>
      </c>
      <c r="DW177" s="50">
        <v>6.4500000000000001E-6</v>
      </c>
      <c r="DX177">
        <v>59.158999999999999</v>
      </c>
      <c r="DY177">
        <v>56</v>
      </c>
      <c r="DZ177">
        <v>63</v>
      </c>
      <c r="EA177">
        <v>81.468999999999994</v>
      </c>
      <c r="EB177">
        <v>1.0999999999999999E-2</v>
      </c>
      <c r="EE177" s="3">
        <v>41</v>
      </c>
      <c r="EG177" s="50">
        <v>9.8200000000000008E-6</v>
      </c>
      <c r="EH177">
        <v>46.192</v>
      </c>
      <c r="EI177">
        <v>42.283999999999999</v>
      </c>
      <c r="EJ177">
        <v>49.024000000000001</v>
      </c>
      <c r="EK177">
        <v>39.805999999999997</v>
      </c>
      <c r="EL177">
        <v>1.7000000000000001E-2</v>
      </c>
      <c r="EO177" s="37"/>
      <c r="EP177" s="3">
        <v>3</v>
      </c>
      <c r="ER177" s="50">
        <v>6.7499999999999997E-6</v>
      </c>
      <c r="ES177">
        <v>93.8</v>
      </c>
      <c r="ET177">
        <v>86.605000000000004</v>
      </c>
      <c r="EU177">
        <v>109</v>
      </c>
      <c r="EV177">
        <v>27.759</v>
      </c>
      <c r="EW177">
        <v>1.2E-2</v>
      </c>
      <c r="EY177"/>
      <c r="EZ177" s="37"/>
      <c r="FA177" s="37"/>
      <c r="FB177" s="37"/>
      <c r="FC177" s="37"/>
      <c r="FD177" s="37"/>
      <c r="FE177" s="37"/>
      <c r="FF177" s="37"/>
      <c r="FG177" s="37"/>
      <c r="FH177" s="37"/>
    </row>
    <row r="178" spans="2:164" x14ac:dyDescent="0.2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48"/>
      <c r="M178" s="37"/>
      <c r="N178" s="37"/>
      <c r="O178" s="37"/>
      <c r="P178" s="37"/>
      <c r="Q178" s="37"/>
      <c r="R178" s="37"/>
      <c r="S178" s="37"/>
      <c r="T178" s="37"/>
      <c r="U178" s="37"/>
      <c r="V178" s="48"/>
      <c r="W178" s="37"/>
      <c r="X178" s="37"/>
      <c r="Y178" s="37"/>
      <c r="Z178" s="37"/>
      <c r="AA178" s="37"/>
      <c r="AB178" s="37"/>
      <c r="AC178" s="37"/>
      <c r="AD178" s="37"/>
      <c r="AE178" s="37"/>
      <c r="AF178" s="3">
        <v>72</v>
      </c>
      <c r="AG178" t="s">
        <v>5</v>
      </c>
      <c r="AH178" s="50">
        <v>1.2300000000000001E-5</v>
      </c>
      <c r="AI178">
        <v>101.107</v>
      </c>
      <c r="AJ178">
        <v>93.667000000000002</v>
      </c>
      <c r="AK178">
        <v>116.333</v>
      </c>
      <c r="AL178">
        <v>129.47200000000001</v>
      </c>
      <c r="AM178">
        <v>2.1000000000000001E-2</v>
      </c>
      <c r="AP178" s="48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6"/>
      <c r="BB178" s="37"/>
      <c r="BC178" s="37"/>
      <c r="BD178" s="37"/>
      <c r="BE178" s="37"/>
      <c r="BF178" s="37"/>
      <c r="BG178" s="37"/>
      <c r="BH178" s="37"/>
      <c r="BI178" s="37"/>
      <c r="BJ178" s="37"/>
      <c r="BK178" s="3">
        <v>80</v>
      </c>
      <c r="BM178" s="50">
        <v>6.1399999999999997E-6</v>
      </c>
      <c r="BN178">
        <v>58.771999999999998</v>
      </c>
      <c r="BO178">
        <v>51.719000000000001</v>
      </c>
      <c r="BP178">
        <v>62.877000000000002</v>
      </c>
      <c r="BQ178">
        <v>45</v>
      </c>
      <c r="BR178">
        <v>1.0999999999999999E-2</v>
      </c>
      <c r="BU178" s="3">
        <v>28</v>
      </c>
      <c r="BW178" s="50">
        <v>3.9899999999999999E-6</v>
      </c>
      <c r="BX178">
        <v>131.99299999999999</v>
      </c>
      <c r="BY178">
        <v>114</v>
      </c>
      <c r="BZ178">
        <v>150</v>
      </c>
      <c r="CA178">
        <v>145.00800000000001</v>
      </c>
      <c r="CB178">
        <v>7.0000000000000001E-3</v>
      </c>
      <c r="CE178" s="3">
        <v>98</v>
      </c>
      <c r="CG178" s="50">
        <v>4.9100000000000004E-6</v>
      </c>
      <c r="CH178">
        <v>117.742</v>
      </c>
      <c r="CI178">
        <v>94.555999999999997</v>
      </c>
      <c r="CJ178">
        <v>152.24</v>
      </c>
      <c r="CK178">
        <v>-74.055000000000007</v>
      </c>
      <c r="CL178">
        <v>8.0000000000000002E-3</v>
      </c>
      <c r="CZ178" s="48"/>
      <c r="DA178" s="37"/>
      <c r="DB178" s="3">
        <v>29</v>
      </c>
      <c r="DD178" s="50">
        <v>8.6000000000000007E-6</v>
      </c>
      <c r="DE178">
        <v>85.126000000000005</v>
      </c>
      <c r="DF178">
        <v>67.382999999999996</v>
      </c>
      <c r="DG178">
        <v>116.495</v>
      </c>
      <c r="DH178">
        <v>6.5819999999999999</v>
      </c>
      <c r="DI178">
        <v>1.4999999999999999E-2</v>
      </c>
      <c r="DT178" s="37"/>
      <c r="DU178">
        <v>43</v>
      </c>
      <c r="DW178" s="50">
        <v>6.4500000000000001E-6</v>
      </c>
      <c r="DX178">
        <v>58.679000000000002</v>
      </c>
      <c r="DY178">
        <v>53.732999999999997</v>
      </c>
      <c r="DZ178">
        <v>63.683</v>
      </c>
      <c r="EA178">
        <v>-101.889</v>
      </c>
      <c r="EB178">
        <v>1.0999999999999999E-2</v>
      </c>
      <c r="EE178" s="3">
        <v>42</v>
      </c>
      <c r="EG178" s="50">
        <v>1.2300000000000001E-5</v>
      </c>
      <c r="EH178">
        <v>45.164000000000001</v>
      </c>
      <c r="EI178">
        <v>42.085000000000001</v>
      </c>
      <c r="EJ178">
        <v>48.863999999999997</v>
      </c>
      <c r="EK178">
        <v>-140.19399999999999</v>
      </c>
      <c r="EL178">
        <v>2.1999999999999999E-2</v>
      </c>
      <c r="EO178" s="37"/>
      <c r="EP178" s="3">
        <v>4</v>
      </c>
      <c r="ER178" s="50">
        <v>5.8300000000000001E-6</v>
      </c>
      <c r="ES178">
        <v>89.347999999999999</v>
      </c>
      <c r="ET178">
        <v>83.741</v>
      </c>
      <c r="EU178">
        <v>93.759</v>
      </c>
      <c r="EV178">
        <v>-156.37100000000001</v>
      </c>
      <c r="EW178">
        <v>0.01</v>
      </c>
      <c r="EY178"/>
      <c r="EZ178" s="37"/>
      <c r="FA178" s="37"/>
      <c r="FB178" s="37"/>
      <c r="FC178" s="37"/>
      <c r="FD178" s="37"/>
      <c r="FE178" s="37"/>
      <c r="FF178" s="37"/>
      <c r="FG178" s="37"/>
      <c r="FH178" s="37"/>
    </row>
    <row r="179" spans="2:164" x14ac:dyDescent="0.2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48"/>
      <c r="M179" s="37"/>
      <c r="N179" s="37"/>
      <c r="O179" s="37"/>
      <c r="P179" s="37"/>
      <c r="Q179" s="37"/>
      <c r="R179" s="37"/>
      <c r="S179" s="37"/>
      <c r="T179" s="37"/>
      <c r="U179" s="37"/>
      <c r="V179" s="48"/>
      <c r="W179" s="37"/>
      <c r="X179" s="37"/>
      <c r="Y179" s="37"/>
      <c r="Z179" s="37"/>
      <c r="AA179" s="37"/>
      <c r="AB179" s="37"/>
      <c r="AC179" s="37"/>
      <c r="AD179" s="37"/>
      <c r="AE179" s="37"/>
      <c r="AF179" s="3">
        <v>69</v>
      </c>
      <c r="AG179" t="s">
        <v>59</v>
      </c>
      <c r="AH179" s="50">
        <v>5.7899999999999998E-4</v>
      </c>
      <c r="AI179">
        <v>75.239999999999995</v>
      </c>
      <c r="AJ179">
        <v>54.302999999999997</v>
      </c>
      <c r="AK179">
        <v>111.57899999999999</v>
      </c>
      <c r="AL179">
        <v>124.188</v>
      </c>
      <c r="AM179">
        <v>1.044</v>
      </c>
      <c r="AP179" s="48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6"/>
      <c r="BB179" s="37"/>
      <c r="BC179" s="37"/>
      <c r="BD179" s="37"/>
      <c r="BE179" s="37"/>
      <c r="BF179" s="37"/>
      <c r="BG179" s="37"/>
      <c r="BH179" s="37"/>
      <c r="BI179" s="37"/>
      <c r="BJ179" s="37"/>
      <c r="BK179" s="3">
        <v>81</v>
      </c>
      <c r="BM179" s="50">
        <v>6.7499999999999997E-6</v>
      </c>
      <c r="BN179">
        <v>57.468000000000004</v>
      </c>
      <c r="BO179">
        <v>52.63</v>
      </c>
      <c r="BP179">
        <v>66.302000000000007</v>
      </c>
      <c r="BQ179">
        <v>-143.13</v>
      </c>
      <c r="BR179">
        <v>1.0999999999999999E-2</v>
      </c>
      <c r="BU179" s="3">
        <v>29</v>
      </c>
      <c r="BW179" s="50">
        <v>6.7499999999999997E-6</v>
      </c>
      <c r="BX179">
        <v>143.03100000000001</v>
      </c>
      <c r="BY179">
        <v>123.413</v>
      </c>
      <c r="BZ179">
        <v>173.864</v>
      </c>
      <c r="CA179">
        <v>-39.094000000000001</v>
      </c>
      <c r="CB179">
        <v>1.2E-2</v>
      </c>
      <c r="CE179" s="3">
        <v>99</v>
      </c>
      <c r="CG179" s="50">
        <v>9.2099999999999999E-6</v>
      </c>
      <c r="CH179">
        <v>126.589</v>
      </c>
      <c r="CI179">
        <v>113.794</v>
      </c>
      <c r="CJ179">
        <v>147.447</v>
      </c>
      <c r="CK179">
        <v>104.036</v>
      </c>
      <c r="CL179">
        <v>1.6E-2</v>
      </c>
      <c r="CZ179" s="48"/>
      <c r="DA179" s="37"/>
      <c r="DB179" s="3">
        <v>30</v>
      </c>
      <c r="DD179" s="50">
        <v>1.2300000000000001E-5</v>
      </c>
      <c r="DE179">
        <v>92.924000000000007</v>
      </c>
      <c r="DF179">
        <v>72.367000000000004</v>
      </c>
      <c r="DG179">
        <v>141.56800000000001</v>
      </c>
      <c r="DH179">
        <v>-174.14400000000001</v>
      </c>
      <c r="DI179">
        <v>2.1999999999999999E-2</v>
      </c>
      <c r="DT179" s="37"/>
      <c r="DU179">
        <v>44</v>
      </c>
      <c r="DW179" s="50">
        <v>7.9799999999999998E-6</v>
      </c>
      <c r="DX179">
        <v>56.521000000000001</v>
      </c>
      <c r="DY179">
        <v>54</v>
      </c>
      <c r="DZ179">
        <v>60.332999999999998</v>
      </c>
      <c r="EA179">
        <v>83.156999999999996</v>
      </c>
      <c r="EB179">
        <v>1.4E-2</v>
      </c>
      <c r="EE179" s="3">
        <v>43</v>
      </c>
      <c r="EG179" s="50">
        <v>9.2099999999999999E-6</v>
      </c>
      <c r="EH179">
        <v>46.076999999999998</v>
      </c>
      <c r="EI179">
        <v>44.301000000000002</v>
      </c>
      <c r="EJ179">
        <v>48.198999999999998</v>
      </c>
      <c r="EK179">
        <v>38.046999999999997</v>
      </c>
      <c r="EL179">
        <v>1.6E-2</v>
      </c>
      <c r="EO179" s="37"/>
      <c r="EP179" s="3">
        <v>5</v>
      </c>
      <c r="ER179" s="50">
        <v>6.7499999999999997E-6</v>
      </c>
      <c r="ES179">
        <v>86.527000000000001</v>
      </c>
      <c r="ET179">
        <v>81.885000000000005</v>
      </c>
      <c r="EU179">
        <v>89.277000000000001</v>
      </c>
      <c r="EV179">
        <v>25.346</v>
      </c>
      <c r="EW179">
        <v>1.0999999999999999E-2</v>
      </c>
      <c r="EY179"/>
      <c r="EZ179" s="37"/>
      <c r="FA179" s="37"/>
      <c r="FB179" s="37"/>
      <c r="FC179" s="37"/>
      <c r="FD179" s="37"/>
      <c r="FE179" s="37"/>
      <c r="FF179" s="37"/>
      <c r="FG179" s="37"/>
      <c r="FH179" s="37"/>
    </row>
    <row r="180" spans="2:164" x14ac:dyDescent="0.25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48"/>
      <c r="M180" s="37"/>
      <c r="N180" s="37"/>
      <c r="O180" s="37"/>
      <c r="P180" s="37"/>
      <c r="Q180" s="37"/>
      <c r="R180" s="37"/>
      <c r="S180" s="37"/>
      <c r="T180" s="37"/>
      <c r="U180" s="37"/>
      <c r="V180" s="48"/>
      <c r="W180" s="37"/>
      <c r="X180" s="37"/>
      <c r="Y180" s="37"/>
      <c r="Z180" s="37"/>
      <c r="AA180" s="37"/>
      <c r="AB180" s="37"/>
      <c r="AC180" s="37"/>
      <c r="AD180" s="37"/>
      <c r="AE180" s="37"/>
      <c r="AF180" s="3">
        <v>93</v>
      </c>
      <c r="AG180" t="s">
        <v>60</v>
      </c>
      <c r="AH180" s="50">
        <v>9.2299999999999999E-4</v>
      </c>
      <c r="AI180">
        <v>72.537000000000006</v>
      </c>
      <c r="AJ180">
        <v>0</v>
      </c>
      <c r="AK180">
        <v>116.947</v>
      </c>
      <c r="AL180">
        <v>120.081</v>
      </c>
      <c r="AM180">
        <v>1.665</v>
      </c>
      <c r="AP180" s="48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6"/>
      <c r="BB180" s="37"/>
      <c r="BC180" s="37"/>
      <c r="BD180" s="37"/>
      <c r="BE180" s="37"/>
      <c r="BF180" s="37"/>
      <c r="BG180" s="37"/>
      <c r="BH180" s="37"/>
      <c r="BI180" s="37"/>
      <c r="BJ180" s="37"/>
      <c r="BK180" s="3">
        <v>82</v>
      </c>
      <c r="BM180" s="50">
        <v>6.1399999999999997E-6</v>
      </c>
      <c r="BN180">
        <v>59.244</v>
      </c>
      <c r="BO180">
        <v>53.981999999999999</v>
      </c>
      <c r="BP180">
        <v>63.082000000000001</v>
      </c>
      <c r="BQ180">
        <v>38.659999999999997</v>
      </c>
      <c r="BR180">
        <v>0.01</v>
      </c>
      <c r="BU180" s="3">
        <v>30</v>
      </c>
      <c r="BW180" s="50">
        <v>7.3699999999999997E-6</v>
      </c>
      <c r="BX180">
        <v>151.09</v>
      </c>
      <c r="BY180">
        <v>128.11099999999999</v>
      </c>
      <c r="BZ180">
        <v>160.191</v>
      </c>
      <c r="CA180">
        <v>142.125</v>
      </c>
      <c r="CB180">
        <v>1.2999999999999999E-2</v>
      </c>
      <c r="CE180" s="3">
        <v>100</v>
      </c>
      <c r="CG180" s="50">
        <v>7.9799999999999998E-6</v>
      </c>
      <c r="CH180">
        <v>119.42400000000001</v>
      </c>
      <c r="CI180">
        <v>106.367</v>
      </c>
      <c r="CJ180">
        <v>136.029</v>
      </c>
      <c r="CK180">
        <v>-75.963999999999999</v>
      </c>
      <c r="CL180">
        <v>1.4E-2</v>
      </c>
      <c r="CZ180" s="48"/>
      <c r="DA180" s="37"/>
      <c r="DB180" s="3">
        <v>31</v>
      </c>
      <c r="DD180" s="50">
        <v>8.8999999999999995E-6</v>
      </c>
      <c r="DE180">
        <v>78.748000000000005</v>
      </c>
      <c r="DF180">
        <v>49.348999999999997</v>
      </c>
      <c r="DG180">
        <v>106.095</v>
      </c>
      <c r="DH180">
        <v>6.1159999999999997</v>
      </c>
      <c r="DI180">
        <v>1.6E-2</v>
      </c>
      <c r="DT180" s="37"/>
      <c r="DU180">
        <v>45</v>
      </c>
      <c r="DW180" s="50">
        <v>5.5300000000000004E-6</v>
      </c>
      <c r="DX180">
        <v>56.082000000000001</v>
      </c>
      <c r="DY180">
        <v>44.881999999999998</v>
      </c>
      <c r="DZ180">
        <v>62.411999999999999</v>
      </c>
      <c r="EA180">
        <v>-100.62</v>
      </c>
      <c r="EB180">
        <v>8.9999999999999993E-3</v>
      </c>
      <c r="EE180" s="3">
        <v>44</v>
      </c>
      <c r="EG180" s="50">
        <v>7.0600000000000002E-6</v>
      </c>
      <c r="EH180">
        <v>44.526000000000003</v>
      </c>
      <c r="EI180">
        <v>42.253</v>
      </c>
      <c r="EJ180">
        <v>46.935000000000002</v>
      </c>
      <c r="EK180">
        <v>-140.52799999999999</v>
      </c>
      <c r="EL180">
        <v>1.2E-2</v>
      </c>
      <c r="EO180" s="37"/>
      <c r="EP180" s="3">
        <v>6</v>
      </c>
      <c r="ER180" s="50">
        <v>6.7499999999999997E-6</v>
      </c>
      <c r="ES180">
        <v>89.739000000000004</v>
      </c>
      <c r="ET180">
        <v>86.16</v>
      </c>
      <c r="EU180">
        <v>92.617000000000004</v>
      </c>
      <c r="EV180">
        <v>-157.166</v>
      </c>
      <c r="EW180">
        <v>1.2E-2</v>
      </c>
      <c r="EY180"/>
      <c r="EZ180" s="37"/>
      <c r="FA180" s="37"/>
      <c r="FB180" s="37"/>
      <c r="FC180" s="37"/>
      <c r="FD180" s="37"/>
      <c r="FE180" s="37"/>
      <c r="FF180" s="37"/>
      <c r="FG180" s="37"/>
      <c r="FH180" s="37"/>
    </row>
    <row r="181" spans="2:164" x14ac:dyDescent="0.25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48"/>
      <c r="M181" s="37"/>
      <c r="N181" s="37"/>
      <c r="O181" s="37"/>
      <c r="P181" s="37"/>
      <c r="Q181" s="37"/>
      <c r="R181" s="37"/>
      <c r="S181" s="37"/>
      <c r="T181" s="37"/>
      <c r="U181" s="37"/>
      <c r="V181" s="48"/>
      <c r="W181" s="37"/>
      <c r="X181" s="37"/>
      <c r="Y181" s="37"/>
      <c r="Z181" s="37"/>
      <c r="AA181" s="37"/>
      <c r="AB181" s="37"/>
      <c r="AC181" s="37"/>
      <c r="AD181" s="37"/>
      <c r="AE181" s="37"/>
      <c r="AN181" t="s">
        <v>9</v>
      </c>
      <c r="AP181" s="48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6"/>
      <c r="BB181" s="37"/>
      <c r="BC181" s="37"/>
      <c r="BD181" s="37"/>
      <c r="BE181" s="37"/>
      <c r="BF181" s="37"/>
      <c r="BG181" s="37"/>
      <c r="BH181" s="37"/>
      <c r="BI181" s="37"/>
      <c r="BJ181" s="37"/>
      <c r="BK181" s="3">
        <v>83</v>
      </c>
      <c r="BM181" s="50">
        <v>5.8300000000000001E-6</v>
      </c>
      <c r="BN181">
        <v>53.264000000000003</v>
      </c>
      <c r="BO181">
        <v>45.765000000000001</v>
      </c>
      <c r="BP181">
        <v>61</v>
      </c>
      <c r="BQ181">
        <v>-137.291</v>
      </c>
      <c r="BR181">
        <v>0.01</v>
      </c>
      <c r="BU181" s="3">
        <v>31</v>
      </c>
      <c r="BW181" s="50">
        <v>1.2300000000000001E-5</v>
      </c>
      <c r="BX181">
        <v>160.65700000000001</v>
      </c>
      <c r="BY181">
        <v>128.11099999999999</v>
      </c>
      <c r="BZ181">
        <v>203.03700000000001</v>
      </c>
      <c r="CA181">
        <v>-35.707000000000001</v>
      </c>
      <c r="CB181">
        <v>2.1000000000000001E-2</v>
      </c>
      <c r="CE181" s="3">
        <v>101</v>
      </c>
      <c r="CG181" s="50">
        <v>7.0600000000000002E-6</v>
      </c>
      <c r="CH181">
        <v>128.17599999999999</v>
      </c>
      <c r="CI181">
        <v>111.304</v>
      </c>
      <c r="CJ181">
        <v>153.58099999999999</v>
      </c>
      <c r="CK181">
        <v>108.435</v>
      </c>
      <c r="CL181">
        <v>1.2E-2</v>
      </c>
      <c r="CZ181" s="48"/>
      <c r="DA181" s="37"/>
      <c r="DB181" s="3">
        <v>32</v>
      </c>
      <c r="DD181" s="50">
        <v>8.6000000000000007E-6</v>
      </c>
      <c r="DE181">
        <v>51.131999999999998</v>
      </c>
      <c r="DF181">
        <v>47.122999999999998</v>
      </c>
      <c r="DG181">
        <v>54.942</v>
      </c>
      <c r="DH181">
        <v>-175.76400000000001</v>
      </c>
      <c r="DI181">
        <v>1.4999999999999999E-2</v>
      </c>
      <c r="DT181" s="37"/>
      <c r="DU181">
        <v>46</v>
      </c>
      <c r="DW181" s="50">
        <v>8.8999999999999995E-6</v>
      </c>
      <c r="DX181">
        <v>55.36</v>
      </c>
      <c r="DY181">
        <v>49.167000000000002</v>
      </c>
      <c r="DZ181">
        <v>58.610999999999997</v>
      </c>
      <c r="EA181">
        <v>81.87</v>
      </c>
      <c r="EB181">
        <v>1.6E-2</v>
      </c>
      <c r="EE181" s="3">
        <v>45</v>
      </c>
      <c r="EG181" s="50">
        <v>1.01E-5</v>
      </c>
      <c r="EH181">
        <v>43.268999999999998</v>
      </c>
      <c r="EI181">
        <v>40.667000000000002</v>
      </c>
      <c r="EJ181">
        <v>48.792000000000002</v>
      </c>
      <c r="EK181">
        <v>38.659999999999997</v>
      </c>
      <c r="EL181">
        <v>1.7999999999999999E-2</v>
      </c>
      <c r="EO181" s="37"/>
      <c r="EP181" s="3">
        <v>7</v>
      </c>
      <c r="ER181" s="50">
        <v>6.4500000000000001E-6</v>
      </c>
      <c r="ES181">
        <v>84.111000000000004</v>
      </c>
      <c r="ET181">
        <v>80</v>
      </c>
      <c r="EU181">
        <v>88.388999999999996</v>
      </c>
      <c r="EV181">
        <v>22.834</v>
      </c>
      <c r="EW181">
        <v>1.0999999999999999E-2</v>
      </c>
      <c r="EY181"/>
      <c r="EZ181" s="37"/>
      <c r="FA181" s="37"/>
      <c r="FB181" s="37"/>
      <c r="FC181" s="37"/>
      <c r="FD181" s="37"/>
      <c r="FE181" s="37"/>
      <c r="FF181" s="37"/>
      <c r="FG181" s="37"/>
      <c r="FH181" s="37"/>
    </row>
    <row r="182" spans="2:164" x14ac:dyDescent="0.25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48"/>
      <c r="M182" s="37"/>
      <c r="N182" s="37"/>
      <c r="O182" s="37"/>
      <c r="P182" s="37"/>
      <c r="Q182" s="37"/>
      <c r="R182" s="37"/>
      <c r="S182" s="37"/>
      <c r="T182" s="37"/>
      <c r="U182" s="37"/>
      <c r="V182" s="48"/>
      <c r="W182" s="37"/>
      <c r="X182" s="37"/>
      <c r="Y182" s="37"/>
      <c r="Z182" s="37"/>
      <c r="AA182" s="37"/>
      <c r="AB182" s="37"/>
      <c r="AC182" s="37"/>
      <c r="AD182" s="37"/>
      <c r="AE182" s="37"/>
      <c r="AN182">
        <v>69.599999999999994</v>
      </c>
      <c r="AO182">
        <v>111</v>
      </c>
      <c r="AP182" s="48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6"/>
      <c r="BB182" s="37"/>
      <c r="BC182" s="37"/>
      <c r="BD182" s="37"/>
      <c r="BE182" s="37"/>
      <c r="BF182" s="37"/>
      <c r="BG182" s="37"/>
      <c r="BH182" s="37"/>
      <c r="BI182" s="37"/>
      <c r="BJ182" s="37"/>
      <c r="BK182" s="3">
        <v>84</v>
      </c>
      <c r="BM182" s="50">
        <v>6.1399999999999997E-6</v>
      </c>
      <c r="BN182">
        <v>45.043999999999997</v>
      </c>
      <c r="BO182">
        <v>42.857999999999997</v>
      </c>
      <c r="BP182">
        <v>47.372999999999998</v>
      </c>
      <c r="BQ182">
        <v>36.253999999999998</v>
      </c>
      <c r="BR182">
        <v>0.01</v>
      </c>
      <c r="BU182" s="3">
        <v>32</v>
      </c>
      <c r="BW182" s="50">
        <v>9.8200000000000008E-6</v>
      </c>
      <c r="BX182">
        <v>160.154</v>
      </c>
      <c r="BY182">
        <v>128.77500000000001</v>
      </c>
      <c r="BZ182">
        <v>189.441</v>
      </c>
      <c r="CA182">
        <v>141.63300000000001</v>
      </c>
      <c r="CB182">
        <v>1.7000000000000001E-2</v>
      </c>
      <c r="CE182" s="3">
        <v>102</v>
      </c>
      <c r="CF182" t="s">
        <v>3</v>
      </c>
      <c r="CG182" s="50">
        <v>7.3599999999999998E-6</v>
      </c>
      <c r="CH182">
        <v>87.882000000000005</v>
      </c>
      <c r="CI182">
        <v>80.411000000000001</v>
      </c>
      <c r="CJ182">
        <v>95.671999999999997</v>
      </c>
      <c r="CK182">
        <v>16.513999999999999</v>
      </c>
      <c r="CL182">
        <v>1.2999999999999999E-2</v>
      </c>
      <c r="CZ182" s="48"/>
      <c r="DA182" s="37"/>
      <c r="DB182" s="3">
        <v>33</v>
      </c>
      <c r="DD182" s="50">
        <v>9.2099999999999999E-6</v>
      </c>
      <c r="DE182">
        <v>53.234999999999999</v>
      </c>
      <c r="DF182">
        <v>49.722999999999999</v>
      </c>
      <c r="DG182">
        <v>57.587000000000003</v>
      </c>
      <c r="DH182">
        <v>3.9449999999999998</v>
      </c>
      <c r="DI182">
        <v>1.6E-2</v>
      </c>
      <c r="DT182" s="37"/>
      <c r="DU182">
        <v>47</v>
      </c>
      <c r="DW182" s="50">
        <v>7.3699999999999997E-6</v>
      </c>
      <c r="DX182">
        <v>52.654000000000003</v>
      </c>
      <c r="DY182">
        <v>49.497</v>
      </c>
      <c r="DZ182">
        <v>56.012999999999998</v>
      </c>
      <c r="EA182">
        <v>-97.125</v>
      </c>
      <c r="EB182">
        <v>1.2999999999999999E-2</v>
      </c>
      <c r="EE182" s="3">
        <v>46</v>
      </c>
      <c r="EG182" s="50">
        <v>9.8200000000000008E-6</v>
      </c>
      <c r="EH182">
        <v>41.954000000000001</v>
      </c>
      <c r="EI182">
        <v>40.353999999999999</v>
      </c>
      <c r="EJ182">
        <v>44.601999999999997</v>
      </c>
      <c r="EK182">
        <v>-141.63300000000001</v>
      </c>
      <c r="EL182">
        <v>1.7000000000000001E-2</v>
      </c>
      <c r="EO182" s="37"/>
      <c r="EP182" s="3">
        <v>8</v>
      </c>
      <c r="ER182" s="50">
        <v>7.0600000000000002E-6</v>
      </c>
      <c r="ES182">
        <v>81.947999999999993</v>
      </c>
      <c r="ET182">
        <v>78.152000000000001</v>
      </c>
      <c r="EU182">
        <v>85.727000000000004</v>
      </c>
      <c r="EV182">
        <v>-152.24100000000001</v>
      </c>
      <c r="EW182">
        <v>1.2E-2</v>
      </c>
      <c r="EY182"/>
      <c r="EZ182" s="37"/>
      <c r="FA182" s="37"/>
      <c r="FB182" s="37"/>
      <c r="FC182" s="37"/>
      <c r="FD182" s="37"/>
      <c r="FE182" s="37"/>
      <c r="FF182" s="37"/>
      <c r="FG182" s="37"/>
      <c r="FH182" s="37"/>
    </row>
    <row r="183" spans="2:164" x14ac:dyDescent="0.25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48"/>
      <c r="M183" s="37"/>
      <c r="N183" s="37"/>
      <c r="O183" s="37"/>
      <c r="P183" s="37"/>
      <c r="Q183" s="37"/>
      <c r="R183" s="37"/>
      <c r="S183" s="37"/>
      <c r="T183" s="37"/>
      <c r="U183" s="37"/>
      <c r="V183" s="48"/>
      <c r="W183" s="37"/>
      <c r="X183" s="37"/>
      <c r="Y183" s="37"/>
      <c r="Z183" s="37"/>
      <c r="AA183" s="37"/>
      <c r="AB183" s="37"/>
      <c r="AC183" s="37"/>
      <c r="AD183" s="37"/>
      <c r="AE183" s="37"/>
      <c r="AI183">
        <v>27.75</v>
      </c>
      <c r="AJ183">
        <v>92.5</v>
      </c>
      <c r="AK183">
        <v>17.399999999999999</v>
      </c>
      <c r="AL183">
        <v>58</v>
      </c>
      <c r="AM183" t="s">
        <v>10</v>
      </c>
      <c r="AN183">
        <v>49.714285709999999</v>
      </c>
      <c r="AO183">
        <v>79.285714290000001</v>
      </c>
      <c r="AP183" s="48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6"/>
      <c r="BB183" s="37"/>
      <c r="BC183" s="37"/>
      <c r="BD183" s="37"/>
      <c r="BE183" s="37"/>
      <c r="BF183" s="37"/>
      <c r="BG183" s="37"/>
      <c r="BH183" s="37"/>
      <c r="BI183" s="37"/>
      <c r="BJ183" s="37"/>
      <c r="BK183" s="3">
        <v>85</v>
      </c>
      <c r="BM183" s="50">
        <v>6.7499999999999997E-6</v>
      </c>
      <c r="BN183">
        <v>40.896999999999998</v>
      </c>
      <c r="BO183">
        <v>34.481999999999999</v>
      </c>
      <c r="BP183">
        <v>46.555999999999997</v>
      </c>
      <c r="BQ183">
        <v>-142.595</v>
      </c>
      <c r="BR183">
        <v>1.2E-2</v>
      </c>
      <c r="BU183" s="3">
        <v>33</v>
      </c>
      <c r="BW183" s="50">
        <v>8.6000000000000007E-6</v>
      </c>
      <c r="BX183">
        <v>137.33099999999999</v>
      </c>
      <c r="BY183">
        <v>127.47</v>
      </c>
      <c r="BZ183">
        <v>146.76499999999999</v>
      </c>
      <c r="CA183">
        <v>-36.027000000000001</v>
      </c>
      <c r="CB183">
        <v>1.4999999999999999E-2</v>
      </c>
      <c r="CE183" s="3">
        <v>103</v>
      </c>
      <c r="CF183" t="s">
        <v>7</v>
      </c>
      <c r="CG183" s="50">
        <v>1.9599999999999999E-6</v>
      </c>
      <c r="CH183">
        <v>14.457000000000001</v>
      </c>
      <c r="CI183">
        <v>13.379</v>
      </c>
      <c r="CJ183">
        <v>18.298999999999999</v>
      </c>
      <c r="CK183">
        <v>90.454999999999998</v>
      </c>
      <c r="CL183">
        <v>4.0000000000000001E-3</v>
      </c>
      <c r="CZ183" s="48"/>
      <c r="DA183" s="37"/>
      <c r="DB183" s="3">
        <v>34</v>
      </c>
      <c r="DD183" s="50">
        <v>9.8200000000000008E-6</v>
      </c>
      <c r="DE183">
        <v>60.573999999999998</v>
      </c>
      <c r="DF183">
        <v>54.14</v>
      </c>
      <c r="DG183">
        <v>65.075000000000003</v>
      </c>
      <c r="DH183">
        <v>-170.83799999999999</v>
      </c>
      <c r="DI183">
        <v>1.7000000000000001E-2</v>
      </c>
      <c r="DT183" s="37"/>
      <c r="DU183">
        <v>48</v>
      </c>
      <c r="DW183" s="50">
        <v>8.2900000000000002E-6</v>
      </c>
      <c r="DX183">
        <v>54.37</v>
      </c>
      <c r="DY183">
        <v>52</v>
      </c>
      <c r="DZ183">
        <v>57.487000000000002</v>
      </c>
      <c r="EA183">
        <v>79.114000000000004</v>
      </c>
      <c r="EB183">
        <v>1.4999999999999999E-2</v>
      </c>
      <c r="EE183" s="3">
        <v>47</v>
      </c>
      <c r="EF183" t="s">
        <v>3</v>
      </c>
      <c r="EG183" s="50">
        <v>9.5000000000000005E-6</v>
      </c>
      <c r="EH183">
        <v>52.911999999999999</v>
      </c>
      <c r="EI183">
        <v>48.06</v>
      </c>
      <c r="EJ183">
        <v>57.353999999999999</v>
      </c>
      <c r="EK183">
        <v>-54.704999999999998</v>
      </c>
      <c r="EL183">
        <v>1.7000000000000001E-2</v>
      </c>
      <c r="EO183" s="37"/>
      <c r="EP183" s="3">
        <v>9</v>
      </c>
      <c r="ER183" s="50">
        <v>1.0699999999999999E-5</v>
      </c>
      <c r="ES183">
        <v>81.073999999999998</v>
      </c>
      <c r="ET183">
        <v>78.667000000000002</v>
      </c>
      <c r="EU183">
        <v>83.677000000000007</v>
      </c>
      <c r="EV183">
        <v>24.305</v>
      </c>
      <c r="EW183">
        <v>1.9E-2</v>
      </c>
      <c r="EY183"/>
      <c r="EZ183" s="37"/>
      <c r="FA183" s="37"/>
      <c r="FB183" s="37"/>
      <c r="FC183" s="37"/>
      <c r="FD183" s="37"/>
      <c r="FE183" s="37"/>
      <c r="FF183" s="37"/>
      <c r="FG183" s="37"/>
      <c r="FH183" s="37"/>
    </row>
    <row r="184" spans="2:164" x14ac:dyDescent="0.25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48"/>
      <c r="M184" s="37"/>
      <c r="N184" s="37"/>
      <c r="O184" s="37"/>
      <c r="P184" s="37"/>
      <c r="Q184" s="37"/>
      <c r="R184" s="37"/>
      <c r="S184" s="37"/>
      <c r="T184" s="37"/>
      <c r="U184" s="37"/>
      <c r="V184" s="48"/>
      <c r="W184" s="37"/>
      <c r="X184" s="37"/>
      <c r="Y184" s="37"/>
      <c r="Z184" s="37"/>
      <c r="AA184" s="37"/>
      <c r="AB184" s="37"/>
      <c r="AC184" s="37"/>
      <c r="AD184" s="37"/>
      <c r="AE184" s="37"/>
      <c r="AJ184">
        <v>138.75</v>
      </c>
      <c r="AL184">
        <v>87</v>
      </c>
      <c r="AM184" t="s">
        <v>11</v>
      </c>
      <c r="AN184">
        <v>104.4</v>
      </c>
      <c r="AO184">
        <v>166.5</v>
      </c>
      <c r="AP184" s="48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6"/>
      <c r="BB184" s="37"/>
      <c r="BC184" s="37"/>
      <c r="BD184" s="37"/>
      <c r="BE184" s="37"/>
      <c r="BF184" s="37"/>
      <c r="BG184" s="37"/>
      <c r="BH184" s="37"/>
      <c r="BI184" s="37"/>
      <c r="BJ184" s="37"/>
      <c r="BK184" s="3">
        <v>86</v>
      </c>
      <c r="BM184" s="50">
        <v>5.22E-6</v>
      </c>
      <c r="BN184">
        <v>37.965000000000003</v>
      </c>
      <c r="BO184">
        <v>35.042000000000002</v>
      </c>
      <c r="BP184">
        <v>43.667000000000002</v>
      </c>
      <c r="BQ184">
        <v>39.805999999999997</v>
      </c>
      <c r="BR184">
        <v>8.9999999999999993E-3</v>
      </c>
      <c r="BU184" s="3">
        <v>34</v>
      </c>
      <c r="BW184" s="50">
        <v>9.5200000000000003E-6</v>
      </c>
      <c r="BX184">
        <v>128.80500000000001</v>
      </c>
      <c r="BY184">
        <v>111.259</v>
      </c>
      <c r="BZ184">
        <v>140.11099999999999</v>
      </c>
      <c r="CA184">
        <v>144.68899999999999</v>
      </c>
      <c r="CB184">
        <v>1.6E-2</v>
      </c>
      <c r="CE184" s="3">
        <v>104</v>
      </c>
      <c r="CF184" t="s">
        <v>4</v>
      </c>
      <c r="CG184" s="50">
        <v>3.0699999999999998E-6</v>
      </c>
      <c r="CH184">
        <v>64.991</v>
      </c>
      <c r="CI184">
        <v>55.595999999999997</v>
      </c>
      <c r="CJ184">
        <v>69.619</v>
      </c>
      <c r="CK184">
        <v>-79.38</v>
      </c>
      <c r="CL184">
        <v>5.0000000000000001E-3</v>
      </c>
      <c r="CZ184" s="48"/>
      <c r="DA184" s="37"/>
      <c r="DB184" s="3">
        <v>35</v>
      </c>
      <c r="DD184" s="50">
        <v>9.2099999999999999E-6</v>
      </c>
      <c r="DE184">
        <v>57.103999999999999</v>
      </c>
      <c r="DF184">
        <v>53.942999999999998</v>
      </c>
      <c r="DG184">
        <v>61.716999999999999</v>
      </c>
      <c r="DH184">
        <v>2.0449999999999999</v>
      </c>
      <c r="DI184">
        <v>1.6E-2</v>
      </c>
      <c r="DT184" s="37"/>
      <c r="DU184">
        <v>49</v>
      </c>
      <c r="DW184" s="50">
        <v>4.3000000000000003E-6</v>
      </c>
      <c r="DX184">
        <v>54.460999999999999</v>
      </c>
      <c r="DY184">
        <v>49.094999999999999</v>
      </c>
      <c r="DZ184">
        <v>59.944000000000003</v>
      </c>
      <c r="EA184">
        <v>-98.745999999999995</v>
      </c>
      <c r="EB184">
        <v>7.0000000000000001E-3</v>
      </c>
      <c r="EE184" s="3">
        <v>48</v>
      </c>
      <c r="EF184" t="s">
        <v>7</v>
      </c>
      <c r="EG184" s="50">
        <v>1.6199999999999999E-6</v>
      </c>
      <c r="EH184">
        <v>8.7270000000000003</v>
      </c>
      <c r="EI184">
        <v>6.83</v>
      </c>
      <c r="EJ184">
        <v>10.315</v>
      </c>
      <c r="EK184">
        <v>91.510999999999996</v>
      </c>
      <c r="EL184">
        <v>3.0000000000000001E-3</v>
      </c>
      <c r="EO184" s="37"/>
      <c r="EP184" s="3">
        <v>10</v>
      </c>
      <c r="ER184" s="50">
        <v>8.2900000000000002E-6</v>
      </c>
      <c r="ES184">
        <v>81.515000000000001</v>
      </c>
      <c r="ET184">
        <v>79.667000000000002</v>
      </c>
      <c r="EU184">
        <v>83.385000000000005</v>
      </c>
      <c r="EV184">
        <v>-154.44</v>
      </c>
      <c r="EW184">
        <v>1.4E-2</v>
      </c>
      <c r="EY184"/>
      <c r="EZ184" s="37"/>
      <c r="FA184" s="37"/>
      <c r="FB184" s="37"/>
      <c r="FC184" s="37"/>
      <c r="FD184" s="37"/>
      <c r="FE184" s="37"/>
      <c r="FF184" s="37"/>
      <c r="FG184" s="37"/>
      <c r="FH184" s="37"/>
    </row>
    <row r="185" spans="2:164" x14ac:dyDescent="0.25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48"/>
      <c r="M185" s="37"/>
      <c r="N185" s="37"/>
      <c r="O185" s="37"/>
      <c r="P185" s="37"/>
      <c r="Q185" s="37"/>
      <c r="R185" s="37"/>
      <c r="S185" s="37"/>
      <c r="T185" s="37"/>
      <c r="U185" s="37"/>
      <c r="V185" s="48"/>
      <c r="W185" s="37"/>
      <c r="X185" s="37"/>
      <c r="Y185" s="37"/>
      <c r="Z185" s="37"/>
      <c r="AA185" s="37"/>
      <c r="AB185" s="37"/>
      <c r="AC185" s="37"/>
      <c r="AD185" s="37"/>
      <c r="AE185" s="37"/>
      <c r="AF185" s="51" t="s">
        <v>89</v>
      </c>
      <c r="AG185" s="37"/>
      <c r="AH185" s="37"/>
      <c r="AI185" s="37"/>
      <c r="AJ185" s="37"/>
      <c r="AK185" s="37"/>
      <c r="AL185" s="37"/>
      <c r="AM185" s="37"/>
      <c r="AN185" s="37"/>
      <c r="AO185" s="37"/>
      <c r="AP185" s="48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6"/>
      <c r="BB185" s="37"/>
      <c r="BC185" s="37"/>
      <c r="BD185" s="37"/>
      <c r="BE185" s="37"/>
      <c r="BF185" s="37"/>
      <c r="BG185" s="37"/>
      <c r="BH185" s="37"/>
      <c r="BI185" s="37"/>
      <c r="BJ185" s="37"/>
      <c r="BK185" s="3">
        <v>87</v>
      </c>
      <c r="BM185" s="50">
        <v>6.4500000000000001E-6</v>
      </c>
      <c r="BN185">
        <v>38.573999999999998</v>
      </c>
      <c r="BO185">
        <v>34.524000000000001</v>
      </c>
      <c r="BP185">
        <v>42.6</v>
      </c>
      <c r="BQ185">
        <v>-143.13</v>
      </c>
      <c r="BR185">
        <v>1.0999999999999999E-2</v>
      </c>
      <c r="BU185" s="3">
        <v>35</v>
      </c>
      <c r="BW185" s="50">
        <v>8.8999999999999995E-6</v>
      </c>
      <c r="BX185">
        <v>108.449</v>
      </c>
      <c r="BY185">
        <v>83.582999999999998</v>
      </c>
      <c r="BZ185">
        <v>140.21799999999999</v>
      </c>
      <c r="CA185">
        <v>-37.694000000000003</v>
      </c>
      <c r="CB185">
        <v>1.4999999999999999E-2</v>
      </c>
      <c r="CE185" s="3">
        <v>105</v>
      </c>
      <c r="CF185" t="s">
        <v>5</v>
      </c>
      <c r="CG185" s="50">
        <v>1.3200000000000001E-5</v>
      </c>
      <c r="CH185">
        <v>128.17599999999999</v>
      </c>
      <c r="CI185">
        <v>113.794</v>
      </c>
      <c r="CJ185">
        <v>153.58099999999999</v>
      </c>
      <c r="CK185">
        <v>109.29</v>
      </c>
      <c r="CL185">
        <v>2.4E-2</v>
      </c>
      <c r="CZ185" s="48"/>
      <c r="DA185" s="37"/>
      <c r="DB185" s="3">
        <v>36</v>
      </c>
      <c r="DD185" s="50">
        <v>5.22E-6</v>
      </c>
      <c r="DE185">
        <v>57.703000000000003</v>
      </c>
      <c r="DF185">
        <v>54.667000000000002</v>
      </c>
      <c r="DG185">
        <v>59.582999999999998</v>
      </c>
      <c r="DH185">
        <v>-172.875</v>
      </c>
      <c r="DI185">
        <v>8.9999999999999993E-3</v>
      </c>
      <c r="DT185" s="37"/>
      <c r="DU185">
        <v>50</v>
      </c>
      <c r="DW185" s="50">
        <v>7.9799999999999998E-6</v>
      </c>
      <c r="DX185">
        <v>51.134999999999998</v>
      </c>
      <c r="DY185">
        <v>48.862000000000002</v>
      </c>
      <c r="DZ185">
        <v>54.603999999999999</v>
      </c>
      <c r="EA185">
        <v>80.91</v>
      </c>
      <c r="EB185">
        <v>1.4E-2</v>
      </c>
      <c r="EE185" s="3">
        <v>49</v>
      </c>
      <c r="EF185" t="s">
        <v>4</v>
      </c>
      <c r="EG185" s="50">
        <v>5.5300000000000004E-6</v>
      </c>
      <c r="EH185">
        <v>41.954000000000001</v>
      </c>
      <c r="EI185">
        <v>38.133000000000003</v>
      </c>
      <c r="EJ185">
        <v>44.601999999999997</v>
      </c>
      <c r="EK185">
        <v>-146.31</v>
      </c>
      <c r="EL185">
        <v>0.01</v>
      </c>
      <c r="EO185" s="37"/>
      <c r="EP185" s="3">
        <v>11</v>
      </c>
      <c r="ER185" s="50">
        <v>9.5200000000000003E-6</v>
      </c>
      <c r="ES185">
        <v>81.397999999999996</v>
      </c>
      <c r="ET185">
        <v>77.456999999999994</v>
      </c>
      <c r="EU185">
        <v>86.332999999999998</v>
      </c>
      <c r="EV185">
        <v>24.905000000000001</v>
      </c>
      <c r="EW185">
        <v>1.7000000000000001E-2</v>
      </c>
      <c r="EY185"/>
      <c r="EZ185" s="37"/>
      <c r="FA185" s="37"/>
      <c r="FB185" s="37"/>
      <c r="FC185" s="37"/>
      <c r="FD185" s="37"/>
      <c r="FE185" s="37"/>
      <c r="FF185" s="37"/>
      <c r="FG185" s="37"/>
      <c r="FH185" s="37"/>
    </row>
    <row r="186" spans="2:164" x14ac:dyDescent="0.25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48"/>
      <c r="M186" s="37"/>
      <c r="N186" s="37"/>
      <c r="O186" s="37"/>
      <c r="P186" s="37"/>
      <c r="Q186" s="37"/>
      <c r="R186" s="37"/>
      <c r="S186" s="37"/>
      <c r="T186" s="37"/>
      <c r="U186" s="37"/>
      <c r="V186" s="48"/>
      <c r="W186" s="37"/>
      <c r="X186" s="37"/>
      <c r="Y186" s="37"/>
      <c r="Z186" s="37"/>
      <c r="AA186" s="37"/>
      <c r="AB186" s="37"/>
      <c r="AC186" s="37"/>
      <c r="AD186" s="37"/>
      <c r="AE186" s="37"/>
      <c r="AG186" t="s">
        <v>1</v>
      </c>
      <c r="AH186" t="s">
        <v>2</v>
      </c>
      <c r="AI186" t="s">
        <v>3</v>
      </c>
      <c r="AJ186" t="s">
        <v>4</v>
      </c>
      <c r="AK186" t="s">
        <v>5</v>
      </c>
      <c r="AL186" t="s">
        <v>6</v>
      </c>
      <c r="AM186" t="s">
        <v>14</v>
      </c>
      <c r="AP186" s="48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6"/>
      <c r="BB186" s="37"/>
      <c r="BC186" s="37"/>
      <c r="BD186" s="37"/>
      <c r="BE186" s="37"/>
      <c r="BF186" s="37"/>
      <c r="BG186" s="37"/>
      <c r="BH186" s="37"/>
      <c r="BI186" s="37"/>
      <c r="BJ186" s="37"/>
      <c r="BK186" s="3">
        <v>88</v>
      </c>
      <c r="BM186" s="50">
        <v>6.4500000000000001E-6</v>
      </c>
      <c r="BN186">
        <v>35.613999999999997</v>
      </c>
      <c r="BO186">
        <v>33.412999999999997</v>
      </c>
      <c r="BP186">
        <v>38.110999999999997</v>
      </c>
      <c r="BQ186">
        <v>45</v>
      </c>
      <c r="BR186">
        <v>1.0999999999999999E-2</v>
      </c>
      <c r="BU186" s="3">
        <v>36</v>
      </c>
      <c r="BW186" s="50">
        <v>1.01E-5</v>
      </c>
      <c r="BX186">
        <v>77.05</v>
      </c>
      <c r="BY186">
        <v>64</v>
      </c>
      <c r="BZ186">
        <v>99</v>
      </c>
      <c r="CA186">
        <v>143.84200000000001</v>
      </c>
      <c r="CB186">
        <v>1.7999999999999999E-2</v>
      </c>
      <c r="CE186" s="3">
        <v>102</v>
      </c>
      <c r="CF186" t="s">
        <v>59</v>
      </c>
      <c r="CG186" s="50">
        <v>7.1199999999999996E-4</v>
      </c>
      <c r="CH186">
        <v>87.356999999999999</v>
      </c>
      <c r="CI186">
        <v>53.616999999999997</v>
      </c>
      <c r="CJ186">
        <v>156.82599999999999</v>
      </c>
      <c r="CK186">
        <v>105.565</v>
      </c>
      <c r="CL186">
        <v>1.284</v>
      </c>
      <c r="CZ186" s="48"/>
      <c r="DA186" s="37"/>
      <c r="DB186" s="3">
        <v>37</v>
      </c>
      <c r="DD186" s="50">
        <v>7.3699999999999997E-6</v>
      </c>
      <c r="DE186">
        <v>55.091999999999999</v>
      </c>
      <c r="DF186">
        <v>50.317999999999998</v>
      </c>
      <c r="DG186">
        <v>59.402999999999999</v>
      </c>
      <c r="DH186">
        <v>7.431</v>
      </c>
      <c r="DI186">
        <v>1.2999999999999999E-2</v>
      </c>
      <c r="DT186" s="37"/>
      <c r="DU186">
        <v>51</v>
      </c>
      <c r="DW186" s="50">
        <v>4.9100000000000004E-6</v>
      </c>
      <c r="DX186">
        <v>50.951000000000001</v>
      </c>
      <c r="DY186">
        <v>45.24</v>
      </c>
      <c r="DZ186">
        <v>55.744999999999997</v>
      </c>
      <c r="EA186">
        <v>-97.594999999999999</v>
      </c>
      <c r="EB186">
        <v>8.9999999999999993E-3</v>
      </c>
      <c r="EE186" s="3">
        <v>50</v>
      </c>
      <c r="EF186" t="s">
        <v>5</v>
      </c>
      <c r="EG186" s="50">
        <v>1.26E-5</v>
      </c>
      <c r="EH186">
        <v>76.046999999999997</v>
      </c>
      <c r="EI186">
        <v>67.218000000000004</v>
      </c>
      <c r="EJ186">
        <v>83.488</v>
      </c>
      <c r="EK186">
        <v>43.603000000000002</v>
      </c>
      <c r="EL186">
        <v>2.1999999999999999E-2</v>
      </c>
      <c r="EO186" s="37"/>
      <c r="EP186" s="3">
        <v>12</v>
      </c>
      <c r="ER186" s="50">
        <v>6.7499999999999997E-6</v>
      </c>
      <c r="ES186">
        <v>79.804000000000002</v>
      </c>
      <c r="ET186">
        <v>77.905000000000001</v>
      </c>
      <c r="EU186">
        <v>81.524000000000001</v>
      </c>
      <c r="EV186">
        <v>-157.166</v>
      </c>
      <c r="EW186">
        <v>1.2E-2</v>
      </c>
      <c r="EY186"/>
      <c r="EZ186" s="37"/>
      <c r="FA186" s="37"/>
      <c r="FB186" s="37"/>
      <c r="FC186" s="37"/>
      <c r="FD186" s="37"/>
      <c r="FE186" s="37"/>
      <c r="FF186" s="37"/>
      <c r="FG186" s="37"/>
      <c r="FH186" s="37"/>
    </row>
    <row r="187" spans="2:164" x14ac:dyDescent="0.2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48"/>
      <c r="M187" s="37"/>
      <c r="N187" s="37"/>
      <c r="O187" s="37"/>
      <c r="P187" s="37"/>
      <c r="Q187" s="37"/>
      <c r="R187" s="37"/>
      <c r="S187" s="37"/>
      <c r="T187" s="37"/>
      <c r="U187" s="37"/>
      <c r="V187" s="48"/>
      <c r="W187" s="37"/>
      <c r="X187" s="37"/>
      <c r="Y187" s="37"/>
      <c r="Z187" s="37"/>
      <c r="AA187" s="37"/>
      <c r="AB187" s="37"/>
      <c r="AC187" s="37"/>
      <c r="AD187" s="37"/>
      <c r="AE187" s="37"/>
      <c r="AH187" s="50">
        <v>1.3509999999999999E-5</v>
      </c>
      <c r="AI187">
        <v>47.353000000000002</v>
      </c>
      <c r="AJ187">
        <v>42</v>
      </c>
      <c r="AK187">
        <v>51.453000000000003</v>
      </c>
      <c r="AL187">
        <v>76.608000000000004</v>
      </c>
      <c r="AM187">
        <v>2.4E-2</v>
      </c>
      <c r="AP187" s="48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6"/>
      <c r="BB187" s="37"/>
      <c r="BC187" s="37"/>
      <c r="BD187" s="37"/>
      <c r="BE187" s="37"/>
      <c r="BF187" s="37"/>
      <c r="BG187" s="37"/>
      <c r="BH187" s="37"/>
      <c r="BI187" s="37"/>
      <c r="BJ187" s="37"/>
      <c r="BK187" s="3">
        <v>89</v>
      </c>
      <c r="BM187" s="50">
        <v>6.4500000000000001E-6</v>
      </c>
      <c r="BN187">
        <v>35.774000000000001</v>
      </c>
      <c r="BO187">
        <v>32.796999999999997</v>
      </c>
      <c r="BP187">
        <v>38.707000000000001</v>
      </c>
      <c r="BQ187">
        <v>-140.90600000000001</v>
      </c>
      <c r="BR187">
        <v>1.0999999999999999E-2</v>
      </c>
      <c r="BU187" s="3">
        <v>37</v>
      </c>
      <c r="BW187" s="50">
        <v>1.04E-5</v>
      </c>
      <c r="BX187">
        <v>64.459000000000003</v>
      </c>
      <c r="BY187">
        <v>60.667000000000002</v>
      </c>
      <c r="BZ187">
        <v>68.247</v>
      </c>
      <c r="CA187">
        <v>-37.569000000000003</v>
      </c>
      <c r="CB187">
        <v>1.7999999999999999E-2</v>
      </c>
      <c r="CE187" s="3">
        <v>1</v>
      </c>
      <c r="CF187" t="s">
        <v>81</v>
      </c>
      <c r="CG187" s="50">
        <v>9.1799999999999998E-4</v>
      </c>
      <c r="CH187">
        <v>75.974000000000004</v>
      </c>
      <c r="CI187">
        <v>33.241</v>
      </c>
      <c r="CJ187">
        <v>163.261</v>
      </c>
      <c r="CK187">
        <v>98.52</v>
      </c>
      <c r="CL187">
        <v>1.657</v>
      </c>
      <c r="CZ187" s="48"/>
      <c r="DA187" s="37"/>
      <c r="DB187" s="3">
        <v>38</v>
      </c>
      <c r="DC187" t="s">
        <v>3</v>
      </c>
      <c r="DD187" s="50">
        <v>8.4500000000000004E-6</v>
      </c>
      <c r="DE187">
        <v>77.453000000000003</v>
      </c>
      <c r="DF187">
        <v>65.024000000000001</v>
      </c>
      <c r="DG187">
        <v>91.504999999999995</v>
      </c>
      <c r="DH187">
        <v>-81.853999999999999</v>
      </c>
      <c r="DI187">
        <v>1.4999999999999999E-2</v>
      </c>
      <c r="DT187" s="37"/>
      <c r="DU187">
        <v>52</v>
      </c>
      <c r="DW187" s="50">
        <v>6.4500000000000001E-6</v>
      </c>
      <c r="DX187">
        <v>53.991999999999997</v>
      </c>
      <c r="DY187">
        <v>46.732999999999997</v>
      </c>
      <c r="DZ187">
        <v>59.305999999999997</v>
      </c>
      <c r="EA187">
        <v>78.111000000000004</v>
      </c>
      <c r="EB187">
        <v>1.0999999999999999E-2</v>
      </c>
      <c r="EE187" s="3">
        <v>47</v>
      </c>
      <c r="EF187" t="s">
        <v>111</v>
      </c>
      <c r="EG187" s="50">
        <v>4.15E-4</v>
      </c>
      <c r="EH187">
        <v>53.26</v>
      </c>
      <c r="EI187">
        <v>40.667000000000002</v>
      </c>
      <c r="EJ187">
        <v>90.46</v>
      </c>
      <c r="EK187">
        <v>39.203000000000003</v>
      </c>
      <c r="EL187">
        <v>0.748</v>
      </c>
      <c r="EO187" s="37"/>
      <c r="EP187" s="3">
        <v>13</v>
      </c>
      <c r="ER187" s="50">
        <v>8.6000000000000007E-6</v>
      </c>
      <c r="ES187">
        <v>79.835999999999999</v>
      </c>
      <c r="ET187">
        <v>77.272999999999996</v>
      </c>
      <c r="EU187">
        <v>82.185000000000002</v>
      </c>
      <c r="EV187">
        <v>26.565000000000001</v>
      </c>
      <c r="EW187">
        <v>1.4999999999999999E-2</v>
      </c>
      <c r="EY187"/>
      <c r="EZ187" s="37"/>
      <c r="FA187" s="37"/>
      <c r="FB187" s="37"/>
      <c r="FC187" s="37"/>
      <c r="FD187" s="37"/>
      <c r="FE187" s="37"/>
      <c r="FF187" s="37"/>
      <c r="FG187" s="37"/>
      <c r="FH187" s="37"/>
    </row>
    <row r="188" spans="2:164" x14ac:dyDescent="0.25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48"/>
      <c r="M188" s="37"/>
      <c r="N188" s="37"/>
      <c r="O188" s="37"/>
      <c r="P188" s="37"/>
      <c r="Q188" s="37"/>
      <c r="R188" s="37"/>
      <c r="S188" s="37"/>
      <c r="T188" s="37"/>
      <c r="U188" s="37"/>
      <c r="V188" s="48"/>
      <c r="W188" s="37"/>
      <c r="X188" s="37"/>
      <c r="Y188" s="37"/>
      <c r="Z188" s="37"/>
      <c r="AA188" s="37"/>
      <c r="AB188" s="37"/>
      <c r="AC188" s="37"/>
      <c r="AD188" s="37"/>
      <c r="AE188" s="37"/>
      <c r="AH188" s="50">
        <v>7.6739999999999997E-6</v>
      </c>
      <c r="AI188">
        <v>46.174999999999997</v>
      </c>
      <c r="AJ188">
        <v>42.332999999999998</v>
      </c>
      <c r="AK188">
        <v>50.25</v>
      </c>
      <c r="AL188">
        <v>-104.621</v>
      </c>
      <c r="AM188">
        <v>1.2999999999999999E-2</v>
      </c>
      <c r="AP188" s="48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6"/>
      <c r="BB188" s="37"/>
      <c r="BC188" s="37"/>
      <c r="BD188" s="37"/>
      <c r="BE188" s="37"/>
      <c r="BF188" s="37"/>
      <c r="BG188" s="37"/>
      <c r="BH188" s="37"/>
      <c r="BI188" s="37"/>
      <c r="BJ188" s="37"/>
      <c r="BK188" s="3">
        <v>90</v>
      </c>
      <c r="BM188" s="50">
        <v>5.22E-6</v>
      </c>
      <c r="BN188">
        <v>35.71</v>
      </c>
      <c r="BO188">
        <v>32.478999999999999</v>
      </c>
      <c r="BP188">
        <v>38.427</v>
      </c>
      <c r="BQ188">
        <v>32.734999999999999</v>
      </c>
      <c r="BR188">
        <v>8.9999999999999993E-3</v>
      </c>
      <c r="BU188" s="3">
        <v>38</v>
      </c>
      <c r="BW188" s="50">
        <v>5.5300000000000004E-6</v>
      </c>
      <c r="BX188">
        <v>64.650000000000006</v>
      </c>
      <c r="BY188">
        <v>60.234999999999999</v>
      </c>
      <c r="BZ188">
        <v>68.510999999999996</v>
      </c>
      <c r="CA188">
        <v>142.43100000000001</v>
      </c>
      <c r="CB188">
        <v>8.9999999999999993E-3</v>
      </c>
      <c r="CM188" t="s">
        <v>9</v>
      </c>
      <c r="CZ188" s="48"/>
      <c r="DA188" s="37"/>
      <c r="DB188" s="3">
        <v>39</v>
      </c>
      <c r="DC188" t="s">
        <v>7</v>
      </c>
      <c r="DD188" s="50">
        <v>2.1799999999999999E-6</v>
      </c>
      <c r="DE188">
        <v>20.931000000000001</v>
      </c>
      <c r="DF188">
        <v>12.808999999999999</v>
      </c>
      <c r="DG188">
        <v>30.760999999999999</v>
      </c>
      <c r="DH188">
        <v>91.149000000000001</v>
      </c>
      <c r="DI188">
        <v>4.0000000000000001E-3</v>
      </c>
      <c r="DT188" s="37"/>
      <c r="DU188">
        <v>53</v>
      </c>
      <c r="DW188" s="50">
        <v>6.4500000000000001E-6</v>
      </c>
      <c r="DX188">
        <v>54.145000000000003</v>
      </c>
      <c r="DY188">
        <v>42.148000000000003</v>
      </c>
      <c r="DZ188">
        <v>62.03</v>
      </c>
      <c r="EA188">
        <v>-101.31</v>
      </c>
      <c r="EB188">
        <v>1.0999999999999999E-2</v>
      </c>
      <c r="EE188" s="3">
        <v>48</v>
      </c>
      <c r="EF188" t="s">
        <v>112</v>
      </c>
      <c r="EG188" s="50">
        <v>6.6100000000000002E-4</v>
      </c>
      <c r="EH188">
        <v>54.554000000000002</v>
      </c>
      <c r="EI188">
        <v>32.658999999999999</v>
      </c>
      <c r="EJ188">
        <v>179.99799999999999</v>
      </c>
      <c r="EK188">
        <v>39.134</v>
      </c>
      <c r="EL188">
        <v>1.1919999999999999</v>
      </c>
      <c r="EO188" s="37"/>
      <c r="EP188" s="3">
        <v>14</v>
      </c>
      <c r="ER188" s="50">
        <v>7.6699999999999994E-6</v>
      </c>
      <c r="ES188">
        <v>78.248000000000005</v>
      </c>
      <c r="ET188">
        <v>75.042000000000002</v>
      </c>
      <c r="EU188">
        <v>81.221999999999994</v>
      </c>
      <c r="EV188">
        <v>-157.751</v>
      </c>
      <c r="EW188">
        <v>1.2999999999999999E-2</v>
      </c>
      <c r="EY188"/>
      <c r="EZ188" s="37"/>
      <c r="FA188" s="37"/>
      <c r="FB188" s="37"/>
      <c r="FC188" s="37"/>
      <c r="FD188" s="37"/>
      <c r="FE188" s="37"/>
      <c r="FF188" s="37"/>
      <c r="FG188" s="37"/>
      <c r="FH188" s="37"/>
    </row>
    <row r="189" spans="2:164" x14ac:dyDescent="0.2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48"/>
      <c r="M189" s="37"/>
      <c r="N189" s="37"/>
      <c r="O189" s="37"/>
      <c r="P189" s="37"/>
      <c r="Q189" s="37"/>
      <c r="R189" s="37"/>
      <c r="S189" s="37"/>
      <c r="T189" s="37"/>
      <c r="U189" s="37"/>
      <c r="V189" s="48"/>
      <c r="W189" s="37"/>
      <c r="X189" s="37"/>
      <c r="Y189" s="37"/>
      <c r="Z189" s="37"/>
      <c r="AA189" s="37"/>
      <c r="AB189" s="37"/>
      <c r="AC189" s="37"/>
      <c r="AD189" s="37"/>
      <c r="AE189" s="37"/>
      <c r="AH189" s="50">
        <v>1.044E-5</v>
      </c>
      <c r="AI189">
        <v>48.628999999999998</v>
      </c>
      <c r="AJ189">
        <v>42.332999999999998</v>
      </c>
      <c r="AK189">
        <v>53.38</v>
      </c>
      <c r="AL189">
        <v>79.38</v>
      </c>
      <c r="AM189">
        <v>1.7999999999999999E-2</v>
      </c>
      <c r="AP189" s="48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6"/>
      <c r="BB189" s="37"/>
      <c r="BC189" s="37"/>
      <c r="BD189" s="37"/>
      <c r="BE189" s="37"/>
      <c r="BF189" s="37"/>
      <c r="BG189" s="37"/>
      <c r="BH189" s="37"/>
      <c r="BI189" s="37"/>
      <c r="BJ189" s="37"/>
      <c r="BK189" s="3">
        <v>91</v>
      </c>
      <c r="BM189" s="50">
        <v>6.1399999999999997E-6</v>
      </c>
      <c r="BN189">
        <v>36.079000000000001</v>
      </c>
      <c r="BO189">
        <v>30.111000000000001</v>
      </c>
      <c r="BP189">
        <v>40.104999999999997</v>
      </c>
      <c r="BQ189">
        <v>-139.399</v>
      </c>
      <c r="BR189">
        <v>0.01</v>
      </c>
      <c r="BU189" s="3">
        <v>39</v>
      </c>
      <c r="BW189" s="50">
        <v>5.5300000000000004E-6</v>
      </c>
      <c r="BX189">
        <v>65.59</v>
      </c>
      <c r="BY189">
        <v>62.093000000000004</v>
      </c>
      <c r="BZ189">
        <v>68.116</v>
      </c>
      <c r="CA189">
        <v>-40.235999999999997</v>
      </c>
      <c r="CB189">
        <v>8.9999999999999993E-3</v>
      </c>
      <c r="CM189">
        <v>98.769230769999993</v>
      </c>
      <c r="CN189">
        <v>127.4615385</v>
      </c>
      <c r="CZ189" s="48"/>
      <c r="DA189" s="37"/>
      <c r="DB189" s="3">
        <v>40</v>
      </c>
      <c r="DC189" t="s">
        <v>4</v>
      </c>
      <c r="DD189" s="50">
        <v>3.6799999999999999E-6</v>
      </c>
      <c r="DE189">
        <v>51.131999999999998</v>
      </c>
      <c r="DF189">
        <v>47.122999999999998</v>
      </c>
      <c r="DG189">
        <v>54.942</v>
      </c>
      <c r="DH189">
        <v>-177.39699999999999</v>
      </c>
      <c r="DI189">
        <v>6.0000000000000001E-3</v>
      </c>
      <c r="DT189" s="37"/>
      <c r="DU189">
        <v>54</v>
      </c>
      <c r="DW189" s="50">
        <v>5.22E-6</v>
      </c>
      <c r="DX189">
        <v>55.832000000000001</v>
      </c>
      <c r="DY189">
        <v>49.332999999999998</v>
      </c>
      <c r="DZ189">
        <v>64.935000000000002</v>
      </c>
      <c r="EA189">
        <v>82.875</v>
      </c>
      <c r="EB189">
        <v>8.9999999999999993E-3</v>
      </c>
      <c r="EM189" t="s">
        <v>9</v>
      </c>
      <c r="EO189" s="37"/>
      <c r="EP189" s="3">
        <v>15</v>
      </c>
      <c r="ER189" s="50">
        <v>6.7499999999999997E-6</v>
      </c>
      <c r="ES189">
        <v>75.787000000000006</v>
      </c>
      <c r="ET189">
        <v>73.343000000000004</v>
      </c>
      <c r="EU189">
        <v>77.341999999999999</v>
      </c>
      <c r="EV189">
        <v>25.346</v>
      </c>
      <c r="EW189">
        <v>1.2E-2</v>
      </c>
      <c r="EY189"/>
      <c r="EZ189" s="37"/>
      <c r="FA189" s="37"/>
      <c r="FB189" s="37"/>
      <c r="FC189" s="37"/>
      <c r="FD189" s="37"/>
      <c r="FE189" s="37"/>
      <c r="FF189" s="37"/>
      <c r="FG189" s="37"/>
      <c r="FH189" s="37"/>
    </row>
    <row r="190" spans="2:164" x14ac:dyDescent="0.25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48"/>
      <c r="M190" s="37"/>
      <c r="N190" s="37"/>
      <c r="O190" s="37"/>
      <c r="P190" s="37"/>
      <c r="Q190" s="37"/>
      <c r="R190" s="37"/>
      <c r="S190" s="37"/>
      <c r="T190" s="37"/>
      <c r="U190" s="37"/>
      <c r="V190" s="48"/>
      <c r="W190" s="37"/>
      <c r="X190" s="37"/>
      <c r="Y190" s="37"/>
      <c r="Z190" s="37"/>
      <c r="AA190" s="37"/>
      <c r="AB190" s="37"/>
      <c r="AC190" s="37"/>
      <c r="AD190" s="37"/>
      <c r="AE190" s="37"/>
      <c r="AH190" s="50">
        <v>9.5149999999999995E-6</v>
      </c>
      <c r="AI190">
        <v>54.930999999999997</v>
      </c>
      <c r="AJ190">
        <v>50.573</v>
      </c>
      <c r="AK190">
        <v>58.843000000000004</v>
      </c>
      <c r="AL190">
        <v>-107.241</v>
      </c>
      <c r="AM190">
        <v>1.7000000000000001E-2</v>
      </c>
      <c r="AP190" s="48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6"/>
      <c r="BB190" s="37"/>
      <c r="BC190" s="37"/>
      <c r="BD190" s="37"/>
      <c r="BE190" s="37"/>
      <c r="BF190" s="37"/>
      <c r="BG190" s="37"/>
      <c r="BH190" s="37"/>
      <c r="BI190" s="37"/>
      <c r="BJ190" s="37"/>
      <c r="BK190" s="3">
        <v>92</v>
      </c>
      <c r="BM190" s="50">
        <v>6.1399999999999997E-6</v>
      </c>
      <c r="BN190">
        <v>36.835999999999999</v>
      </c>
      <c r="BO190">
        <v>29.495000000000001</v>
      </c>
      <c r="BP190">
        <v>40.661000000000001</v>
      </c>
      <c r="BQ190">
        <v>40.600999999999999</v>
      </c>
      <c r="BR190">
        <v>0.01</v>
      </c>
      <c r="BU190" s="3">
        <v>40</v>
      </c>
      <c r="BW190" s="50">
        <v>5.8300000000000001E-6</v>
      </c>
      <c r="BX190">
        <v>68.325999999999993</v>
      </c>
      <c r="BY190">
        <v>62.814999999999998</v>
      </c>
      <c r="BZ190">
        <v>73.242999999999995</v>
      </c>
      <c r="CA190">
        <v>147.995</v>
      </c>
      <c r="CB190">
        <v>0.01</v>
      </c>
      <c r="CH190">
        <v>56.649572650000003</v>
      </c>
      <c r="CI190">
        <v>97.470588239999998</v>
      </c>
      <c r="CJ190">
        <v>43.897435899999998</v>
      </c>
      <c r="CK190">
        <v>75.529411760000002</v>
      </c>
      <c r="CL190" t="s">
        <v>10</v>
      </c>
      <c r="CM190">
        <v>53.5</v>
      </c>
      <c r="CN190">
        <v>69.041666669999998</v>
      </c>
      <c r="CZ190" s="48"/>
      <c r="DA190" s="37"/>
      <c r="DB190" s="3">
        <v>41</v>
      </c>
      <c r="DC190" t="s">
        <v>5</v>
      </c>
      <c r="DD190" s="50">
        <v>1.3499999999999999E-5</v>
      </c>
      <c r="DE190">
        <v>138.602</v>
      </c>
      <c r="DF190">
        <v>103.923</v>
      </c>
      <c r="DG190">
        <v>158.429</v>
      </c>
      <c r="DH190">
        <v>8.7460000000000004</v>
      </c>
      <c r="DI190">
        <v>2.4E-2</v>
      </c>
      <c r="DT190" s="37"/>
      <c r="DU190">
        <v>55</v>
      </c>
      <c r="DW190" s="50">
        <v>6.1399999999999997E-6</v>
      </c>
      <c r="DX190">
        <v>54.956000000000003</v>
      </c>
      <c r="DY190">
        <v>51.607999999999997</v>
      </c>
      <c r="DZ190">
        <v>58.970999999999997</v>
      </c>
      <c r="EA190">
        <v>-99.462000000000003</v>
      </c>
      <c r="EB190">
        <v>0.01</v>
      </c>
      <c r="EM190">
        <v>44</v>
      </c>
      <c r="EN190">
        <v>70.117647059999996</v>
      </c>
      <c r="EO190" s="37"/>
      <c r="EP190" s="3">
        <v>16</v>
      </c>
      <c r="ER190" s="50">
        <v>6.7499999999999997E-6</v>
      </c>
      <c r="ES190">
        <v>76.195999999999998</v>
      </c>
      <c r="ET190">
        <v>75.239999999999995</v>
      </c>
      <c r="EU190">
        <v>77.349000000000004</v>
      </c>
      <c r="EV190">
        <v>-158.19900000000001</v>
      </c>
      <c r="EW190">
        <v>1.2E-2</v>
      </c>
      <c r="EY190"/>
      <c r="EZ190" s="37"/>
      <c r="FA190" s="37"/>
      <c r="FB190" s="37"/>
      <c r="FC190" s="37"/>
      <c r="FD190" s="37"/>
      <c r="FE190" s="37"/>
      <c r="FF190" s="37"/>
      <c r="FG190" s="37"/>
      <c r="FH190" s="37"/>
    </row>
    <row r="191" spans="2:164" x14ac:dyDescent="0.25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48"/>
      <c r="M191" s="37"/>
      <c r="N191" s="37"/>
      <c r="O191" s="37"/>
      <c r="P191" s="37"/>
      <c r="Q191" s="37"/>
      <c r="R191" s="37"/>
      <c r="S191" s="37"/>
      <c r="T191" s="37"/>
      <c r="U191" s="37"/>
      <c r="V191" s="48"/>
      <c r="W191" s="37"/>
      <c r="X191" s="37"/>
      <c r="Y191" s="37"/>
      <c r="Z191" s="37"/>
      <c r="AA191" s="37"/>
      <c r="AB191" s="37"/>
      <c r="AC191" s="37"/>
      <c r="AD191" s="37"/>
      <c r="AE191" s="37"/>
      <c r="AH191" s="50">
        <v>8.9020000000000005E-6</v>
      </c>
      <c r="AI191">
        <v>56.43</v>
      </c>
      <c r="AJ191">
        <v>51.927999999999997</v>
      </c>
      <c r="AK191">
        <v>60.905000000000001</v>
      </c>
      <c r="AL191">
        <v>77.471000000000004</v>
      </c>
      <c r="AM191">
        <v>1.4999999999999999E-2</v>
      </c>
      <c r="AP191" s="48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6"/>
      <c r="BB191" s="37"/>
      <c r="BC191" s="37"/>
      <c r="BD191" s="37"/>
      <c r="BE191" s="37"/>
      <c r="BF191" s="37"/>
      <c r="BG191" s="37"/>
      <c r="BH191" s="37"/>
      <c r="BI191" s="37"/>
      <c r="BJ191" s="37"/>
      <c r="BK191" s="3">
        <v>93</v>
      </c>
      <c r="BM191" s="50">
        <v>7.3699999999999997E-6</v>
      </c>
      <c r="BN191">
        <v>38.765999999999998</v>
      </c>
      <c r="BO191">
        <v>35.127000000000002</v>
      </c>
      <c r="BP191">
        <v>42.377000000000002</v>
      </c>
      <c r="BQ191">
        <v>-140.19399999999999</v>
      </c>
      <c r="BR191">
        <v>1.2999999999999999E-2</v>
      </c>
      <c r="BU191" s="3">
        <v>41</v>
      </c>
      <c r="BW191" s="50">
        <v>4.3000000000000003E-6</v>
      </c>
      <c r="BX191">
        <v>75.950999999999993</v>
      </c>
      <c r="BY191">
        <v>72</v>
      </c>
      <c r="BZ191">
        <v>79.281999999999996</v>
      </c>
      <c r="CA191">
        <v>-38.659999999999997</v>
      </c>
      <c r="CB191">
        <v>7.0000000000000001E-3</v>
      </c>
      <c r="CI191">
        <v>184.11111109999999</v>
      </c>
      <c r="CK191">
        <v>142.66666670000001</v>
      </c>
      <c r="CL191" t="s">
        <v>11</v>
      </c>
      <c r="CM191">
        <v>256.8</v>
      </c>
      <c r="CN191">
        <v>331.4</v>
      </c>
      <c r="CZ191" s="48"/>
      <c r="DA191" s="37"/>
      <c r="DB191" s="3">
        <v>38</v>
      </c>
      <c r="DC191" t="s">
        <v>85</v>
      </c>
      <c r="DD191" s="50">
        <v>3.01E-4</v>
      </c>
      <c r="DE191">
        <v>78.034999999999997</v>
      </c>
      <c r="DF191">
        <v>46.781999999999996</v>
      </c>
      <c r="DG191">
        <v>172.26599999999999</v>
      </c>
      <c r="DH191">
        <v>5.6180000000000003</v>
      </c>
      <c r="DI191">
        <v>0.54400000000000004</v>
      </c>
      <c r="DT191" s="37"/>
      <c r="DU191">
        <v>56</v>
      </c>
      <c r="DW191" s="50">
        <v>8.8999999999999995E-6</v>
      </c>
      <c r="DX191">
        <v>57.215000000000003</v>
      </c>
      <c r="DY191">
        <v>38.645000000000003</v>
      </c>
      <c r="DZ191">
        <v>89.191999999999993</v>
      </c>
      <c r="EA191">
        <v>81.87</v>
      </c>
      <c r="EB191">
        <v>1.4999999999999999E-2</v>
      </c>
      <c r="EH191">
        <v>15.025210080000001</v>
      </c>
      <c r="EI191">
        <v>59.6</v>
      </c>
      <c r="EJ191">
        <v>9.4285714289999998</v>
      </c>
      <c r="EK191">
        <v>37.4</v>
      </c>
      <c r="EL191" t="s">
        <v>10</v>
      </c>
      <c r="EM191">
        <v>34</v>
      </c>
      <c r="EN191">
        <v>54.18181818</v>
      </c>
      <c r="EO191" s="37"/>
      <c r="EP191" s="3">
        <v>17</v>
      </c>
      <c r="ER191" s="50">
        <v>5.8300000000000001E-6</v>
      </c>
      <c r="ES191">
        <v>75.094999999999999</v>
      </c>
      <c r="ET191">
        <v>73.519000000000005</v>
      </c>
      <c r="EU191">
        <v>77.852000000000004</v>
      </c>
      <c r="EV191">
        <v>26.565000000000001</v>
      </c>
      <c r="EW191">
        <v>0.01</v>
      </c>
      <c r="EY191"/>
      <c r="EZ191" s="37"/>
      <c r="FA191" s="37"/>
      <c r="FB191" s="37"/>
      <c r="FC191" s="37"/>
      <c r="FD191" s="37"/>
      <c r="FE191" s="37"/>
      <c r="FF191" s="37"/>
      <c r="FG191" s="37"/>
      <c r="FH191" s="37"/>
    </row>
    <row r="192" spans="2:164" x14ac:dyDescent="0.2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48"/>
      <c r="M192" s="37"/>
      <c r="N192" s="37"/>
      <c r="O192" s="37"/>
      <c r="P192" s="37"/>
      <c r="Q192" s="37"/>
      <c r="R192" s="37"/>
      <c r="S192" s="37"/>
      <c r="T192" s="37"/>
      <c r="U192" s="37"/>
      <c r="V192" s="48"/>
      <c r="W192" s="37"/>
      <c r="X192" s="37"/>
      <c r="Y192" s="37"/>
      <c r="Z192" s="37"/>
      <c r="AA192" s="37"/>
      <c r="AB192" s="37"/>
      <c r="AC192" s="37"/>
      <c r="AD192" s="37"/>
      <c r="AE192" s="37"/>
      <c r="AH192" s="50">
        <v>1.1970000000000001E-5</v>
      </c>
      <c r="AI192">
        <v>58.664000000000001</v>
      </c>
      <c r="AJ192">
        <v>56.771999999999998</v>
      </c>
      <c r="AK192">
        <v>60.939</v>
      </c>
      <c r="AL192">
        <v>-100.71299999999999</v>
      </c>
      <c r="AM192">
        <v>2.1000000000000001E-2</v>
      </c>
      <c r="AP192" s="48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6"/>
      <c r="BB192" s="37"/>
      <c r="BC192" s="37"/>
      <c r="BD192" s="37"/>
      <c r="BE192" s="37"/>
      <c r="BF192" s="37"/>
      <c r="BG192" s="37"/>
      <c r="BH192" s="37"/>
      <c r="BI192" s="37"/>
      <c r="BJ192" s="37"/>
      <c r="BK192" s="3">
        <v>94</v>
      </c>
      <c r="BM192" s="50">
        <v>7.3699999999999997E-6</v>
      </c>
      <c r="BN192">
        <v>35.713000000000001</v>
      </c>
      <c r="BO192">
        <v>28.920999999999999</v>
      </c>
      <c r="BP192">
        <v>42.600999999999999</v>
      </c>
      <c r="BQ192">
        <v>39.805999999999997</v>
      </c>
      <c r="BR192">
        <v>1.2999999999999999E-2</v>
      </c>
      <c r="BU192" s="3">
        <v>42</v>
      </c>
      <c r="BW192" s="50">
        <v>6.7499999999999997E-6</v>
      </c>
      <c r="BX192">
        <v>79.043999999999997</v>
      </c>
      <c r="BY192">
        <v>76.968000000000004</v>
      </c>
      <c r="BZ192">
        <v>84.555999999999997</v>
      </c>
      <c r="CA192">
        <v>144.78200000000001</v>
      </c>
      <c r="CB192">
        <v>1.2E-2</v>
      </c>
      <c r="CE192" s="51" t="s">
        <v>84</v>
      </c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48"/>
      <c r="DA192" s="37"/>
      <c r="DB192" s="3">
        <v>38</v>
      </c>
      <c r="DC192" t="s">
        <v>85</v>
      </c>
      <c r="DD192" s="50">
        <v>3.01E-4</v>
      </c>
      <c r="DE192">
        <v>78.034999999999997</v>
      </c>
      <c r="DF192">
        <v>46.781999999999996</v>
      </c>
      <c r="DG192">
        <v>172.26599999999999</v>
      </c>
      <c r="DH192">
        <v>5.6180000000000003</v>
      </c>
      <c r="DI192">
        <v>0.54400000000000004</v>
      </c>
      <c r="DT192" s="37"/>
      <c r="DU192">
        <v>57</v>
      </c>
      <c r="DW192" s="50">
        <v>5.5300000000000004E-6</v>
      </c>
      <c r="DX192">
        <v>64.067999999999998</v>
      </c>
      <c r="DY192">
        <v>46.212000000000003</v>
      </c>
      <c r="DZ192">
        <v>84.444000000000003</v>
      </c>
      <c r="EA192">
        <v>-100.62</v>
      </c>
      <c r="EB192">
        <v>8.9999999999999993E-3</v>
      </c>
      <c r="EI192">
        <v>85.142857140000004</v>
      </c>
      <c r="EK192">
        <v>53.428571429999998</v>
      </c>
      <c r="EL192" t="s">
        <v>11</v>
      </c>
      <c r="EM192">
        <v>74.8</v>
      </c>
      <c r="EN192">
        <v>119.2</v>
      </c>
      <c r="EO192" s="37"/>
      <c r="EP192" s="3">
        <v>18</v>
      </c>
      <c r="ER192" s="50">
        <v>1.04E-5</v>
      </c>
      <c r="ES192">
        <v>74.956999999999994</v>
      </c>
      <c r="ET192">
        <v>72.736999999999995</v>
      </c>
      <c r="EU192">
        <v>76.646000000000001</v>
      </c>
      <c r="EV192">
        <v>-154.983</v>
      </c>
      <c r="EW192">
        <v>1.9E-2</v>
      </c>
      <c r="EY192"/>
      <c r="EZ192" s="37"/>
      <c r="FA192" s="37"/>
      <c r="FB192" s="37"/>
      <c r="FC192" s="37"/>
      <c r="FD192" s="37"/>
      <c r="FE192" s="37"/>
      <c r="FF192" s="37"/>
      <c r="FG192" s="37"/>
      <c r="FH192" s="37"/>
    </row>
    <row r="193" spans="2:164" x14ac:dyDescent="0.25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48"/>
      <c r="M193" s="37"/>
      <c r="N193" s="37"/>
      <c r="O193" s="37"/>
      <c r="P193" s="37"/>
      <c r="Q193" s="37"/>
      <c r="R193" s="37"/>
      <c r="S193" s="37"/>
      <c r="T193" s="37"/>
      <c r="U193" s="37"/>
      <c r="V193" s="48"/>
      <c r="W193" s="37"/>
      <c r="X193" s="37"/>
      <c r="Y193" s="37"/>
      <c r="Z193" s="37"/>
      <c r="AA193" s="37"/>
      <c r="AB193" s="37"/>
      <c r="AC193" s="37"/>
      <c r="AD193" s="37"/>
      <c r="AE193" s="37"/>
      <c r="AH193" s="50">
        <v>7.0600000000000002E-6</v>
      </c>
      <c r="AI193">
        <v>59.19</v>
      </c>
      <c r="AJ193">
        <v>57.131999999999998</v>
      </c>
      <c r="AK193">
        <v>61.854999999999997</v>
      </c>
      <c r="AL193">
        <v>74.055000000000007</v>
      </c>
      <c r="AM193">
        <v>1.2E-2</v>
      </c>
      <c r="AP193" s="48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6"/>
      <c r="BB193" s="37"/>
      <c r="BC193" s="37"/>
      <c r="BD193" s="37"/>
      <c r="BE193" s="37"/>
      <c r="BF193" s="37"/>
      <c r="BG193" s="37"/>
      <c r="BH193" s="37"/>
      <c r="BI193" s="37"/>
      <c r="BJ193" s="37"/>
      <c r="BK193" s="3">
        <v>95</v>
      </c>
      <c r="BM193" s="50">
        <v>8.2900000000000002E-6</v>
      </c>
      <c r="BN193">
        <v>31.07</v>
      </c>
      <c r="BO193">
        <v>24.68</v>
      </c>
      <c r="BP193">
        <v>51.384</v>
      </c>
      <c r="BQ193">
        <v>-141.34</v>
      </c>
      <c r="BR193">
        <v>1.4E-2</v>
      </c>
      <c r="BU193" s="3">
        <v>43</v>
      </c>
      <c r="BW193" s="50">
        <v>6.1399999999999997E-6</v>
      </c>
      <c r="BX193">
        <v>85.391999999999996</v>
      </c>
      <c r="BY193">
        <v>78.66</v>
      </c>
      <c r="BZ193">
        <v>90.332999999999998</v>
      </c>
      <c r="CA193">
        <v>-38.659999999999997</v>
      </c>
      <c r="CB193">
        <v>0.01</v>
      </c>
      <c r="CE193" s="3" t="s">
        <v>13</v>
      </c>
      <c r="CF193" t="s">
        <v>1</v>
      </c>
      <c r="CG193" t="s">
        <v>2</v>
      </c>
      <c r="CH193" t="s">
        <v>3</v>
      </c>
      <c r="CI193" t="s">
        <v>4</v>
      </c>
      <c r="CJ193" t="s">
        <v>5</v>
      </c>
      <c r="CK193" t="s">
        <v>6</v>
      </c>
      <c r="CL193" t="s">
        <v>14</v>
      </c>
      <c r="CZ193" s="48"/>
      <c r="DA193" s="37"/>
      <c r="DJ193" t="s">
        <v>9</v>
      </c>
      <c r="DT193" s="37"/>
      <c r="DU193">
        <v>58</v>
      </c>
      <c r="DW193" s="50">
        <v>5.8300000000000001E-6</v>
      </c>
      <c r="DX193">
        <v>93.521000000000001</v>
      </c>
      <c r="DY193">
        <v>62.555999999999997</v>
      </c>
      <c r="DZ193">
        <v>122.85599999999999</v>
      </c>
      <c r="EA193">
        <v>83.66</v>
      </c>
      <c r="EB193">
        <v>0.01</v>
      </c>
      <c r="EE193" s="51" t="s">
        <v>110</v>
      </c>
      <c r="EF193" s="37"/>
      <c r="EG193" s="49"/>
      <c r="EH193" s="37"/>
      <c r="EI193" s="37"/>
      <c r="EJ193" s="37"/>
      <c r="EK193" s="37"/>
      <c r="EL193" s="37"/>
      <c r="EM193" s="37"/>
      <c r="EN193" s="37"/>
      <c r="EO193" s="37"/>
      <c r="EP193" s="3">
        <v>19</v>
      </c>
      <c r="ER193" s="50">
        <v>8.2900000000000002E-6</v>
      </c>
      <c r="ES193">
        <v>73.653999999999996</v>
      </c>
      <c r="ET193">
        <v>72</v>
      </c>
      <c r="EU193">
        <v>75.691999999999993</v>
      </c>
      <c r="EV193">
        <v>24.623999999999999</v>
      </c>
      <c r="EW193">
        <v>1.4E-2</v>
      </c>
      <c r="EY193"/>
      <c r="EZ193" s="37"/>
      <c r="FA193" s="37"/>
      <c r="FB193" s="37"/>
      <c r="FC193" s="37"/>
      <c r="FD193" s="37"/>
      <c r="FE193" s="37"/>
      <c r="FF193" s="37"/>
      <c r="FG193" s="37"/>
      <c r="FH193" s="37"/>
    </row>
    <row r="194" spans="2:164" x14ac:dyDescent="0.25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48"/>
      <c r="M194" s="37"/>
      <c r="N194" s="37"/>
      <c r="O194" s="37"/>
      <c r="P194" s="37"/>
      <c r="Q194" s="37"/>
      <c r="R194" s="37"/>
      <c r="S194" s="37"/>
      <c r="T194" s="37"/>
      <c r="U194" s="37"/>
      <c r="V194" s="48"/>
      <c r="W194" s="37"/>
      <c r="X194" s="37"/>
      <c r="Y194" s="37"/>
      <c r="Z194" s="37"/>
      <c r="AA194" s="37"/>
      <c r="AB194" s="37"/>
      <c r="AC194" s="37"/>
      <c r="AD194" s="37"/>
      <c r="AE194" s="37"/>
      <c r="AH194" s="50">
        <v>8.2879999999999993E-6</v>
      </c>
      <c r="AI194">
        <v>58.383000000000003</v>
      </c>
      <c r="AJ194">
        <v>55.140999999999998</v>
      </c>
      <c r="AK194">
        <v>64.063999999999993</v>
      </c>
      <c r="AL194">
        <v>-100.886</v>
      </c>
      <c r="AM194">
        <v>1.4999999999999999E-2</v>
      </c>
      <c r="AP194" s="48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6"/>
      <c r="BB194" s="37"/>
      <c r="BC194" s="37"/>
      <c r="BD194" s="37"/>
      <c r="BE194" s="37"/>
      <c r="BF194" s="37"/>
      <c r="BG194" s="37"/>
      <c r="BH194" s="37"/>
      <c r="BI194" s="37"/>
      <c r="BJ194" s="37"/>
      <c r="BK194" s="3">
        <v>96</v>
      </c>
      <c r="BL194" t="s">
        <v>3</v>
      </c>
      <c r="BM194" s="50">
        <v>6.4500000000000001E-6</v>
      </c>
      <c r="BN194">
        <v>101.563</v>
      </c>
      <c r="BO194">
        <v>78.98</v>
      </c>
      <c r="BP194">
        <v>125.678</v>
      </c>
      <c r="BQ194">
        <v>-51.698999999999998</v>
      </c>
      <c r="BR194">
        <v>1.0999999999999999E-2</v>
      </c>
      <c r="BU194" s="3">
        <v>44</v>
      </c>
      <c r="BW194" s="50">
        <v>9.5200000000000003E-6</v>
      </c>
      <c r="BX194">
        <v>88.921999999999997</v>
      </c>
      <c r="BY194">
        <v>85.332999999999998</v>
      </c>
      <c r="BZ194">
        <v>92.311000000000007</v>
      </c>
      <c r="CA194">
        <v>143.13</v>
      </c>
      <c r="CB194">
        <v>1.6E-2</v>
      </c>
      <c r="CE194" s="3">
        <v>1</v>
      </c>
      <c r="CG194" s="50">
        <v>6.4500000000000001E-6</v>
      </c>
      <c r="CH194">
        <v>58.707999999999998</v>
      </c>
      <c r="CI194">
        <v>56.667000000000002</v>
      </c>
      <c r="CJ194">
        <v>61</v>
      </c>
      <c r="CK194">
        <v>149.53399999999999</v>
      </c>
      <c r="CL194">
        <v>1.0999999999999999E-2</v>
      </c>
      <c r="CZ194" s="48"/>
      <c r="DA194" s="37"/>
      <c r="DJ194">
        <v>23.4</v>
      </c>
      <c r="DK194">
        <v>23.4</v>
      </c>
      <c r="DT194" s="37"/>
      <c r="DU194">
        <v>59</v>
      </c>
      <c r="DV194" t="s">
        <v>3</v>
      </c>
      <c r="DW194" s="50">
        <v>6.7499999999999997E-6</v>
      </c>
      <c r="DX194">
        <v>93.274000000000001</v>
      </c>
      <c r="DY194">
        <v>73.162000000000006</v>
      </c>
      <c r="DZ194">
        <v>115.056</v>
      </c>
      <c r="EA194">
        <v>-9.1669999999999998</v>
      </c>
      <c r="EB194">
        <v>1.2E-2</v>
      </c>
      <c r="EE194" s="3" t="s">
        <v>13</v>
      </c>
      <c r="EF194" t="s">
        <v>1</v>
      </c>
      <c r="EG194" t="s">
        <v>2</v>
      </c>
      <c r="EH194" t="s">
        <v>3</v>
      </c>
      <c r="EI194" t="s">
        <v>4</v>
      </c>
      <c r="EJ194" t="s">
        <v>5</v>
      </c>
      <c r="EK194" t="s">
        <v>6</v>
      </c>
      <c r="EL194" t="s">
        <v>14</v>
      </c>
      <c r="EO194" s="37"/>
      <c r="EP194" s="3">
        <v>20</v>
      </c>
      <c r="ER194" s="50">
        <v>7.3699999999999997E-6</v>
      </c>
      <c r="ES194">
        <v>73.275000000000006</v>
      </c>
      <c r="ET194">
        <v>71.174000000000007</v>
      </c>
      <c r="EU194">
        <v>76.325000000000003</v>
      </c>
      <c r="EV194">
        <v>-156.80099999999999</v>
      </c>
      <c r="EW194">
        <v>1.2999999999999999E-2</v>
      </c>
      <c r="EY194"/>
      <c r="EZ194" s="37"/>
      <c r="FA194" s="37"/>
      <c r="FB194" s="37"/>
      <c r="FC194" s="37"/>
      <c r="FD194" s="37"/>
      <c r="FE194" s="37"/>
      <c r="FF194" s="37"/>
      <c r="FG194" s="37"/>
      <c r="FH194" s="37"/>
    </row>
    <row r="195" spans="2:164" x14ac:dyDescent="0.25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48"/>
      <c r="M195" s="37"/>
      <c r="N195" s="37"/>
      <c r="O195" s="37"/>
      <c r="P195" s="37"/>
      <c r="Q195" s="37"/>
      <c r="R195" s="37"/>
      <c r="S195" s="37"/>
      <c r="T195" s="37"/>
      <c r="U195" s="37"/>
      <c r="V195" s="48"/>
      <c r="W195" s="37"/>
      <c r="X195" s="37"/>
      <c r="Y195" s="37"/>
      <c r="Z195" s="37"/>
      <c r="AA195" s="37"/>
      <c r="AB195" s="37"/>
      <c r="AC195" s="37"/>
      <c r="AD195" s="37"/>
      <c r="AE195" s="37"/>
      <c r="AH195" s="50">
        <v>6.4459999999999998E-6</v>
      </c>
      <c r="AI195">
        <v>57.792000000000002</v>
      </c>
      <c r="AJ195">
        <v>55.082999999999998</v>
      </c>
      <c r="AK195">
        <v>60.957999999999998</v>
      </c>
      <c r="AL195">
        <v>75.256</v>
      </c>
      <c r="AM195">
        <v>1.0999999999999999E-2</v>
      </c>
      <c r="AP195" s="48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6"/>
      <c r="BB195" s="37"/>
      <c r="BC195" s="37"/>
      <c r="BD195" s="37"/>
      <c r="BE195" s="37"/>
      <c r="BF195" s="37"/>
      <c r="BG195" s="37"/>
      <c r="BH195" s="37"/>
      <c r="BI195" s="37"/>
      <c r="BJ195" s="37"/>
      <c r="BK195" s="3">
        <v>97</v>
      </c>
      <c r="BL195" t="s">
        <v>7</v>
      </c>
      <c r="BM195" s="50">
        <v>1.2699999999999999E-6</v>
      </c>
      <c r="BN195">
        <v>49.518000000000001</v>
      </c>
      <c r="BO195">
        <v>39.402999999999999</v>
      </c>
      <c r="BP195">
        <v>61.308</v>
      </c>
      <c r="BQ195">
        <v>90.328999999999994</v>
      </c>
      <c r="BR195">
        <v>2E-3</v>
      </c>
      <c r="BU195" s="3">
        <v>45</v>
      </c>
      <c r="BW195" s="50">
        <v>1.4399999999999999E-5</v>
      </c>
      <c r="BX195">
        <v>90.016999999999996</v>
      </c>
      <c r="BY195">
        <v>85.332999999999998</v>
      </c>
      <c r="BZ195">
        <v>96</v>
      </c>
      <c r="CA195">
        <v>-37.875</v>
      </c>
      <c r="CB195">
        <v>2.5000000000000001E-2</v>
      </c>
      <c r="CE195" s="3">
        <v>2</v>
      </c>
      <c r="CG195" s="50">
        <v>7.6699999999999994E-6</v>
      </c>
      <c r="CH195">
        <v>58.543999999999997</v>
      </c>
      <c r="CI195">
        <v>56.228999999999999</v>
      </c>
      <c r="CJ195">
        <v>61.667000000000002</v>
      </c>
      <c r="CK195">
        <v>-29.745000000000001</v>
      </c>
      <c r="CL195">
        <v>1.2999999999999999E-2</v>
      </c>
      <c r="CZ195" s="48"/>
      <c r="DA195" s="37"/>
      <c r="DE195">
        <v>7.8</v>
      </c>
      <c r="DF195">
        <v>18.72</v>
      </c>
      <c r="DG195">
        <v>7.8</v>
      </c>
      <c r="DH195">
        <v>18.72</v>
      </c>
      <c r="DI195" t="s">
        <v>10</v>
      </c>
      <c r="DJ195">
        <v>14.625</v>
      </c>
      <c r="DK195">
        <v>14.625</v>
      </c>
      <c r="DT195" s="37"/>
      <c r="DU195">
        <v>60</v>
      </c>
      <c r="DV195" t="s">
        <v>7</v>
      </c>
      <c r="DW195" s="50">
        <v>1.84E-6</v>
      </c>
      <c r="DX195">
        <v>39.271999999999998</v>
      </c>
      <c r="DY195">
        <v>31.783000000000001</v>
      </c>
      <c r="DZ195">
        <v>51.116</v>
      </c>
      <c r="EA195">
        <v>90.956000000000003</v>
      </c>
      <c r="EB195">
        <v>3.0000000000000001E-3</v>
      </c>
      <c r="EE195" s="3">
        <v>1</v>
      </c>
      <c r="EG195" s="50">
        <v>6.7499999999999997E-6</v>
      </c>
      <c r="EH195">
        <v>47.174999999999997</v>
      </c>
      <c r="EI195">
        <v>40.332999999999998</v>
      </c>
      <c r="EJ195">
        <v>57.517000000000003</v>
      </c>
      <c r="EK195">
        <v>-135</v>
      </c>
      <c r="EL195">
        <v>1.2E-2</v>
      </c>
      <c r="EO195" s="37"/>
      <c r="EP195" s="3">
        <v>21</v>
      </c>
      <c r="ER195" s="50">
        <v>1.11E-5</v>
      </c>
      <c r="ES195">
        <v>71.677000000000007</v>
      </c>
      <c r="ET195">
        <v>69</v>
      </c>
      <c r="EU195">
        <v>74.394999999999996</v>
      </c>
      <c r="EV195">
        <v>25.114999999999998</v>
      </c>
      <c r="EW195">
        <v>0.02</v>
      </c>
      <c r="EY195"/>
      <c r="EZ195" s="37"/>
      <c r="FA195" s="37"/>
      <c r="FB195" s="37"/>
      <c r="FC195" s="37"/>
      <c r="FD195" s="37"/>
      <c r="FE195" s="37"/>
      <c r="FF195" s="37"/>
      <c r="FG195" s="37"/>
      <c r="FH195" s="37"/>
    </row>
    <row r="196" spans="2:164" x14ac:dyDescent="0.25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48"/>
      <c r="M196" s="37"/>
      <c r="N196" s="37"/>
      <c r="O196" s="37"/>
      <c r="P196" s="37"/>
      <c r="Q196" s="37"/>
      <c r="R196" s="37"/>
      <c r="S196" s="37"/>
      <c r="T196" s="37"/>
      <c r="U196" s="37"/>
      <c r="V196" s="48"/>
      <c r="W196" s="37"/>
      <c r="X196" s="37"/>
      <c r="Y196" s="37"/>
      <c r="Z196" s="37"/>
      <c r="AA196" s="37"/>
      <c r="AB196" s="37"/>
      <c r="AC196" s="37"/>
      <c r="AD196" s="37"/>
      <c r="AE196" s="37"/>
      <c r="AH196" s="50">
        <v>8.2879999999999993E-6</v>
      </c>
      <c r="AI196">
        <v>57.148000000000003</v>
      </c>
      <c r="AJ196">
        <v>55.317</v>
      </c>
      <c r="AK196">
        <v>59.048000000000002</v>
      </c>
      <c r="AL196">
        <v>-105.642</v>
      </c>
      <c r="AM196">
        <v>1.4E-2</v>
      </c>
      <c r="AP196" s="48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6"/>
      <c r="BB196" s="37"/>
      <c r="BC196" s="37"/>
      <c r="BD196" s="37"/>
      <c r="BE196" s="37"/>
      <c r="BF196" s="37"/>
      <c r="BG196" s="37"/>
      <c r="BH196" s="37"/>
      <c r="BI196" s="37"/>
      <c r="BJ196" s="37"/>
      <c r="BK196" s="3">
        <v>98</v>
      </c>
      <c r="BL196" t="s">
        <v>4</v>
      </c>
      <c r="BM196" s="50">
        <v>4.3000000000000003E-6</v>
      </c>
      <c r="BN196">
        <v>31.07</v>
      </c>
      <c r="BO196">
        <v>21.25</v>
      </c>
      <c r="BP196">
        <v>38.110999999999997</v>
      </c>
      <c r="BQ196">
        <v>-147.095</v>
      </c>
      <c r="BR196">
        <v>7.0000000000000001E-3</v>
      </c>
      <c r="BU196" s="3">
        <v>46</v>
      </c>
      <c r="BW196" s="50">
        <v>7.9799999999999998E-6</v>
      </c>
      <c r="BX196">
        <v>93.375</v>
      </c>
      <c r="BY196">
        <v>89.667000000000002</v>
      </c>
      <c r="BZ196">
        <v>99.36</v>
      </c>
      <c r="CA196">
        <v>145.00800000000001</v>
      </c>
      <c r="CB196">
        <v>1.4E-2</v>
      </c>
      <c r="CE196" s="3">
        <v>3</v>
      </c>
      <c r="CG196" s="50">
        <v>1.01E-5</v>
      </c>
      <c r="CH196">
        <v>59.865000000000002</v>
      </c>
      <c r="CI196">
        <v>56.811</v>
      </c>
      <c r="CJ196">
        <v>63.366</v>
      </c>
      <c r="CK196">
        <v>145.30500000000001</v>
      </c>
      <c r="CL196">
        <v>1.7999999999999999E-2</v>
      </c>
      <c r="CZ196" s="48"/>
      <c r="DA196" s="37"/>
      <c r="DF196">
        <v>31.2</v>
      </c>
      <c r="DH196">
        <v>31.2</v>
      </c>
      <c r="DI196" t="s">
        <v>11</v>
      </c>
      <c r="DJ196">
        <v>42.545454550000002</v>
      </c>
      <c r="DK196">
        <v>42.545454550000002</v>
      </c>
      <c r="DT196" s="37"/>
      <c r="DU196">
        <v>61</v>
      </c>
      <c r="DV196" t="s">
        <v>4</v>
      </c>
      <c r="DW196" s="50">
        <v>3.9899999999999999E-6</v>
      </c>
      <c r="DX196">
        <v>50.951000000000001</v>
      </c>
      <c r="DY196">
        <v>38.645000000000003</v>
      </c>
      <c r="DZ196">
        <v>54.603999999999999</v>
      </c>
      <c r="EA196">
        <v>-104.931</v>
      </c>
      <c r="EB196">
        <v>7.0000000000000001E-3</v>
      </c>
      <c r="EE196" s="3">
        <v>2</v>
      </c>
      <c r="EG196" s="50">
        <v>8.2900000000000002E-6</v>
      </c>
      <c r="EH196">
        <v>54.078000000000003</v>
      </c>
      <c r="EI196">
        <v>48.042999999999999</v>
      </c>
      <c r="EJ196">
        <v>64.692999999999998</v>
      </c>
      <c r="EK196">
        <v>49.634999999999998</v>
      </c>
      <c r="EL196">
        <v>1.4999999999999999E-2</v>
      </c>
      <c r="EO196" s="37"/>
      <c r="EP196" s="3">
        <v>22</v>
      </c>
      <c r="ER196" s="50">
        <v>6.1399999999999997E-6</v>
      </c>
      <c r="ES196">
        <v>72.075999999999993</v>
      </c>
      <c r="ET196">
        <v>70</v>
      </c>
      <c r="EU196">
        <v>74</v>
      </c>
      <c r="EV196">
        <v>-154.79900000000001</v>
      </c>
      <c r="EW196">
        <v>1.0999999999999999E-2</v>
      </c>
      <c r="EY196"/>
      <c r="EZ196" s="37"/>
      <c r="FA196" s="37"/>
      <c r="FB196" s="37"/>
      <c r="FC196" s="37"/>
      <c r="FD196" s="37"/>
      <c r="FE196" s="37"/>
      <c r="FF196" s="37"/>
      <c r="FG196" s="37"/>
      <c r="FH196" s="37"/>
    </row>
    <row r="197" spans="2:164" x14ac:dyDescent="0.2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48"/>
      <c r="M197" s="37"/>
      <c r="N197" s="37"/>
      <c r="O197" s="37"/>
      <c r="P197" s="37"/>
      <c r="Q197" s="37"/>
      <c r="R197" s="37"/>
      <c r="S197" s="37"/>
      <c r="T197" s="37"/>
      <c r="U197" s="37"/>
      <c r="V197" s="48"/>
      <c r="W197" s="37"/>
      <c r="X197" s="37"/>
      <c r="Y197" s="37"/>
      <c r="Z197" s="37"/>
      <c r="AA197" s="37"/>
      <c r="AB197" s="37"/>
      <c r="AC197" s="37"/>
      <c r="AD197" s="37"/>
      <c r="AE197" s="37"/>
      <c r="AH197" s="50">
        <v>9.8220000000000002E-6</v>
      </c>
      <c r="AI197">
        <v>56.856000000000002</v>
      </c>
      <c r="AJ197">
        <v>48.567</v>
      </c>
      <c r="AK197">
        <v>59.881999999999998</v>
      </c>
      <c r="AL197">
        <v>78.69</v>
      </c>
      <c r="AM197">
        <v>1.7000000000000001E-2</v>
      </c>
      <c r="AP197" s="48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6"/>
      <c r="BB197" s="37"/>
      <c r="BC197" s="37"/>
      <c r="BD197" s="37"/>
      <c r="BE197" s="37"/>
      <c r="BF197" s="37"/>
      <c r="BG197" s="37"/>
      <c r="BH197" s="37"/>
      <c r="BI197" s="37"/>
      <c r="BJ197" s="37"/>
      <c r="BK197" s="3">
        <v>99</v>
      </c>
      <c r="BL197" t="s">
        <v>5</v>
      </c>
      <c r="BM197" s="50">
        <v>1.11E-5</v>
      </c>
      <c r="BN197">
        <v>194.97399999999999</v>
      </c>
      <c r="BO197">
        <v>175.14599999999999</v>
      </c>
      <c r="BP197">
        <v>229.578</v>
      </c>
      <c r="BQ197">
        <v>45</v>
      </c>
      <c r="BR197">
        <v>1.9E-2</v>
      </c>
      <c r="BU197" s="3">
        <v>47</v>
      </c>
      <c r="BW197" s="50">
        <v>8.6000000000000007E-6</v>
      </c>
      <c r="BX197">
        <v>95.522999999999996</v>
      </c>
      <c r="BY197">
        <v>91.864999999999995</v>
      </c>
      <c r="BZ197">
        <v>98</v>
      </c>
      <c r="CA197">
        <v>-36.027000000000001</v>
      </c>
      <c r="CB197">
        <v>1.4999999999999999E-2</v>
      </c>
      <c r="CE197" s="3">
        <v>4</v>
      </c>
      <c r="CG197" s="50">
        <v>9.8200000000000008E-6</v>
      </c>
      <c r="CH197">
        <v>60.14</v>
      </c>
      <c r="CI197">
        <v>57.677</v>
      </c>
      <c r="CJ197">
        <v>62.332999999999998</v>
      </c>
      <c r="CK197">
        <v>-31.608000000000001</v>
      </c>
      <c r="CL197">
        <v>1.7000000000000001E-2</v>
      </c>
      <c r="CZ197" s="48"/>
      <c r="DA197" s="37"/>
      <c r="DB197" s="3">
        <v>1</v>
      </c>
      <c r="DD197" s="50">
        <v>7.0600000000000002E-6</v>
      </c>
      <c r="DE197">
        <v>53.756</v>
      </c>
      <c r="DF197">
        <v>49.667000000000002</v>
      </c>
      <c r="DG197">
        <v>58.396000000000001</v>
      </c>
      <c r="DH197">
        <v>-149.93100000000001</v>
      </c>
      <c r="DI197">
        <v>1.2E-2</v>
      </c>
      <c r="DT197" s="37"/>
      <c r="DU197">
        <v>62</v>
      </c>
      <c r="DV197" t="s">
        <v>5</v>
      </c>
      <c r="DW197" s="50">
        <v>1.29E-5</v>
      </c>
      <c r="DX197">
        <v>194.554</v>
      </c>
      <c r="DY197">
        <v>167.667</v>
      </c>
      <c r="DZ197">
        <v>218.85900000000001</v>
      </c>
      <c r="EA197">
        <v>84.289000000000001</v>
      </c>
      <c r="EB197">
        <v>2.3E-2</v>
      </c>
      <c r="EE197" s="3">
        <v>3</v>
      </c>
      <c r="EG197" s="50">
        <v>6.4500000000000001E-6</v>
      </c>
      <c r="EH197">
        <v>51.786000000000001</v>
      </c>
      <c r="EI197">
        <v>45.283000000000001</v>
      </c>
      <c r="EJ197">
        <v>56.771000000000001</v>
      </c>
      <c r="EK197">
        <v>-130.91399999999999</v>
      </c>
      <c r="EL197">
        <v>1.0999999999999999E-2</v>
      </c>
      <c r="EO197" s="37"/>
      <c r="EP197" s="3">
        <v>23</v>
      </c>
      <c r="ER197" s="50">
        <v>1.1399999999999999E-5</v>
      </c>
      <c r="ES197">
        <v>71.412999999999997</v>
      </c>
      <c r="ET197">
        <v>68.314999999999998</v>
      </c>
      <c r="EU197">
        <v>73.070999999999998</v>
      </c>
      <c r="EV197">
        <v>24.443999999999999</v>
      </c>
      <c r="EW197">
        <v>0.02</v>
      </c>
      <c r="EY197"/>
      <c r="EZ197" s="37"/>
      <c r="FA197" s="37"/>
      <c r="FB197" s="37"/>
      <c r="FC197" s="37"/>
      <c r="FD197" s="37"/>
      <c r="FE197" s="37"/>
      <c r="FF197" s="37"/>
      <c r="FG197" s="37"/>
      <c r="FH197" s="37"/>
    </row>
    <row r="198" spans="2:164" x14ac:dyDescent="0.25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48"/>
      <c r="M198" s="37"/>
      <c r="N198" s="37"/>
      <c r="O198" s="37"/>
      <c r="P198" s="37"/>
      <c r="Q198" s="37"/>
      <c r="R198" s="37"/>
      <c r="S198" s="37"/>
      <c r="T198" s="37"/>
      <c r="U198" s="37"/>
      <c r="V198" s="48"/>
      <c r="W198" s="37"/>
      <c r="X198" s="37"/>
      <c r="Y198" s="37"/>
      <c r="Z198" s="37"/>
      <c r="AA198" s="37"/>
      <c r="AB198" s="37"/>
      <c r="AC198" s="37"/>
      <c r="AD198" s="37"/>
      <c r="AE198" s="37"/>
      <c r="AH198" s="50">
        <v>1.044E-5</v>
      </c>
      <c r="AI198">
        <v>59.572000000000003</v>
      </c>
      <c r="AJ198">
        <v>54.832999999999998</v>
      </c>
      <c r="AK198">
        <v>63.332999999999998</v>
      </c>
      <c r="AL198">
        <v>-104.036</v>
      </c>
      <c r="AM198">
        <v>1.7999999999999999E-2</v>
      </c>
      <c r="AP198" s="48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6"/>
      <c r="BB198" s="37"/>
      <c r="BC198" s="37"/>
      <c r="BD198" s="37"/>
      <c r="BE198" s="37"/>
      <c r="BF198" s="37"/>
      <c r="BG198" s="37"/>
      <c r="BH198" s="37"/>
      <c r="BI198" s="37"/>
      <c r="BJ198" s="37"/>
      <c r="BK198" s="3">
        <v>97</v>
      </c>
      <c r="BL198" t="s">
        <v>70</v>
      </c>
      <c r="BM198" s="50">
        <v>5.8399999999999999E-4</v>
      </c>
      <c r="BN198">
        <v>104.651</v>
      </c>
      <c r="BO198">
        <v>22.907</v>
      </c>
      <c r="BP198">
        <v>232.55500000000001</v>
      </c>
      <c r="BQ198">
        <v>-140.80799999999999</v>
      </c>
      <c r="BR198">
        <v>1.0529999999999999</v>
      </c>
      <c r="BU198" s="3">
        <v>48</v>
      </c>
      <c r="BW198" s="50">
        <v>9.2099999999999999E-6</v>
      </c>
      <c r="BX198">
        <v>97.403000000000006</v>
      </c>
      <c r="BY198">
        <v>93.436999999999998</v>
      </c>
      <c r="BZ198">
        <v>101.101</v>
      </c>
      <c r="CA198">
        <v>143.53100000000001</v>
      </c>
      <c r="CB198">
        <v>1.6E-2</v>
      </c>
      <c r="CE198" s="3">
        <v>5</v>
      </c>
      <c r="CG198" s="50">
        <v>7.6699999999999994E-6</v>
      </c>
      <c r="CH198">
        <v>61.298000000000002</v>
      </c>
      <c r="CI198">
        <v>57.332999999999998</v>
      </c>
      <c r="CJ198">
        <v>67.332999999999998</v>
      </c>
      <c r="CK198">
        <v>150.255</v>
      </c>
      <c r="CL198">
        <v>1.2999999999999999E-2</v>
      </c>
      <c r="CZ198" s="48"/>
      <c r="DA198" s="37"/>
      <c r="DB198" s="3">
        <v>2</v>
      </c>
      <c r="DD198" s="50">
        <v>8.6000000000000007E-6</v>
      </c>
      <c r="DE198">
        <v>51.694000000000003</v>
      </c>
      <c r="DF198">
        <v>47.707000000000001</v>
      </c>
      <c r="DG198">
        <v>56.374000000000002</v>
      </c>
      <c r="DH198">
        <v>19.093</v>
      </c>
      <c r="DI198">
        <v>1.4999999999999999E-2</v>
      </c>
      <c r="DT198" s="37"/>
      <c r="DU198">
        <v>59</v>
      </c>
      <c r="DV198" t="s">
        <v>103</v>
      </c>
      <c r="DW198" s="50">
        <v>3.7500000000000001E-4</v>
      </c>
      <c r="DX198">
        <v>95.79</v>
      </c>
      <c r="DY198">
        <v>38.779000000000003</v>
      </c>
      <c r="DZ198">
        <v>216.44499999999999</v>
      </c>
      <c r="EA198">
        <v>80.814999999999998</v>
      </c>
      <c r="EB198">
        <v>0.67700000000000005</v>
      </c>
      <c r="EE198" s="3">
        <v>4</v>
      </c>
      <c r="EG198" s="50">
        <v>6.7499999999999997E-6</v>
      </c>
      <c r="EH198">
        <v>53.737000000000002</v>
      </c>
      <c r="EI198">
        <v>45</v>
      </c>
      <c r="EJ198">
        <v>61.488</v>
      </c>
      <c r="EK198">
        <v>52.594999999999999</v>
      </c>
      <c r="EL198">
        <v>1.2E-2</v>
      </c>
      <c r="EO198" s="37"/>
      <c r="EP198" s="3">
        <v>24</v>
      </c>
      <c r="ER198" s="50">
        <v>6.1399999999999997E-6</v>
      </c>
      <c r="ES198">
        <v>70.831000000000003</v>
      </c>
      <c r="ET198">
        <v>68.914000000000001</v>
      </c>
      <c r="EU198">
        <v>72.304000000000002</v>
      </c>
      <c r="EV198">
        <v>-157.62</v>
      </c>
      <c r="EW198">
        <v>0.01</v>
      </c>
      <c r="EY198"/>
      <c r="EZ198" s="37"/>
      <c r="FA198" s="37"/>
      <c r="FB198" s="37"/>
      <c r="FC198" s="37"/>
      <c r="FD198" s="37"/>
      <c r="FE198" s="37"/>
      <c r="FF198" s="37"/>
      <c r="FG198" s="37"/>
      <c r="FH198" s="37"/>
    </row>
    <row r="199" spans="2:164" x14ac:dyDescent="0.25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48"/>
      <c r="M199" s="37"/>
      <c r="N199" s="37"/>
      <c r="O199" s="37"/>
      <c r="P199" s="37"/>
      <c r="Q199" s="37"/>
      <c r="R199" s="37"/>
      <c r="S199" s="37"/>
      <c r="T199" s="37"/>
      <c r="U199" s="37"/>
      <c r="V199" s="48"/>
      <c r="W199" s="37"/>
      <c r="X199" s="37"/>
      <c r="Y199" s="37"/>
      <c r="Z199" s="37"/>
      <c r="AA199" s="37"/>
      <c r="AB199" s="37"/>
      <c r="AC199" s="37"/>
      <c r="AD199" s="37"/>
      <c r="AE199" s="37"/>
      <c r="AH199" s="50">
        <v>8.9020000000000005E-6</v>
      </c>
      <c r="AI199">
        <v>59.877000000000002</v>
      </c>
      <c r="AJ199">
        <v>56.667000000000002</v>
      </c>
      <c r="AK199">
        <v>65.003</v>
      </c>
      <c r="AL199">
        <v>75.465999999999994</v>
      </c>
      <c r="AM199">
        <v>1.4999999999999999E-2</v>
      </c>
      <c r="AP199" s="48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6"/>
      <c r="BB199" s="37"/>
      <c r="BC199" s="37"/>
      <c r="BD199" s="37"/>
      <c r="BE199" s="37"/>
      <c r="BF199" s="37"/>
      <c r="BG199" s="37"/>
      <c r="BH199" s="37"/>
      <c r="BI199" s="37"/>
      <c r="BJ199" s="37"/>
      <c r="BK199" s="3">
        <v>96</v>
      </c>
      <c r="BL199" t="s">
        <v>71</v>
      </c>
      <c r="BM199" s="50">
        <v>6.2E-4</v>
      </c>
      <c r="BN199">
        <v>94.212000000000003</v>
      </c>
      <c r="BO199">
        <v>25.143999999999998</v>
      </c>
      <c r="BP199">
        <v>238.61799999999999</v>
      </c>
      <c r="BQ199">
        <v>-139.18</v>
      </c>
      <c r="BR199">
        <v>1.1180000000000001</v>
      </c>
      <c r="BU199" s="3">
        <v>49</v>
      </c>
      <c r="BW199" s="50">
        <v>7.3699999999999997E-6</v>
      </c>
      <c r="BX199">
        <v>99.322999999999993</v>
      </c>
      <c r="BY199">
        <v>97.564999999999998</v>
      </c>
      <c r="BZ199">
        <v>101.265</v>
      </c>
      <c r="CA199">
        <v>-36.384</v>
      </c>
      <c r="CB199">
        <v>1.2999999999999999E-2</v>
      </c>
      <c r="CE199" s="3">
        <v>6</v>
      </c>
      <c r="CG199" s="50">
        <v>8.8999999999999995E-6</v>
      </c>
      <c r="CH199">
        <v>62.691000000000003</v>
      </c>
      <c r="CI199">
        <v>57.332999999999998</v>
      </c>
      <c r="CJ199">
        <v>65.650000000000006</v>
      </c>
      <c r="CK199">
        <v>-32.005000000000003</v>
      </c>
      <c r="CL199">
        <v>1.6E-2</v>
      </c>
      <c r="CZ199" s="48"/>
      <c r="DA199" s="37"/>
      <c r="DB199" s="3">
        <v>3</v>
      </c>
      <c r="DD199" s="50">
        <v>9.2099999999999999E-6</v>
      </c>
      <c r="DE199">
        <v>53.807000000000002</v>
      </c>
      <c r="DF199">
        <v>49.332999999999998</v>
      </c>
      <c r="DG199">
        <v>56.323999999999998</v>
      </c>
      <c r="DH199">
        <v>-157.06800000000001</v>
      </c>
      <c r="DI199">
        <v>1.6E-2</v>
      </c>
      <c r="DT199" s="37"/>
      <c r="DU199">
        <v>60</v>
      </c>
      <c r="DV199" t="s">
        <v>8</v>
      </c>
      <c r="DW199" s="50">
        <v>4.3600000000000003E-4</v>
      </c>
      <c r="DX199">
        <v>99.57</v>
      </c>
      <c r="DY199">
        <v>39.912999999999997</v>
      </c>
      <c r="DZ199">
        <v>231.108</v>
      </c>
      <c r="EA199">
        <v>80.882999999999996</v>
      </c>
      <c r="EB199">
        <v>0.78700000000000003</v>
      </c>
      <c r="EE199" s="3">
        <v>5</v>
      </c>
      <c r="EG199" s="50">
        <v>7.0600000000000002E-6</v>
      </c>
      <c r="EH199">
        <v>52.012</v>
      </c>
      <c r="EI199">
        <v>45</v>
      </c>
      <c r="EJ199">
        <v>58.222999999999999</v>
      </c>
      <c r="EK199">
        <v>-123.69</v>
      </c>
      <c r="EL199">
        <v>1.2E-2</v>
      </c>
      <c r="EO199" s="37"/>
      <c r="EP199" s="3">
        <v>25</v>
      </c>
      <c r="ER199" s="50">
        <v>8.8999999999999995E-6</v>
      </c>
      <c r="ES199">
        <v>70.551000000000002</v>
      </c>
      <c r="ET199">
        <v>68.177000000000007</v>
      </c>
      <c r="EU199">
        <v>73.332999999999998</v>
      </c>
      <c r="EV199">
        <v>25.640999999999998</v>
      </c>
      <c r="EW199">
        <v>1.6E-2</v>
      </c>
      <c r="EY199"/>
      <c r="EZ199" s="37"/>
      <c r="FA199" s="37"/>
      <c r="FB199" s="37"/>
      <c r="FC199" s="37"/>
      <c r="FD199" s="37"/>
      <c r="FE199" s="37"/>
      <c r="FF199" s="37"/>
      <c r="FG199" s="37"/>
      <c r="FH199" s="37"/>
    </row>
    <row r="200" spans="2:164" x14ac:dyDescent="0.25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48"/>
      <c r="M200" s="37"/>
      <c r="N200" s="37"/>
      <c r="O200" s="37"/>
      <c r="P200" s="37"/>
      <c r="Q200" s="37"/>
      <c r="R200" s="37"/>
      <c r="S200" s="37"/>
      <c r="T200" s="37"/>
      <c r="U200" s="37"/>
      <c r="V200" s="48"/>
      <c r="W200" s="37"/>
      <c r="X200" s="37"/>
      <c r="Y200" s="37"/>
      <c r="Z200" s="37"/>
      <c r="AA200" s="37"/>
      <c r="AB200" s="37"/>
      <c r="AC200" s="37"/>
      <c r="AD200" s="37"/>
      <c r="AE200" s="37"/>
      <c r="AH200" s="50">
        <v>7.9810000000000003E-6</v>
      </c>
      <c r="AI200">
        <v>59.085999999999999</v>
      </c>
      <c r="AJ200">
        <v>56.667000000000002</v>
      </c>
      <c r="AK200">
        <v>61.332999999999998</v>
      </c>
      <c r="AL200">
        <v>-101.768</v>
      </c>
      <c r="AM200">
        <v>1.4E-2</v>
      </c>
      <c r="AP200" s="48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6"/>
      <c r="BB200" s="37"/>
      <c r="BC200" s="37"/>
      <c r="BD200" s="37"/>
      <c r="BE200" s="37"/>
      <c r="BF200" s="37"/>
      <c r="BG200" s="37"/>
      <c r="BH200" s="37"/>
      <c r="BI200" s="37"/>
      <c r="BJ200" s="37"/>
      <c r="BS200" t="s">
        <v>9</v>
      </c>
      <c r="BU200" s="3">
        <v>50</v>
      </c>
      <c r="BW200" s="50">
        <v>5.8300000000000001E-6</v>
      </c>
      <c r="BX200">
        <v>102.053</v>
      </c>
      <c r="BY200">
        <v>96.974999999999994</v>
      </c>
      <c r="BZ200">
        <v>107.51900000000001</v>
      </c>
      <c r="CA200">
        <v>137.291</v>
      </c>
      <c r="CB200">
        <v>0.01</v>
      </c>
      <c r="CE200" s="3">
        <v>7</v>
      </c>
      <c r="CG200" s="50">
        <v>1.2300000000000001E-5</v>
      </c>
      <c r="CH200">
        <v>64.492000000000004</v>
      </c>
      <c r="CI200">
        <v>61.316000000000003</v>
      </c>
      <c r="CJ200">
        <v>67.466999999999999</v>
      </c>
      <c r="CK200">
        <v>147.529</v>
      </c>
      <c r="CL200">
        <v>2.1999999999999999E-2</v>
      </c>
      <c r="CZ200" s="48"/>
      <c r="DA200" s="37"/>
      <c r="DB200" s="3">
        <v>4</v>
      </c>
      <c r="DD200" s="50">
        <v>8.8999999999999995E-6</v>
      </c>
      <c r="DE200">
        <v>55.496000000000002</v>
      </c>
      <c r="DF200">
        <v>51.348999999999997</v>
      </c>
      <c r="DG200">
        <v>60</v>
      </c>
      <c r="DH200">
        <v>21.038</v>
      </c>
      <c r="DI200">
        <v>1.4999999999999999E-2</v>
      </c>
      <c r="DT200" s="37"/>
      <c r="EC200" t="s">
        <v>9</v>
      </c>
      <c r="EE200" s="3">
        <v>6</v>
      </c>
      <c r="EG200" s="50">
        <v>5.8300000000000001E-6</v>
      </c>
      <c r="EH200">
        <v>61.097000000000001</v>
      </c>
      <c r="EI200">
        <v>51.332999999999998</v>
      </c>
      <c r="EJ200">
        <v>72.332999999999998</v>
      </c>
      <c r="EK200">
        <v>40.600999999999999</v>
      </c>
      <c r="EL200">
        <v>0.01</v>
      </c>
      <c r="EO200" s="37"/>
      <c r="EP200" s="3">
        <v>26</v>
      </c>
      <c r="ER200" s="50">
        <v>7.9799999999999998E-6</v>
      </c>
      <c r="ES200">
        <v>70.41</v>
      </c>
      <c r="ET200">
        <v>67.5</v>
      </c>
      <c r="EU200">
        <v>72.826999999999998</v>
      </c>
      <c r="EV200">
        <v>-154.44</v>
      </c>
      <c r="EW200">
        <v>1.4E-2</v>
      </c>
      <c r="EY200"/>
      <c r="EZ200" s="37"/>
      <c r="FA200" s="37"/>
      <c r="FB200" s="37"/>
      <c r="FC200" s="37"/>
      <c r="FD200" s="37"/>
      <c r="FE200" s="37"/>
      <c r="FF200" s="37"/>
      <c r="FG200" s="37"/>
      <c r="FH200" s="37"/>
    </row>
    <row r="201" spans="2:164" x14ac:dyDescent="0.25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48"/>
      <c r="M201" s="37"/>
      <c r="N201" s="37"/>
      <c r="O201" s="37"/>
      <c r="P201" s="37"/>
      <c r="Q201" s="37"/>
      <c r="R201" s="37"/>
      <c r="S201" s="37"/>
      <c r="T201" s="37"/>
      <c r="U201" s="37"/>
      <c r="V201" s="48"/>
      <c r="W201" s="37"/>
      <c r="X201" s="37"/>
      <c r="Y201" s="37"/>
      <c r="Z201" s="37"/>
      <c r="AA201" s="37"/>
      <c r="AB201" s="37"/>
      <c r="AC201" s="37"/>
      <c r="AD201" s="37"/>
      <c r="AE201" s="37"/>
      <c r="AH201" s="50">
        <v>1.1049999999999999E-5</v>
      </c>
      <c r="AI201">
        <v>59.81</v>
      </c>
      <c r="AJ201">
        <v>57.281999999999996</v>
      </c>
      <c r="AK201">
        <v>63.499000000000002</v>
      </c>
      <c r="AL201">
        <v>78.366</v>
      </c>
      <c r="AM201">
        <v>1.9E-2</v>
      </c>
      <c r="AP201" s="48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6"/>
      <c r="BB201" s="37"/>
      <c r="BC201" s="37"/>
      <c r="BD201" s="37"/>
      <c r="BE201" s="37"/>
      <c r="BF201" s="37"/>
      <c r="BG201" s="37"/>
      <c r="BH201" s="37"/>
      <c r="BI201" s="37"/>
      <c r="BJ201" s="37"/>
      <c r="BS201">
        <v>95.727272729999996</v>
      </c>
      <c r="BT201">
        <v>101.6363636</v>
      </c>
      <c r="BU201" s="3">
        <v>51</v>
      </c>
      <c r="BW201" s="50">
        <v>6.1399999999999997E-6</v>
      </c>
      <c r="BX201">
        <v>104.718</v>
      </c>
      <c r="BY201">
        <v>101.175</v>
      </c>
      <c r="BZ201">
        <v>110.333</v>
      </c>
      <c r="CA201">
        <v>-38.659999999999997</v>
      </c>
      <c r="CB201">
        <v>0.01</v>
      </c>
      <c r="CE201" s="3">
        <v>8</v>
      </c>
      <c r="CG201" s="50">
        <v>6.1399999999999997E-6</v>
      </c>
      <c r="CH201">
        <v>63.993000000000002</v>
      </c>
      <c r="CI201">
        <v>61.039000000000001</v>
      </c>
      <c r="CJ201">
        <v>67.332999999999998</v>
      </c>
      <c r="CK201">
        <v>-27.896999999999998</v>
      </c>
      <c r="CL201">
        <v>1.0999999999999999E-2</v>
      </c>
      <c r="CZ201" s="48"/>
      <c r="DA201" s="37"/>
      <c r="DB201" s="3">
        <v>5</v>
      </c>
      <c r="DD201" s="50">
        <v>8.6000000000000007E-6</v>
      </c>
      <c r="DE201">
        <v>52.999000000000002</v>
      </c>
      <c r="DF201">
        <v>45.177999999999997</v>
      </c>
      <c r="DG201">
        <v>60.826000000000001</v>
      </c>
      <c r="DH201">
        <v>-160.90700000000001</v>
      </c>
      <c r="DI201">
        <v>1.4999999999999999E-2</v>
      </c>
      <c r="DT201" s="37"/>
      <c r="EC201">
        <v>56.416666669999998</v>
      </c>
      <c r="ED201">
        <v>65.583333330000002</v>
      </c>
      <c r="EE201" s="3">
        <v>7</v>
      </c>
      <c r="EG201" s="50">
        <v>6.1399999999999997E-6</v>
      </c>
      <c r="EH201">
        <v>68.356999999999999</v>
      </c>
      <c r="EI201">
        <v>63.634999999999998</v>
      </c>
      <c r="EJ201">
        <v>72.332999999999998</v>
      </c>
      <c r="EK201">
        <v>-128.66</v>
      </c>
      <c r="EL201">
        <v>1.0999999999999999E-2</v>
      </c>
      <c r="EO201" s="37"/>
      <c r="EP201" s="3">
        <v>27</v>
      </c>
      <c r="ER201" s="50">
        <v>8.2900000000000002E-6</v>
      </c>
      <c r="ES201">
        <v>69.855999999999995</v>
      </c>
      <c r="ET201">
        <v>67.991</v>
      </c>
      <c r="EU201">
        <v>71.986000000000004</v>
      </c>
      <c r="EV201">
        <v>24.623999999999999</v>
      </c>
      <c r="EW201">
        <v>1.4999999999999999E-2</v>
      </c>
      <c r="EY201"/>
      <c r="EZ201" s="37"/>
      <c r="FA201" s="37"/>
      <c r="FB201" s="37"/>
      <c r="FC201" s="37"/>
      <c r="FD201" s="37"/>
      <c r="FE201" s="37"/>
      <c r="FF201" s="37"/>
      <c r="FG201" s="37"/>
      <c r="FH201" s="37"/>
    </row>
    <row r="202" spans="2:164" x14ac:dyDescent="0.25"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48"/>
      <c r="M202" s="37"/>
      <c r="N202" s="37"/>
      <c r="O202" s="37"/>
      <c r="P202" s="37"/>
      <c r="Q202" s="37"/>
      <c r="R202" s="37"/>
      <c r="S202" s="37"/>
      <c r="T202" s="37"/>
      <c r="U202" s="37"/>
      <c r="V202" s="48"/>
      <c r="W202" s="37"/>
      <c r="X202" s="37"/>
      <c r="Y202" s="37"/>
      <c r="Z202" s="37"/>
      <c r="AA202" s="37"/>
      <c r="AB202" s="37"/>
      <c r="AC202" s="37"/>
      <c r="AD202" s="37"/>
      <c r="AE202" s="37"/>
      <c r="AH202" s="50">
        <v>9.2089999999999994E-6</v>
      </c>
      <c r="AI202">
        <v>59.503999999999998</v>
      </c>
      <c r="AJ202">
        <v>57.402000000000001</v>
      </c>
      <c r="AK202">
        <v>61.332999999999998</v>
      </c>
      <c r="AL202">
        <v>-105.94499999999999</v>
      </c>
      <c r="AM202">
        <v>1.6E-2</v>
      </c>
      <c r="AP202" s="48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6"/>
      <c r="BB202" s="37"/>
      <c r="BC202" s="37"/>
      <c r="BD202" s="37"/>
      <c r="BE202" s="37"/>
      <c r="BF202" s="37"/>
      <c r="BG202" s="37"/>
      <c r="BH202" s="37"/>
      <c r="BI202" s="37"/>
      <c r="BJ202" s="37"/>
      <c r="BN202">
        <v>22.585858590000001</v>
      </c>
      <c r="BO202">
        <v>86</v>
      </c>
      <c r="BP202">
        <v>21.272727270000001</v>
      </c>
      <c r="BQ202">
        <v>81</v>
      </c>
      <c r="BR202" t="s">
        <v>10</v>
      </c>
      <c r="BS202">
        <v>55.421052629999998</v>
      </c>
      <c r="BT202">
        <v>58.842105259999997</v>
      </c>
      <c r="BU202" s="3">
        <v>52</v>
      </c>
      <c r="BW202" s="50">
        <v>6.1399999999999997E-6</v>
      </c>
      <c r="BX202">
        <v>118.02</v>
      </c>
      <c r="BY202">
        <v>107.333</v>
      </c>
      <c r="BZ202">
        <v>130.09</v>
      </c>
      <c r="CA202">
        <v>145.49100000000001</v>
      </c>
      <c r="CB202">
        <v>1.0999999999999999E-2</v>
      </c>
      <c r="CE202" s="3">
        <v>9</v>
      </c>
      <c r="CG202" s="50">
        <v>1.04E-5</v>
      </c>
      <c r="CH202">
        <v>64.156999999999996</v>
      </c>
      <c r="CI202">
        <v>61</v>
      </c>
      <c r="CJ202">
        <v>68.16</v>
      </c>
      <c r="CK202">
        <v>147.26499999999999</v>
      </c>
      <c r="CL202">
        <v>1.7999999999999999E-2</v>
      </c>
      <c r="CZ202" s="48"/>
      <c r="DA202" s="37"/>
      <c r="DB202" s="3">
        <v>6</v>
      </c>
      <c r="DD202" s="50">
        <v>1.3499999999999999E-5</v>
      </c>
      <c r="DE202">
        <v>50.44</v>
      </c>
      <c r="DF202">
        <v>47.133000000000003</v>
      </c>
      <c r="DG202">
        <v>53.887999999999998</v>
      </c>
      <c r="DH202">
        <v>20.556000000000001</v>
      </c>
      <c r="DI202">
        <v>2.4E-2</v>
      </c>
      <c r="DT202" s="37"/>
      <c r="DX202">
        <v>21.86111111</v>
      </c>
      <c r="DY202">
        <v>52.466666670000002</v>
      </c>
      <c r="DZ202">
        <v>18.805555559999998</v>
      </c>
      <c r="EA202">
        <v>45.133333329999999</v>
      </c>
      <c r="EB202" t="s">
        <v>10</v>
      </c>
      <c r="EC202">
        <v>29.434782609999999</v>
      </c>
      <c r="ED202">
        <v>34.217391300000003</v>
      </c>
      <c r="EE202" s="3">
        <v>8</v>
      </c>
      <c r="EG202" s="50">
        <v>5.8300000000000001E-6</v>
      </c>
      <c r="EH202">
        <v>70.448999999999998</v>
      </c>
      <c r="EI202">
        <v>59.259</v>
      </c>
      <c r="EJ202">
        <v>98</v>
      </c>
      <c r="EK202">
        <v>56.31</v>
      </c>
      <c r="EL202">
        <v>0.01</v>
      </c>
      <c r="EO202" s="37"/>
      <c r="EP202" s="3">
        <v>28</v>
      </c>
      <c r="ER202" s="50">
        <v>7.0600000000000002E-6</v>
      </c>
      <c r="ES202">
        <v>67.938999999999993</v>
      </c>
      <c r="ET202">
        <v>65.364000000000004</v>
      </c>
      <c r="EU202">
        <v>70.667000000000002</v>
      </c>
      <c r="EV202">
        <v>-155.77199999999999</v>
      </c>
      <c r="EW202">
        <v>1.2E-2</v>
      </c>
      <c r="EY202"/>
      <c r="EZ202" s="37"/>
      <c r="FA202" s="37"/>
      <c r="FB202" s="37"/>
      <c r="FC202" s="37"/>
      <c r="FD202" s="37"/>
      <c r="FE202" s="37"/>
      <c r="FF202" s="37"/>
      <c r="FG202" s="37"/>
      <c r="FH202" s="37"/>
    </row>
    <row r="203" spans="2:164" x14ac:dyDescent="0.25"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48"/>
      <c r="M203" s="37"/>
      <c r="N203" s="37"/>
      <c r="O203" s="37"/>
      <c r="P203" s="37"/>
      <c r="Q203" s="37"/>
      <c r="R203" s="37"/>
      <c r="S203" s="37"/>
      <c r="T203" s="37"/>
      <c r="U203" s="37"/>
      <c r="V203" s="48"/>
      <c r="W203" s="37"/>
      <c r="X203" s="37"/>
      <c r="Y203" s="37"/>
      <c r="Z203" s="37"/>
      <c r="AA203" s="37"/>
      <c r="AB203" s="37"/>
      <c r="AC203" s="37"/>
      <c r="AD203" s="37"/>
      <c r="AE203" s="37"/>
      <c r="AH203" s="50">
        <v>1.1970000000000001E-5</v>
      </c>
      <c r="AI203">
        <v>58.305999999999997</v>
      </c>
      <c r="AJ203">
        <v>56.124000000000002</v>
      </c>
      <c r="AK203">
        <v>61.526000000000003</v>
      </c>
      <c r="AL203">
        <v>77.8</v>
      </c>
      <c r="AM203">
        <v>2.1000000000000001E-2</v>
      </c>
      <c r="AP203" s="48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6"/>
      <c r="BB203" s="37"/>
      <c r="BC203" s="37"/>
      <c r="BD203" s="37"/>
      <c r="BE203" s="37"/>
      <c r="BF203" s="37"/>
      <c r="BG203" s="37"/>
      <c r="BH203" s="37"/>
      <c r="BI203" s="37"/>
      <c r="BJ203" s="37"/>
      <c r="BO203">
        <v>124.2222222</v>
      </c>
      <c r="BQ203">
        <v>117</v>
      </c>
      <c r="BR203" t="s">
        <v>11</v>
      </c>
      <c r="BS203">
        <v>150.42857140000001</v>
      </c>
      <c r="BT203">
        <v>159.7142857</v>
      </c>
      <c r="BU203" s="3">
        <v>53</v>
      </c>
      <c r="BW203" s="50">
        <v>7.9799999999999998E-6</v>
      </c>
      <c r="BX203">
        <v>112.57599999999999</v>
      </c>
      <c r="BY203">
        <v>104.4</v>
      </c>
      <c r="BZ203">
        <v>126.021</v>
      </c>
      <c r="CA203">
        <v>-36.869999999999997</v>
      </c>
      <c r="CB203">
        <v>1.4E-2</v>
      </c>
      <c r="CE203" s="3">
        <v>10</v>
      </c>
      <c r="CG203" s="50">
        <v>1.1399999999999999E-5</v>
      </c>
      <c r="CH203">
        <v>63.857999999999997</v>
      </c>
      <c r="CI203">
        <v>54.765000000000001</v>
      </c>
      <c r="CJ203">
        <v>73.593000000000004</v>
      </c>
      <c r="CK203">
        <v>-31.504000000000001</v>
      </c>
      <c r="CL203">
        <v>0.02</v>
      </c>
      <c r="CZ203" s="48"/>
      <c r="DA203" s="37"/>
      <c r="DB203" s="3">
        <v>7</v>
      </c>
      <c r="DD203" s="50">
        <v>7.3699999999999997E-6</v>
      </c>
      <c r="DE203">
        <v>50.307000000000002</v>
      </c>
      <c r="DF203">
        <v>46.783999999999999</v>
      </c>
      <c r="DG203">
        <v>54.143000000000001</v>
      </c>
      <c r="DH203">
        <v>-154.53700000000001</v>
      </c>
      <c r="DI203">
        <v>1.2999999999999999E-2</v>
      </c>
      <c r="DT203" s="37"/>
      <c r="DY203">
        <v>87.444444439999998</v>
      </c>
      <c r="EA203">
        <v>75.222222220000006</v>
      </c>
      <c r="EB203" t="s">
        <v>11</v>
      </c>
      <c r="EC203">
        <v>96.714285709999999</v>
      </c>
      <c r="ED203">
        <v>112.4285714</v>
      </c>
      <c r="EE203" s="3">
        <v>9</v>
      </c>
      <c r="EG203" s="50">
        <v>5.8300000000000001E-6</v>
      </c>
      <c r="EH203">
        <v>94.716999999999999</v>
      </c>
      <c r="EI203">
        <v>78</v>
      </c>
      <c r="EJ203">
        <v>115.20399999999999</v>
      </c>
      <c r="EK203">
        <v>-132.709</v>
      </c>
      <c r="EL203">
        <v>0.01</v>
      </c>
      <c r="EO203" s="37"/>
      <c r="EP203" s="3">
        <v>29</v>
      </c>
      <c r="ER203" s="50">
        <v>7.3699999999999997E-6</v>
      </c>
      <c r="ES203">
        <v>68.150999999999996</v>
      </c>
      <c r="ET203">
        <v>65.477999999999994</v>
      </c>
      <c r="EU203">
        <v>70.260999999999996</v>
      </c>
      <c r="EV203">
        <v>23.199000000000002</v>
      </c>
      <c r="EW203">
        <v>1.2999999999999999E-2</v>
      </c>
      <c r="EY203"/>
      <c r="EZ203" s="37"/>
      <c r="FA203" s="37"/>
      <c r="FB203" s="37"/>
      <c r="FC203" s="37"/>
      <c r="FD203" s="37"/>
      <c r="FE203" s="37"/>
      <c r="FF203" s="37"/>
      <c r="FG203" s="37"/>
      <c r="FH203" s="37"/>
    </row>
    <row r="204" spans="2:164" x14ac:dyDescent="0.25"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48"/>
      <c r="M204" s="37"/>
      <c r="N204" s="37"/>
      <c r="O204" s="37"/>
      <c r="P204" s="37"/>
      <c r="Q204" s="37"/>
      <c r="R204" s="37"/>
      <c r="S204" s="37"/>
      <c r="T204" s="37"/>
      <c r="U204" s="37"/>
      <c r="V204" s="48"/>
      <c r="W204" s="37"/>
      <c r="X204" s="37"/>
      <c r="Y204" s="37"/>
      <c r="Z204" s="37"/>
      <c r="AA204" s="37"/>
      <c r="AB204" s="37"/>
      <c r="AC204" s="37"/>
      <c r="AD204" s="37"/>
      <c r="AE204" s="37"/>
      <c r="AH204" s="50">
        <v>1.381E-5</v>
      </c>
      <c r="AI204">
        <v>61.097999999999999</v>
      </c>
      <c r="AJ204">
        <v>56.878999999999998</v>
      </c>
      <c r="AK204">
        <v>64.909000000000006</v>
      </c>
      <c r="AL204">
        <v>-104.349</v>
      </c>
      <c r="AM204">
        <v>2.5000000000000001E-2</v>
      </c>
      <c r="AP204" s="48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6"/>
      <c r="BB204" s="37"/>
      <c r="BC204" s="37"/>
      <c r="BD204" s="37"/>
      <c r="BE204" s="37"/>
      <c r="BF204" s="37"/>
      <c r="BG204" s="37"/>
      <c r="BH204" s="37"/>
      <c r="BI204" s="37"/>
      <c r="BJ204" s="37"/>
      <c r="BK204" s="51" t="s">
        <v>77</v>
      </c>
      <c r="BL204" s="37"/>
      <c r="BM204" s="37"/>
      <c r="BN204" s="37"/>
      <c r="BO204" s="37"/>
      <c r="BP204" s="37"/>
      <c r="BQ204" s="37"/>
      <c r="BR204" s="37"/>
      <c r="BS204" s="37"/>
      <c r="BT204" s="37"/>
      <c r="BU204" s="3">
        <v>54</v>
      </c>
      <c r="BW204" s="50">
        <v>5.8300000000000001E-6</v>
      </c>
      <c r="BX204">
        <v>107.91800000000001</v>
      </c>
      <c r="BY204">
        <v>100.51900000000001</v>
      </c>
      <c r="BZ204">
        <v>118.667</v>
      </c>
      <c r="CA204">
        <v>141.84299999999999</v>
      </c>
      <c r="CB204">
        <v>0.01</v>
      </c>
      <c r="CE204" s="3">
        <v>11</v>
      </c>
      <c r="CG204" s="50">
        <v>1.17E-5</v>
      </c>
      <c r="CH204">
        <v>61.771999999999998</v>
      </c>
      <c r="CI204">
        <v>56.75</v>
      </c>
      <c r="CJ204">
        <v>65.332999999999998</v>
      </c>
      <c r="CK204">
        <v>145.886</v>
      </c>
      <c r="CL204">
        <v>2.1000000000000001E-2</v>
      </c>
      <c r="CZ204" s="48"/>
      <c r="DA204" s="37"/>
      <c r="DB204" s="3">
        <v>8</v>
      </c>
      <c r="DD204" s="50">
        <v>8.8999999999999995E-6</v>
      </c>
      <c r="DE204">
        <v>53.179000000000002</v>
      </c>
      <c r="DF204">
        <v>51.19</v>
      </c>
      <c r="DG204">
        <v>55.643999999999998</v>
      </c>
      <c r="DH204">
        <v>16.504000000000001</v>
      </c>
      <c r="DI204">
        <v>1.6E-2</v>
      </c>
      <c r="DT204" s="37"/>
      <c r="DU204" s="53" t="s">
        <v>107</v>
      </c>
      <c r="DV204" s="37"/>
      <c r="DW204" s="37"/>
      <c r="DX204" s="37"/>
      <c r="DY204" s="37"/>
      <c r="DZ204" s="37"/>
      <c r="EA204" s="37"/>
      <c r="EB204" s="37"/>
      <c r="EC204" s="37"/>
      <c r="ED204" s="37"/>
      <c r="EE204" s="3">
        <v>10</v>
      </c>
      <c r="EG204" s="50">
        <v>5.5300000000000004E-6</v>
      </c>
      <c r="EH204">
        <v>70.108000000000004</v>
      </c>
      <c r="EI204">
        <v>57.414999999999999</v>
      </c>
      <c r="EJ204">
        <v>78</v>
      </c>
      <c r="EK204">
        <v>49.764000000000003</v>
      </c>
      <c r="EL204">
        <v>8.9999999999999993E-3</v>
      </c>
      <c r="EO204" s="37"/>
      <c r="EP204" s="3">
        <v>30</v>
      </c>
      <c r="ER204" s="50">
        <v>9.5200000000000003E-6</v>
      </c>
      <c r="ES204">
        <v>67.103999999999999</v>
      </c>
      <c r="ET204">
        <v>65.555999999999997</v>
      </c>
      <c r="EU204">
        <v>68.015000000000001</v>
      </c>
      <c r="EV204">
        <v>-154.29</v>
      </c>
      <c r="EW204">
        <v>1.7000000000000001E-2</v>
      </c>
      <c r="EY204"/>
      <c r="EZ204" s="37"/>
      <c r="FA204" s="37"/>
      <c r="FB204" s="37"/>
      <c r="FC204" s="37"/>
      <c r="FD204" s="37"/>
      <c r="FE204" s="37"/>
      <c r="FF204" s="37"/>
      <c r="FG204" s="37"/>
      <c r="FH204" s="37"/>
    </row>
    <row r="205" spans="2:164" x14ac:dyDescent="0.25"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48"/>
      <c r="M205" s="37"/>
      <c r="N205" s="37"/>
      <c r="O205" s="37"/>
      <c r="P205" s="37"/>
      <c r="Q205" s="37"/>
      <c r="R205" s="37"/>
      <c r="S205" s="37"/>
      <c r="T205" s="37"/>
      <c r="U205" s="37"/>
      <c r="V205" s="48"/>
      <c r="W205" s="37"/>
      <c r="X205" s="37"/>
      <c r="Y205" s="37"/>
      <c r="Z205" s="37"/>
      <c r="AA205" s="37"/>
      <c r="AB205" s="37"/>
      <c r="AC205" s="37"/>
      <c r="AD205" s="37"/>
      <c r="AE205" s="37"/>
      <c r="AH205" s="50">
        <v>1.013E-5</v>
      </c>
      <c r="AI205">
        <v>60.06</v>
      </c>
      <c r="AJ205">
        <v>51.646000000000001</v>
      </c>
      <c r="AK205">
        <v>63</v>
      </c>
      <c r="AL205">
        <v>77.275999999999996</v>
      </c>
      <c r="AM205">
        <v>1.7999999999999999E-2</v>
      </c>
      <c r="AP205" s="48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6"/>
      <c r="BB205" s="37"/>
      <c r="BC205" s="37"/>
      <c r="BD205" s="37"/>
      <c r="BE205" s="37"/>
      <c r="BF205" s="37"/>
      <c r="BG205" s="37"/>
      <c r="BH205" s="37"/>
      <c r="BI205" s="37"/>
      <c r="BJ205" s="37"/>
      <c r="BK205" s="3" t="s">
        <v>13</v>
      </c>
      <c r="BL205" t="s">
        <v>1</v>
      </c>
      <c r="BM205" t="s">
        <v>2</v>
      </c>
      <c r="BN205" t="s">
        <v>3</v>
      </c>
      <c r="BO205" t="s">
        <v>4</v>
      </c>
      <c r="BP205" t="s">
        <v>5</v>
      </c>
      <c r="BQ205" t="s">
        <v>6</v>
      </c>
      <c r="BR205" t="s">
        <v>14</v>
      </c>
      <c r="BU205" s="3">
        <v>55</v>
      </c>
      <c r="BW205" s="50">
        <v>5.22E-6</v>
      </c>
      <c r="BX205">
        <v>122.83499999999999</v>
      </c>
      <c r="BY205">
        <v>114.547</v>
      </c>
      <c r="BZ205">
        <v>141.755</v>
      </c>
      <c r="CA205">
        <v>-37.569000000000003</v>
      </c>
      <c r="CB205">
        <v>8.9999999999999993E-3</v>
      </c>
      <c r="CE205" s="3">
        <v>12</v>
      </c>
      <c r="CG205" s="50">
        <v>1.2E-5</v>
      </c>
      <c r="CH205">
        <v>62.981999999999999</v>
      </c>
      <c r="CI205">
        <v>57.771000000000001</v>
      </c>
      <c r="CJ205">
        <v>65.656999999999996</v>
      </c>
      <c r="CK205">
        <v>-32.005000000000003</v>
      </c>
      <c r="CL205">
        <v>2.1000000000000001E-2</v>
      </c>
      <c r="CZ205" s="48"/>
      <c r="DA205" s="37"/>
      <c r="DB205" s="3">
        <v>9</v>
      </c>
      <c r="DD205" s="50">
        <v>7.6699999999999994E-6</v>
      </c>
      <c r="DE205">
        <v>50.920999999999999</v>
      </c>
      <c r="DF205">
        <v>44</v>
      </c>
      <c r="DG205">
        <v>55.06</v>
      </c>
      <c r="DH205">
        <v>-155.55600000000001</v>
      </c>
      <c r="DI205">
        <v>1.2999999999999999E-2</v>
      </c>
      <c r="DT205" s="37"/>
      <c r="DU205" t="s">
        <v>13</v>
      </c>
      <c r="DV205" t="s">
        <v>1</v>
      </c>
      <c r="DW205" t="s">
        <v>2</v>
      </c>
      <c r="DX205" t="s">
        <v>3</v>
      </c>
      <c r="DY205" t="s">
        <v>4</v>
      </c>
      <c r="DZ205" t="s">
        <v>5</v>
      </c>
      <c r="EA205" t="s">
        <v>6</v>
      </c>
      <c r="EB205" t="s">
        <v>14</v>
      </c>
      <c r="EE205" s="3">
        <v>11</v>
      </c>
      <c r="EG205" s="50">
        <v>4.9100000000000004E-6</v>
      </c>
      <c r="EH205">
        <v>73.504000000000005</v>
      </c>
      <c r="EI205">
        <v>69</v>
      </c>
      <c r="EJ205">
        <v>77.822000000000003</v>
      </c>
      <c r="EK205">
        <v>-132.274</v>
      </c>
      <c r="EL205">
        <v>8.0000000000000002E-3</v>
      </c>
      <c r="EO205" s="37"/>
      <c r="EP205" s="3">
        <v>31</v>
      </c>
      <c r="ER205" s="50">
        <v>7.9799999999999998E-6</v>
      </c>
      <c r="ES205">
        <v>66.146000000000001</v>
      </c>
      <c r="ET205">
        <v>63.667000000000002</v>
      </c>
      <c r="EU205">
        <v>68.44</v>
      </c>
      <c r="EV205">
        <v>25.56</v>
      </c>
      <c r="EW205">
        <v>1.4E-2</v>
      </c>
      <c r="EY205"/>
      <c r="EZ205" s="37"/>
      <c r="FA205" s="37"/>
      <c r="FB205" s="37"/>
      <c r="FC205" s="37"/>
      <c r="FD205" s="37"/>
      <c r="FE205" s="37"/>
      <c r="FF205" s="37"/>
      <c r="FG205" s="37"/>
      <c r="FH205" s="37"/>
    </row>
    <row r="206" spans="2:164" x14ac:dyDescent="0.25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48"/>
      <c r="M206" s="37"/>
      <c r="N206" s="37"/>
      <c r="O206" s="37"/>
      <c r="P206" s="37"/>
      <c r="Q206" s="37"/>
      <c r="R206" s="37"/>
      <c r="S206" s="37"/>
      <c r="T206" s="37"/>
      <c r="U206" s="37"/>
      <c r="V206" s="48"/>
      <c r="W206" s="37"/>
      <c r="X206" s="37"/>
      <c r="Y206" s="37"/>
      <c r="Z206" s="37"/>
      <c r="AA206" s="37"/>
      <c r="AB206" s="37"/>
      <c r="AC206" s="37"/>
      <c r="AD206" s="37"/>
      <c r="AE206" s="37"/>
      <c r="AH206" s="50">
        <v>1.1970000000000001E-5</v>
      </c>
      <c r="AI206">
        <v>60.212000000000003</v>
      </c>
      <c r="AJ206">
        <v>54.965000000000003</v>
      </c>
      <c r="AK206">
        <v>63.332999999999998</v>
      </c>
      <c r="AL206">
        <v>-102.2</v>
      </c>
      <c r="AM206">
        <v>2.1000000000000001E-2</v>
      </c>
      <c r="AP206" s="48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6"/>
      <c r="BB206" s="37"/>
      <c r="BC206" s="37"/>
      <c r="BD206" s="37"/>
      <c r="BE206" s="37"/>
      <c r="BF206" s="37"/>
      <c r="BG206" s="37"/>
      <c r="BH206" s="37"/>
      <c r="BI206" s="37"/>
      <c r="BJ206" s="37"/>
      <c r="BK206" s="3">
        <v>1</v>
      </c>
      <c r="BM206" s="50">
        <v>7.6699999999999994E-6</v>
      </c>
      <c r="BN206">
        <v>82.644000000000005</v>
      </c>
      <c r="BO206">
        <v>66.816000000000003</v>
      </c>
      <c r="BP206">
        <v>97.644999999999996</v>
      </c>
      <c r="BQ206">
        <v>-149.036</v>
      </c>
      <c r="BR206">
        <v>1.2999999999999999E-2</v>
      </c>
      <c r="BU206" s="3">
        <v>56</v>
      </c>
      <c r="BW206" s="50">
        <v>6.7499999999999997E-6</v>
      </c>
      <c r="BX206">
        <v>124.587</v>
      </c>
      <c r="BY206">
        <v>116</v>
      </c>
      <c r="BZ206">
        <v>141</v>
      </c>
      <c r="CA206">
        <v>144.78200000000001</v>
      </c>
      <c r="CB206">
        <v>1.2E-2</v>
      </c>
      <c r="CE206" s="3">
        <v>13</v>
      </c>
      <c r="CG206" s="50">
        <v>1.3200000000000001E-5</v>
      </c>
      <c r="CH206">
        <v>62.965000000000003</v>
      </c>
      <c r="CI206">
        <v>60</v>
      </c>
      <c r="CJ206">
        <v>70.19</v>
      </c>
      <c r="CK206">
        <v>145.56100000000001</v>
      </c>
      <c r="CL206">
        <v>2.4E-2</v>
      </c>
      <c r="CZ206" s="48"/>
      <c r="DA206" s="37"/>
      <c r="DB206" s="3">
        <v>10</v>
      </c>
      <c r="DD206" s="50">
        <v>1.0699999999999999E-5</v>
      </c>
      <c r="DE206">
        <v>46.968000000000004</v>
      </c>
      <c r="DF206">
        <v>43.725000000000001</v>
      </c>
      <c r="DG206">
        <v>50.02</v>
      </c>
      <c r="DH206">
        <v>18.97</v>
      </c>
      <c r="DI206">
        <v>1.9E-2</v>
      </c>
      <c r="DT206" s="37"/>
      <c r="DU206">
        <v>1</v>
      </c>
      <c r="DW206" s="50">
        <v>7.9799999999999998E-6</v>
      </c>
      <c r="DX206">
        <v>78.525000000000006</v>
      </c>
      <c r="DY206">
        <v>63.857999999999997</v>
      </c>
      <c r="DZ206">
        <v>98.671000000000006</v>
      </c>
      <c r="EA206">
        <v>61.39</v>
      </c>
      <c r="EB206">
        <v>1.4E-2</v>
      </c>
      <c r="EE206" s="3">
        <v>12</v>
      </c>
      <c r="EG206" s="50">
        <v>9.8200000000000008E-6</v>
      </c>
      <c r="EH206">
        <v>75.745999999999995</v>
      </c>
      <c r="EI206">
        <v>59.667000000000002</v>
      </c>
      <c r="EJ206">
        <v>90.617999999999995</v>
      </c>
      <c r="EK206">
        <v>52.765000000000001</v>
      </c>
      <c r="EL206">
        <v>1.7000000000000001E-2</v>
      </c>
      <c r="EO206" s="37"/>
      <c r="EP206" s="3">
        <v>32</v>
      </c>
      <c r="ER206" s="50">
        <v>5.8300000000000001E-6</v>
      </c>
      <c r="ES206">
        <v>64.876999999999995</v>
      </c>
      <c r="ET206">
        <v>63.186999999999998</v>
      </c>
      <c r="EU206">
        <v>66.480999999999995</v>
      </c>
      <c r="EV206">
        <v>-156.37100000000001</v>
      </c>
      <c r="EW206">
        <v>0.01</v>
      </c>
      <c r="EY206"/>
      <c r="EZ206" s="37"/>
      <c r="FA206" s="37"/>
      <c r="FB206" s="37"/>
      <c r="FC206" s="37"/>
      <c r="FD206" s="37"/>
      <c r="FE206" s="37"/>
      <c r="FF206" s="37"/>
      <c r="FG206" s="37"/>
      <c r="FH206" s="37"/>
    </row>
    <row r="207" spans="2:164" x14ac:dyDescent="0.25"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48"/>
      <c r="M207" s="37"/>
      <c r="N207" s="37"/>
      <c r="O207" s="37"/>
      <c r="P207" s="37"/>
      <c r="Q207" s="37"/>
      <c r="R207" s="37"/>
      <c r="S207" s="37"/>
      <c r="T207" s="37"/>
      <c r="U207" s="37"/>
      <c r="V207" s="48"/>
      <c r="W207" s="37"/>
      <c r="X207" s="37"/>
      <c r="Y207" s="37"/>
      <c r="Z207" s="37"/>
      <c r="AA207" s="37"/>
      <c r="AB207" s="37"/>
      <c r="AC207" s="37"/>
      <c r="AD207" s="37"/>
      <c r="AE207" s="37"/>
      <c r="AH207" s="50">
        <v>1.044E-5</v>
      </c>
      <c r="AI207">
        <v>59.756</v>
      </c>
      <c r="AJ207">
        <v>56.597999999999999</v>
      </c>
      <c r="AK207">
        <v>65.481999999999999</v>
      </c>
      <c r="AL207">
        <v>77.661000000000001</v>
      </c>
      <c r="AM207">
        <v>1.7999999999999999E-2</v>
      </c>
      <c r="AP207" s="48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6"/>
      <c r="BB207" s="37"/>
      <c r="BC207" s="37"/>
      <c r="BD207" s="37"/>
      <c r="BE207" s="37"/>
      <c r="BF207" s="37"/>
      <c r="BG207" s="37"/>
      <c r="BH207" s="37"/>
      <c r="BI207" s="37"/>
      <c r="BJ207" s="37"/>
      <c r="BK207" s="3">
        <v>2</v>
      </c>
      <c r="BM207" s="50">
        <v>5.22E-6</v>
      </c>
      <c r="BN207">
        <v>100.602</v>
      </c>
      <c r="BO207">
        <v>91</v>
      </c>
      <c r="BP207">
        <v>109.542</v>
      </c>
      <c r="BQ207">
        <v>35.537999999999997</v>
      </c>
      <c r="BR207">
        <v>8.9999999999999993E-3</v>
      </c>
      <c r="BU207" s="3">
        <v>57</v>
      </c>
      <c r="BW207" s="50">
        <v>7.0600000000000002E-6</v>
      </c>
      <c r="BX207">
        <v>102.46599999999999</v>
      </c>
      <c r="BY207">
        <v>88</v>
      </c>
      <c r="BZ207">
        <v>117.242</v>
      </c>
      <c r="CA207">
        <v>-37.875</v>
      </c>
      <c r="CB207">
        <v>1.2E-2</v>
      </c>
      <c r="CE207" s="3">
        <v>14</v>
      </c>
      <c r="CG207" s="50">
        <v>1.8099999999999999E-5</v>
      </c>
      <c r="CH207">
        <v>64.965000000000003</v>
      </c>
      <c r="CI207">
        <v>59.423000000000002</v>
      </c>
      <c r="CJ207">
        <v>73.760999999999996</v>
      </c>
      <c r="CK207">
        <v>-30.963999999999999</v>
      </c>
      <c r="CL207">
        <v>3.2000000000000001E-2</v>
      </c>
      <c r="CZ207" s="48"/>
      <c r="DA207" s="37"/>
      <c r="DB207" s="3">
        <v>11</v>
      </c>
      <c r="DD207" s="50">
        <v>7.3699999999999997E-6</v>
      </c>
      <c r="DE207">
        <v>47.798000000000002</v>
      </c>
      <c r="DF207">
        <v>43.341000000000001</v>
      </c>
      <c r="DG207">
        <v>52.51</v>
      </c>
      <c r="DH207">
        <v>-159.14599999999999</v>
      </c>
      <c r="DI207">
        <v>1.2999999999999999E-2</v>
      </c>
      <c r="DT207" s="37"/>
      <c r="DU207">
        <v>2</v>
      </c>
      <c r="DW207" s="50">
        <v>7.9799999999999998E-6</v>
      </c>
      <c r="DX207">
        <v>54.77</v>
      </c>
      <c r="DY207">
        <v>43</v>
      </c>
      <c r="DZ207">
        <v>69.551000000000002</v>
      </c>
      <c r="EA207">
        <v>-119.745</v>
      </c>
      <c r="EB207">
        <v>1.4E-2</v>
      </c>
      <c r="EE207" s="3">
        <v>13</v>
      </c>
      <c r="EG207" s="50">
        <v>8.8999999999999995E-6</v>
      </c>
      <c r="EH207">
        <v>91.275000000000006</v>
      </c>
      <c r="EI207">
        <v>59.667000000000002</v>
      </c>
      <c r="EJ207">
        <v>115.952</v>
      </c>
      <c r="EK207">
        <v>-132.13800000000001</v>
      </c>
      <c r="EL207">
        <v>1.6E-2</v>
      </c>
      <c r="EO207" s="37"/>
      <c r="EP207" s="3">
        <v>33</v>
      </c>
      <c r="ER207" s="50">
        <v>5.8300000000000001E-6</v>
      </c>
      <c r="ES207">
        <v>66.019000000000005</v>
      </c>
      <c r="ET207">
        <v>64.444000000000003</v>
      </c>
      <c r="EU207">
        <v>67.332999999999998</v>
      </c>
      <c r="EV207">
        <v>26.565000000000001</v>
      </c>
      <c r="EW207">
        <v>0.01</v>
      </c>
      <c r="EY207"/>
      <c r="EZ207" s="37"/>
      <c r="FA207" s="37"/>
      <c r="FB207" s="37"/>
      <c r="FC207" s="37"/>
      <c r="FD207" s="37"/>
      <c r="FE207" s="37"/>
      <c r="FF207" s="37"/>
      <c r="FG207" s="37"/>
      <c r="FH207" s="37"/>
    </row>
    <row r="208" spans="2:164" x14ac:dyDescent="0.25"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48"/>
      <c r="M208" s="37"/>
      <c r="N208" s="37"/>
      <c r="O208" s="37"/>
      <c r="P208" s="37"/>
      <c r="Q208" s="37"/>
      <c r="R208" s="37"/>
      <c r="S208" s="37"/>
      <c r="T208" s="37"/>
      <c r="U208" s="37"/>
      <c r="V208" s="48"/>
      <c r="W208" s="37"/>
      <c r="X208" s="37"/>
      <c r="Y208" s="37"/>
      <c r="Z208" s="37"/>
      <c r="AA208" s="37"/>
      <c r="AB208" s="37"/>
      <c r="AC208" s="37"/>
      <c r="AD208" s="37"/>
      <c r="AE208" s="37"/>
      <c r="AH208" s="50">
        <v>9.5149999999999995E-6</v>
      </c>
      <c r="AI208">
        <v>59.427999999999997</v>
      </c>
      <c r="AJ208">
        <v>56.332999999999998</v>
      </c>
      <c r="AK208">
        <v>61.475999999999999</v>
      </c>
      <c r="AL208">
        <v>-103.57</v>
      </c>
      <c r="AM208">
        <v>1.7000000000000001E-2</v>
      </c>
      <c r="AP208" s="48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6"/>
      <c r="BB208" s="37"/>
      <c r="BC208" s="37"/>
      <c r="BD208" s="37"/>
      <c r="BE208" s="37"/>
      <c r="BF208" s="37"/>
      <c r="BG208" s="37"/>
      <c r="BH208" s="37"/>
      <c r="BI208" s="37"/>
      <c r="BJ208" s="37"/>
      <c r="BK208" s="3">
        <v>3</v>
      </c>
      <c r="BM208" s="50">
        <v>7.3699999999999997E-6</v>
      </c>
      <c r="BN208">
        <v>114.101</v>
      </c>
      <c r="BO208">
        <v>96.715999999999994</v>
      </c>
      <c r="BP208">
        <v>132.155</v>
      </c>
      <c r="BQ208">
        <v>-153.435</v>
      </c>
      <c r="BR208">
        <v>1.2999999999999999E-2</v>
      </c>
      <c r="BU208" s="3">
        <v>58</v>
      </c>
      <c r="BW208" s="50">
        <v>4.3000000000000003E-6</v>
      </c>
      <c r="BX208">
        <v>99.522000000000006</v>
      </c>
      <c r="BY208">
        <v>88</v>
      </c>
      <c r="BZ208">
        <v>108.38500000000001</v>
      </c>
      <c r="CA208">
        <v>143.97300000000001</v>
      </c>
      <c r="CB208">
        <v>7.0000000000000001E-3</v>
      </c>
      <c r="CE208" s="3">
        <v>15</v>
      </c>
      <c r="CG208" s="50">
        <v>1.3200000000000001E-5</v>
      </c>
      <c r="CH208">
        <v>63.433</v>
      </c>
      <c r="CI208">
        <v>58.655000000000001</v>
      </c>
      <c r="CJ208">
        <v>67.036000000000001</v>
      </c>
      <c r="CK208">
        <v>146.68899999999999</v>
      </c>
      <c r="CL208">
        <v>2.3E-2</v>
      </c>
      <c r="CZ208" s="48"/>
      <c r="DA208" s="37"/>
      <c r="DB208" s="3">
        <v>12</v>
      </c>
      <c r="DD208" s="50">
        <v>1.47E-5</v>
      </c>
      <c r="DE208">
        <v>50.35</v>
      </c>
      <c r="DF208">
        <v>44.957000000000001</v>
      </c>
      <c r="DG208">
        <v>56.078000000000003</v>
      </c>
      <c r="DH208">
        <v>22.248999999999999</v>
      </c>
      <c r="DI208">
        <v>2.5999999999999999E-2</v>
      </c>
      <c r="DT208" s="37"/>
      <c r="DU208">
        <v>3</v>
      </c>
      <c r="DW208" s="50">
        <v>6.7499999999999997E-6</v>
      </c>
      <c r="DX208">
        <v>46.466999999999999</v>
      </c>
      <c r="DY208">
        <v>41.667000000000002</v>
      </c>
      <c r="DZ208">
        <v>49.048999999999999</v>
      </c>
      <c r="EA208">
        <v>63.435000000000002</v>
      </c>
      <c r="EB208">
        <v>1.2E-2</v>
      </c>
      <c r="EE208" s="3">
        <v>14</v>
      </c>
      <c r="EG208" s="50">
        <v>5.8300000000000001E-6</v>
      </c>
      <c r="EH208">
        <v>90.685000000000002</v>
      </c>
      <c r="EI208">
        <v>77.944000000000003</v>
      </c>
      <c r="EJ208">
        <v>104.42</v>
      </c>
      <c r="EK208">
        <v>51.843000000000004</v>
      </c>
      <c r="EL208">
        <v>0.01</v>
      </c>
      <c r="EO208" s="37"/>
      <c r="EP208" s="3">
        <v>34</v>
      </c>
      <c r="ER208" s="50">
        <v>8.2900000000000002E-6</v>
      </c>
      <c r="ES208">
        <v>64.149000000000001</v>
      </c>
      <c r="ET208">
        <v>61.667000000000002</v>
      </c>
      <c r="EU208">
        <v>67.284999999999997</v>
      </c>
      <c r="EV208">
        <v>-157.38</v>
      </c>
      <c r="EW208">
        <v>1.4E-2</v>
      </c>
      <c r="EY208"/>
      <c r="EZ208" s="37"/>
      <c r="FA208" s="37"/>
      <c r="FB208" s="37"/>
      <c r="FC208" s="37"/>
      <c r="FD208" s="37"/>
      <c r="FE208" s="37"/>
      <c r="FF208" s="37"/>
      <c r="FG208" s="37"/>
      <c r="FH208" s="37"/>
    </row>
    <row r="209" spans="2:164" x14ac:dyDescent="0.25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48"/>
      <c r="M209" s="37"/>
      <c r="N209" s="37"/>
      <c r="O209" s="37"/>
      <c r="P209" s="37"/>
      <c r="Q209" s="37"/>
      <c r="R209" s="37"/>
      <c r="S209" s="37"/>
      <c r="T209" s="37"/>
      <c r="U209" s="37"/>
      <c r="V209" s="48"/>
      <c r="W209" s="37"/>
      <c r="X209" s="37"/>
      <c r="Y209" s="37"/>
      <c r="Z209" s="37"/>
      <c r="AA209" s="37"/>
      <c r="AB209" s="37"/>
      <c r="AC209" s="37"/>
      <c r="AD209" s="37"/>
      <c r="AE209" s="37"/>
      <c r="AH209" s="50">
        <v>9.5149999999999995E-6</v>
      </c>
      <c r="AI209">
        <v>58.738</v>
      </c>
      <c r="AJ209">
        <v>55.237000000000002</v>
      </c>
      <c r="AK209">
        <v>61.267000000000003</v>
      </c>
      <c r="AL209">
        <v>76.430000000000007</v>
      </c>
      <c r="AM209">
        <v>1.7000000000000001E-2</v>
      </c>
      <c r="AP209" s="48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6"/>
      <c r="BB209" s="37"/>
      <c r="BC209" s="37"/>
      <c r="BD209" s="37"/>
      <c r="BE209" s="37"/>
      <c r="BF209" s="37"/>
      <c r="BG209" s="37"/>
      <c r="BH209" s="37"/>
      <c r="BI209" s="37"/>
      <c r="BJ209" s="37"/>
      <c r="BK209" s="3">
        <v>4</v>
      </c>
      <c r="BM209" s="50">
        <v>7.9799999999999998E-6</v>
      </c>
      <c r="BN209">
        <v>110.786</v>
      </c>
      <c r="BO209">
        <v>96.676000000000002</v>
      </c>
      <c r="BP209">
        <v>126.178</v>
      </c>
      <c r="BQ209">
        <v>31.759</v>
      </c>
      <c r="BR209">
        <v>1.4E-2</v>
      </c>
      <c r="BU209" s="3">
        <v>59</v>
      </c>
      <c r="BW209" s="50">
        <v>9.8200000000000008E-6</v>
      </c>
      <c r="BX209">
        <v>112.002</v>
      </c>
      <c r="BY209">
        <v>94.777000000000001</v>
      </c>
      <c r="BZ209">
        <v>128.34800000000001</v>
      </c>
      <c r="CA209">
        <v>-35.753999999999998</v>
      </c>
      <c r="CB209">
        <v>1.7000000000000001E-2</v>
      </c>
      <c r="CE209" s="3">
        <v>16</v>
      </c>
      <c r="CG209" s="50">
        <v>1.3499999999999999E-5</v>
      </c>
      <c r="CH209">
        <v>64.727999999999994</v>
      </c>
      <c r="CI209">
        <v>54.366</v>
      </c>
      <c r="CJ209">
        <v>71.147000000000006</v>
      </c>
      <c r="CK209">
        <v>-32.573999999999998</v>
      </c>
      <c r="CL209">
        <v>2.4E-2</v>
      </c>
      <c r="CZ209" s="48"/>
      <c r="DA209" s="37"/>
      <c r="DB209" s="3">
        <v>13</v>
      </c>
      <c r="DD209" s="50">
        <v>1.01E-5</v>
      </c>
      <c r="DE209">
        <v>45.404000000000003</v>
      </c>
      <c r="DF209">
        <v>39</v>
      </c>
      <c r="DG209">
        <v>49.332999999999998</v>
      </c>
      <c r="DH209">
        <v>-159.864</v>
      </c>
      <c r="DI209">
        <v>1.7999999999999999E-2</v>
      </c>
      <c r="DT209" s="37"/>
      <c r="DU209">
        <v>4</v>
      </c>
      <c r="DW209" s="50">
        <v>6.4500000000000001E-6</v>
      </c>
      <c r="DX209">
        <v>46.618000000000002</v>
      </c>
      <c r="DY209">
        <v>41.667000000000002</v>
      </c>
      <c r="DZ209">
        <v>49.8</v>
      </c>
      <c r="EA209">
        <v>-117.89700000000001</v>
      </c>
      <c r="EB209">
        <v>1.0999999999999999E-2</v>
      </c>
      <c r="EE209" s="3">
        <v>15</v>
      </c>
      <c r="EG209" s="50">
        <v>7.3699999999999997E-6</v>
      </c>
      <c r="EH209">
        <v>105.953</v>
      </c>
      <c r="EI209">
        <v>77.84</v>
      </c>
      <c r="EJ209">
        <v>120.175</v>
      </c>
      <c r="EK209">
        <v>-131.42400000000001</v>
      </c>
      <c r="EL209">
        <v>1.2999999999999999E-2</v>
      </c>
      <c r="EO209" s="37"/>
      <c r="EP209" s="3">
        <v>35</v>
      </c>
      <c r="ER209" s="50">
        <v>9.8200000000000008E-6</v>
      </c>
      <c r="ES209">
        <v>63.914999999999999</v>
      </c>
      <c r="ET209">
        <v>60.957000000000001</v>
      </c>
      <c r="EU209">
        <v>66.200999999999993</v>
      </c>
      <c r="EV209">
        <v>26.565000000000001</v>
      </c>
      <c r="EW209">
        <v>1.7000000000000001E-2</v>
      </c>
      <c r="EY209"/>
      <c r="EZ209" s="37"/>
      <c r="FA209" s="37"/>
      <c r="FB209" s="37"/>
      <c r="FC209" s="37"/>
      <c r="FD209" s="37"/>
      <c r="FE209" s="37"/>
      <c r="FF209" s="37"/>
      <c r="FG209" s="37"/>
      <c r="FH209" s="37"/>
    </row>
    <row r="210" spans="2:164" x14ac:dyDescent="0.25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48"/>
      <c r="M210" s="37"/>
      <c r="N210" s="37"/>
      <c r="O210" s="37"/>
      <c r="P210" s="37"/>
      <c r="Q210" s="37"/>
      <c r="R210" s="37"/>
      <c r="S210" s="37"/>
      <c r="T210" s="37"/>
      <c r="U210" s="37"/>
      <c r="V210" s="48"/>
      <c r="W210" s="37"/>
      <c r="X210" s="37"/>
      <c r="Y210" s="37"/>
      <c r="Z210" s="37"/>
      <c r="AA210" s="37"/>
      <c r="AB210" s="37"/>
      <c r="AC210" s="37"/>
      <c r="AD210" s="37"/>
      <c r="AE210" s="37"/>
      <c r="AH210" s="50">
        <v>1.044E-5</v>
      </c>
      <c r="AI210">
        <v>58.588000000000001</v>
      </c>
      <c r="AJ210">
        <v>51.183999999999997</v>
      </c>
      <c r="AK210">
        <v>61.734999999999999</v>
      </c>
      <c r="AL210">
        <v>75.963999999999999</v>
      </c>
      <c r="AM210">
        <v>1.7999999999999999E-2</v>
      </c>
      <c r="AP210" s="48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6"/>
      <c r="BB210" s="37"/>
      <c r="BC210" s="37"/>
      <c r="BD210" s="37"/>
      <c r="BE210" s="37"/>
      <c r="BF210" s="37"/>
      <c r="BG210" s="37"/>
      <c r="BH210" s="37"/>
      <c r="BI210" s="37"/>
      <c r="BJ210" s="37"/>
      <c r="BK210" s="3">
        <v>5</v>
      </c>
      <c r="BM210" s="50">
        <v>8.6000000000000007E-6</v>
      </c>
      <c r="BN210">
        <v>103.408</v>
      </c>
      <c r="BO210">
        <v>89.412999999999997</v>
      </c>
      <c r="BP210">
        <v>118.11499999999999</v>
      </c>
      <c r="BQ210">
        <v>-146.88900000000001</v>
      </c>
      <c r="BR210">
        <v>1.4999999999999999E-2</v>
      </c>
      <c r="BU210" s="3">
        <v>60</v>
      </c>
      <c r="BW210" s="50">
        <v>7.3699999999999997E-6</v>
      </c>
      <c r="BX210">
        <v>117.88800000000001</v>
      </c>
      <c r="BY210">
        <v>88.144000000000005</v>
      </c>
      <c r="BZ210">
        <v>142.97200000000001</v>
      </c>
      <c r="CA210">
        <v>143.61600000000001</v>
      </c>
      <c r="CB210">
        <v>1.2999999999999999E-2</v>
      </c>
      <c r="CE210" s="3">
        <v>17</v>
      </c>
      <c r="CG210" s="50">
        <v>1.3499999999999999E-5</v>
      </c>
      <c r="CH210">
        <v>62.654000000000003</v>
      </c>
      <c r="CI210">
        <v>59.822000000000003</v>
      </c>
      <c r="CJ210">
        <v>66.558000000000007</v>
      </c>
      <c r="CK210">
        <v>149.26499999999999</v>
      </c>
      <c r="CL210">
        <v>2.4E-2</v>
      </c>
      <c r="CZ210" s="48"/>
      <c r="DA210" s="37"/>
      <c r="DB210" s="3">
        <v>14</v>
      </c>
      <c r="DD210" s="50">
        <v>9.2099999999999999E-6</v>
      </c>
      <c r="DE210">
        <v>45.578000000000003</v>
      </c>
      <c r="DF210">
        <v>34.756999999999998</v>
      </c>
      <c r="DG210">
        <v>51.246000000000002</v>
      </c>
      <c r="DH210">
        <v>22.931999999999999</v>
      </c>
      <c r="DI210">
        <v>1.6E-2</v>
      </c>
      <c r="DT210" s="37"/>
      <c r="DU210">
        <v>5</v>
      </c>
      <c r="DW210" s="50">
        <v>9.2099999999999999E-6</v>
      </c>
      <c r="DX210">
        <v>50.082000000000001</v>
      </c>
      <c r="DY210">
        <v>46.133000000000003</v>
      </c>
      <c r="DZ210">
        <v>52.648000000000003</v>
      </c>
      <c r="EA210">
        <v>60.750999999999998</v>
      </c>
      <c r="EB210">
        <v>1.6E-2</v>
      </c>
      <c r="EE210" s="3">
        <v>16</v>
      </c>
      <c r="EG210" s="50">
        <v>9.2099999999999999E-6</v>
      </c>
      <c r="EH210">
        <v>94.019000000000005</v>
      </c>
      <c r="EI210">
        <v>76</v>
      </c>
      <c r="EJ210">
        <v>115.721</v>
      </c>
      <c r="EK210">
        <v>51.953000000000003</v>
      </c>
      <c r="EL210">
        <v>1.6E-2</v>
      </c>
      <c r="EO210" s="37"/>
      <c r="EP210" s="3">
        <v>36</v>
      </c>
      <c r="ER210" s="50">
        <v>8.2900000000000002E-6</v>
      </c>
      <c r="ES210">
        <v>65.400999999999996</v>
      </c>
      <c r="ET210">
        <v>63.027999999999999</v>
      </c>
      <c r="EU210">
        <v>68.537999999999997</v>
      </c>
      <c r="EV210">
        <v>-152.447</v>
      </c>
      <c r="EW210">
        <v>1.4E-2</v>
      </c>
      <c r="EY210"/>
      <c r="EZ210" s="37"/>
      <c r="FA210" s="37"/>
      <c r="FB210" s="37"/>
      <c r="FC210" s="37"/>
      <c r="FD210" s="37"/>
      <c r="FE210" s="37"/>
      <c r="FF210" s="37"/>
      <c r="FG210" s="37"/>
      <c r="FH210" s="37"/>
    </row>
    <row r="211" spans="2:164" x14ac:dyDescent="0.25"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48"/>
      <c r="M211" s="37"/>
      <c r="N211" s="37"/>
      <c r="O211" s="37"/>
      <c r="P211" s="37"/>
      <c r="Q211" s="37"/>
      <c r="R211" s="37"/>
      <c r="S211" s="37"/>
      <c r="T211" s="37"/>
      <c r="U211" s="37"/>
      <c r="V211" s="48"/>
      <c r="W211" s="37"/>
      <c r="X211" s="37"/>
      <c r="Y211" s="37"/>
      <c r="Z211" s="37"/>
      <c r="AA211" s="37"/>
      <c r="AB211" s="37"/>
      <c r="AC211" s="37"/>
      <c r="AD211" s="37"/>
      <c r="AE211" s="37"/>
      <c r="AH211" s="50">
        <v>1.136E-5</v>
      </c>
      <c r="AI211">
        <v>60.540999999999997</v>
      </c>
      <c r="AJ211">
        <v>54.444000000000003</v>
      </c>
      <c r="AK211">
        <v>68.694000000000003</v>
      </c>
      <c r="AL211">
        <v>-104.42100000000001</v>
      </c>
      <c r="AM211">
        <v>0.02</v>
      </c>
      <c r="AP211" s="48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6"/>
      <c r="BB211" s="37"/>
      <c r="BC211" s="37"/>
      <c r="BD211" s="37"/>
      <c r="BE211" s="37"/>
      <c r="BF211" s="37"/>
      <c r="BG211" s="37"/>
      <c r="BH211" s="37"/>
      <c r="BI211" s="37"/>
      <c r="BJ211" s="37"/>
      <c r="BK211" s="3">
        <v>6</v>
      </c>
      <c r="BM211" s="50">
        <v>8.6000000000000007E-6</v>
      </c>
      <c r="BN211">
        <v>94.177000000000007</v>
      </c>
      <c r="BO211">
        <v>80.135000000000005</v>
      </c>
      <c r="BP211">
        <v>102.25700000000001</v>
      </c>
      <c r="BQ211">
        <v>31.329000000000001</v>
      </c>
      <c r="BR211">
        <v>1.4999999999999999E-2</v>
      </c>
      <c r="BU211" s="3">
        <v>61</v>
      </c>
      <c r="BW211" s="50">
        <v>1.0699999999999999E-5</v>
      </c>
      <c r="BX211">
        <v>81.599000000000004</v>
      </c>
      <c r="BY211">
        <v>67.027000000000001</v>
      </c>
      <c r="BZ211">
        <v>102.28100000000001</v>
      </c>
      <c r="CA211">
        <v>-38.927999999999997</v>
      </c>
      <c r="CB211">
        <v>1.9E-2</v>
      </c>
      <c r="CE211" s="3">
        <v>18</v>
      </c>
      <c r="CG211" s="50">
        <v>9.8200000000000008E-6</v>
      </c>
      <c r="CH211">
        <v>62.082999999999998</v>
      </c>
      <c r="CI211">
        <v>56.475000000000001</v>
      </c>
      <c r="CJ211">
        <v>66.272999999999996</v>
      </c>
      <c r="CK211">
        <v>-31.608000000000001</v>
      </c>
      <c r="CL211">
        <v>1.7000000000000001E-2</v>
      </c>
      <c r="CZ211" s="48"/>
      <c r="DA211" s="37"/>
      <c r="DB211" s="3">
        <v>15</v>
      </c>
      <c r="DD211" s="50">
        <v>7.6699999999999994E-6</v>
      </c>
      <c r="DE211">
        <v>48.65</v>
      </c>
      <c r="DF211">
        <v>45.777999999999999</v>
      </c>
      <c r="DG211">
        <v>52.5</v>
      </c>
      <c r="DH211">
        <v>-160.821</v>
      </c>
      <c r="DI211">
        <v>1.2999999999999999E-2</v>
      </c>
      <c r="DT211" s="37"/>
      <c r="DU211">
        <v>6</v>
      </c>
      <c r="DW211" s="50">
        <v>6.1399999999999997E-6</v>
      </c>
      <c r="DX211">
        <v>53.332999999999998</v>
      </c>
      <c r="DY211">
        <v>49.444000000000003</v>
      </c>
      <c r="DZ211">
        <v>59.332999999999998</v>
      </c>
      <c r="EA211">
        <v>-119.358</v>
      </c>
      <c r="EB211">
        <v>0.01</v>
      </c>
      <c r="EE211" s="3">
        <v>17</v>
      </c>
      <c r="EG211" s="50">
        <v>9.2099999999999999E-6</v>
      </c>
      <c r="EH211">
        <v>95.768000000000001</v>
      </c>
      <c r="EI211">
        <v>76</v>
      </c>
      <c r="EJ211">
        <v>121.184</v>
      </c>
      <c r="EK211">
        <v>-128.047</v>
      </c>
      <c r="EL211">
        <v>1.6E-2</v>
      </c>
      <c r="EO211" s="37"/>
      <c r="EP211" s="3">
        <v>37</v>
      </c>
      <c r="ER211" s="50">
        <v>6.4500000000000001E-6</v>
      </c>
      <c r="ES211">
        <v>64.391999999999996</v>
      </c>
      <c r="ET211">
        <v>62.728999999999999</v>
      </c>
      <c r="EU211">
        <v>66.332999999999998</v>
      </c>
      <c r="EV211">
        <v>22.834</v>
      </c>
      <c r="EW211">
        <v>1.0999999999999999E-2</v>
      </c>
      <c r="EY211"/>
      <c r="EZ211" s="37"/>
      <c r="FA211" s="37"/>
      <c r="FB211" s="37"/>
      <c r="FC211" s="37"/>
      <c r="FD211" s="37"/>
      <c r="FE211" s="37"/>
      <c r="FF211" s="37"/>
      <c r="FG211" s="37"/>
      <c r="FH211" s="37"/>
    </row>
    <row r="212" spans="2:164" x14ac:dyDescent="0.25"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48"/>
      <c r="M212" s="37"/>
      <c r="N212" s="37"/>
      <c r="O212" s="37"/>
      <c r="P212" s="37"/>
      <c r="Q212" s="37"/>
      <c r="R212" s="37"/>
      <c r="S212" s="37"/>
      <c r="T212" s="37"/>
      <c r="U212" s="37"/>
      <c r="V212" s="48"/>
      <c r="W212" s="37"/>
      <c r="X212" s="37"/>
      <c r="Y212" s="37"/>
      <c r="Z212" s="37"/>
      <c r="AA212" s="37"/>
      <c r="AB212" s="37"/>
      <c r="AC212" s="37"/>
      <c r="AD212" s="37"/>
      <c r="AE212" s="37"/>
      <c r="AH212" s="50">
        <v>1.136E-5</v>
      </c>
      <c r="AI212">
        <v>61.606999999999999</v>
      </c>
      <c r="AJ212">
        <v>56.360999999999997</v>
      </c>
      <c r="AK212">
        <v>68</v>
      </c>
      <c r="AL212">
        <v>77.125</v>
      </c>
      <c r="AM212">
        <v>0.02</v>
      </c>
      <c r="AP212" s="48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6"/>
      <c r="BB212" s="37"/>
      <c r="BC212" s="37"/>
      <c r="BD212" s="37"/>
      <c r="BE212" s="37"/>
      <c r="BF212" s="37"/>
      <c r="BG212" s="37"/>
      <c r="BH212" s="37"/>
      <c r="BI212" s="37"/>
      <c r="BJ212" s="37"/>
      <c r="BK212" s="3">
        <v>7</v>
      </c>
      <c r="BM212" s="50">
        <v>5.5300000000000004E-6</v>
      </c>
      <c r="BN212">
        <v>100.34399999999999</v>
      </c>
      <c r="BO212">
        <v>91.491</v>
      </c>
      <c r="BP212">
        <v>111.18</v>
      </c>
      <c r="BQ212">
        <v>-149.036</v>
      </c>
      <c r="BR212">
        <v>0.01</v>
      </c>
      <c r="BU212" s="3">
        <v>62</v>
      </c>
      <c r="BW212" s="50">
        <v>7.0600000000000002E-6</v>
      </c>
      <c r="BX212">
        <v>79.641999999999996</v>
      </c>
      <c r="BY212">
        <v>70.332999999999998</v>
      </c>
      <c r="BZ212">
        <v>94.332999999999998</v>
      </c>
      <c r="CA212">
        <v>146.31</v>
      </c>
      <c r="CB212">
        <v>1.2E-2</v>
      </c>
      <c r="CE212" s="3">
        <v>19</v>
      </c>
      <c r="CG212" s="50">
        <v>1.4399999999999999E-5</v>
      </c>
      <c r="CH212">
        <v>61.902999999999999</v>
      </c>
      <c r="CI212">
        <v>57</v>
      </c>
      <c r="CJ212">
        <v>65.956999999999994</v>
      </c>
      <c r="CK212">
        <v>150.101</v>
      </c>
      <c r="CL212">
        <v>2.5999999999999999E-2</v>
      </c>
      <c r="CZ212" s="48"/>
      <c r="DA212" s="37"/>
      <c r="DB212" s="3">
        <v>16</v>
      </c>
      <c r="DD212" s="50">
        <v>7.6699999999999994E-6</v>
      </c>
      <c r="DE212">
        <v>49.331000000000003</v>
      </c>
      <c r="DF212">
        <v>47.034999999999997</v>
      </c>
      <c r="DG212">
        <v>52.917000000000002</v>
      </c>
      <c r="DH212">
        <v>22.248999999999999</v>
      </c>
      <c r="DI212">
        <v>1.2999999999999999E-2</v>
      </c>
      <c r="DT212" s="37"/>
      <c r="DU212">
        <v>7</v>
      </c>
      <c r="DW212" s="50">
        <v>7.0600000000000002E-6</v>
      </c>
      <c r="DX212">
        <v>62.432000000000002</v>
      </c>
      <c r="DY212">
        <v>54.798000000000002</v>
      </c>
      <c r="DZ212">
        <v>73.222999999999999</v>
      </c>
      <c r="EA212">
        <v>63.435000000000002</v>
      </c>
      <c r="EB212">
        <v>1.2E-2</v>
      </c>
      <c r="EE212" s="3">
        <v>18</v>
      </c>
      <c r="EG212" s="50">
        <v>6.1399999999999997E-6</v>
      </c>
      <c r="EH212">
        <v>97.608000000000004</v>
      </c>
      <c r="EI212">
        <v>76</v>
      </c>
      <c r="EJ212">
        <v>121.333</v>
      </c>
      <c r="EK212">
        <v>47.121000000000002</v>
      </c>
      <c r="EL212">
        <v>1.0999999999999999E-2</v>
      </c>
      <c r="EO212" s="37"/>
      <c r="EP212" s="3">
        <v>38</v>
      </c>
      <c r="ER212" s="50">
        <v>7.3699999999999997E-6</v>
      </c>
      <c r="ES212">
        <v>65.674000000000007</v>
      </c>
      <c r="ET212">
        <v>63.75</v>
      </c>
      <c r="EU212">
        <v>67.591999999999999</v>
      </c>
      <c r="EV212">
        <v>-156.80099999999999</v>
      </c>
      <c r="EW212">
        <v>1.2999999999999999E-2</v>
      </c>
      <c r="EY212"/>
      <c r="EZ212" s="37"/>
      <c r="FA212" s="37"/>
      <c r="FB212" s="37"/>
      <c r="FC212" s="37"/>
      <c r="FD212" s="37"/>
      <c r="FE212" s="37"/>
      <c r="FF212" s="37"/>
      <c r="FG212" s="37"/>
      <c r="FH212" s="37"/>
    </row>
    <row r="213" spans="2:164" x14ac:dyDescent="0.25"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48"/>
      <c r="M213" s="37"/>
      <c r="N213" s="37"/>
      <c r="O213" s="37"/>
      <c r="P213" s="37"/>
      <c r="Q213" s="37"/>
      <c r="R213" s="37"/>
      <c r="S213" s="37"/>
      <c r="T213" s="37"/>
      <c r="U213" s="37"/>
      <c r="V213" s="48"/>
      <c r="W213" s="37"/>
      <c r="X213" s="37"/>
      <c r="Y213" s="37"/>
      <c r="Z213" s="37"/>
      <c r="AA213" s="37"/>
      <c r="AB213" s="37"/>
      <c r="AC213" s="37"/>
      <c r="AD213" s="37"/>
      <c r="AE213" s="37"/>
      <c r="AH213" s="50">
        <v>8.9020000000000005E-6</v>
      </c>
      <c r="AI213">
        <v>64.606999999999999</v>
      </c>
      <c r="AJ213">
        <v>62.832999999999998</v>
      </c>
      <c r="AK213">
        <v>68.667000000000002</v>
      </c>
      <c r="AL213">
        <v>-104.53400000000001</v>
      </c>
      <c r="AM213">
        <v>1.4999999999999999E-2</v>
      </c>
      <c r="AP213" s="48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6"/>
      <c r="BB213" s="37"/>
      <c r="BC213" s="37"/>
      <c r="BD213" s="37"/>
      <c r="BE213" s="37"/>
      <c r="BF213" s="37"/>
      <c r="BG213" s="37"/>
      <c r="BH213" s="37"/>
      <c r="BI213" s="37"/>
      <c r="BJ213" s="37"/>
      <c r="BK213" s="3">
        <v>8</v>
      </c>
      <c r="BM213" s="50">
        <v>5.8300000000000001E-6</v>
      </c>
      <c r="BN213">
        <v>96.412000000000006</v>
      </c>
      <c r="BO213">
        <v>81.667000000000002</v>
      </c>
      <c r="BP213">
        <v>108.357</v>
      </c>
      <c r="BQ213">
        <v>35.537999999999997</v>
      </c>
      <c r="BR213">
        <v>0.01</v>
      </c>
      <c r="BU213" s="3">
        <v>63</v>
      </c>
      <c r="BW213" s="50">
        <v>5.8300000000000001E-6</v>
      </c>
      <c r="BX213">
        <v>77.594999999999999</v>
      </c>
      <c r="BY213">
        <v>55</v>
      </c>
      <c r="BZ213">
        <v>94.352999999999994</v>
      </c>
      <c r="CA213">
        <v>-36.253999999999998</v>
      </c>
      <c r="CB213">
        <v>0.01</v>
      </c>
      <c r="CE213" s="3">
        <v>20</v>
      </c>
      <c r="CG213" s="50">
        <v>1.26E-5</v>
      </c>
      <c r="CH213">
        <v>59.579000000000001</v>
      </c>
      <c r="CI213">
        <v>56.917000000000002</v>
      </c>
      <c r="CJ213">
        <v>63.75</v>
      </c>
      <c r="CK213">
        <v>-34.875</v>
      </c>
      <c r="CL213">
        <v>2.1999999999999999E-2</v>
      </c>
      <c r="CZ213" s="48"/>
      <c r="DA213" s="37"/>
      <c r="DB213" s="3">
        <v>17</v>
      </c>
      <c r="DD213" s="50">
        <v>1.2300000000000001E-5</v>
      </c>
      <c r="DE213">
        <v>47.683</v>
      </c>
      <c r="DF213">
        <v>45.530999999999999</v>
      </c>
      <c r="DG213">
        <v>51.975999999999999</v>
      </c>
      <c r="DH213">
        <v>-160.64099999999999</v>
      </c>
      <c r="DI213">
        <v>2.1999999999999999E-2</v>
      </c>
      <c r="DT213" s="37"/>
      <c r="DU213">
        <v>8</v>
      </c>
      <c r="DW213" s="50">
        <v>7.0600000000000002E-6</v>
      </c>
      <c r="DX213">
        <v>60.03</v>
      </c>
      <c r="DY213">
        <v>52.786999999999999</v>
      </c>
      <c r="DZ213">
        <v>64.667000000000002</v>
      </c>
      <c r="EA213">
        <v>-117.759</v>
      </c>
      <c r="EB213">
        <v>1.2E-2</v>
      </c>
      <c r="EE213" s="3">
        <v>19</v>
      </c>
      <c r="EG213" s="50">
        <v>8.2900000000000002E-6</v>
      </c>
      <c r="EH213">
        <v>92.798000000000002</v>
      </c>
      <c r="EI213">
        <v>76.796999999999997</v>
      </c>
      <c r="EJ213">
        <v>121.333</v>
      </c>
      <c r="EK213">
        <v>-125.538</v>
      </c>
      <c r="EL213">
        <v>1.4E-2</v>
      </c>
      <c r="EO213" s="37"/>
      <c r="EP213" s="3">
        <v>39</v>
      </c>
      <c r="ER213" s="50">
        <v>7.6699999999999994E-6</v>
      </c>
      <c r="ES213">
        <v>66.551000000000002</v>
      </c>
      <c r="ET213">
        <v>64.167000000000002</v>
      </c>
      <c r="EU213">
        <v>68.471999999999994</v>
      </c>
      <c r="EV213">
        <v>26.565000000000001</v>
      </c>
      <c r="EW213">
        <v>1.4E-2</v>
      </c>
      <c r="EY213"/>
      <c r="EZ213" s="37"/>
      <c r="FA213" s="37"/>
      <c r="FB213" s="37"/>
      <c r="FC213" s="37"/>
      <c r="FD213" s="37"/>
      <c r="FE213" s="37"/>
      <c r="FF213" s="37"/>
      <c r="FG213" s="37"/>
      <c r="FH213" s="37"/>
    </row>
    <row r="214" spans="2:164" x14ac:dyDescent="0.25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48"/>
      <c r="M214" s="37"/>
      <c r="N214" s="37"/>
      <c r="O214" s="37"/>
      <c r="P214" s="37"/>
      <c r="Q214" s="37"/>
      <c r="R214" s="37"/>
      <c r="S214" s="37"/>
      <c r="T214" s="37"/>
      <c r="U214" s="37"/>
      <c r="V214" s="48"/>
      <c r="W214" s="37"/>
      <c r="X214" s="37"/>
      <c r="Y214" s="37"/>
      <c r="Z214" s="37"/>
      <c r="AA214" s="37"/>
      <c r="AB214" s="37"/>
      <c r="AC214" s="37"/>
      <c r="AD214" s="37"/>
      <c r="AE214" s="37"/>
      <c r="AH214" s="50">
        <v>7.6739999999999997E-6</v>
      </c>
      <c r="AI214">
        <v>64.454999999999998</v>
      </c>
      <c r="AJ214">
        <v>60</v>
      </c>
      <c r="AK214">
        <v>68.667000000000002</v>
      </c>
      <c r="AL214">
        <v>77.734999999999999</v>
      </c>
      <c r="AM214">
        <v>1.2999999999999999E-2</v>
      </c>
      <c r="AP214" s="48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6"/>
      <c r="BB214" s="37"/>
      <c r="BC214" s="37"/>
      <c r="BD214" s="37"/>
      <c r="BE214" s="37"/>
      <c r="BF214" s="37"/>
      <c r="BG214" s="37"/>
      <c r="BH214" s="37"/>
      <c r="BI214" s="37"/>
      <c r="BJ214" s="37"/>
      <c r="BK214" s="3">
        <v>9</v>
      </c>
      <c r="BM214" s="50">
        <v>6.1399999999999997E-6</v>
      </c>
      <c r="BN214">
        <v>103.464</v>
      </c>
      <c r="BO214">
        <v>97.049000000000007</v>
      </c>
      <c r="BP214">
        <v>108.69199999999999</v>
      </c>
      <c r="BQ214">
        <v>-152.10300000000001</v>
      </c>
      <c r="BR214">
        <v>1.0999999999999999E-2</v>
      </c>
      <c r="BU214" s="3">
        <v>64</v>
      </c>
      <c r="BW214" s="50">
        <v>6.7499999999999997E-6</v>
      </c>
      <c r="BX214">
        <v>56.256999999999998</v>
      </c>
      <c r="BY214">
        <v>52.174999999999997</v>
      </c>
      <c r="BZ214">
        <v>61.994</v>
      </c>
      <c r="CA214">
        <v>140.90600000000001</v>
      </c>
      <c r="CB214">
        <v>1.2E-2</v>
      </c>
      <c r="CE214" s="3">
        <v>21</v>
      </c>
      <c r="CG214" s="50">
        <v>1.11E-5</v>
      </c>
      <c r="CH214">
        <v>57.756</v>
      </c>
      <c r="CI214">
        <v>47.695999999999998</v>
      </c>
      <c r="CJ214">
        <v>62.6</v>
      </c>
      <c r="CK214">
        <v>151.26</v>
      </c>
      <c r="CL214">
        <v>0.02</v>
      </c>
      <c r="CZ214" s="48"/>
      <c r="DA214" s="37"/>
      <c r="DB214" s="3">
        <v>18</v>
      </c>
      <c r="DD214" s="50">
        <v>1.6900000000000001E-5</v>
      </c>
      <c r="DE214">
        <v>45.984999999999999</v>
      </c>
      <c r="DF214">
        <v>40.332999999999998</v>
      </c>
      <c r="DG214">
        <v>49.110999999999997</v>
      </c>
      <c r="DH214">
        <v>21.800999999999998</v>
      </c>
      <c r="DI214">
        <v>0.03</v>
      </c>
      <c r="DT214" s="37"/>
      <c r="DU214">
        <v>9</v>
      </c>
      <c r="DW214" s="50">
        <v>8.6000000000000007E-6</v>
      </c>
      <c r="DX214">
        <v>64.388999999999996</v>
      </c>
      <c r="DY214">
        <v>60.593000000000004</v>
      </c>
      <c r="DZ214">
        <v>70.741</v>
      </c>
      <c r="EA214">
        <v>59.744</v>
      </c>
      <c r="EB214">
        <v>1.4999999999999999E-2</v>
      </c>
      <c r="EE214" s="3">
        <v>20</v>
      </c>
      <c r="EG214" s="50">
        <v>9.8200000000000008E-6</v>
      </c>
      <c r="EH214">
        <v>85.343000000000004</v>
      </c>
      <c r="EI214">
        <v>71.936000000000007</v>
      </c>
      <c r="EJ214">
        <v>97.332999999999998</v>
      </c>
      <c r="EK214">
        <v>47.603000000000002</v>
      </c>
      <c r="EL214">
        <v>1.7000000000000001E-2</v>
      </c>
      <c r="EO214" s="37"/>
      <c r="EP214" s="3">
        <v>40</v>
      </c>
      <c r="ER214" s="50">
        <v>6.7499999999999997E-6</v>
      </c>
      <c r="ES214">
        <v>65.331999999999994</v>
      </c>
      <c r="ET214">
        <v>63</v>
      </c>
      <c r="EU214">
        <v>67.102000000000004</v>
      </c>
      <c r="EV214">
        <v>-157.166</v>
      </c>
      <c r="EW214">
        <v>1.2E-2</v>
      </c>
      <c r="EY214"/>
      <c r="EZ214" s="37"/>
      <c r="FA214" s="37"/>
      <c r="FB214" s="37"/>
      <c r="FC214" s="37"/>
      <c r="FD214" s="37"/>
      <c r="FE214" s="37"/>
      <c r="FF214" s="37"/>
      <c r="FG214" s="37"/>
      <c r="FH214" s="37"/>
    </row>
    <row r="215" spans="2:164" x14ac:dyDescent="0.25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48"/>
      <c r="M215" s="37"/>
      <c r="N215" s="37"/>
      <c r="O215" s="37"/>
      <c r="P215" s="37"/>
      <c r="Q215" s="37"/>
      <c r="R215" s="37"/>
      <c r="S215" s="37"/>
      <c r="T215" s="37"/>
      <c r="U215" s="37"/>
      <c r="V215" s="48"/>
      <c r="W215" s="37"/>
      <c r="X215" s="37"/>
      <c r="Y215" s="37"/>
      <c r="Z215" s="37"/>
      <c r="AA215" s="37"/>
      <c r="AB215" s="37"/>
      <c r="AC215" s="37"/>
      <c r="AD215" s="37"/>
      <c r="AE215" s="37"/>
      <c r="AH215" s="50">
        <v>9.2089999999999994E-6</v>
      </c>
      <c r="AI215">
        <v>58.137</v>
      </c>
      <c r="AJ215">
        <v>54.441000000000003</v>
      </c>
      <c r="AK215">
        <v>60.701000000000001</v>
      </c>
      <c r="AL215">
        <v>-102.095</v>
      </c>
      <c r="AM215">
        <v>1.6E-2</v>
      </c>
      <c r="AP215" s="48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6"/>
      <c r="BB215" s="37"/>
      <c r="BC215" s="37"/>
      <c r="BD215" s="37"/>
      <c r="BE215" s="37"/>
      <c r="BF215" s="37"/>
      <c r="BG215" s="37"/>
      <c r="BH215" s="37"/>
      <c r="BI215" s="37"/>
      <c r="BJ215" s="37"/>
      <c r="BK215" s="3">
        <v>10</v>
      </c>
      <c r="BM215" s="50">
        <v>5.5300000000000004E-6</v>
      </c>
      <c r="BN215">
        <v>103.509</v>
      </c>
      <c r="BO215">
        <v>96.275999999999996</v>
      </c>
      <c r="BP215">
        <v>112.633</v>
      </c>
      <c r="BQ215">
        <v>35.537999999999997</v>
      </c>
      <c r="BR215">
        <v>8.9999999999999993E-3</v>
      </c>
      <c r="BU215" s="3">
        <v>65</v>
      </c>
      <c r="BW215" s="50">
        <v>6.1399999999999997E-6</v>
      </c>
      <c r="BX215">
        <v>59.247</v>
      </c>
      <c r="BY215">
        <v>54.960999999999999</v>
      </c>
      <c r="BZ215">
        <v>62.185000000000002</v>
      </c>
      <c r="CA215">
        <v>-36.253999999999998</v>
      </c>
      <c r="CB215">
        <v>0.01</v>
      </c>
      <c r="CE215" s="3">
        <v>22</v>
      </c>
      <c r="CG215" s="50">
        <v>1.47E-5</v>
      </c>
      <c r="CH215">
        <v>57.962000000000003</v>
      </c>
      <c r="CI215">
        <v>54</v>
      </c>
      <c r="CJ215">
        <v>61.948</v>
      </c>
      <c r="CK215">
        <v>-33.69</v>
      </c>
      <c r="CL215">
        <v>2.5999999999999999E-2</v>
      </c>
      <c r="CZ215" s="48"/>
      <c r="DA215" s="37"/>
      <c r="DB215" s="3">
        <v>19</v>
      </c>
      <c r="DD215" s="50">
        <v>1.5400000000000002E-5</v>
      </c>
      <c r="DE215">
        <v>50.631999999999998</v>
      </c>
      <c r="DF215">
        <v>45.228000000000002</v>
      </c>
      <c r="DG215">
        <v>56.582999999999998</v>
      </c>
      <c r="DH215">
        <v>-158.19900000000001</v>
      </c>
      <c r="DI215">
        <v>2.7E-2</v>
      </c>
      <c r="DT215" s="37"/>
      <c r="DU215">
        <v>10</v>
      </c>
      <c r="DW215" s="50">
        <v>7.9799999999999998E-6</v>
      </c>
      <c r="DX215">
        <v>68.543000000000006</v>
      </c>
      <c r="DY215">
        <v>55.667000000000002</v>
      </c>
      <c r="DZ215">
        <v>72.277000000000001</v>
      </c>
      <c r="EA215">
        <v>-118.61</v>
      </c>
      <c r="EB215">
        <v>1.4E-2</v>
      </c>
      <c r="EE215" s="3">
        <v>21</v>
      </c>
      <c r="EG215" s="50">
        <v>9.2099999999999999E-6</v>
      </c>
      <c r="EH215">
        <v>73.543000000000006</v>
      </c>
      <c r="EI215">
        <v>68.436999999999998</v>
      </c>
      <c r="EJ215">
        <v>80.915000000000006</v>
      </c>
      <c r="EK215">
        <v>-130.815</v>
      </c>
      <c r="EL215">
        <v>1.6E-2</v>
      </c>
      <c r="EO215" s="37"/>
      <c r="EP215" s="3">
        <v>41</v>
      </c>
      <c r="ER215" s="50">
        <v>7.0600000000000002E-6</v>
      </c>
      <c r="ES215">
        <v>64.405000000000001</v>
      </c>
      <c r="ET215">
        <v>62.337000000000003</v>
      </c>
      <c r="EU215">
        <v>67.090999999999994</v>
      </c>
      <c r="EV215">
        <v>24.228000000000002</v>
      </c>
      <c r="EW215">
        <v>1.2E-2</v>
      </c>
      <c r="EY215"/>
      <c r="EZ215" s="37"/>
      <c r="FA215" s="37"/>
      <c r="FB215" s="37"/>
      <c r="FC215" s="37"/>
      <c r="FD215" s="37"/>
      <c r="FE215" s="37"/>
      <c r="FF215" s="37"/>
      <c r="FG215" s="37"/>
      <c r="FH215" s="37"/>
    </row>
    <row r="216" spans="2:164" x14ac:dyDescent="0.25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48"/>
      <c r="M216" s="37"/>
      <c r="N216" s="37"/>
      <c r="O216" s="37"/>
      <c r="P216" s="37"/>
      <c r="Q216" s="37"/>
      <c r="R216" s="37"/>
      <c r="S216" s="37"/>
      <c r="T216" s="37"/>
      <c r="U216" s="37"/>
      <c r="V216" s="48"/>
      <c r="W216" s="37"/>
      <c r="X216" s="37"/>
      <c r="Y216" s="37"/>
      <c r="Z216" s="37"/>
      <c r="AA216" s="37"/>
      <c r="AB216" s="37"/>
      <c r="AC216" s="37"/>
      <c r="AD216" s="37"/>
      <c r="AE216" s="37"/>
      <c r="AH216" s="50">
        <v>1.044E-5</v>
      </c>
      <c r="AI216">
        <v>59.154000000000003</v>
      </c>
      <c r="AJ216">
        <v>56.356000000000002</v>
      </c>
      <c r="AK216">
        <v>62.938000000000002</v>
      </c>
      <c r="AL216">
        <v>75.963999999999999</v>
      </c>
      <c r="AM216">
        <v>1.7999999999999999E-2</v>
      </c>
      <c r="AP216" s="48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6"/>
      <c r="BB216" s="37"/>
      <c r="BC216" s="37"/>
      <c r="BD216" s="37"/>
      <c r="BE216" s="37"/>
      <c r="BF216" s="37"/>
      <c r="BG216" s="37"/>
      <c r="BH216" s="37"/>
      <c r="BI216" s="37"/>
      <c r="BJ216" s="37"/>
      <c r="BK216" s="3">
        <v>11</v>
      </c>
      <c r="BM216" s="50">
        <v>3.9899999999999999E-6</v>
      </c>
      <c r="BN216">
        <v>111.267</v>
      </c>
      <c r="BO216">
        <v>96.888999999999996</v>
      </c>
      <c r="BP216">
        <v>122.667</v>
      </c>
      <c r="BQ216">
        <v>-155.55600000000001</v>
      </c>
      <c r="BR216">
        <v>7.0000000000000001E-3</v>
      </c>
      <c r="BU216" s="3">
        <v>66</v>
      </c>
      <c r="BW216" s="50">
        <v>7.0600000000000002E-6</v>
      </c>
      <c r="BX216">
        <v>54.566000000000003</v>
      </c>
      <c r="BY216">
        <v>44.095999999999997</v>
      </c>
      <c r="BZ216">
        <v>61.375999999999998</v>
      </c>
      <c r="CA216">
        <v>142.595</v>
      </c>
      <c r="CB216">
        <v>1.2E-2</v>
      </c>
      <c r="CE216" s="3">
        <v>23</v>
      </c>
      <c r="CG216" s="50">
        <v>9.8200000000000008E-6</v>
      </c>
      <c r="CH216">
        <v>55.176000000000002</v>
      </c>
      <c r="CI216">
        <v>51.722999999999999</v>
      </c>
      <c r="CJ216">
        <v>57</v>
      </c>
      <c r="CK216">
        <v>148.392</v>
      </c>
      <c r="CL216">
        <v>1.7000000000000001E-2</v>
      </c>
      <c r="CZ216" s="48"/>
      <c r="DA216" s="37"/>
      <c r="DB216" s="3">
        <v>20</v>
      </c>
      <c r="DD216" s="50">
        <v>7.9799999999999998E-6</v>
      </c>
      <c r="DE216">
        <v>49.259</v>
      </c>
      <c r="DF216">
        <v>44.941000000000003</v>
      </c>
      <c r="DG216">
        <v>52.027000000000001</v>
      </c>
      <c r="DH216">
        <v>19.178999999999998</v>
      </c>
      <c r="DI216">
        <v>1.4E-2</v>
      </c>
      <c r="DT216" s="37"/>
      <c r="DU216">
        <v>11</v>
      </c>
      <c r="DW216" s="50">
        <v>7.9799999999999998E-6</v>
      </c>
      <c r="DX216">
        <v>60.588999999999999</v>
      </c>
      <c r="DY216">
        <v>55.667000000000002</v>
      </c>
      <c r="DZ216">
        <v>65.293000000000006</v>
      </c>
      <c r="EA216">
        <v>61.39</v>
      </c>
      <c r="EB216">
        <v>1.4E-2</v>
      </c>
      <c r="EE216" s="3">
        <v>22</v>
      </c>
      <c r="EG216" s="50">
        <v>5.8300000000000001E-6</v>
      </c>
      <c r="EH216">
        <v>75.078999999999994</v>
      </c>
      <c r="EI216">
        <v>67.667000000000002</v>
      </c>
      <c r="EJ216">
        <v>79.111000000000004</v>
      </c>
      <c r="EK216">
        <v>47.290999999999997</v>
      </c>
      <c r="EL216">
        <v>0.01</v>
      </c>
      <c r="EO216" s="37"/>
      <c r="EP216" s="3">
        <v>42</v>
      </c>
      <c r="ER216" s="50">
        <v>4.6E-6</v>
      </c>
      <c r="ES216">
        <v>64.784999999999997</v>
      </c>
      <c r="ET216">
        <v>61.366999999999997</v>
      </c>
      <c r="EU216">
        <v>67.662000000000006</v>
      </c>
      <c r="EV216">
        <v>-151.69900000000001</v>
      </c>
      <c r="EW216">
        <v>8.0000000000000002E-3</v>
      </c>
      <c r="EY216"/>
      <c r="EZ216" s="37"/>
      <c r="FA216" s="37"/>
      <c r="FB216" s="37"/>
      <c r="FC216" s="37"/>
      <c r="FD216" s="37"/>
      <c r="FE216" s="37"/>
      <c r="FF216" s="37"/>
      <c r="FG216" s="37"/>
      <c r="FH216" s="37"/>
    </row>
    <row r="217" spans="2:164" x14ac:dyDescent="0.25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48"/>
      <c r="M217" s="37"/>
      <c r="N217" s="37"/>
      <c r="O217" s="37"/>
      <c r="P217" s="37"/>
      <c r="Q217" s="37"/>
      <c r="R217" s="37"/>
      <c r="S217" s="37"/>
      <c r="T217" s="37"/>
      <c r="U217" s="37"/>
      <c r="V217" s="48"/>
      <c r="W217" s="37"/>
      <c r="X217" s="37"/>
      <c r="Y217" s="37"/>
      <c r="Z217" s="37"/>
      <c r="AA217" s="37"/>
      <c r="AB217" s="37"/>
      <c r="AC217" s="37"/>
      <c r="AD217" s="37"/>
      <c r="AE217" s="37"/>
      <c r="AH217" s="50">
        <v>9.8220000000000002E-6</v>
      </c>
      <c r="AI217">
        <v>59.802</v>
      </c>
      <c r="AJ217">
        <v>56.698999999999998</v>
      </c>
      <c r="AK217">
        <v>62.301000000000002</v>
      </c>
      <c r="AL217">
        <v>-104.931</v>
      </c>
      <c r="AM217">
        <v>1.7000000000000001E-2</v>
      </c>
      <c r="AP217" s="48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6"/>
      <c r="BB217" s="37"/>
      <c r="BC217" s="37"/>
      <c r="BD217" s="37"/>
      <c r="BE217" s="37"/>
      <c r="BF217" s="37"/>
      <c r="BG217" s="37"/>
      <c r="BH217" s="37"/>
      <c r="BI217" s="37"/>
      <c r="BJ217" s="37"/>
      <c r="BK217" s="3">
        <v>12</v>
      </c>
      <c r="BM217" s="50">
        <v>6.7499999999999997E-6</v>
      </c>
      <c r="BN217">
        <v>148.523</v>
      </c>
      <c r="BO217">
        <v>122.667</v>
      </c>
      <c r="BP217">
        <v>168.58699999999999</v>
      </c>
      <c r="BQ217">
        <v>31.43</v>
      </c>
      <c r="BR217">
        <v>1.2E-2</v>
      </c>
      <c r="BU217" s="3">
        <v>67</v>
      </c>
      <c r="BW217" s="50">
        <v>9.2099999999999999E-6</v>
      </c>
      <c r="BX217">
        <v>45.906999999999996</v>
      </c>
      <c r="BY217">
        <v>41.23</v>
      </c>
      <c r="BZ217">
        <v>51.011000000000003</v>
      </c>
      <c r="CA217">
        <v>-36.469000000000001</v>
      </c>
      <c r="CB217">
        <v>1.6E-2</v>
      </c>
      <c r="CE217" s="3">
        <v>24</v>
      </c>
      <c r="CG217" s="50">
        <v>8.2900000000000002E-6</v>
      </c>
      <c r="CH217">
        <v>54.65</v>
      </c>
      <c r="CI217">
        <v>53</v>
      </c>
      <c r="CJ217">
        <v>57</v>
      </c>
      <c r="CK217">
        <v>-30.579000000000001</v>
      </c>
      <c r="CL217">
        <v>1.4E-2</v>
      </c>
      <c r="CZ217" s="48"/>
      <c r="DA217" s="37"/>
      <c r="DB217" s="3">
        <v>21</v>
      </c>
      <c r="DD217" s="50">
        <v>1.2E-5</v>
      </c>
      <c r="DE217">
        <v>49.813000000000002</v>
      </c>
      <c r="DF217">
        <v>46.07</v>
      </c>
      <c r="DG217">
        <v>55.311999999999998</v>
      </c>
      <c r="DH217">
        <v>-158.749</v>
      </c>
      <c r="DI217">
        <v>2.1000000000000001E-2</v>
      </c>
      <c r="DT217" s="37"/>
      <c r="DU217">
        <v>12</v>
      </c>
      <c r="DW217" s="50">
        <v>9.5200000000000003E-6</v>
      </c>
      <c r="DX217">
        <v>68.05</v>
      </c>
      <c r="DY217">
        <v>62.667000000000002</v>
      </c>
      <c r="DZ217">
        <v>74</v>
      </c>
      <c r="EA217">
        <v>-118.301</v>
      </c>
      <c r="EB217">
        <v>1.6E-2</v>
      </c>
      <c r="EE217" s="3">
        <v>23</v>
      </c>
      <c r="EG217" s="50">
        <v>6.1399999999999997E-6</v>
      </c>
      <c r="EH217">
        <v>74.42</v>
      </c>
      <c r="EI217">
        <v>66.063000000000002</v>
      </c>
      <c r="EJ217">
        <v>81.210999999999999</v>
      </c>
      <c r="EK217">
        <v>-124.509</v>
      </c>
      <c r="EL217">
        <v>1.0999999999999999E-2</v>
      </c>
      <c r="EO217" s="37"/>
      <c r="EP217" s="3">
        <v>43</v>
      </c>
      <c r="ER217" s="50">
        <v>8.6000000000000007E-6</v>
      </c>
      <c r="ES217">
        <v>64.031000000000006</v>
      </c>
      <c r="ET217">
        <v>61.667000000000002</v>
      </c>
      <c r="EU217">
        <v>66.332999999999998</v>
      </c>
      <c r="EV217">
        <v>21.800999999999998</v>
      </c>
      <c r="EW217">
        <v>1.4999999999999999E-2</v>
      </c>
      <c r="EY217"/>
      <c r="EZ217" s="37"/>
      <c r="FA217" s="37"/>
      <c r="FB217" s="37"/>
      <c r="FC217" s="37"/>
      <c r="FD217" s="37"/>
      <c r="FE217" s="37"/>
      <c r="FF217" s="37"/>
      <c r="FG217" s="37"/>
      <c r="FH217" s="37"/>
    </row>
    <row r="218" spans="2:164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48"/>
      <c r="M218" s="37"/>
      <c r="N218" s="37"/>
      <c r="O218" s="37"/>
      <c r="P218" s="37"/>
      <c r="Q218" s="37"/>
      <c r="R218" s="37"/>
      <c r="S218" s="37"/>
      <c r="T218" s="37"/>
      <c r="U218" s="37"/>
      <c r="V218" s="48"/>
      <c r="W218" s="37"/>
      <c r="X218" s="37"/>
      <c r="Y218" s="37"/>
      <c r="Z218" s="37"/>
      <c r="AA218" s="37"/>
      <c r="AB218" s="37"/>
      <c r="AC218" s="37"/>
      <c r="AD218" s="37"/>
      <c r="AE218" s="37"/>
      <c r="AH218" s="50">
        <v>1.166E-5</v>
      </c>
      <c r="AI218">
        <v>59.39</v>
      </c>
      <c r="AJ218">
        <v>56.354999999999997</v>
      </c>
      <c r="AK218">
        <v>62.847000000000001</v>
      </c>
      <c r="AL218">
        <v>75.963999999999999</v>
      </c>
      <c r="AM218">
        <v>2.1000000000000001E-2</v>
      </c>
      <c r="AP218" s="48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6"/>
      <c r="BB218" s="37"/>
      <c r="BC218" s="37"/>
      <c r="BD218" s="37"/>
      <c r="BE218" s="37"/>
      <c r="BF218" s="37"/>
      <c r="BG218" s="37"/>
      <c r="BH218" s="37"/>
      <c r="BI218" s="37"/>
      <c r="BJ218" s="37"/>
      <c r="BK218" s="3">
        <v>13</v>
      </c>
      <c r="BM218" s="50">
        <v>8.8999999999999995E-6</v>
      </c>
      <c r="BN218">
        <v>141.42599999999999</v>
      </c>
      <c r="BO218">
        <v>121.667</v>
      </c>
      <c r="BP218">
        <v>155.70599999999999</v>
      </c>
      <c r="BQ218">
        <v>-146.88900000000001</v>
      </c>
      <c r="BR218">
        <v>1.4999999999999999E-2</v>
      </c>
      <c r="BU218" s="3">
        <v>68</v>
      </c>
      <c r="BW218" s="50">
        <v>8.8999999999999995E-6</v>
      </c>
      <c r="BX218">
        <v>44.776000000000003</v>
      </c>
      <c r="BY218">
        <v>38.667000000000002</v>
      </c>
      <c r="BZ218">
        <v>50.5</v>
      </c>
      <c r="CA218">
        <v>143.53100000000001</v>
      </c>
      <c r="CB218">
        <v>1.6E-2</v>
      </c>
      <c r="CE218" s="3">
        <v>25</v>
      </c>
      <c r="CF218" t="s">
        <v>3</v>
      </c>
      <c r="CG218" s="50">
        <v>1.11E-5</v>
      </c>
      <c r="CH218">
        <v>61.265000000000001</v>
      </c>
      <c r="CI218">
        <v>56.823999999999998</v>
      </c>
      <c r="CJ218">
        <v>65.504999999999995</v>
      </c>
      <c r="CK218">
        <v>58.249000000000002</v>
      </c>
      <c r="CL218">
        <v>0.02</v>
      </c>
      <c r="CZ218" s="48"/>
      <c r="DA218" s="37"/>
      <c r="DB218" s="3">
        <v>22</v>
      </c>
      <c r="DD218" s="50">
        <v>7.6699999999999994E-6</v>
      </c>
      <c r="DE218">
        <v>50.36</v>
      </c>
      <c r="DF218">
        <v>47.185000000000002</v>
      </c>
      <c r="DG218">
        <v>52.963000000000001</v>
      </c>
      <c r="DH218">
        <v>19.983000000000001</v>
      </c>
      <c r="DI218">
        <v>1.2999999999999999E-2</v>
      </c>
      <c r="DT218" s="37"/>
      <c r="DU218">
        <v>13</v>
      </c>
      <c r="DW218" s="50">
        <v>7.3699999999999997E-6</v>
      </c>
      <c r="DX218">
        <v>68.183000000000007</v>
      </c>
      <c r="DY218">
        <v>63.332999999999998</v>
      </c>
      <c r="DZ218">
        <v>74.251999999999995</v>
      </c>
      <c r="EA218">
        <v>64.537000000000006</v>
      </c>
      <c r="EB218">
        <v>1.2999999999999999E-2</v>
      </c>
      <c r="EE218" s="3">
        <v>24</v>
      </c>
      <c r="EG218" s="50">
        <v>9.2099999999999999E-6</v>
      </c>
      <c r="EH218">
        <v>64.703999999999994</v>
      </c>
      <c r="EI218">
        <v>61.869</v>
      </c>
      <c r="EJ218">
        <v>70.667000000000002</v>
      </c>
      <c r="EK218">
        <v>49.185000000000002</v>
      </c>
      <c r="EL218">
        <v>1.6E-2</v>
      </c>
      <c r="EO218" s="37"/>
      <c r="EP218" s="3">
        <v>44</v>
      </c>
      <c r="ER218" s="50">
        <v>7.9799999999999998E-6</v>
      </c>
      <c r="ES218">
        <v>65.466999999999999</v>
      </c>
      <c r="ET218">
        <v>63.018000000000001</v>
      </c>
      <c r="EU218">
        <v>67.358999999999995</v>
      </c>
      <c r="EV218">
        <v>-154.44</v>
      </c>
      <c r="EW218">
        <v>1.4E-2</v>
      </c>
      <c r="EY218"/>
      <c r="EZ218" s="37"/>
      <c r="FA218" s="37"/>
      <c r="FB218" s="37"/>
      <c r="FC218" s="37"/>
      <c r="FD218" s="37"/>
      <c r="FE218" s="37"/>
      <c r="FF218" s="37"/>
      <c r="FG218" s="37"/>
      <c r="FH218" s="37"/>
    </row>
    <row r="219" spans="2:164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48"/>
      <c r="M219" s="37"/>
      <c r="N219" s="37"/>
      <c r="O219" s="37"/>
      <c r="P219" s="37"/>
      <c r="Q219" s="37"/>
      <c r="R219" s="37"/>
      <c r="S219" s="37"/>
      <c r="T219" s="37"/>
      <c r="U219" s="37"/>
      <c r="V219" s="48"/>
      <c r="W219" s="37"/>
      <c r="X219" s="37"/>
      <c r="Y219" s="37"/>
      <c r="Z219" s="37"/>
      <c r="AA219" s="37"/>
      <c r="AB219" s="37"/>
      <c r="AC219" s="37"/>
      <c r="AD219" s="37"/>
      <c r="AE219" s="37"/>
      <c r="AH219" s="50">
        <v>1.136E-5</v>
      </c>
      <c r="AI219">
        <v>57.834000000000003</v>
      </c>
      <c r="AJ219">
        <v>52.826999999999998</v>
      </c>
      <c r="AK219">
        <v>61.298999999999999</v>
      </c>
      <c r="AL219">
        <v>-102.875</v>
      </c>
      <c r="AM219">
        <v>0.02</v>
      </c>
      <c r="AP219" s="48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6"/>
      <c r="BB219" s="37"/>
      <c r="BC219" s="37"/>
      <c r="BD219" s="37"/>
      <c r="BE219" s="37"/>
      <c r="BF219" s="37"/>
      <c r="BG219" s="37"/>
      <c r="BH219" s="37"/>
      <c r="BI219" s="37"/>
      <c r="BJ219" s="37"/>
      <c r="BK219" s="3">
        <v>14</v>
      </c>
      <c r="BM219" s="50">
        <v>6.4500000000000001E-6</v>
      </c>
      <c r="BN219">
        <v>133.83500000000001</v>
      </c>
      <c r="BO219">
        <v>121.667</v>
      </c>
      <c r="BP219">
        <v>139.88900000000001</v>
      </c>
      <c r="BQ219">
        <v>27.896999999999998</v>
      </c>
      <c r="BR219">
        <v>1.0999999999999999E-2</v>
      </c>
      <c r="BU219" s="3">
        <v>69</v>
      </c>
      <c r="BW219" s="50">
        <v>1.2300000000000001E-5</v>
      </c>
      <c r="BX219">
        <v>37.331000000000003</v>
      </c>
      <c r="BY219">
        <v>32.951999999999998</v>
      </c>
      <c r="BZ219">
        <v>42.406999999999996</v>
      </c>
      <c r="CA219">
        <v>-37.747</v>
      </c>
      <c r="CB219">
        <v>2.1999999999999999E-2</v>
      </c>
      <c r="CE219" s="3">
        <v>26</v>
      </c>
      <c r="CF219" t="s">
        <v>7</v>
      </c>
      <c r="CG219" s="50">
        <v>2.8499999999999998E-6</v>
      </c>
      <c r="CH219">
        <v>2.9380000000000002</v>
      </c>
      <c r="CI219">
        <v>3.1589999999999998</v>
      </c>
      <c r="CJ219">
        <v>4.3129999999999997</v>
      </c>
      <c r="CK219">
        <v>91.787999999999997</v>
      </c>
      <c r="CL219">
        <v>5.0000000000000001E-3</v>
      </c>
      <c r="CZ219" s="48"/>
      <c r="DA219" s="37"/>
      <c r="DB219" s="3">
        <v>23</v>
      </c>
      <c r="DD219" s="50">
        <v>1.3200000000000001E-5</v>
      </c>
      <c r="DE219">
        <v>52.37</v>
      </c>
      <c r="DF219">
        <v>47.63</v>
      </c>
      <c r="DG219">
        <v>56.2</v>
      </c>
      <c r="DH219">
        <v>-159.44399999999999</v>
      </c>
      <c r="DI219">
        <v>2.3E-2</v>
      </c>
      <c r="DT219" s="37"/>
      <c r="DU219">
        <v>14</v>
      </c>
      <c r="DW219" s="50">
        <v>9.2099999999999999E-6</v>
      </c>
      <c r="DX219">
        <v>64.646000000000001</v>
      </c>
      <c r="DY219">
        <v>58.045999999999999</v>
      </c>
      <c r="DZ219">
        <v>68.813999999999993</v>
      </c>
      <c r="EA219">
        <v>-119.249</v>
      </c>
      <c r="EB219">
        <v>1.6E-2</v>
      </c>
      <c r="EE219" s="3">
        <v>25</v>
      </c>
      <c r="EG219" s="50">
        <v>6.4500000000000001E-6</v>
      </c>
      <c r="EH219">
        <v>63.56</v>
      </c>
      <c r="EI219">
        <v>60.64</v>
      </c>
      <c r="EJ219">
        <v>66.36</v>
      </c>
      <c r="EK219">
        <v>-126.87</v>
      </c>
      <c r="EL219">
        <v>1.0999999999999999E-2</v>
      </c>
      <c r="EO219" s="37"/>
      <c r="EP219" s="3">
        <v>45</v>
      </c>
      <c r="ER219" s="50">
        <v>6.7499999999999997E-6</v>
      </c>
      <c r="ES219">
        <v>66.474000000000004</v>
      </c>
      <c r="ET219">
        <v>62.667000000000002</v>
      </c>
      <c r="EU219">
        <v>69.135999999999996</v>
      </c>
      <c r="EV219">
        <v>25.346</v>
      </c>
      <c r="EW219">
        <v>1.2E-2</v>
      </c>
      <c r="EY219"/>
      <c r="EZ219" s="37"/>
      <c r="FA219" s="37"/>
      <c r="FB219" s="37"/>
      <c r="FC219" s="37"/>
      <c r="FD219" s="37"/>
      <c r="FE219" s="37"/>
      <c r="FF219" s="37"/>
      <c r="FG219" s="37"/>
      <c r="FH219" s="37"/>
    </row>
    <row r="220" spans="2:164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48"/>
      <c r="M220" s="37"/>
      <c r="N220" s="37"/>
      <c r="O220" s="37"/>
      <c r="P220" s="37"/>
      <c r="Q220" s="37"/>
      <c r="R220" s="37"/>
      <c r="S220" s="37"/>
      <c r="T220" s="37"/>
      <c r="U220" s="37"/>
      <c r="V220" s="48"/>
      <c r="W220" s="37"/>
      <c r="X220" s="37"/>
      <c r="Y220" s="37"/>
      <c r="Z220" s="37"/>
      <c r="AA220" s="37"/>
      <c r="AB220" s="37"/>
      <c r="AC220" s="37"/>
      <c r="AD220" s="37"/>
      <c r="AE220" s="37"/>
      <c r="AH220" s="50">
        <v>1.013E-5</v>
      </c>
      <c r="AI220">
        <v>61.71</v>
      </c>
      <c r="AJ220">
        <v>55.25</v>
      </c>
      <c r="AK220">
        <v>67.417000000000002</v>
      </c>
      <c r="AL220">
        <v>75.53</v>
      </c>
      <c r="AM220">
        <v>1.7999999999999999E-2</v>
      </c>
      <c r="AP220" s="48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6"/>
      <c r="BB220" s="37"/>
      <c r="BC220" s="37"/>
      <c r="BD220" s="37"/>
      <c r="BE220" s="37"/>
      <c r="BF220" s="37"/>
      <c r="BG220" s="37"/>
      <c r="BH220" s="37"/>
      <c r="BI220" s="37"/>
      <c r="BJ220" s="37"/>
      <c r="BK220" s="3">
        <v>15</v>
      </c>
      <c r="BM220" s="50">
        <v>7.6699999999999994E-6</v>
      </c>
      <c r="BN220">
        <v>132.29599999999999</v>
      </c>
      <c r="BO220">
        <v>124.28400000000001</v>
      </c>
      <c r="BP220">
        <v>139.27199999999999</v>
      </c>
      <c r="BQ220">
        <v>-145.00800000000001</v>
      </c>
      <c r="BR220">
        <v>1.2999999999999999E-2</v>
      </c>
      <c r="BU220" s="3">
        <v>70</v>
      </c>
      <c r="BV220" t="s">
        <v>3</v>
      </c>
      <c r="BW220" s="50">
        <v>7.3000000000000004E-6</v>
      </c>
      <c r="BX220">
        <v>100.95399999999999</v>
      </c>
      <c r="BY220">
        <v>90.697999999999993</v>
      </c>
      <c r="BZ220">
        <v>112.71299999999999</v>
      </c>
      <c r="CA220">
        <v>51.99</v>
      </c>
      <c r="CB220">
        <v>1.2999999999999999E-2</v>
      </c>
      <c r="CE220" s="3">
        <v>27</v>
      </c>
      <c r="CF220" t="s">
        <v>4</v>
      </c>
      <c r="CG220" s="50">
        <v>6.1399999999999997E-6</v>
      </c>
      <c r="CH220">
        <v>54.65</v>
      </c>
      <c r="CI220">
        <v>47.695999999999998</v>
      </c>
      <c r="CJ220">
        <v>57</v>
      </c>
      <c r="CK220">
        <v>-34.875</v>
      </c>
      <c r="CL220">
        <v>1.0999999999999999E-2</v>
      </c>
      <c r="CZ220" s="48"/>
      <c r="DA220" s="37"/>
      <c r="DB220" s="3">
        <v>24</v>
      </c>
      <c r="DD220" s="50">
        <v>1.17E-5</v>
      </c>
      <c r="DE220">
        <v>52.161999999999999</v>
      </c>
      <c r="DF220">
        <v>48.646999999999998</v>
      </c>
      <c r="DG220">
        <v>56.261000000000003</v>
      </c>
      <c r="DH220">
        <v>20.925000000000001</v>
      </c>
      <c r="DI220">
        <v>2.1000000000000001E-2</v>
      </c>
      <c r="DT220" s="37"/>
      <c r="DU220">
        <v>15</v>
      </c>
      <c r="DW220" s="50">
        <v>6.7499999999999997E-6</v>
      </c>
      <c r="DX220">
        <v>64.094999999999999</v>
      </c>
      <c r="DY220">
        <v>61.851999999999997</v>
      </c>
      <c r="DZ220">
        <v>66.206000000000003</v>
      </c>
      <c r="EA220">
        <v>62.241</v>
      </c>
      <c r="EB220">
        <v>1.2E-2</v>
      </c>
      <c r="EE220" s="3">
        <v>26</v>
      </c>
      <c r="EG220" s="50">
        <v>7.9799999999999998E-6</v>
      </c>
      <c r="EH220">
        <v>64.870999999999995</v>
      </c>
      <c r="EI220">
        <v>60</v>
      </c>
      <c r="EJ220">
        <v>67.691000000000003</v>
      </c>
      <c r="EK220">
        <v>49.899000000000001</v>
      </c>
      <c r="EL220">
        <v>1.4E-2</v>
      </c>
      <c r="EO220" s="37"/>
      <c r="EP220" s="3">
        <v>46</v>
      </c>
      <c r="ER220" s="50">
        <v>6.1399999999999997E-6</v>
      </c>
      <c r="ES220">
        <v>68.777000000000001</v>
      </c>
      <c r="ET220">
        <v>62.667000000000002</v>
      </c>
      <c r="EU220">
        <v>72.685000000000002</v>
      </c>
      <c r="EV220">
        <v>-154.79900000000001</v>
      </c>
      <c r="EW220">
        <v>1.0999999999999999E-2</v>
      </c>
      <c r="EY220"/>
      <c r="EZ220" s="37"/>
      <c r="FA220" s="37"/>
      <c r="FB220" s="37"/>
      <c r="FC220" s="37"/>
      <c r="FD220" s="37"/>
      <c r="FE220" s="37"/>
      <c r="FF220" s="37"/>
      <c r="FG220" s="37"/>
      <c r="FH220" s="37"/>
    </row>
    <row r="221" spans="2:164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48"/>
      <c r="M221" s="37"/>
      <c r="N221" s="37"/>
      <c r="O221" s="37"/>
      <c r="P221" s="37"/>
      <c r="Q221" s="37"/>
      <c r="R221" s="37"/>
      <c r="S221" s="37"/>
      <c r="T221" s="37"/>
      <c r="U221" s="37"/>
      <c r="V221" s="48"/>
      <c r="W221" s="37"/>
      <c r="X221" s="37"/>
      <c r="Y221" s="37"/>
      <c r="Z221" s="37"/>
      <c r="AA221" s="37"/>
      <c r="AB221" s="37"/>
      <c r="AC221" s="37"/>
      <c r="AD221" s="37"/>
      <c r="AE221" s="37"/>
      <c r="AH221" s="50">
        <v>1.1049999999999999E-5</v>
      </c>
      <c r="AI221">
        <v>62.826999999999998</v>
      </c>
      <c r="AJ221">
        <v>60</v>
      </c>
      <c r="AK221">
        <v>65.850999999999999</v>
      </c>
      <c r="AL221">
        <v>-101.634</v>
      </c>
      <c r="AM221">
        <v>1.9E-2</v>
      </c>
      <c r="AP221" s="48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6"/>
      <c r="BB221" s="37"/>
      <c r="BC221" s="37"/>
      <c r="BD221" s="37"/>
      <c r="BE221" s="37"/>
      <c r="BF221" s="37"/>
      <c r="BG221" s="37"/>
      <c r="BH221" s="37"/>
      <c r="BI221" s="37"/>
      <c r="BJ221" s="37"/>
      <c r="BK221" s="3">
        <v>16</v>
      </c>
      <c r="BM221" s="50">
        <v>1.11E-5</v>
      </c>
      <c r="BN221">
        <v>146.773</v>
      </c>
      <c r="BO221">
        <v>128.667</v>
      </c>
      <c r="BP221">
        <v>159.60499999999999</v>
      </c>
      <c r="BQ221">
        <v>29.539000000000001</v>
      </c>
      <c r="BR221">
        <v>1.9E-2</v>
      </c>
      <c r="BU221" s="3">
        <v>71</v>
      </c>
      <c r="BV221" t="s">
        <v>7</v>
      </c>
      <c r="BW221" s="50">
        <v>2.12E-6</v>
      </c>
      <c r="BX221">
        <v>27.98</v>
      </c>
      <c r="BY221">
        <v>23.065000000000001</v>
      </c>
      <c r="BZ221">
        <v>36.863999999999997</v>
      </c>
      <c r="CA221">
        <v>90.421999999999997</v>
      </c>
      <c r="CB221">
        <v>4.0000000000000001E-3</v>
      </c>
      <c r="CE221" s="3">
        <v>28</v>
      </c>
      <c r="CF221" t="s">
        <v>5</v>
      </c>
      <c r="CG221" s="50">
        <v>1.8099999999999999E-5</v>
      </c>
      <c r="CH221">
        <v>64.965000000000003</v>
      </c>
      <c r="CI221">
        <v>61.316000000000003</v>
      </c>
      <c r="CJ221">
        <v>73.760999999999996</v>
      </c>
      <c r="CK221">
        <v>151.26</v>
      </c>
      <c r="CL221">
        <v>3.2000000000000001E-2</v>
      </c>
      <c r="CZ221" s="48"/>
      <c r="DA221" s="37"/>
      <c r="DB221" s="3">
        <v>25</v>
      </c>
      <c r="DD221" s="50">
        <v>1.0699999999999999E-5</v>
      </c>
      <c r="DE221">
        <v>50.939</v>
      </c>
      <c r="DF221">
        <v>46.323999999999998</v>
      </c>
      <c r="DG221">
        <v>55.444000000000003</v>
      </c>
      <c r="DH221">
        <v>-157.89099999999999</v>
      </c>
      <c r="DI221">
        <v>1.9E-2</v>
      </c>
      <c r="DT221" s="37"/>
      <c r="DU221">
        <v>16</v>
      </c>
      <c r="DW221" s="50">
        <v>7.9799999999999998E-6</v>
      </c>
      <c r="DX221">
        <v>65.876999999999995</v>
      </c>
      <c r="DY221">
        <v>61.308999999999997</v>
      </c>
      <c r="DZ221">
        <v>69.013000000000005</v>
      </c>
      <c r="EA221">
        <v>-124.992</v>
      </c>
      <c r="EB221">
        <v>1.4E-2</v>
      </c>
      <c r="EE221" s="3">
        <v>27</v>
      </c>
      <c r="EG221" s="50">
        <v>8.2900000000000002E-6</v>
      </c>
      <c r="EH221">
        <v>68.052000000000007</v>
      </c>
      <c r="EI221">
        <v>64.831999999999994</v>
      </c>
      <c r="EJ221">
        <v>72.650999999999996</v>
      </c>
      <c r="EK221">
        <v>-130.36500000000001</v>
      </c>
      <c r="EL221">
        <v>1.4999999999999999E-2</v>
      </c>
      <c r="EO221" s="37"/>
      <c r="EP221" s="3">
        <v>47</v>
      </c>
      <c r="ER221" s="50">
        <v>7.0600000000000002E-6</v>
      </c>
      <c r="ES221">
        <v>67.17</v>
      </c>
      <c r="ET221">
        <v>64.78</v>
      </c>
      <c r="EU221">
        <v>69.847999999999999</v>
      </c>
      <c r="EV221">
        <v>26.565000000000001</v>
      </c>
      <c r="EW221">
        <v>1.2E-2</v>
      </c>
      <c r="EY221"/>
      <c r="EZ221" s="37"/>
      <c r="FA221" s="37"/>
      <c r="FB221" s="37"/>
      <c r="FC221" s="37"/>
      <c r="FD221" s="37"/>
      <c r="FE221" s="37"/>
      <c r="FF221" s="37"/>
      <c r="FG221" s="37"/>
      <c r="FH221" s="37"/>
    </row>
    <row r="222" spans="2:164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48"/>
      <c r="M222" s="37"/>
      <c r="N222" s="37"/>
      <c r="O222" s="37"/>
      <c r="P222" s="37"/>
      <c r="Q222" s="37"/>
      <c r="R222" s="37"/>
      <c r="S222" s="37"/>
      <c r="T222" s="37"/>
      <c r="U222" s="37"/>
      <c r="V222" s="48"/>
      <c r="W222" s="37"/>
      <c r="X222" s="37"/>
      <c r="Y222" s="37"/>
      <c r="Z222" s="37"/>
      <c r="AA222" s="37"/>
      <c r="AB222" s="37"/>
      <c r="AC222" s="37"/>
      <c r="AD222" s="37"/>
      <c r="AE222" s="37"/>
      <c r="AH222" s="50">
        <v>9.8220000000000002E-6</v>
      </c>
      <c r="AI222">
        <v>66.009</v>
      </c>
      <c r="AJ222">
        <v>62.667000000000002</v>
      </c>
      <c r="AK222">
        <v>68.798000000000002</v>
      </c>
      <c r="AL222">
        <v>76.866</v>
      </c>
      <c r="AM222">
        <v>1.7000000000000001E-2</v>
      </c>
      <c r="AP222" s="48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6"/>
      <c r="BB222" s="37"/>
      <c r="BC222" s="37"/>
      <c r="BD222" s="37"/>
      <c r="BE222" s="37"/>
      <c r="BF222" s="37"/>
      <c r="BG222" s="37"/>
      <c r="BH222" s="37"/>
      <c r="BI222" s="37"/>
      <c r="BJ222" s="37"/>
      <c r="BK222" s="3">
        <v>17</v>
      </c>
      <c r="BM222" s="50">
        <v>8.2900000000000002E-6</v>
      </c>
      <c r="BN222">
        <v>151.791</v>
      </c>
      <c r="BO222">
        <v>121.333</v>
      </c>
      <c r="BP222">
        <v>160.35400000000001</v>
      </c>
      <c r="BQ222">
        <v>-145.71299999999999</v>
      </c>
      <c r="BR222">
        <v>1.4999999999999999E-2</v>
      </c>
      <c r="BU222" s="3">
        <v>72</v>
      </c>
      <c r="BV222" t="s">
        <v>4</v>
      </c>
      <c r="BW222" s="50">
        <v>3.9899999999999999E-6</v>
      </c>
      <c r="BX222">
        <v>37.331000000000003</v>
      </c>
      <c r="BY222">
        <v>32.951999999999998</v>
      </c>
      <c r="BZ222">
        <v>42.406999999999996</v>
      </c>
      <c r="CA222">
        <v>-40.235999999999997</v>
      </c>
      <c r="CB222">
        <v>7.0000000000000001E-3</v>
      </c>
      <c r="CE222" s="3">
        <v>25</v>
      </c>
      <c r="CF222" t="s">
        <v>85</v>
      </c>
      <c r="CG222" s="50">
        <v>2.5900000000000001E-4</v>
      </c>
      <c r="CH222">
        <v>61.533000000000001</v>
      </c>
      <c r="CI222">
        <v>50.095999999999997</v>
      </c>
      <c r="CJ222">
        <v>73.438999999999993</v>
      </c>
      <c r="CK222">
        <v>-31.824999999999999</v>
      </c>
      <c r="CL222">
        <v>0.46800000000000003</v>
      </c>
      <c r="CZ222" s="48"/>
      <c r="DA222" s="37"/>
      <c r="DB222" s="3">
        <v>26</v>
      </c>
      <c r="DD222" s="50">
        <v>6.7499999999999997E-6</v>
      </c>
      <c r="DE222">
        <v>52.749000000000002</v>
      </c>
      <c r="DF222">
        <v>50.332999999999998</v>
      </c>
      <c r="DG222">
        <v>57.17</v>
      </c>
      <c r="DH222">
        <v>19.29</v>
      </c>
      <c r="DI222">
        <v>1.2E-2</v>
      </c>
      <c r="DT222" s="37"/>
      <c r="DU222">
        <v>17</v>
      </c>
      <c r="DW222" s="50">
        <v>7.3699999999999997E-6</v>
      </c>
      <c r="DX222">
        <v>63.819000000000003</v>
      </c>
      <c r="DY222">
        <v>58.335000000000001</v>
      </c>
      <c r="DZ222">
        <v>69.296999999999997</v>
      </c>
      <c r="EA222">
        <v>61.189</v>
      </c>
      <c r="EB222">
        <v>1.2999999999999999E-2</v>
      </c>
      <c r="EE222" s="3">
        <v>28</v>
      </c>
      <c r="EG222" s="50">
        <v>1.04E-5</v>
      </c>
      <c r="EH222">
        <v>69.003</v>
      </c>
      <c r="EI222">
        <v>62.86</v>
      </c>
      <c r="EJ222">
        <v>77.834999999999994</v>
      </c>
      <c r="EK222">
        <v>49.97</v>
      </c>
      <c r="EL222">
        <v>1.7999999999999999E-2</v>
      </c>
      <c r="EO222" s="37"/>
      <c r="EP222" s="3">
        <v>48</v>
      </c>
      <c r="ER222" s="50">
        <v>4.3000000000000003E-6</v>
      </c>
      <c r="ES222">
        <v>65.838999999999999</v>
      </c>
      <c r="ET222">
        <v>63.110999999999997</v>
      </c>
      <c r="EU222">
        <v>67.897000000000006</v>
      </c>
      <c r="EV222">
        <v>-157.38</v>
      </c>
      <c r="EW222">
        <v>7.0000000000000001E-3</v>
      </c>
      <c r="EY222"/>
      <c r="EZ222" s="37"/>
      <c r="FA222" s="37"/>
      <c r="FB222" s="37"/>
      <c r="FC222" s="37"/>
      <c r="FD222" s="37"/>
      <c r="FE222" s="37"/>
      <c r="FF222" s="37"/>
      <c r="FG222" s="37"/>
      <c r="FH222" s="37"/>
    </row>
    <row r="223" spans="2:164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48"/>
      <c r="M223" s="37"/>
      <c r="N223" s="37"/>
      <c r="O223" s="37"/>
      <c r="P223" s="37"/>
      <c r="Q223" s="37"/>
      <c r="R223" s="37"/>
      <c r="S223" s="37"/>
      <c r="T223" s="37"/>
      <c r="U223" s="37"/>
      <c r="V223" s="48"/>
      <c r="W223" s="37"/>
      <c r="X223" s="37"/>
      <c r="Y223" s="37"/>
      <c r="Z223" s="37"/>
      <c r="AA223" s="37"/>
      <c r="AB223" s="37"/>
      <c r="AC223" s="37"/>
      <c r="AD223" s="37"/>
      <c r="AE223" s="37"/>
      <c r="AH223" s="50">
        <v>9.2089999999999994E-6</v>
      </c>
      <c r="AI223">
        <v>66.009</v>
      </c>
      <c r="AJ223">
        <v>58.298999999999999</v>
      </c>
      <c r="AK223">
        <v>69.465999999999994</v>
      </c>
      <c r="AL223">
        <v>-105.94499999999999</v>
      </c>
      <c r="AM223">
        <v>1.6E-2</v>
      </c>
      <c r="AP223" s="48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6"/>
      <c r="BB223" s="37"/>
      <c r="BC223" s="37"/>
      <c r="BD223" s="37"/>
      <c r="BE223" s="37"/>
      <c r="BF223" s="37"/>
      <c r="BG223" s="37"/>
      <c r="BH223" s="37"/>
      <c r="BI223" s="37"/>
      <c r="BJ223" s="37"/>
      <c r="BK223" s="3">
        <v>18</v>
      </c>
      <c r="BM223" s="50">
        <v>5.8300000000000001E-6</v>
      </c>
      <c r="BN223">
        <v>145.239</v>
      </c>
      <c r="BO223">
        <v>121.333</v>
      </c>
      <c r="BP223">
        <v>162.767</v>
      </c>
      <c r="BQ223">
        <v>26.565000000000001</v>
      </c>
      <c r="BR223">
        <v>0.01</v>
      </c>
      <c r="BU223" s="3">
        <v>73</v>
      </c>
      <c r="BV223" t="s">
        <v>5</v>
      </c>
      <c r="BW223" s="50">
        <v>1.4399999999999999E-5</v>
      </c>
      <c r="BX223">
        <v>160.65700000000001</v>
      </c>
      <c r="BY223">
        <v>128.77500000000001</v>
      </c>
      <c r="BZ223">
        <v>203.03700000000001</v>
      </c>
      <c r="CA223">
        <v>147.995</v>
      </c>
      <c r="CB223">
        <v>2.5000000000000001E-2</v>
      </c>
      <c r="CE223" s="3">
        <v>25</v>
      </c>
      <c r="CF223" t="s">
        <v>85</v>
      </c>
      <c r="CG223" s="50">
        <v>2.5900000000000001E-4</v>
      </c>
      <c r="CH223">
        <v>61.533000000000001</v>
      </c>
      <c r="CI223">
        <v>50.095999999999997</v>
      </c>
      <c r="CJ223">
        <v>73.438999999999993</v>
      </c>
      <c r="CK223">
        <v>-31.824999999999999</v>
      </c>
      <c r="CL223">
        <v>0.46800000000000003</v>
      </c>
      <c r="CZ223" s="48"/>
      <c r="DA223" s="37"/>
      <c r="DB223" s="3">
        <v>27</v>
      </c>
      <c r="DD223" s="50">
        <v>1.26E-5</v>
      </c>
      <c r="DE223">
        <v>59.421999999999997</v>
      </c>
      <c r="DF223">
        <v>51</v>
      </c>
      <c r="DG223">
        <v>66.582999999999998</v>
      </c>
      <c r="DH223">
        <v>-156.61500000000001</v>
      </c>
      <c r="DI223">
        <v>2.1999999999999999E-2</v>
      </c>
      <c r="DT223" s="37"/>
      <c r="DU223">
        <v>18</v>
      </c>
      <c r="DW223" s="50">
        <v>7.3699999999999997E-6</v>
      </c>
      <c r="DX223">
        <v>76.435000000000002</v>
      </c>
      <c r="DY223">
        <v>62.110999999999997</v>
      </c>
      <c r="DZ223">
        <v>88</v>
      </c>
      <c r="EA223">
        <v>-118.81100000000001</v>
      </c>
      <c r="EB223">
        <v>1.2999999999999999E-2</v>
      </c>
      <c r="EE223" s="3">
        <v>29</v>
      </c>
      <c r="EG223" s="50">
        <v>7.3699999999999997E-6</v>
      </c>
      <c r="EH223">
        <v>64.331999999999994</v>
      </c>
      <c r="EI223">
        <v>57</v>
      </c>
      <c r="EJ223">
        <v>71.183000000000007</v>
      </c>
      <c r="EK223">
        <v>-127.875</v>
      </c>
      <c r="EL223">
        <v>1.2999999999999999E-2</v>
      </c>
      <c r="EO223" s="37"/>
      <c r="EP223" s="3">
        <v>49</v>
      </c>
      <c r="ER223" s="50">
        <v>5.8300000000000001E-6</v>
      </c>
      <c r="ES223">
        <v>65.960999999999999</v>
      </c>
      <c r="ET223">
        <v>63</v>
      </c>
      <c r="EU223">
        <v>67.888999999999996</v>
      </c>
      <c r="EV223">
        <v>25.201000000000001</v>
      </c>
      <c r="EW223">
        <v>0.01</v>
      </c>
      <c r="EY223"/>
      <c r="EZ223" s="37"/>
      <c r="FA223" s="37"/>
      <c r="FB223" s="37"/>
      <c r="FC223" s="37"/>
      <c r="FD223" s="37"/>
      <c r="FE223" s="37"/>
      <c r="FF223" s="37"/>
      <c r="FG223" s="37"/>
      <c r="FH223" s="37"/>
    </row>
    <row r="224" spans="2:164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48"/>
      <c r="M224" s="37"/>
      <c r="N224" s="37"/>
      <c r="O224" s="37"/>
      <c r="P224" s="37"/>
      <c r="Q224" s="37"/>
      <c r="R224" s="37"/>
      <c r="S224" s="37"/>
      <c r="T224" s="37"/>
      <c r="U224" s="37"/>
      <c r="V224" s="48"/>
      <c r="W224" s="37"/>
      <c r="X224" s="37"/>
      <c r="Y224" s="37"/>
      <c r="Z224" s="37"/>
      <c r="AA224" s="37"/>
      <c r="AB224" s="37"/>
      <c r="AC224" s="37"/>
      <c r="AD224" s="37"/>
      <c r="AE224" s="37"/>
      <c r="AH224" s="50">
        <v>8.9020000000000005E-6</v>
      </c>
      <c r="AI224">
        <v>63.177999999999997</v>
      </c>
      <c r="AJ224">
        <v>55.822000000000003</v>
      </c>
      <c r="AK224">
        <v>70.197000000000003</v>
      </c>
      <c r="AL224">
        <v>77.471000000000004</v>
      </c>
      <c r="AM224">
        <v>1.4999999999999999E-2</v>
      </c>
      <c r="AP224" s="48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6"/>
      <c r="BB224" s="37"/>
      <c r="BC224" s="37"/>
      <c r="BD224" s="37"/>
      <c r="BE224" s="37"/>
      <c r="BF224" s="37"/>
      <c r="BG224" s="37"/>
      <c r="BH224" s="37"/>
      <c r="BI224" s="37"/>
      <c r="BJ224" s="37"/>
      <c r="BK224" s="3">
        <v>19</v>
      </c>
      <c r="BM224" s="50">
        <v>5.5300000000000004E-6</v>
      </c>
      <c r="BN224">
        <v>136.274</v>
      </c>
      <c r="BO224">
        <v>130.84399999999999</v>
      </c>
      <c r="BP224">
        <v>141.74199999999999</v>
      </c>
      <c r="BQ224">
        <v>-146.31</v>
      </c>
      <c r="BR224">
        <v>0.01</v>
      </c>
      <c r="BU224" s="3">
        <v>70</v>
      </c>
      <c r="BV224" t="s">
        <v>59</v>
      </c>
      <c r="BW224" s="50">
        <v>4.8099999999999998E-4</v>
      </c>
      <c r="BX224">
        <v>100.40600000000001</v>
      </c>
      <c r="BY224">
        <v>32.295999999999999</v>
      </c>
      <c r="BZ224">
        <v>216.83</v>
      </c>
      <c r="CA224">
        <v>-36.796999999999997</v>
      </c>
      <c r="CB224">
        <v>0.86799999999999999</v>
      </c>
      <c r="CM224" t="s">
        <v>9</v>
      </c>
      <c r="CZ224" s="48"/>
      <c r="DA224" s="37"/>
      <c r="DB224" s="3">
        <v>28</v>
      </c>
      <c r="DD224" s="50">
        <v>7.0600000000000002E-6</v>
      </c>
      <c r="DE224">
        <v>59.57</v>
      </c>
      <c r="DF224">
        <v>53.939</v>
      </c>
      <c r="DG224">
        <v>62.667000000000002</v>
      </c>
      <c r="DH224">
        <v>18.434999999999999</v>
      </c>
      <c r="DI224">
        <v>1.2E-2</v>
      </c>
      <c r="DT224" s="37"/>
      <c r="DU224">
        <v>19</v>
      </c>
      <c r="DW224" s="50">
        <v>7.0600000000000002E-6</v>
      </c>
      <c r="DX224">
        <v>79.075000000000003</v>
      </c>
      <c r="DY224">
        <v>74.120999999999995</v>
      </c>
      <c r="DZ224">
        <v>88.242000000000004</v>
      </c>
      <c r="EA224">
        <v>61.189</v>
      </c>
      <c r="EB224">
        <v>1.2E-2</v>
      </c>
      <c r="EE224" s="3">
        <v>30</v>
      </c>
      <c r="EG224" s="50">
        <v>7.0600000000000002E-6</v>
      </c>
      <c r="EH224">
        <v>59.929000000000002</v>
      </c>
      <c r="EI224">
        <v>56.561</v>
      </c>
      <c r="EJ224">
        <v>63.47</v>
      </c>
      <c r="EK224">
        <v>50.527999999999999</v>
      </c>
      <c r="EL224">
        <v>1.2E-2</v>
      </c>
      <c r="EO224" s="37"/>
      <c r="EP224" s="3">
        <v>50</v>
      </c>
      <c r="ER224" s="50">
        <v>6.7499999999999997E-6</v>
      </c>
      <c r="ES224">
        <v>64.111000000000004</v>
      </c>
      <c r="ET224">
        <v>61.332999999999998</v>
      </c>
      <c r="EU224">
        <v>66.185000000000002</v>
      </c>
      <c r="EV224">
        <v>-154.654</v>
      </c>
      <c r="EW224">
        <v>1.2E-2</v>
      </c>
      <c r="EY224"/>
      <c r="EZ224" s="37"/>
      <c r="FA224" s="37"/>
      <c r="FB224" s="37"/>
      <c r="FC224" s="37"/>
      <c r="FD224" s="37"/>
      <c r="FE224" s="37"/>
      <c r="FF224" s="37"/>
      <c r="FG224" s="37"/>
      <c r="FH224" s="37"/>
    </row>
    <row r="225" spans="2:164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48"/>
      <c r="M225" s="37"/>
      <c r="N225" s="37"/>
      <c r="O225" s="37"/>
      <c r="P225" s="37"/>
      <c r="Q225" s="37"/>
      <c r="R225" s="37"/>
      <c r="S225" s="37"/>
      <c r="T225" s="37"/>
      <c r="U225" s="37"/>
      <c r="V225" s="48"/>
      <c r="W225" s="37"/>
      <c r="X225" s="37"/>
      <c r="Y225" s="37"/>
      <c r="Z225" s="37"/>
      <c r="AA225" s="37"/>
      <c r="AB225" s="37"/>
      <c r="AC225" s="37"/>
      <c r="AD225" s="37"/>
      <c r="AE225" s="37"/>
      <c r="AH225" s="50">
        <v>1.3509999999999999E-5</v>
      </c>
      <c r="AI225">
        <v>58.424999999999997</v>
      </c>
      <c r="AJ225">
        <v>55.597000000000001</v>
      </c>
      <c r="AK225">
        <v>62.667000000000002</v>
      </c>
      <c r="AL225">
        <v>-103.392</v>
      </c>
      <c r="AM225">
        <v>2.4E-2</v>
      </c>
      <c r="AP225" s="48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6"/>
      <c r="BB225" s="37"/>
      <c r="BC225" s="37"/>
      <c r="BD225" s="37"/>
      <c r="BE225" s="37"/>
      <c r="BF225" s="37"/>
      <c r="BG225" s="37"/>
      <c r="BH225" s="37"/>
      <c r="BI225" s="37"/>
      <c r="BJ225" s="37"/>
      <c r="BK225" s="3">
        <v>20</v>
      </c>
      <c r="BM225" s="50">
        <v>5.8300000000000001E-6</v>
      </c>
      <c r="BN225">
        <v>135.02500000000001</v>
      </c>
      <c r="BO225">
        <v>121.572</v>
      </c>
      <c r="BP225">
        <v>144.94</v>
      </c>
      <c r="BQ225">
        <v>30.963999999999999</v>
      </c>
      <c r="BR225">
        <v>0.01</v>
      </c>
      <c r="BU225" s="3">
        <v>71</v>
      </c>
      <c r="BV225" t="s">
        <v>76</v>
      </c>
      <c r="BW225" s="50">
        <v>5.6599999999999999E-4</v>
      </c>
      <c r="BX225">
        <v>130.304</v>
      </c>
      <c r="BY225">
        <v>21.667000000000002</v>
      </c>
      <c r="BZ225">
        <v>242.851</v>
      </c>
      <c r="CA225">
        <v>-28.553000000000001</v>
      </c>
      <c r="CB225">
        <v>1.0209999999999999</v>
      </c>
      <c r="CM225">
        <v>23.4</v>
      </c>
      <c r="CN225">
        <v>23.4</v>
      </c>
      <c r="CZ225" s="48"/>
      <c r="DA225" s="37"/>
      <c r="DB225" s="3">
        <v>29</v>
      </c>
      <c r="DD225" s="50">
        <v>1.01E-5</v>
      </c>
      <c r="DE225">
        <v>56.439</v>
      </c>
      <c r="DF225">
        <v>51.555999999999997</v>
      </c>
      <c r="DG225">
        <v>61.923999999999999</v>
      </c>
      <c r="DH225">
        <v>-158.19900000000001</v>
      </c>
      <c r="DI225">
        <v>1.7999999999999999E-2</v>
      </c>
      <c r="DT225" s="37"/>
      <c r="DU225">
        <v>20</v>
      </c>
      <c r="DW225" s="50">
        <v>7.0600000000000002E-6</v>
      </c>
      <c r="DX225">
        <v>73.885999999999996</v>
      </c>
      <c r="DY225">
        <v>70.757000000000005</v>
      </c>
      <c r="DZ225">
        <v>78.52</v>
      </c>
      <c r="EA225">
        <v>-117.759</v>
      </c>
      <c r="EB225">
        <v>1.2E-2</v>
      </c>
      <c r="EE225" s="3">
        <v>31</v>
      </c>
      <c r="EG225" s="50">
        <v>8.6000000000000007E-6</v>
      </c>
      <c r="EH225">
        <v>58.832000000000001</v>
      </c>
      <c r="EI225">
        <v>55.423999999999999</v>
      </c>
      <c r="EJ225">
        <v>61.222000000000001</v>
      </c>
      <c r="EK225">
        <v>-128.99100000000001</v>
      </c>
      <c r="EL225">
        <v>1.4999999999999999E-2</v>
      </c>
      <c r="EO225" s="37"/>
      <c r="EP225" s="3">
        <v>51</v>
      </c>
      <c r="ER225" s="50">
        <v>9.8200000000000008E-6</v>
      </c>
      <c r="ES225">
        <v>68.429000000000002</v>
      </c>
      <c r="ET225">
        <v>64.332999999999998</v>
      </c>
      <c r="EU225">
        <v>75.634</v>
      </c>
      <c r="EV225">
        <v>24.905000000000001</v>
      </c>
      <c r="EW225">
        <v>1.7000000000000001E-2</v>
      </c>
      <c r="EY225"/>
      <c r="EZ225" s="37"/>
      <c r="FA225" s="37"/>
      <c r="FB225" s="37"/>
      <c r="FC225" s="37"/>
      <c r="FD225" s="37"/>
      <c r="FE225" s="37"/>
      <c r="FF225" s="37"/>
      <c r="FG225" s="37"/>
      <c r="FH225" s="37"/>
    </row>
    <row r="226" spans="2:164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48"/>
      <c r="M226" s="37"/>
      <c r="N226" s="37"/>
      <c r="O226" s="37"/>
      <c r="P226" s="37"/>
      <c r="Q226" s="37"/>
      <c r="R226" s="37"/>
      <c r="S226" s="37"/>
      <c r="T226" s="37"/>
      <c r="U226" s="37"/>
      <c r="V226" s="48"/>
      <c r="W226" s="37"/>
      <c r="X226" s="37"/>
      <c r="Y226" s="37"/>
      <c r="Z226" s="37"/>
      <c r="AA226" s="37"/>
      <c r="AB226" s="37"/>
      <c r="AC226" s="37"/>
      <c r="AD226" s="37"/>
      <c r="AE226" s="37"/>
      <c r="AH226" s="50">
        <v>1.719E-5</v>
      </c>
      <c r="AI226">
        <v>66.231999999999999</v>
      </c>
      <c r="AJ226">
        <v>62.607999999999997</v>
      </c>
      <c r="AK226">
        <v>70.667000000000002</v>
      </c>
      <c r="AL226">
        <v>78.486000000000004</v>
      </c>
      <c r="AM226">
        <v>3.1E-2</v>
      </c>
      <c r="AP226" s="48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6"/>
      <c r="BB226" s="37"/>
      <c r="BC226" s="37"/>
      <c r="BD226" s="37"/>
      <c r="BE226" s="37"/>
      <c r="BF226" s="37"/>
      <c r="BG226" s="37"/>
      <c r="BH226" s="37"/>
      <c r="BI226" s="37"/>
      <c r="BJ226" s="37"/>
      <c r="BK226" s="3">
        <v>21</v>
      </c>
      <c r="BM226" s="50">
        <v>7.0600000000000002E-6</v>
      </c>
      <c r="BN226">
        <v>132.57900000000001</v>
      </c>
      <c r="BO226">
        <v>114</v>
      </c>
      <c r="BP226">
        <v>141.333</v>
      </c>
      <c r="BQ226">
        <v>-149.93100000000001</v>
      </c>
      <c r="BR226">
        <v>1.2E-2</v>
      </c>
      <c r="CC226" t="s">
        <v>9</v>
      </c>
      <c r="CH226">
        <v>7.8</v>
      </c>
      <c r="CI226">
        <v>18.72</v>
      </c>
      <c r="CJ226">
        <v>7.8</v>
      </c>
      <c r="CK226">
        <v>18.72</v>
      </c>
      <c r="CL226" t="s">
        <v>10</v>
      </c>
      <c r="CM226">
        <v>14.625</v>
      </c>
      <c r="CN226">
        <v>14.625</v>
      </c>
      <c r="CZ226" s="48"/>
      <c r="DA226" s="37"/>
      <c r="DB226" s="3">
        <v>30</v>
      </c>
      <c r="DD226" s="50">
        <v>7.3699999999999997E-6</v>
      </c>
      <c r="DE226">
        <v>58.146999999999998</v>
      </c>
      <c r="DF226">
        <v>55.235999999999997</v>
      </c>
      <c r="DG226">
        <v>62.685000000000002</v>
      </c>
      <c r="DH226">
        <v>19.983000000000001</v>
      </c>
      <c r="DI226">
        <v>1.2999999999999999E-2</v>
      </c>
      <c r="DT226" s="37"/>
      <c r="DU226">
        <v>21</v>
      </c>
      <c r="DW226" s="50">
        <v>8.2900000000000002E-6</v>
      </c>
      <c r="DX226">
        <v>89.149000000000001</v>
      </c>
      <c r="DY226">
        <v>74.146000000000001</v>
      </c>
      <c r="DZ226">
        <v>98.491</v>
      </c>
      <c r="EA226">
        <v>60.524000000000001</v>
      </c>
      <c r="EB226">
        <v>1.4E-2</v>
      </c>
      <c r="EE226" s="3">
        <v>32</v>
      </c>
      <c r="EG226" s="50">
        <v>6.4500000000000001E-6</v>
      </c>
      <c r="EH226">
        <v>57.417000000000002</v>
      </c>
      <c r="EI226">
        <v>49.39</v>
      </c>
      <c r="EJ226">
        <v>60.79</v>
      </c>
      <c r="EK226">
        <v>45</v>
      </c>
      <c r="EL226">
        <v>1.0999999999999999E-2</v>
      </c>
      <c r="EO226" s="37"/>
      <c r="EP226" s="3">
        <v>52</v>
      </c>
      <c r="ER226" s="50">
        <v>5.8300000000000001E-6</v>
      </c>
      <c r="ES226">
        <v>82.25</v>
      </c>
      <c r="ET226">
        <v>73.150999999999996</v>
      </c>
      <c r="EU226">
        <v>87.465999999999994</v>
      </c>
      <c r="EV226">
        <v>-150.642</v>
      </c>
      <c r="EW226">
        <v>0.01</v>
      </c>
      <c r="EY226"/>
      <c r="EZ226" s="37"/>
      <c r="FA226" s="37"/>
      <c r="FB226" s="37"/>
      <c r="FC226" s="37"/>
      <c r="FD226" s="37"/>
      <c r="FE226" s="37"/>
      <c r="FF226" s="37"/>
      <c r="FG226" s="37"/>
      <c r="FH226" s="37"/>
    </row>
    <row r="227" spans="2:164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48"/>
      <c r="M227" s="37"/>
      <c r="N227" s="37"/>
      <c r="O227" s="37"/>
      <c r="P227" s="37"/>
      <c r="Q227" s="37"/>
      <c r="R227" s="37"/>
      <c r="S227" s="37"/>
      <c r="T227" s="37"/>
      <c r="U227" s="37"/>
      <c r="V227" s="48"/>
      <c r="W227" s="37"/>
      <c r="X227" s="37"/>
      <c r="Y227" s="37"/>
      <c r="Z227" s="37"/>
      <c r="AA227" s="37"/>
      <c r="AB227" s="37"/>
      <c r="AC227" s="37"/>
      <c r="AD227" s="37"/>
      <c r="AE227" s="37"/>
      <c r="AH227" s="50">
        <v>8.9020000000000005E-6</v>
      </c>
      <c r="AI227">
        <v>57.234999999999999</v>
      </c>
      <c r="AJ227">
        <v>52.771000000000001</v>
      </c>
      <c r="AK227">
        <v>65.057000000000002</v>
      </c>
      <c r="AL227">
        <v>-104.53400000000001</v>
      </c>
      <c r="AM227">
        <v>1.4999999999999999E-2</v>
      </c>
      <c r="AP227" s="48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6"/>
      <c r="BB227" s="37"/>
      <c r="BC227" s="37"/>
      <c r="BD227" s="37"/>
      <c r="BE227" s="37"/>
      <c r="BF227" s="37"/>
      <c r="BG227" s="37"/>
      <c r="BH227" s="37"/>
      <c r="BI227" s="37"/>
      <c r="BJ227" s="37"/>
      <c r="BK227" s="3">
        <v>22</v>
      </c>
      <c r="BM227" s="50">
        <v>6.1399999999999997E-6</v>
      </c>
      <c r="BN227">
        <v>120.67400000000001</v>
      </c>
      <c r="BO227">
        <v>102.611</v>
      </c>
      <c r="BP227">
        <v>137.02799999999999</v>
      </c>
      <c r="BQ227">
        <v>32.005000000000003</v>
      </c>
      <c r="BR227">
        <v>0.01</v>
      </c>
      <c r="CC227">
        <v>66.769230769999993</v>
      </c>
      <c r="CD227">
        <v>78.53846154</v>
      </c>
      <c r="CI227">
        <v>31.2</v>
      </c>
      <c r="CK227">
        <v>31.2</v>
      </c>
      <c r="CL227" t="s">
        <v>11</v>
      </c>
      <c r="CM227">
        <v>42.545454550000002</v>
      </c>
      <c r="CN227">
        <v>42.545454550000002</v>
      </c>
      <c r="CZ227" s="48"/>
      <c r="DA227" s="37"/>
      <c r="DB227" s="3">
        <v>31</v>
      </c>
      <c r="DD227" s="50">
        <v>6.4500000000000001E-6</v>
      </c>
      <c r="DE227">
        <v>56.494</v>
      </c>
      <c r="DF227">
        <v>53.267000000000003</v>
      </c>
      <c r="DG227">
        <v>60.155999999999999</v>
      </c>
      <c r="DH227">
        <v>-159.77500000000001</v>
      </c>
      <c r="DI227">
        <v>1.0999999999999999E-2</v>
      </c>
      <c r="DT227" s="37"/>
      <c r="DU227">
        <v>22</v>
      </c>
      <c r="DW227" s="50">
        <v>7.6699999999999994E-6</v>
      </c>
      <c r="DX227">
        <v>98.481999999999999</v>
      </c>
      <c r="DY227">
        <v>80.555999999999997</v>
      </c>
      <c r="DZ227">
        <v>113.667</v>
      </c>
      <c r="EA227">
        <v>-120.964</v>
      </c>
      <c r="EB227">
        <v>1.2999999999999999E-2</v>
      </c>
      <c r="EE227" s="3">
        <v>33</v>
      </c>
      <c r="EG227" s="50">
        <v>7.0600000000000002E-6</v>
      </c>
      <c r="EH227">
        <v>59.588000000000001</v>
      </c>
      <c r="EI227">
        <v>56.718000000000004</v>
      </c>
      <c r="EJ227">
        <v>63.167000000000002</v>
      </c>
      <c r="EK227">
        <v>-125.83799999999999</v>
      </c>
      <c r="EL227">
        <v>1.2E-2</v>
      </c>
      <c r="EO227" s="37"/>
      <c r="EP227" s="3">
        <v>53</v>
      </c>
      <c r="ER227" s="50">
        <v>3.6799999999999999E-6</v>
      </c>
      <c r="ES227">
        <v>101.741</v>
      </c>
      <c r="ET227">
        <v>87</v>
      </c>
      <c r="EU227">
        <v>114.63</v>
      </c>
      <c r="EV227">
        <v>21.800999999999998</v>
      </c>
      <c r="EW227">
        <v>6.0000000000000001E-3</v>
      </c>
      <c r="EY227"/>
      <c r="EZ227" s="37"/>
      <c r="FA227" s="37"/>
      <c r="FB227" s="37"/>
      <c r="FC227" s="37"/>
      <c r="FD227" s="37"/>
      <c r="FE227" s="37"/>
      <c r="FF227" s="37"/>
      <c r="FG227" s="37"/>
      <c r="FH227" s="37"/>
    </row>
    <row r="228" spans="2:164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48"/>
      <c r="M228" s="37"/>
      <c r="N228" s="37"/>
      <c r="O228" s="37"/>
      <c r="P228" s="37"/>
      <c r="Q228" s="37"/>
      <c r="R228" s="37"/>
      <c r="S228" s="37"/>
      <c r="T228" s="37"/>
      <c r="U228" s="37"/>
      <c r="V228" s="48"/>
      <c r="W228" s="37"/>
      <c r="X228" s="37"/>
      <c r="Y228" s="37"/>
      <c r="Z228" s="37"/>
      <c r="AA228" s="37"/>
      <c r="AB228" s="37"/>
      <c r="AC228" s="37"/>
      <c r="AD228" s="37"/>
      <c r="AE228" s="37"/>
      <c r="AH228" s="50">
        <v>1.013E-5</v>
      </c>
      <c r="AI228">
        <v>53.198999999999998</v>
      </c>
      <c r="AJ228">
        <v>50.707999999999998</v>
      </c>
      <c r="AK228">
        <v>55.74</v>
      </c>
      <c r="AL228">
        <v>77.275999999999996</v>
      </c>
      <c r="AM228">
        <v>1.7999999999999999E-2</v>
      </c>
      <c r="AP228" s="48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6"/>
      <c r="BB228" s="37"/>
      <c r="BC228" s="37"/>
      <c r="BD228" s="37"/>
      <c r="BE228" s="37"/>
      <c r="BF228" s="37"/>
      <c r="BG228" s="37"/>
      <c r="BH228" s="37"/>
      <c r="BI228" s="37"/>
      <c r="BJ228" s="37"/>
      <c r="BK228" s="3">
        <v>23</v>
      </c>
      <c r="BM228" s="50">
        <v>7.6699999999999994E-6</v>
      </c>
      <c r="BN228">
        <v>138.12899999999999</v>
      </c>
      <c r="BO228">
        <v>113.142</v>
      </c>
      <c r="BP228">
        <v>153.59299999999999</v>
      </c>
      <c r="BQ228">
        <v>-146.976</v>
      </c>
      <c r="BR228">
        <v>1.2999999999999999E-2</v>
      </c>
      <c r="BX228">
        <v>34.905982909999999</v>
      </c>
      <c r="BY228">
        <v>60.058823529999998</v>
      </c>
      <c r="BZ228">
        <v>29.675213679999999</v>
      </c>
      <c r="CA228">
        <v>51.058823529999998</v>
      </c>
      <c r="CB228" t="s">
        <v>10</v>
      </c>
      <c r="CC228">
        <v>34.72</v>
      </c>
      <c r="CD228">
        <v>40.840000000000003</v>
      </c>
      <c r="CE228" s="3">
        <v>1</v>
      </c>
      <c r="CG228" s="50">
        <v>1.1399999999999999E-5</v>
      </c>
      <c r="CH228">
        <v>50.726999999999997</v>
      </c>
      <c r="CI228">
        <v>48</v>
      </c>
      <c r="CJ228">
        <v>53.792000000000002</v>
      </c>
      <c r="CK228">
        <v>147.65299999999999</v>
      </c>
      <c r="CL228">
        <v>0.02</v>
      </c>
      <c r="CZ228" s="48"/>
      <c r="DA228" s="37"/>
      <c r="DB228" s="3">
        <v>32</v>
      </c>
      <c r="DD228" s="50">
        <v>1.4100000000000001E-5</v>
      </c>
      <c r="DE228">
        <v>55.268000000000001</v>
      </c>
      <c r="DF228">
        <v>46.024999999999999</v>
      </c>
      <c r="DG228">
        <v>61.844000000000001</v>
      </c>
      <c r="DH228">
        <v>20.853999999999999</v>
      </c>
      <c r="DI228">
        <v>2.5000000000000001E-2</v>
      </c>
      <c r="DT228" s="37"/>
      <c r="DU228">
        <v>23</v>
      </c>
      <c r="DW228" s="50">
        <v>1.11E-5</v>
      </c>
      <c r="DX228">
        <v>121.592</v>
      </c>
      <c r="DY228">
        <v>83.78</v>
      </c>
      <c r="DZ228">
        <v>147.45500000000001</v>
      </c>
      <c r="EA228">
        <v>64.885000000000005</v>
      </c>
      <c r="EB228">
        <v>1.9E-2</v>
      </c>
      <c r="EE228" s="3">
        <v>34</v>
      </c>
      <c r="EG228" s="50">
        <v>6.1399999999999997E-6</v>
      </c>
      <c r="EH228">
        <v>58.192</v>
      </c>
      <c r="EI228">
        <v>55</v>
      </c>
      <c r="EJ228">
        <v>61.975000000000001</v>
      </c>
      <c r="EK228">
        <v>47.121000000000002</v>
      </c>
      <c r="EL228">
        <v>1.0999999999999999E-2</v>
      </c>
      <c r="EO228" s="37"/>
      <c r="EP228" s="3">
        <v>54</v>
      </c>
      <c r="ER228" s="50">
        <v>4.9100000000000004E-6</v>
      </c>
      <c r="ES228">
        <v>118.745</v>
      </c>
      <c r="ET228">
        <v>111</v>
      </c>
      <c r="EU228">
        <v>122.783</v>
      </c>
      <c r="EV228">
        <v>-153.435</v>
      </c>
      <c r="EW228">
        <v>8.0000000000000002E-3</v>
      </c>
      <c r="EY228"/>
      <c r="EZ228" s="37"/>
      <c r="FA228" s="37"/>
      <c r="FB228" s="37"/>
      <c r="FC228" s="37"/>
      <c r="FD228" s="37"/>
      <c r="FE228" s="37"/>
      <c r="FF228" s="37"/>
      <c r="FG228" s="37"/>
      <c r="FH228" s="37"/>
    </row>
    <row r="229" spans="2:164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48"/>
      <c r="M229" s="37"/>
      <c r="N229" s="37"/>
      <c r="O229" s="37"/>
      <c r="P229" s="37"/>
      <c r="Q229" s="37"/>
      <c r="R229" s="37"/>
      <c r="S229" s="37"/>
      <c r="T229" s="37"/>
      <c r="U229" s="37"/>
      <c r="V229" s="48"/>
      <c r="W229" s="37"/>
      <c r="X229" s="37"/>
      <c r="Y229" s="37"/>
      <c r="Z229" s="37"/>
      <c r="AA229" s="37"/>
      <c r="AB229" s="37"/>
      <c r="AC229" s="37"/>
      <c r="AD229" s="37"/>
      <c r="AE229" s="37"/>
      <c r="AH229" s="50">
        <v>1.259E-5</v>
      </c>
      <c r="AI229">
        <v>56.558</v>
      </c>
      <c r="AJ229">
        <v>54.332999999999998</v>
      </c>
      <c r="AK229">
        <v>59.396000000000001</v>
      </c>
      <c r="AL229">
        <v>-104.381</v>
      </c>
      <c r="AM229">
        <v>2.1999999999999999E-2</v>
      </c>
      <c r="AP229" s="48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6"/>
      <c r="BB229" s="37"/>
      <c r="BC229" s="37"/>
      <c r="BD229" s="37"/>
      <c r="BE229" s="37"/>
      <c r="BF229" s="37"/>
      <c r="BG229" s="37"/>
      <c r="BH229" s="37"/>
      <c r="BI229" s="37"/>
      <c r="BJ229" s="37"/>
      <c r="BK229" s="3">
        <v>24</v>
      </c>
      <c r="BM229" s="50">
        <v>7.9799999999999998E-6</v>
      </c>
      <c r="BN229">
        <v>126.996</v>
      </c>
      <c r="BO229">
        <v>114.111</v>
      </c>
      <c r="BP229">
        <v>138.13300000000001</v>
      </c>
      <c r="BQ229">
        <v>28.61</v>
      </c>
      <c r="BR229">
        <v>1.4E-2</v>
      </c>
      <c r="BY229">
        <v>113.44444439999999</v>
      </c>
      <c r="CA229">
        <v>96.444444439999998</v>
      </c>
      <c r="CB229" t="s">
        <v>11</v>
      </c>
      <c r="CC229">
        <v>124</v>
      </c>
      <c r="CD229">
        <v>145.85714290000001</v>
      </c>
      <c r="CE229" s="3">
        <v>2</v>
      </c>
      <c r="CG229" s="50">
        <v>1.0699999999999999E-5</v>
      </c>
      <c r="CH229">
        <v>51.716000000000001</v>
      </c>
      <c r="CI229">
        <v>49</v>
      </c>
      <c r="CJ229">
        <v>54.588000000000001</v>
      </c>
      <c r="CK229">
        <v>-30.379000000000001</v>
      </c>
      <c r="CL229">
        <v>1.9E-2</v>
      </c>
      <c r="CZ229" s="48"/>
      <c r="DA229" s="37"/>
      <c r="DB229" s="3">
        <v>33</v>
      </c>
      <c r="DD229" s="50">
        <v>9.8200000000000008E-6</v>
      </c>
      <c r="DE229">
        <v>54.878</v>
      </c>
      <c r="DF229">
        <v>49.332999999999998</v>
      </c>
      <c r="DG229">
        <v>59.042999999999999</v>
      </c>
      <c r="DH229">
        <v>-156.80099999999999</v>
      </c>
      <c r="DI229">
        <v>1.7000000000000001E-2</v>
      </c>
      <c r="DT229" s="37"/>
      <c r="DU229">
        <v>24</v>
      </c>
      <c r="DW229" s="50">
        <v>7.3699999999999997E-6</v>
      </c>
      <c r="DX229">
        <v>141.749</v>
      </c>
      <c r="DY229">
        <v>120.84099999999999</v>
      </c>
      <c r="DZ229">
        <v>151.52199999999999</v>
      </c>
      <c r="EA229">
        <v>-118.81100000000001</v>
      </c>
      <c r="EB229">
        <v>1.2999999999999999E-2</v>
      </c>
      <c r="EE229" s="3">
        <v>35</v>
      </c>
      <c r="EG229" s="50">
        <v>5.8300000000000001E-6</v>
      </c>
      <c r="EH229">
        <v>59.28</v>
      </c>
      <c r="EI229">
        <v>56.481000000000002</v>
      </c>
      <c r="EJ229">
        <v>61</v>
      </c>
      <c r="EK229">
        <v>-130.601</v>
      </c>
      <c r="EL229">
        <v>0.01</v>
      </c>
      <c r="EO229" s="37"/>
      <c r="EP229" s="3">
        <v>55</v>
      </c>
      <c r="EQ229" t="s">
        <v>3</v>
      </c>
      <c r="ER229" s="50">
        <v>7.4800000000000004E-6</v>
      </c>
      <c r="ES229">
        <v>74.819000000000003</v>
      </c>
      <c r="ET229">
        <v>71.337999999999994</v>
      </c>
      <c r="EU229">
        <v>78.403000000000006</v>
      </c>
      <c r="EV229">
        <v>-65.2</v>
      </c>
      <c r="EW229">
        <v>1.2999999999999999E-2</v>
      </c>
      <c r="EY229"/>
      <c r="EZ229" s="37"/>
      <c r="FA229" s="37"/>
      <c r="FB229" s="37"/>
      <c r="FC229" s="37"/>
      <c r="FD229" s="37"/>
      <c r="FE229" s="37"/>
      <c r="FF229" s="37"/>
      <c r="FG229" s="37"/>
      <c r="FH229" s="37"/>
    </row>
    <row r="230" spans="2:164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48"/>
      <c r="M230" s="37"/>
      <c r="N230" s="37"/>
      <c r="O230" s="37"/>
      <c r="P230" s="37"/>
      <c r="Q230" s="37"/>
      <c r="R230" s="37"/>
      <c r="S230" s="37"/>
      <c r="T230" s="37"/>
      <c r="U230" s="37"/>
      <c r="V230" s="48"/>
      <c r="W230" s="37"/>
      <c r="X230" s="37"/>
      <c r="Y230" s="37"/>
      <c r="Z230" s="37"/>
      <c r="AA230" s="37"/>
      <c r="AB230" s="37"/>
      <c r="AC230" s="37"/>
      <c r="AD230" s="37"/>
      <c r="AE230" s="37"/>
      <c r="AH230" s="50">
        <v>7.3669999999999999E-6</v>
      </c>
      <c r="AI230">
        <v>52.514000000000003</v>
      </c>
      <c r="AJ230">
        <v>49.667000000000002</v>
      </c>
      <c r="AK230">
        <v>55</v>
      </c>
      <c r="AL230">
        <v>74.745000000000005</v>
      </c>
      <c r="AM230">
        <v>1.2999999999999999E-2</v>
      </c>
      <c r="AP230" s="48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6"/>
      <c r="BB230" s="37"/>
      <c r="BC230" s="37"/>
      <c r="BD230" s="37"/>
      <c r="BE230" s="37"/>
      <c r="BF230" s="37"/>
      <c r="BG230" s="37"/>
      <c r="BH230" s="37"/>
      <c r="BI230" s="37"/>
      <c r="BJ230" s="37"/>
      <c r="BK230" s="3">
        <v>25</v>
      </c>
      <c r="BM230" s="50">
        <v>8.8999999999999995E-6</v>
      </c>
      <c r="BN230">
        <v>127.58199999999999</v>
      </c>
      <c r="BO230">
        <v>112.571</v>
      </c>
      <c r="BP230">
        <v>148.476</v>
      </c>
      <c r="BQ230">
        <v>-147.995</v>
      </c>
      <c r="BR230">
        <v>1.4999999999999999E-2</v>
      </c>
      <c r="BU230" s="48"/>
      <c r="BV230" s="37"/>
      <c r="BW230" s="37"/>
      <c r="BX230" s="37"/>
      <c r="BY230" s="37"/>
      <c r="BZ230" s="37"/>
      <c r="CA230" s="37"/>
      <c r="CB230" s="37"/>
      <c r="CC230" s="37"/>
      <c r="CD230" s="37"/>
      <c r="CE230" s="3">
        <v>3</v>
      </c>
      <c r="CG230" s="50">
        <v>1.38E-5</v>
      </c>
      <c r="CH230">
        <v>51.023000000000003</v>
      </c>
      <c r="CI230">
        <v>46.335000000000001</v>
      </c>
      <c r="CJ230">
        <v>54.954999999999998</v>
      </c>
      <c r="CK230">
        <v>148.13399999999999</v>
      </c>
      <c r="CL230">
        <v>2.4E-2</v>
      </c>
      <c r="CZ230" s="48"/>
      <c r="DA230" s="37"/>
      <c r="DB230" s="3">
        <v>34</v>
      </c>
      <c r="DD230" s="50">
        <v>1.38E-5</v>
      </c>
      <c r="DE230">
        <v>58.537999999999997</v>
      </c>
      <c r="DF230">
        <v>54.02</v>
      </c>
      <c r="DG230">
        <v>66.081000000000003</v>
      </c>
      <c r="DH230">
        <v>18.434999999999999</v>
      </c>
      <c r="DI230">
        <v>2.5000000000000001E-2</v>
      </c>
      <c r="DT230" s="37"/>
      <c r="DU230">
        <v>25</v>
      </c>
      <c r="DW230" s="50">
        <v>7.3699999999999997E-6</v>
      </c>
      <c r="DX230">
        <v>161.06399999999999</v>
      </c>
      <c r="DY230">
        <v>119.898</v>
      </c>
      <c r="DZ230">
        <v>186.91300000000001</v>
      </c>
      <c r="EA230">
        <v>57.723999999999997</v>
      </c>
      <c r="EB230">
        <v>1.2999999999999999E-2</v>
      </c>
      <c r="EE230" s="3">
        <v>36</v>
      </c>
      <c r="EG230" s="50">
        <v>7.6699999999999994E-6</v>
      </c>
      <c r="EH230">
        <v>62.529000000000003</v>
      </c>
      <c r="EI230">
        <v>55.792000000000002</v>
      </c>
      <c r="EJ230">
        <v>68.396000000000001</v>
      </c>
      <c r="EK230">
        <v>53.616</v>
      </c>
      <c r="EL230">
        <v>1.2999999999999999E-2</v>
      </c>
      <c r="EO230" s="37"/>
      <c r="EP230" s="3">
        <v>56</v>
      </c>
      <c r="EQ230" t="s">
        <v>7</v>
      </c>
      <c r="ER230" s="50">
        <v>1.7400000000000001E-6</v>
      </c>
      <c r="ES230">
        <v>11.895</v>
      </c>
      <c r="ET230">
        <v>10.163</v>
      </c>
      <c r="EU230">
        <v>14.558</v>
      </c>
      <c r="EV230">
        <v>90.983000000000004</v>
      </c>
      <c r="EW230">
        <v>3.0000000000000001E-3</v>
      </c>
      <c r="EY230"/>
      <c r="EZ230" s="37"/>
      <c r="FA230" s="37"/>
      <c r="FB230" s="37"/>
      <c r="FC230" s="37"/>
      <c r="FD230" s="37"/>
      <c r="FE230" s="37"/>
      <c r="FF230" s="37"/>
      <c r="FG230" s="37"/>
      <c r="FH230" s="37"/>
    </row>
    <row r="231" spans="2:164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48"/>
      <c r="M231" s="37"/>
      <c r="N231" s="37"/>
      <c r="O231" s="37"/>
      <c r="P231" s="37"/>
      <c r="Q231" s="37"/>
      <c r="R231" s="37"/>
      <c r="S231" s="37"/>
      <c r="T231" s="37"/>
      <c r="U231" s="37"/>
      <c r="V231" s="48"/>
      <c r="W231" s="37"/>
      <c r="X231" s="37"/>
      <c r="Y231" s="37"/>
      <c r="Z231" s="37"/>
      <c r="AA231" s="37"/>
      <c r="AB231" s="37"/>
      <c r="AC231" s="37"/>
      <c r="AD231" s="37"/>
      <c r="AE231" s="37"/>
      <c r="AH231" s="50">
        <v>1.044E-5</v>
      </c>
      <c r="AI231">
        <v>50.780999999999999</v>
      </c>
      <c r="AJ231">
        <v>47.600999999999999</v>
      </c>
      <c r="AK231">
        <v>54.667000000000002</v>
      </c>
      <c r="AL231">
        <v>-102.339</v>
      </c>
      <c r="AM231">
        <v>1.7999999999999999E-2</v>
      </c>
      <c r="AP231" s="48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6"/>
      <c r="BB231" s="37"/>
      <c r="BC231" s="37"/>
      <c r="BD231" s="37"/>
      <c r="BE231" s="37"/>
      <c r="BF231" s="37"/>
      <c r="BG231" s="37"/>
      <c r="BH231" s="37"/>
      <c r="BI231" s="37"/>
      <c r="BJ231" s="37"/>
      <c r="BK231" s="3">
        <v>26</v>
      </c>
      <c r="BM231" s="50">
        <v>7.0600000000000002E-6</v>
      </c>
      <c r="BN231">
        <v>139.39400000000001</v>
      </c>
      <c r="BO231">
        <v>122.889</v>
      </c>
      <c r="BP231">
        <v>146.601</v>
      </c>
      <c r="BQ231">
        <v>33.69</v>
      </c>
      <c r="BR231">
        <v>1.2E-2</v>
      </c>
      <c r="BU231" s="48"/>
      <c r="BV231" s="37"/>
      <c r="BW231" s="37"/>
      <c r="BX231" s="37"/>
      <c r="BY231" s="37"/>
      <c r="BZ231" s="37"/>
      <c r="CA231" s="37"/>
      <c r="CB231" s="37"/>
      <c r="CC231" s="37"/>
      <c r="CD231" s="37"/>
      <c r="CE231" s="3">
        <v>4</v>
      </c>
      <c r="CG231" s="50">
        <v>1.2300000000000001E-5</v>
      </c>
      <c r="CH231">
        <v>50.887999999999998</v>
      </c>
      <c r="CI231">
        <v>47.042000000000002</v>
      </c>
      <c r="CJ231">
        <v>53.841000000000001</v>
      </c>
      <c r="CK231">
        <v>-29.196999999999999</v>
      </c>
      <c r="CL231">
        <v>2.1999999999999999E-2</v>
      </c>
      <c r="CZ231" s="48"/>
      <c r="DA231" s="37"/>
      <c r="DB231" s="3">
        <v>35</v>
      </c>
      <c r="DD231" s="50">
        <v>7.6699999999999994E-6</v>
      </c>
      <c r="DE231">
        <v>57.96</v>
      </c>
      <c r="DF231">
        <v>55.805999999999997</v>
      </c>
      <c r="DG231">
        <v>62</v>
      </c>
      <c r="DH231">
        <v>-155.55600000000001</v>
      </c>
      <c r="DI231">
        <v>1.2999999999999999E-2</v>
      </c>
      <c r="DT231" s="37"/>
      <c r="DU231">
        <v>26</v>
      </c>
      <c r="DW231" s="50">
        <v>1.2E-5</v>
      </c>
      <c r="DX231">
        <v>167.02600000000001</v>
      </c>
      <c r="DY231">
        <v>141.809</v>
      </c>
      <c r="DZ231">
        <v>201.79599999999999</v>
      </c>
      <c r="EA231">
        <v>-117.89700000000001</v>
      </c>
      <c r="EB231">
        <v>2.1000000000000001E-2</v>
      </c>
      <c r="EE231" s="3">
        <v>37</v>
      </c>
      <c r="EG231" s="50">
        <v>7.3699999999999997E-6</v>
      </c>
      <c r="EH231">
        <v>61.262</v>
      </c>
      <c r="EI231">
        <v>57.558</v>
      </c>
      <c r="EJ231">
        <v>64.325000000000003</v>
      </c>
      <c r="EK231">
        <v>-131.42400000000001</v>
      </c>
      <c r="EL231">
        <v>1.2999999999999999E-2</v>
      </c>
      <c r="EO231" s="37"/>
      <c r="EP231" s="3">
        <v>57</v>
      </c>
      <c r="EQ231" t="s">
        <v>4</v>
      </c>
      <c r="ER231" s="50">
        <v>3.6799999999999999E-6</v>
      </c>
      <c r="ES231">
        <v>63.914999999999999</v>
      </c>
      <c r="ET231">
        <v>60.957000000000001</v>
      </c>
      <c r="EU231">
        <v>66.185000000000002</v>
      </c>
      <c r="EV231">
        <v>-158.19900000000001</v>
      </c>
      <c r="EW231">
        <v>6.0000000000000001E-3</v>
      </c>
      <c r="EY231"/>
      <c r="EZ231" s="37"/>
      <c r="FA231" s="37"/>
      <c r="FB231" s="37"/>
      <c r="FC231" s="37"/>
      <c r="FD231" s="37"/>
      <c r="FE231" s="37"/>
      <c r="FF231" s="37"/>
      <c r="FG231" s="37"/>
      <c r="FH231" s="37"/>
    </row>
    <row r="232" spans="2:164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48"/>
      <c r="M232" s="37"/>
      <c r="N232" s="37"/>
      <c r="O232" s="37"/>
      <c r="P232" s="37"/>
      <c r="Q232" s="37"/>
      <c r="R232" s="37"/>
      <c r="S232" s="37"/>
      <c r="T232" s="37"/>
      <c r="U232" s="37"/>
      <c r="V232" s="48"/>
      <c r="W232" s="37"/>
      <c r="X232" s="37"/>
      <c r="Y232" s="37"/>
      <c r="Z232" s="37"/>
      <c r="AA232" s="37"/>
      <c r="AB232" s="37"/>
      <c r="AC232" s="37"/>
      <c r="AD232" s="37"/>
      <c r="AE232" s="37"/>
      <c r="AH232" s="50">
        <v>9.8220000000000002E-6</v>
      </c>
      <c r="AI232">
        <v>49.606000000000002</v>
      </c>
      <c r="AJ232">
        <v>45.435000000000002</v>
      </c>
      <c r="AK232">
        <v>52.7</v>
      </c>
      <c r="AL232">
        <v>78.69</v>
      </c>
      <c r="AM232">
        <v>1.7000000000000001E-2</v>
      </c>
      <c r="AP232" s="48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6"/>
      <c r="BB232" s="37"/>
      <c r="BC232" s="37"/>
      <c r="BD232" s="37"/>
      <c r="BE232" s="37"/>
      <c r="BF232" s="37"/>
      <c r="BG232" s="37"/>
      <c r="BH232" s="37"/>
      <c r="BI232" s="37"/>
      <c r="BJ232" s="37"/>
      <c r="BK232" s="3">
        <v>27</v>
      </c>
      <c r="BM232" s="50">
        <v>4.9100000000000004E-6</v>
      </c>
      <c r="BN232">
        <v>132.83799999999999</v>
      </c>
      <c r="BO232">
        <v>124.148</v>
      </c>
      <c r="BP232">
        <v>139.202</v>
      </c>
      <c r="BQ232">
        <v>-151.69900000000001</v>
      </c>
      <c r="BR232">
        <v>8.0000000000000002E-3</v>
      </c>
      <c r="BU232" s="48"/>
      <c r="BV232" s="37"/>
      <c r="BW232" s="37"/>
      <c r="BX232" s="37"/>
      <c r="BY232" s="37"/>
      <c r="BZ232" s="37"/>
      <c r="CA232" s="37"/>
      <c r="CB232" s="37"/>
      <c r="CC232" s="37"/>
      <c r="CD232" s="37"/>
      <c r="CE232" s="3">
        <v>5</v>
      </c>
      <c r="CG232" s="50">
        <v>9.8200000000000008E-6</v>
      </c>
      <c r="CH232">
        <v>51.146999999999998</v>
      </c>
      <c r="CI232">
        <v>47.747</v>
      </c>
      <c r="CJ232">
        <v>55.709000000000003</v>
      </c>
      <c r="CK232">
        <v>142.76499999999999</v>
      </c>
      <c r="CL232">
        <v>1.7000000000000001E-2</v>
      </c>
      <c r="CZ232" s="48"/>
      <c r="DA232" s="37"/>
      <c r="DB232" s="3">
        <v>36</v>
      </c>
      <c r="DD232" s="50">
        <v>1.3499999999999999E-5</v>
      </c>
      <c r="DE232">
        <v>59.637999999999998</v>
      </c>
      <c r="DF232">
        <v>56.597000000000001</v>
      </c>
      <c r="DG232">
        <v>63.402999999999999</v>
      </c>
      <c r="DH232">
        <v>20.556000000000001</v>
      </c>
      <c r="DI232">
        <v>2.4E-2</v>
      </c>
      <c r="DT232" s="37"/>
      <c r="DU232">
        <v>27</v>
      </c>
      <c r="DW232" s="50">
        <v>7.0600000000000002E-6</v>
      </c>
      <c r="DX232">
        <v>167.797</v>
      </c>
      <c r="DY232">
        <v>156.125</v>
      </c>
      <c r="DZ232">
        <v>192.67699999999999</v>
      </c>
      <c r="EA232">
        <v>62.241</v>
      </c>
      <c r="EB232">
        <v>1.2E-2</v>
      </c>
      <c r="EE232" s="3">
        <v>38</v>
      </c>
      <c r="EG232" s="50">
        <v>6.1399999999999997E-6</v>
      </c>
      <c r="EH232">
        <v>57.017000000000003</v>
      </c>
      <c r="EI232">
        <v>52.845999999999997</v>
      </c>
      <c r="EJ232">
        <v>61.366999999999997</v>
      </c>
      <c r="EK232">
        <v>51.34</v>
      </c>
      <c r="EL232">
        <v>1.0999999999999999E-2</v>
      </c>
      <c r="EO232" s="37"/>
      <c r="EP232" s="3">
        <v>58</v>
      </c>
      <c r="EQ232" t="s">
        <v>5</v>
      </c>
      <c r="ER232" s="50">
        <v>1.1399999999999999E-5</v>
      </c>
      <c r="ES232">
        <v>118.745</v>
      </c>
      <c r="ET232">
        <v>111</v>
      </c>
      <c r="EU232">
        <v>122.783</v>
      </c>
      <c r="EV232">
        <v>27.759</v>
      </c>
      <c r="EW232">
        <v>0.02</v>
      </c>
      <c r="EY232"/>
      <c r="EZ232" s="37"/>
      <c r="FA232" s="37"/>
      <c r="FB232" s="37"/>
      <c r="FC232" s="37"/>
      <c r="FD232" s="37"/>
      <c r="FE232" s="37"/>
      <c r="FF232" s="37"/>
      <c r="FG232" s="37"/>
      <c r="FH232" s="37"/>
    </row>
    <row r="233" spans="2:164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48"/>
      <c r="M233" s="37"/>
      <c r="N233" s="37"/>
      <c r="O233" s="37"/>
      <c r="P233" s="37"/>
      <c r="Q233" s="37"/>
      <c r="R233" s="37"/>
      <c r="S233" s="37"/>
      <c r="T233" s="37"/>
      <c r="U233" s="37"/>
      <c r="V233" s="48"/>
      <c r="W233" s="37"/>
      <c r="X233" s="37"/>
      <c r="Y233" s="37"/>
      <c r="Z233" s="37"/>
      <c r="AA233" s="37"/>
      <c r="AB233" s="37"/>
      <c r="AC233" s="37"/>
      <c r="AD233" s="37"/>
      <c r="AE233" s="37"/>
      <c r="AH233" s="50">
        <v>8.9020000000000005E-6</v>
      </c>
      <c r="AI233">
        <v>49.892000000000003</v>
      </c>
      <c r="AJ233">
        <v>46.582999999999998</v>
      </c>
      <c r="AK233">
        <v>54.52</v>
      </c>
      <c r="AL233">
        <v>-106.504</v>
      </c>
      <c r="AM233">
        <v>1.6E-2</v>
      </c>
      <c r="AP233" s="48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6"/>
      <c r="BB233" s="37"/>
      <c r="BC233" s="37"/>
      <c r="BD233" s="37"/>
      <c r="BE233" s="37"/>
      <c r="BF233" s="37"/>
      <c r="BG233" s="37"/>
      <c r="BH233" s="37"/>
      <c r="BI233" s="37"/>
      <c r="BJ233" s="37"/>
      <c r="BK233" s="3">
        <v>28</v>
      </c>
      <c r="BM233" s="50">
        <v>9.2099999999999999E-6</v>
      </c>
      <c r="BN233">
        <v>160.04900000000001</v>
      </c>
      <c r="BO233">
        <v>118.70399999999999</v>
      </c>
      <c r="BP233">
        <v>183.16499999999999</v>
      </c>
      <c r="BQ233">
        <v>33.69</v>
      </c>
      <c r="BR233">
        <v>1.6E-2</v>
      </c>
      <c r="BU233" s="48"/>
      <c r="BV233" s="37"/>
      <c r="BW233" s="37"/>
      <c r="BX233" s="37"/>
      <c r="BY233" s="37"/>
      <c r="BZ233" s="37"/>
      <c r="CA233" s="37"/>
      <c r="CB233" s="37"/>
      <c r="CC233" s="37"/>
      <c r="CD233" s="37"/>
      <c r="CE233" s="3">
        <v>6</v>
      </c>
      <c r="CG233" s="50">
        <v>8.8999999999999995E-6</v>
      </c>
      <c r="CH233">
        <v>52.018000000000001</v>
      </c>
      <c r="CI233">
        <v>50</v>
      </c>
      <c r="CJ233">
        <v>53</v>
      </c>
      <c r="CK233">
        <v>-32.005000000000003</v>
      </c>
      <c r="CL233">
        <v>1.6E-2</v>
      </c>
      <c r="CZ233" s="48"/>
      <c r="DA233" s="37"/>
      <c r="DB233" s="3">
        <v>37</v>
      </c>
      <c r="DD233" s="50">
        <v>7.6699999999999994E-6</v>
      </c>
      <c r="DE233">
        <v>58.789000000000001</v>
      </c>
      <c r="DF233">
        <v>51.792000000000002</v>
      </c>
      <c r="DG233">
        <v>63.610999999999997</v>
      </c>
      <c r="DH233">
        <v>-158.62899999999999</v>
      </c>
      <c r="DI233">
        <v>1.2999999999999999E-2</v>
      </c>
      <c r="DT233" s="37"/>
      <c r="DU233">
        <v>28</v>
      </c>
      <c r="DW233" s="50">
        <v>6.4500000000000001E-6</v>
      </c>
      <c r="DX233">
        <v>183.541</v>
      </c>
      <c r="DY233">
        <v>144.667</v>
      </c>
      <c r="DZ233">
        <v>206.04900000000001</v>
      </c>
      <c r="EA233">
        <v>-116.565</v>
      </c>
      <c r="EB233">
        <v>1.0999999999999999E-2</v>
      </c>
      <c r="EE233" s="3">
        <v>39</v>
      </c>
      <c r="EG233" s="50">
        <v>6.4500000000000001E-6</v>
      </c>
      <c r="EH233">
        <v>60.042999999999999</v>
      </c>
      <c r="EI233">
        <v>55.506999999999998</v>
      </c>
      <c r="EJ233">
        <v>64.667000000000002</v>
      </c>
      <c r="EK233">
        <v>-126.87</v>
      </c>
      <c r="EL233">
        <v>1.0999999999999999E-2</v>
      </c>
      <c r="EO233" s="37"/>
      <c r="EP233" s="3">
        <v>55</v>
      </c>
      <c r="EQ233" t="s">
        <v>115</v>
      </c>
      <c r="ER233" s="50">
        <v>3.8900000000000002E-4</v>
      </c>
      <c r="ES233">
        <v>74.765000000000001</v>
      </c>
      <c r="ET233">
        <v>59.176000000000002</v>
      </c>
      <c r="EU233">
        <v>124.011</v>
      </c>
      <c r="EV233">
        <v>-155.215</v>
      </c>
      <c r="EW233">
        <v>0.70199999999999996</v>
      </c>
      <c r="EY233"/>
      <c r="EZ233" s="37"/>
      <c r="FA233" s="37"/>
      <c r="FB233" s="37"/>
      <c r="FC233" s="37"/>
      <c r="FD233" s="37"/>
      <c r="FE233" s="37"/>
      <c r="FF233" s="37"/>
      <c r="FG233" s="37"/>
      <c r="FH233" s="37"/>
    </row>
    <row r="234" spans="2:164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48"/>
      <c r="M234" s="37"/>
      <c r="N234" s="37"/>
      <c r="O234" s="37"/>
      <c r="P234" s="37"/>
      <c r="Q234" s="37"/>
      <c r="R234" s="37"/>
      <c r="S234" s="37"/>
      <c r="T234" s="37"/>
      <c r="U234" s="37"/>
      <c r="V234" s="48"/>
      <c r="W234" s="37"/>
      <c r="X234" s="37"/>
      <c r="Y234" s="37"/>
      <c r="Z234" s="37"/>
      <c r="AA234" s="37"/>
      <c r="AB234" s="37"/>
      <c r="AC234" s="37"/>
      <c r="AD234" s="37"/>
      <c r="AE234" s="37"/>
      <c r="AH234" s="50">
        <v>8.5949999999999999E-6</v>
      </c>
      <c r="AI234">
        <v>48.320999999999998</v>
      </c>
      <c r="AJ234">
        <v>46.332999999999998</v>
      </c>
      <c r="AK234">
        <v>53</v>
      </c>
      <c r="AL234">
        <v>79.509</v>
      </c>
      <c r="AM234">
        <v>1.4999999999999999E-2</v>
      </c>
      <c r="AP234" s="48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6"/>
      <c r="BB234" s="37"/>
      <c r="BC234" s="37"/>
      <c r="BD234" s="37"/>
      <c r="BE234" s="37"/>
      <c r="BF234" s="37"/>
      <c r="BG234" s="37"/>
      <c r="BH234" s="37"/>
      <c r="BI234" s="37"/>
      <c r="BJ234" s="37"/>
      <c r="BK234" s="3">
        <v>29</v>
      </c>
      <c r="BM234" s="50">
        <v>7.0600000000000002E-6</v>
      </c>
      <c r="BN234">
        <v>79.117000000000004</v>
      </c>
      <c r="BO234">
        <v>64.575999999999993</v>
      </c>
      <c r="BP234">
        <v>118.70399999999999</v>
      </c>
      <c r="BQ234">
        <v>-149.93100000000001</v>
      </c>
      <c r="BR234">
        <v>1.2E-2</v>
      </c>
      <c r="BU234" s="48"/>
      <c r="BV234" s="37"/>
      <c r="BW234" s="37"/>
      <c r="BX234" s="37"/>
      <c r="BY234" s="37"/>
      <c r="BZ234" s="37"/>
      <c r="CA234" s="37"/>
      <c r="CB234" s="37"/>
      <c r="CC234" s="37"/>
      <c r="CD234" s="37"/>
      <c r="CE234" s="3">
        <v>7</v>
      </c>
      <c r="CG234" s="50">
        <v>5.8300000000000001E-6</v>
      </c>
      <c r="CH234">
        <v>50.838999999999999</v>
      </c>
      <c r="CI234">
        <v>47.777999999999999</v>
      </c>
      <c r="CJ234">
        <v>52.667000000000002</v>
      </c>
      <c r="CK234">
        <v>150.642</v>
      </c>
      <c r="CL234">
        <v>0.01</v>
      </c>
      <c r="CZ234" s="48"/>
      <c r="DA234" s="37"/>
      <c r="DB234" s="3">
        <v>38</v>
      </c>
      <c r="DD234" s="50">
        <v>7.3699999999999997E-6</v>
      </c>
      <c r="DE234">
        <v>57.665999999999997</v>
      </c>
      <c r="DF234">
        <v>54.588000000000001</v>
      </c>
      <c r="DG234">
        <v>61.713999999999999</v>
      </c>
      <c r="DH234">
        <v>20.853999999999999</v>
      </c>
      <c r="DI234">
        <v>1.2999999999999999E-2</v>
      </c>
      <c r="DT234" s="37"/>
      <c r="DU234">
        <v>29</v>
      </c>
      <c r="DW234" s="50">
        <v>7.9799999999999998E-6</v>
      </c>
      <c r="DX234">
        <v>174.126</v>
      </c>
      <c r="DY234">
        <v>143.65</v>
      </c>
      <c r="DZ234">
        <v>191.20500000000001</v>
      </c>
      <c r="EA234">
        <v>61.39</v>
      </c>
      <c r="EB234">
        <v>1.4E-2</v>
      </c>
      <c r="EE234" s="3">
        <v>40</v>
      </c>
      <c r="EG234" s="50">
        <v>4.3000000000000003E-6</v>
      </c>
      <c r="EH234">
        <v>56.329000000000001</v>
      </c>
      <c r="EI234">
        <v>51.718000000000004</v>
      </c>
      <c r="EJ234">
        <v>61.332999999999998</v>
      </c>
      <c r="EK234">
        <v>45</v>
      </c>
      <c r="EL234">
        <v>7.0000000000000001E-3</v>
      </c>
      <c r="EO234" s="37"/>
      <c r="EP234" s="3">
        <v>56</v>
      </c>
      <c r="EQ234" t="s">
        <v>112</v>
      </c>
      <c r="ER234" s="50">
        <v>5.2599999999999999E-4</v>
      </c>
      <c r="ES234">
        <v>80.188000000000002</v>
      </c>
      <c r="ET234">
        <v>58.332999999999998</v>
      </c>
      <c r="EU234">
        <v>132.16900000000001</v>
      </c>
      <c r="EV234">
        <v>-155.29</v>
      </c>
      <c r="EW234">
        <v>0.94899999999999995</v>
      </c>
      <c r="EY234"/>
      <c r="EZ234" s="37"/>
      <c r="FA234" s="37"/>
      <c r="FB234" s="37"/>
      <c r="FC234" s="37"/>
      <c r="FD234" s="37"/>
      <c r="FE234" s="37"/>
      <c r="FF234" s="37"/>
      <c r="FG234" s="37"/>
      <c r="FH234" s="37"/>
    </row>
    <row r="235" spans="2:164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48"/>
      <c r="M235" s="37"/>
      <c r="N235" s="37"/>
      <c r="O235" s="37"/>
      <c r="P235" s="37"/>
      <c r="Q235" s="37"/>
      <c r="R235" s="37"/>
      <c r="S235" s="37"/>
      <c r="T235" s="37"/>
      <c r="U235" s="37"/>
      <c r="V235" s="48"/>
      <c r="W235" s="37"/>
      <c r="X235" s="37"/>
      <c r="Y235" s="37"/>
      <c r="Z235" s="37"/>
      <c r="AA235" s="37"/>
      <c r="AB235" s="37"/>
      <c r="AC235" s="37"/>
      <c r="AD235" s="37"/>
      <c r="AE235" s="37"/>
      <c r="AH235" s="50">
        <v>9.5149999999999995E-6</v>
      </c>
      <c r="AI235">
        <v>47.999000000000002</v>
      </c>
      <c r="AJ235">
        <v>46.667000000000002</v>
      </c>
      <c r="AK235">
        <v>49.933</v>
      </c>
      <c r="AL235">
        <v>-101.68899999999999</v>
      </c>
      <c r="AM235">
        <v>1.6E-2</v>
      </c>
      <c r="AP235" s="48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6"/>
      <c r="BB235" s="37"/>
      <c r="BC235" s="37"/>
      <c r="BD235" s="37"/>
      <c r="BE235" s="37"/>
      <c r="BF235" s="37"/>
      <c r="BG235" s="37"/>
      <c r="BH235" s="37"/>
      <c r="BI235" s="37"/>
      <c r="BJ235" s="37"/>
      <c r="BK235" s="3">
        <v>30</v>
      </c>
      <c r="BM235" s="50">
        <v>5.22E-6</v>
      </c>
      <c r="BN235">
        <v>83.507000000000005</v>
      </c>
      <c r="BO235">
        <v>69.332999999999998</v>
      </c>
      <c r="BP235">
        <v>103.333</v>
      </c>
      <c r="BQ235">
        <v>29.745000000000001</v>
      </c>
      <c r="BR235">
        <v>8.9999999999999993E-3</v>
      </c>
      <c r="BU235" s="48"/>
      <c r="BV235" s="37"/>
      <c r="BW235" s="37"/>
      <c r="BX235" s="37"/>
      <c r="BY235" s="37"/>
      <c r="BZ235" s="37"/>
      <c r="CA235" s="37"/>
      <c r="CB235" s="37"/>
      <c r="CC235" s="37"/>
      <c r="CD235" s="37"/>
      <c r="CE235" s="3">
        <v>8</v>
      </c>
      <c r="CG235" s="50">
        <v>1.2300000000000001E-5</v>
      </c>
      <c r="CH235">
        <v>47.762</v>
      </c>
      <c r="CI235">
        <v>44.667000000000002</v>
      </c>
      <c r="CJ235">
        <v>50.051000000000002</v>
      </c>
      <c r="CK235">
        <v>-30.466000000000001</v>
      </c>
      <c r="CL235">
        <v>2.1999999999999999E-2</v>
      </c>
      <c r="CZ235" s="48"/>
      <c r="DA235" s="37"/>
      <c r="DB235" s="3">
        <v>39</v>
      </c>
      <c r="DD235" s="50">
        <v>7.3699999999999997E-6</v>
      </c>
      <c r="DE235">
        <v>55.247999999999998</v>
      </c>
      <c r="DF235">
        <v>52.042999999999999</v>
      </c>
      <c r="DG235">
        <v>58.1</v>
      </c>
      <c r="DH235">
        <v>-160.017</v>
      </c>
      <c r="DI235">
        <v>1.2999999999999999E-2</v>
      </c>
      <c r="DT235" s="37"/>
      <c r="DU235">
        <v>30</v>
      </c>
      <c r="DW235" s="50">
        <v>1.0699999999999999E-5</v>
      </c>
      <c r="DX235">
        <v>169.566</v>
      </c>
      <c r="DY235">
        <v>141.804</v>
      </c>
      <c r="DZ235">
        <v>185.44399999999999</v>
      </c>
      <c r="EA235">
        <v>-120.379</v>
      </c>
      <c r="EB235">
        <v>1.9E-2</v>
      </c>
      <c r="EE235" s="3">
        <v>41</v>
      </c>
      <c r="EG235" s="50">
        <v>1.2E-5</v>
      </c>
      <c r="EH235">
        <v>57.64</v>
      </c>
      <c r="EI235">
        <v>52</v>
      </c>
      <c r="EJ235">
        <v>62.667000000000002</v>
      </c>
      <c r="EK235">
        <v>-130.76400000000001</v>
      </c>
      <c r="EL235">
        <v>2.1000000000000001E-2</v>
      </c>
      <c r="EO235" s="37"/>
      <c r="EX235" t="s">
        <v>9</v>
      </c>
      <c r="EY235"/>
      <c r="EZ235" s="37"/>
      <c r="FA235" s="37"/>
      <c r="FB235" s="37"/>
      <c r="FC235" s="37"/>
      <c r="FD235" s="37"/>
      <c r="FE235" s="37"/>
      <c r="FF235" s="37"/>
      <c r="FG235" s="37"/>
      <c r="FH235" s="37"/>
    </row>
    <row r="236" spans="2:164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48"/>
      <c r="M236" s="37"/>
      <c r="N236" s="37"/>
      <c r="O236" s="37"/>
      <c r="P236" s="37"/>
      <c r="Q236" s="37"/>
      <c r="R236" s="37"/>
      <c r="S236" s="37"/>
      <c r="T236" s="37"/>
      <c r="U236" s="37"/>
      <c r="V236" s="48"/>
      <c r="W236" s="37"/>
      <c r="X236" s="37"/>
      <c r="Y236" s="37"/>
      <c r="Z236" s="37"/>
      <c r="AA236" s="37"/>
      <c r="AB236" s="37"/>
      <c r="AC236" s="37"/>
      <c r="AD236" s="37"/>
      <c r="AE236" s="37"/>
      <c r="AH236" s="50">
        <v>8.9020000000000005E-6</v>
      </c>
      <c r="AI236">
        <v>46.689</v>
      </c>
      <c r="AJ236">
        <v>39.841999999999999</v>
      </c>
      <c r="AK236">
        <v>50.106999999999999</v>
      </c>
      <c r="AL236">
        <v>75.465999999999994</v>
      </c>
      <c r="AM236">
        <v>1.4999999999999999E-2</v>
      </c>
      <c r="AP236" s="48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6"/>
      <c r="BB236" s="37"/>
      <c r="BC236" s="37"/>
      <c r="BD236" s="37"/>
      <c r="BE236" s="37"/>
      <c r="BF236" s="37"/>
      <c r="BG236" s="37"/>
      <c r="BH236" s="37"/>
      <c r="BI236" s="37"/>
      <c r="BJ236" s="37"/>
      <c r="BK236" s="3">
        <v>31</v>
      </c>
      <c r="BM236" s="50">
        <v>4.6E-6</v>
      </c>
      <c r="BN236">
        <v>92.051000000000002</v>
      </c>
      <c r="BO236">
        <v>87.126999999999995</v>
      </c>
      <c r="BP236">
        <v>103.333</v>
      </c>
      <c r="BQ236">
        <v>-143.97300000000001</v>
      </c>
      <c r="BR236">
        <v>8.0000000000000002E-3</v>
      </c>
      <c r="BU236" s="48"/>
      <c r="BV236" s="37"/>
      <c r="BW236" s="37"/>
      <c r="BX236" s="37"/>
      <c r="BY236" s="37"/>
      <c r="BZ236" s="37"/>
      <c r="CA236" s="37"/>
      <c r="CB236" s="37"/>
      <c r="CC236" s="37"/>
      <c r="CD236" s="37"/>
      <c r="CE236" s="3">
        <v>9</v>
      </c>
      <c r="CG236" s="50">
        <v>1.5400000000000002E-5</v>
      </c>
      <c r="CH236">
        <v>46.725999999999999</v>
      </c>
      <c r="CI236">
        <v>41.988</v>
      </c>
      <c r="CJ236">
        <v>51.131999999999998</v>
      </c>
      <c r="CK236">
        <v>146.63399999999999</v>
      </c>
      <c r="CL236">
        <v>2.7E-2</v>
      </c>
      <c r="CZ236" s="48"/>
      <c r="DA236" s="37"/>
      <c r="DB236" s="3">
        <v>40</v>
      </c>
      <c r="DD236" s="50">
        <v>9.5200000000000003E-6</v>
      </c>
      <c r="DE236">
        <v>57.365000000000002</v>
      </c>
      <c r="DF236">
        <v>50.543999999999997</v>
      </c>
      <c r="DG236">
        <v>61.738999999999997</v>
      </c>
      <c r="DH236">
        <v>21.448</v>
      </c>
      <c r="DI236">
        <v>1.7000000000000001E-2</v>
      </c>
      <c r="DT236" s="37"/>
      <c r="DU236">
        <v>31</v>
      </c>
      <c r="DW236" s="50">
        <v>8.6000000000000007E-6</v>
      </c>
      <c r="DX236">
        <v>164.8</v>
      </c>
      <c r="DY236">
        <v>132.584</v>
      </c>
      <c r="DZ236">
        <v>185.642</v>
      </c>
      <c r="EA236">
        <v>66.251000000000005</v>
      </c>
      <c r="EB236">
        <v>1.4999999999999999E-2</v>
      </c>
      <c r="EE236" s="3">
        <v>42</v>
      </c>
      <c r="EG236" s="50">
        <v>1.0699999999999999E-5</v>
      </c>
      <c r="EH236">
        <v>58.652000000000001</v>
      </c>
      <c r="EI236">
        <v>53.406999999999996</v>
      </c>
      <c r="EJ236">
        <v>64.296000000000006</v>
      </c>
      <c r="EK236">
        <v>49.764000000000003</v>
      </c>
      <c r="EL236">
        <v>1.9E-2</v>
      </c>
      <c r="EO236" s="37"/>
      <c r="EX236">
        <v>54</v>
      </c>
      <c r="EY236">
        <v>73</v>
      </c>
      <c r="EZ236" s="37"/>
      <c r="FA236" s="37"/>
      <c r="FB236" s="37"/>
      <c r="FC236" s="37"/>
      <c r="FD236" s="37"/>
      <c r="FE236" s="37"/>
      <c r="FF236" s="37"/>
      <c r="FG236" s="37"/>
      <c r="FH236" s="37"/>
    </row>
    <row r="237" spans="2:164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48"/>
      <c r="M237" s="37"/>
      <c r="N237" s="37"/>
      <c r="O237" s="37"/>
      <c r="P237" s="37"/>
      <c r="Q237" s="37"/>
      <c r="R237" s="37"/>
      <c r="S237" s="37"/>
      <c r="T237" s="37"/>
      <c r="U237" s="37"/>
      <c r="V237" s="48"/>
      <c r="W237" s="37"/>
      <c r="X237" s="37"/>
      <c r="Y237" s="37"/>
      <c r="Z237" s="37"/>
      <c r="AA237" s="37"/>
      <c r="AB237" s="37"/>
      <c r="AC237" s="37"/>
      <c r="AD237" s="37"/>
      <c r="AE237" s="37"/>
      <c r="AH237" s="50">
        <v>1.0740000000000001E-5</v>
      </c>
      <c r="AI237">
        <v>46.524999999999999</v>
      </c>
      <c r="AJ237">
        <v>43.823999999999998</v>
      </c>
      <c r="AK237">
        <v>50.750999999999998</v>
      </c>
      <c r="AL237">
        <v>-103.627</v>
      </c>
      <c r="AM237">
        <v>1.9E-2</v>
      </c>
      <c r="AP237" s="48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6"/>
      <c r="BB237" s="37"/>
      <c r="BC237" s="37"/>
      <c r="BD237" s="37"/>
      <c r="BE237" s="37"/>
      <c r="BF237" s="37"/>
      <c r="BG237" s="37"/>
      <c r="BH237" s="37"/>
      <c r="BI237" s="37"/>
      <c r="BJ237" s="37"/>
      <c r="BK237" s="3">
        <v>32</v>
      </c>
      <c r="BM237" s="50">
        <v>4.6E-6</v>
      </c>
      <c r="BN237">
        <v>96.06</v>
      </c>
      <c r="BO237">
        <v>91.406999999999996</v>
      </c>
      <c r="BP237">
        <v>105.592</v>
      </c>
      <c r="BQ237">
        <v>30.256</v>
      </c>
      <c r="BR237">
        <v>8.0000000000000002E-3</v>
      </c>
      <c r="BU237" s="48"/>
      <c r="BV237" s="37"/>
      <c r="BW237" s="37"/>
      <c r="BX237" s="37"/>
      <c r="BY237" s="37"/>
      <c r="BZ237" s="37"/>
      <c r="CA237" s="37"/>
      <c r="CB237" s="37"/>
      <c r="CC237" s="37"/>
      <c r="CD237" s="37"/>
      <c r="CE237" s="3">
        <v>10</v>
      </c>
      <c r="CG237" s="50">
        <v>1.38E-5</v>
      </c>
      <c r="CH237">
        <v>48.161999999999999</v>
      </c>
      <c r="CI237">
        <v>46</v>
      </c>
      <c r="CJ237">
        <v>50.5</v>
      </c>
      <c r="CK237">
        <v>-30.068999999999999</v>
      </c>
      <c r="CL237">
        <v>2.4E-2</v>
      </c>
      <c r="CZ237" s="48"/>
      <c r="DA237" s="37"/>
      <c r="DB237" s="3">
        <v>41</v>
      </c>
      <c r="DD237" s="50">
        <v>6.1399999999999997E-6</v>
      </c>
      <c r="DE237">
        <v>57.758000000000003</v>
      </c>
      <c r="DF237">
        <v>53.901000000000003</v>
      </c>
      <c r="DG237">
        <v>60.692999999999998</v>
      </c>
      <c r="DH237">
        <v>18.434999999999999</v>
      </c>
      <c r="DI237">
        <v>1.0999999999999999E-2</v>
      </c>
      <c r="DT237" s="37"/>
      <c r="DU237">
        <v>32</v>
      </c>
      <c r="DW237" s="50">
        <v>9.8200000000000008E-6</v>
      </c>
      <c r="DX237">
        <v>151.00299999999999</v>
      </c>
      <c r="DY237">
        <v>134.28</v>
      </c>
      <c r="DZ237">
        <v>173.09299999999999</v>
      </c>
      <c r="EA237">
        <v>-119.05500000000001</v>
      </c>
      <c r="EB237">
        <v>1.7000000000000001E-2</v>
      </c>
      <c r="EE237" s="3">
        <v>43</v>
      </c>
      <c r="EG237" s="50">
        <v>6.7499999999999997E-6</v>
      </c>
      <c r="EH237">
        <v>58.796999999999997</v>
      </c>
      <c r="EI237">
        <v>56.533000000000001</v>
      </c>
      <c r="EJ237">
        <v>63.548999999999999</v>
      </c>
      <c r="EK237">
        <v>-129.09399999999999</v>
      </c>
      <c r="EL237">
        <v>1.0999999999999999E-2</v>
      </c>
      <c r="EO237" s="37"/>
      <c r="ES237">
        <v>21.9</v>
      </c>
      <c r="ET237">
        <v>59.3125</v>
      </c>
      <c r="EU237">
        <v>16.2</v>
      </c>
      <c r="EV237">
        <v>43.875</v>
      </c>
      <c r="EW237" t="s">
        <v>10</v>
      </c>
      <c r="EX237">
        <v>35.1</v>
      </c>
      <c r="EY237">
        <v>47.45</v>
      </c>
      <c r="EZ237" s="37"/>
      <c r="FA237" s="37"/>
      <c r="FB237" s="37"/>
      <c r="FC237" s="37"/>
      <c r="FD237" s="37"/>
      <c r="FE237" s="37"/>
      <c r="FF237" s="37"/>
      <c r="FG237" s="37"/>
      <c r="FH237" s="37"/>
    </row>
    <row r="238" spans="2:164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48"/>
      <c r="M238" s="37"/>
      <c r="N238" s="37"/>
      <c r="O238" s="37"/>
      <c r="P238" s="37"/>
      <c r="Q238" s="37"/>
      <c r="R238" s="37"/>
      <c r="S238" s="37"/>
      <c r="T238" s="37"/>
      <c r="U238" s="37"/>
      <c r="V238" s="48"/>
      <c r="W238" s="37"/>
      <c r="X238" s="37"/>
      <c r="Y238" s="37"/>
      <c r="Z238" s="37"/>
      <c r="AA238" s="37"/>
      <c r="AB238" s="37"/>
      <c r="AC238" s="37"/>
      <c r="AD238" s="37"/>
      <c r="AE238" s="37"/>
      <c r="AH238" s="50">
        <v>1.136E-5</v>
      </c>
      <c r="AI238">
        <v>47.082999999999998</v>
      </c>
      <c r="AJ238">
        <v>44.667000000000002</v>
      </c>
      <c r="AK238">
        <v>49.832999999999998</v>
      </c>
      <c r="AL238">
        <v>77.125</v>
      </c>
      <c r="AM238">
        <v>0.02</v>
      </c>
      <c r="AP238" s="48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6"/>
      <c r="BB238" s="37"/>
      <c r="BC238" s="37"/>
      <c r="BD238" s="37"/>
      <c r="BE238" s="37"/>
      <c r="BF238" s="37"/>
      <c r="BG238" s="37"/>
      <c r="BH238" s="37"/>
      <c r="BI238" s="37"/>
      <c r="BJ238" s="37"/>
      <c r="BK238" s="3">
        <v>33</v>
      </c>
      <c r="BM238" s="50">
        <v>4.9100000000000004E-6</v>
      </c>
      <c r="BN238">
        <v>96.841999999999999</v>
      </c>
      <c r="BO238">
        <v>89.42</v>
      </c>
      <c r="BP238">
        <v>102.77800000000001</v>
      </c>
      <c r="BQ238">
        <v>-151.69900000000001</v>
      </c>
      <c r="BR238">
        <v>8.0000000000000002E-3</v>
      </c>
      <c r="BU238" s="48"/>
      <c r="BV238" s="37"/>
      <c r="BW238" s="37"/>
      <c r="BX238" s="37"/>
      <c r="BY238" s="37"/>
      <c r="BZ238" s="37"/>
      <c r="CA238" s="37"/>
      <c r="CB238" s="37"/>
      <c r="CC238" s="37"/>
      <c r="CD238" s="37"/>
      <c r="CE238" s="3">
        <v>11</v>
      </c>
      <c r="CG238" s="50">
        <v>1.5E-5</v>
      </c>
      <c r="CH238">
        <v>48.673999999999999</v>
      </c>
      <c r="CI238">
        <v>45.847999999999999</v>
      </c>
      <c r="CJ238">
        <v>51.582999999999998</v>
      </c>
      <c r="CK238">
        <v>148.62700000000001</v>
      </c>
      <c r="CL238">
        <v>2.7E-2</v>
      </c>
      <c r="CZ238" s="48"/>
      <c r="DA238" s="37"/>
      <c r="DB238" s="3">
        <v>42</v>
      </c>
      <c r="DD238" s="50">
        <v>1.11E-5</v>
      </c>
      <c r="DE238">
        <v>58.192</v>
      </c>
      <c r="DF238">
        <v>54.332999999999998</v>
      </c>
      <c r="DG238">
        <v>60.951999999999998</v>
      </c>
      <c r="DH238">
        <v>-158.499</v>
      </c>
      <c r="DI238">
        <v>1.9E-2</v>
      </c>
      <c r="DT238" s="37"/>
      <c r="DU238">
        <v>33</v>
      </c>
      <c r="DW238" s="50">
        <v>7.3699999999999997E-6</v>
      </c>
      <c r="DX238">
        <v>152.06899999999999</v>
      </c>
      <c r="DY238">
        <v>120.786</v>
      </c>
      <c r="DZ238">
        <v>171.43199999999999</v>
      </c>
      <c r="EA238">
        <v>59.036000000000001</v>
      </c>
      <c r="EB238">
        <v>1.2999999999999999E-2</v>
      </c>
      <c r="EE238" s="3">
        <v>44</v>
      </c>
      <c r="EG238" s="50">
        <v>6.1399999999999997E-6</v>
      </c>
      <c r="EH238">
        <v>55.085999999999999</v>
      </c>
      <c r="EI238">
        <v>52.034999999999997</v>
      </c>
      <c r="EJ238">
        <v>57.667000000000002</v>
      </c>
      <c r="EK238">
        <v>51.34</v>
      </c>
      <c r="EL238">
        <v>1.0999999999999999E-2</v>
      </c>
      <c r="EO238" s="37"/>
      <c r="ET238">
        <v>94.9</v>
      </c>
      <c r="EV238">
        <v>70.2</v>
      </c>
      <c r="EW238" t="s">
        <v>11</v>
      </c>
      <c r="EX238">
        <v>117</v>
      </c>
      <c r="EY238">
        <v>158.16666670000001</v>
      </c>
      <c r="EZ238" s="37"/>
      <c r="FA238" s="37"/>
      <c r="FB238" s="37"/>
      <c r="FC238" s="37"/>
      <c r="FD238" s="37"/>
      <c r="FE238" s="37"/>
      <c r="FF238" s="37"/>
      <c r="FG238" s="37"/>
      <c r="FH238" s="37"/>
    </row>
    <row r="239" spans="2:164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48"/>
      <c r="M239" s="37"/>
      <c r="N239" s="37"/>
      <c r="O239" s="37"/>
      <c r="P239" s="37"/>
      <c r="Q239" s="37"/>
      <c r="R239" s="37"/>
      <c r="S239" s="37"/>
      <c r="T239" s="37"/>
      <c r="U239" s="37"/>
      <c r="V239" s="48"/>
      <c r="W239" s="37"/>
      <c r="X239" s="37"/>
      <c r="Y239" s="37"/>
      <c r="Z239" s="37"/>
      <c r="AA239" s="37"/>
      <c r="AB239" s="37"/>
      <c r="AC239" s="37"/>
      <c r="AD239" s="37"/>
      <c r="AE239" s="37"/>
      <c r="AH239" s="50">
        <v>1.2279999999999999E-5</v>
      </c>
      <c r="AI239">
        <v>47.555</v>
      </c>
      <c r="AJ239">
        <v>42.578000000000003</v>
      </c>
      <c r="AK239">
        <v>54.621000000000002</v>
      </c>
      <c r="AL239">
        <v>-101.889</v>
      </c>
      <c r="AM239">
        <v>2.1999999999999999E-2</v>
      </c>
      <c r="AP239" s="48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6"/>
      <c r="BB239" s="37"/>
      <c r="BC239" s="37"/>
      <c r="BD239" s="37"/>
      <c r="BE239" s="37"/>
      <c r="BF239" s="37"/>
      <c r="BG239" s="37"/>
      <c r="BH239" s="37"/>
      <c r="BI239" s="37"/>
      <c r="BJ239" s="37"/>
      <c r="BK239" s="3">
        <v>34</v>
      </c>
      <c r="BM239" s="50">
        <v>6.7499999999999997E-6</v>
      </c>
      <c r="BN239">
        <v>109.86</v>
      </c>
      <c r="BO239">
        <v>94.122</v>
      </c>
      <c r="BP239">
        <v>123.104</v>
      </c>
      <c r="BQ239">
        <v>29.055</v>
      </c>
      <c r="BR239">
        <v>1.0999999999999999E-2</v>
      </c>
      <c r="BU239" s="48"/>
      <c r="BV239" s="37"/>
      <c r="BW239" s="37"/>
      <c r="BX239" s="37"/>
      <c r="BY239" s="37"/>
      <c r="BZ239" s="37"/>
      <c r="CA239" s="37"/>
      <c r="CB239" s="37"/>
      <c r="CC239" s="37"/>
      <c r="CD239" s="37"/>
      <c r="CE239" s="3">
        <v>12</v>
      </c>
      <c r="CG239" s="50">
        <v>1.7200000000000001E-5</v>
      </c>
      <c r="CH239">
        <v>47.881999999999998</v>
      </c>
      <c r="CI239">
        <v>44.667000000000002</v>
      </c>
      <c r="CJ239">
        <v>50.433999999999997</v>
      </c>
      <c r="CK239">
        <v>-33.976999999999997</v>
      </c>
      <c r="CL239">
        <v>3.1E-2</v>
      </c>
      <c r="CZ239" s="48"/>
      <c r="DA239" s="37"/>
      <c r="DB239" s="3">
        <v>43</v>
      </c>
      <c r="DD239" s="50">
        <v>7.0600000000000002E-6</v>
      </c>
      <c r="DE239">
        <v>56.982999999999997</v>
      </c>
      <c r="DF239">
        <v>51.332999999999998</v>
      </c>
      <c r="DG239">
        <v>60.332999999999998</v>
      </c>
      <c r="DH239">
        <v>23.199000000000002</v>
      </c>
      <c r="DI239">
        <v>1.2E-2</v>
      </c>
      <c r="DT239" s="37"/>
      <c r="DU239">
        <v>34</v>
      </c>
      <c r="DW239" s="50">
        <v>7.9799999999999998E-6</v>
      </c>
      <c r="DX239">
        <v>163.40199999999999</v>
      </c>
      <c r="DY239">
        <v>140.678</v>
      </c>
      <c r="DZ239">
        <v>186.97</v>
      </c>
      <c r="EA239">
        <v>-118.61</v>
      </c>
      <c r="EB239">
        <v>1.4E-2</v>
      </c>
      <c r="EE239" s="3">
        <v>45</v>
      </c>
      <c r="EG239" s="50">
        <v>7.0600000000000002E-6</v>
      </c>
      <c r="EH239">
        <v>56.66</v>
      </c>
      <c r="EI239">
        <v>50.302999999999997</v>
      </c>
      <c r="EJ239">
        <v>60.418999999999997</v>
      </c>
      <c r="EK239">
        <v>-133.15199999999999</v>
      </c>
      <c r="EL239">
        <v>1.2E-2</v>
      </c>
      <c r="EO239" s="37"/>
      <c r="EP239" s="48"/>
      <c r="EQ239" s="37"/>
      <c r="ER239" s="37"/>
      <c r="ES239" s="37"/>
      <c r="ET239" s="37"/>
      <c r="EU239" s="37"/>
      <c r="EV239" s="37"/>
      <c r="EW239" s="37"/>
      <c r="EX239" s="37"/>
      <c r="EY239" s="36"/>
      <c r="EZ239" s="37"/>
      <c r="FA239" s="37"/>
      <c r="FB239" s="37"/>
      <c r="FC239" s="37"/>
      <c r="FD239" s="37"/>
      <c r="FE239" s="37"/>
      <c r="FF239" s="37"/>
      <c r="FG239" s="37"/>
      <c r="FH239" s="37"/>
    </row>
    <row r="240" spans="2:164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48"/>
      <c r="M240" s="37"/>
      <c r="N240" s="37"/>
      <c r="O240" s="37"/>
      <c r="P240" s="37"/>
      <c r="Q240" s="37"/>
      <c r="R240" s="37"/>
      <c r="S240" s="37"/>
      <c r="T240" s="37"/>
      <c r="U240" s="37"/>
      <c r="V240" s="48"/>
      <c r="W240" s="37"/>
      <c r="X240" s="37"/>
      <c r="Y240" s="37"/>
      <c r="Z240" s="37"/>
      <c r="AA240" s="37"/>
      <c r="AB240" s="37"/>
      <c r="AC240" s="37"/>
      <c r="AD240" s="37"/>
      <c r="AE240" s="37"/>
      <c r="AG240" t="s">
        <v>3</v>
      </c>
      <c r="AH240" s="50">
        <v>1.0159999999999999E-5</v>
      </c>
      <c r="AI240">
        <v>56.970999999999997</v>
      </c>
      <c r="AJ240">
        <v>53.03</v>
      </c>
      <c r="AK240">
        <v>60.817</v>
      </c>
      <c r="AL240">
        <v>-11.648999999999999</v>
      </c>
      <c r="AM240">
        <v>1.7999999999999999E-2</v>
      </c>
      <c r="AN240">
        <f>COUNT(AM187:AM239)</f>
        <v>53</v>
      </c>
      <c r="AP240" s="48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6"/>
      <c r="BB240" s="37"/>
      <c r="BC240" s="37"/>
      <c r="BD240" s="37"/>
      <c r="BE240" s="37"/>
      <c r="BF240" s="37"/>
      <c r="BG240" s="37"/>
      <c r="BH240" s="37"/>
      <c r="BI240" s="37"/>
      <c r="BJ240" s="37"/>
      <c r="BK240" s="3">
        <v>35</v>
      </c>
      <c r="BM240" s="50">
        <v>5.5300000000000004E-6</v>
      </c>
      <c r="BN240">
        <v>110.18300000000001</v>
      </c>
      <c r="BO240">
        <v>93.814999999999998</v>
      </c>
      <c r="BP240">
        <v>127.417</v>
      </c>
      <c r="BQ240">
        <v>-144.46199999999999</v>
      </c>
      <c r="BR240">
        <v>8.9999999999999993E-3</v>
      </c>
      <c r="BU240" s="48"/>
      <c r="BV240" s="37"/>
      <c r="BW240" s="37"/>
      <c r="BX240" s="37"/>
      <c r="BY240" s="37"/>
      <c r="BZ240" s="37"/>
      <c r="CA240" s="37"/>
      <c r="CB240" s="37"/>
      <c r="CC240" s="37"/>
      <c r="CD240" s="37"/>
      <c r="CE240" s="3">
        <v>13</v>
      </c>
      <c r="CF240" t="s">
        <v>3</v>
      </c>
      <c r="CG240" s="50">
        <v>1.22E-5</v>
      </c>
      <c r="CH240">
        <v>49.796999999999997</v>
      </c>
      <c r="CI240">
        <v>46.588999999999999</v>
      </c>
      <c r="CJ240">
        <v>52.688000000000002</v>
      </c>
      <c r="CK240">
        <v>58.197000000000003</v>
      </c>
      <c r="CL240">
        <v>2.1000000000000001E-2</v>
      </c>
      <c r="CZ240" s="48"/>
      <c r="DA240" s="37"/>
      <c r="DB240" s="3">
        <v>44</v>
      </c>
      <c r="DD240" s="50">
        <v>6.1399999999999997E-6</v>
      </c>
      <c r="DE240">
        <v>56.938000000000002</v>
      </c>
      <c r="DF240">
        <v>51.332999999999998</v>
      </c>
      <c r="DG240">
        <v>65.123000000000005</v>
      </c>
      <c r="DH240">
        <v>-161.565</v>
      </c>
      <c r="DI240">
        <v>1.0999999999999999E-2</v>
      </c>
      <c r="DT240" s="37"/>
      <c r="DU240">
        <v>35</v>
      </c>
      <c r="DW240" s="50">
        <v>9.8200000000000008E-6</v>
      </c>
      <c r="DX240">
        <v>151.077</v>
      </c>
      <c r="DY240">
        <v>108.54900000000001</v>
      </c>
      <c r="DZ240">
        <v>198.411</v>
      </c>
      <c r="EA240">
        <v>60.945</v>
      </c>
      <c r="EB240">
        <v>1.7000000000000001E-2</v>
      </c>
      <c r="EE240" s="3">
        <v>46</v>
      </c>
      <c r="EG240" s="50">
        <v>6.1399999999999997E-6</v>
      </c>
      <c r="EH240">
        <v>57.353999999999999</v>
      </c>
      <c r="EI240">
        <v>52.613999999999997</v>
      </c>
      <c r="EJ240">
        <v>60.066000000000003</v>
      </c>
      <c r="EK240">
        <v>57.994999999999997</v>
      </c>
      <c r="EL240">
        <v>0.01</v>
      </c>
      <c r="EO240" s="37"/>
      <c r="EP240" s="48"/>
      <c r="EQ240" s="37"/>
      <c r="ER240" s="37"/>
      <c r="ES240" s="37"/>
      <c r="ET240" s="37"/>
      <c r="EU240" s="37"/>
      <c r="EV240" s="37"/>
      <c r="EW240" s="37"/>
      <c r="EX240" s="37"/>
      <c r="EY240" s="36"/>
      <c r="EZ240" s="37"/>
      <c r="FA240" s="37"/>
      <c r="FB240" s="37"/>
      <c r="FC240" s="37"/>
      <c r="FD240" s="37"/>
      <c r="FE240" s="37"/>
      <c r="FF240" s="37"/>
      <c r="FG240" s="37"/>
      <c r="FH240" s="37"/>
    </row>
    <row r="241" spans="2:164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48"/>
      <c r="M241" s="37"/>
      <c r="N241" s="37"/>
      <c r="O241" s="37"/>
      <c r="P241" s="37"/>
      <c r="Q241" s="37"/>
      <c r="R241" s="37"/>
      <c r="S241" s="37"/>
      <c r="T241" s="37"/>
      <c r="U241" s="37"/>
      <c r="V241" s="48"/>
      <c r="W241" s="37"/>
      <c r="X241" s="37"/>
      <c r="Y241" s="37"/>
      <c r="Z241" s="37"/>
      <c r="AA241" s="37"/>
      <c r="AB241" s="37"/>
      <c r="AC241" s="37"/>
      <c r="AD241" s="37"/>
      <c r="AE241" s="37"/>
      <c r="AG241" t="s">
        <v>7</v>
      </c>
      <c r="AH241" s="50">
        <v>1.9089999999999998E-6</v>
      </c>
      <c r="AI241">
        <v>5.6079999999999997</v>
      </c>
      <c r="AJ241">
        <v>5.7130000000000001</v>
      </c>
      <c r="AK241">
        <v>5.8490000000000002</v>
      </c>
      <c r="AL241">
        <v>91.191999999999993</v>
      </c>
      <c r="AM241">
        <v>3.0000000000000001E-3</v>
      </c>
      <c r="AP241" s="48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6"/>
      <c r="BB241" s="37"/>
      <c r="BC241" s="37"/>
      <c r="BD241" s="37"/>
      <c r="BE241" s="37"/>
      <c r="BF241" s="37"/>
      <c r="BG241" s="37"/>
      <c r="BH241" s="37"/>
      <c r="BI241" s="37"/>
      <c r="BJ241" s="37"/>
      <c r="BK241" s="3">
        <v>36</v>
      </c>
      <c r="BM241" s="50">
        <v>1.04E-5</v>
      </c>
      <c r="BN241">
        <v>102.425</v>
      </c>
      <c r="BO241">
        <v>88.564999999999998</v>
      </c>
      <c r="BP241">
        <v>118.035</v>
      </c>
      <c r="BQ241">
        <v>32.734999999999999</v>
      </c>
      <c r="BR241">
        <v>1.9E-2</v>
      </c>
      <c r="BU241" s="48"/>
      <c r="BV241" s="37"/>
      <c r="BW241" s="37"/>
      <c r="BX241" s="37"/>
      <c r="BY241" s="37"/>
      <c r="BZ241" s="37"/>
      <c r="CA241" s="37"/>
      <c r="CB241" s="37"/>
      <c r="CC241" s="37"/>
      <c r="CD241" s="37"/>
      <c r="CE241" s="3">
        <v>14</v>
      </c>
      <c r="CF241" t="s">
        <v>7</v>
      </c>
      <c r="CG241" s="50">
        <v>3.1300000000000001E-6</v>
      </c>
      <c r="CH241">
        <v>1.8160000000000001</v>
      </c>
      <c r="CI241">
        <v>2.1720000000000002</v>
      </c>
      <c r="CJ241">
        <v>1.93</v>
      </c>
      <c r="CK241">
        <v>93.203000000000003</v>
      </c>
      <c r="CL241">
        <v>6.0000000000000001E-3</v>
      </c>
      <c r="CZ241" s="48"/>
      <c r="DA241" s="37"/>
      <c r="DB241" s="3">
        <v>45</v>
      </c>
      <c r="DD241" s="50">
        <v>8.2900000000000002E-6</v>
      </c>
      <c r="DE241">
        <v>54.84</v>
      </c>
      <c r="DF241">
        <v>49.854999999999997</v>
      </c>
      <c r="DG241">
        <v>60.692</v>
      </c>
      <c r="DH241">
        <v>20.556000000000001</v>
      </c>
      <c r="DI241">
        <v>1.4E-2</v>
      </c>
      <c r="DT241" s="37"/>
      <c r="DU241">
        <v>36</v>
      </c>
      <c r="DW241" s="50">
        <v>7.3699999999999997E-6</v>
      </c>
      <c r="DX241">
        <v>162.745</v>
      </c>
      <c r="DY241">
        <v>86.671000000000006</v>
      </c>
      <c r="DZ241">
        <v>205.31399999999999</v>
      </c>
      <c r="EA241">
        <v>-120.964</v>
      </c>
      <c r="EB241">
        <v>1.2999999999999999E-2</v>
      </c>
      <c r="EE241" s="3">
        <v>47</v>
      </c>
      <c r="EG241" s="50">
        <v>6.4500000000000001E-6</v>
      </c>
      <c r="EH241">
        <v>58.892000000000003</v>
      </c>
      <c r="EI241">
        <v>56.966999999999999</v>
      </c>
      <c r="EJ241">
        <v>60.667000000000002</v>
      </c>
      <c r="EK241">
        <v>-135</v>
      </c>
      <c r="EL241">
        <v>1.0999999999999999E-2</v>
      </c>
      <c r="EO241" s="37"/>
      <c r="EP241" s="48"/>
      <c r="EQ241" s="37"/>
      <c r="ER241" s="37"/>
      <c r="ES241" s="37"/>
      <c r="ET241" s="37"/>
      <c r="EU241" s="37"/>
      <c r="EV241" s="37"/>
      <c r="EW241" s="37"/>
      <c r="EX241" s="37"/>
      <c r="EY241" s="36"/>
      <c r="EZ241" s="37"/>
      <c r="FA241" s="37"/>
      <c r="FB241" s="37"/>
      <c r="FC241" s="37"/>
      <c r="FD241" s="37"/>
      <c r="FE241" s="37"/>
      <c r="FF241" s="37"/>
      <c r="FG241" s="37"/>
      <c r="FH241" s="37"/>
    </row>
    <row r="242" spans="2:164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48"/>
      <c r="M242" s="37"/>
      <c r="N242" s="37"/>
      <c r="O242" s="37"/>
      <c r="P242" s="37"/>
      <c r="Q242" s="37"/>
      <c r="R242" s="37"/>
      <c r="S242" s="37"/>
      <c r="T242" s="37"/>
      <c r="U242" s="37"/>
      <c r="V242" s="48"/>
      <c r="W242" s="37"/>
      <c r="X242" s="37"/>
      <c r="Y242" s="37"/>
      <c r="Z242" s="37"/>
      <c r="AA242" s="37"/>
      <c r="AB242" s="37"/>
      <c r="AC242" s="37"/>
      <c r="AD242" s="37"/>
      <c r="AE242" s="37"/>
      <c r="AG242" t="s">
        <v>4</v>
      </c>
      <c r="AH242" s="50">
        <v>6.4459999999999998E-6</v>
      </c>
      <c r="AI242">
        <v>46.174999999999997</v>
      </c>
      <c r="AJ242">
        <v>39.841999999999999</v>
      </c>
      <c r="AK242">
        <v>49.832999999999998</v>
      </c>
      <c r="AL242">
        <v>-107.241</v>
      </c>
      <c r="AM242">
        <v>1.0999999999999999E-2</v>
      </c>
      <c r="AP242" s="48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6"/>
      <c r="BB242" s="37"/>
      <c r="BC242" s="37"/>
      <c r="BD242" s="37"/>
      <c r="BE242" s="37"/>
      <c r="BF242" s="37"/>
      <c r="BG242" s="37"/>
      <c r="BH242" s="37"/>
      <c r="BI242" s="37"/>
      <c r="BJ242" s="37"/>
      <c r="BK242" s="3">
        <v>37</v>
      </c>
      <c r="BM242" s="50">
        <v>7.6699999999999994E-6</v>
      </c>
      <c r="BN242">
        <v>93.673000000000002</v>
      </c>
      <c r="BO242">
        <v>80.278000000000006</v>
      </c>
      <c r="BP242">
        <v>101.285</v>
      </c>
      <c r="BQ242">
        <v>-150.255</v>
      </c>
      <c r="BR242">
        <v>1.2999999999999999E-2</v>
      </c>
      <c r="BU242" s="48"/>
      <c r="BV242" s="37"/>
      <c r="BW242" s="37"/>
      <c r="BX242" s="37"/>
      <c r="BY242" s="37"/>
      <c r="BZ242" s="37"/>
      <c r="CA242" s="37"/>
      <c r="CB242" s="37"/>
      <c r="CC242" s="37"/>
      <c r="CD242" s="37"/>
      <c r="CE242" s="3">
        <v>15</v>
      </c>
      <c r="CF242" t="s">
        <v>4</v>
      </c>
      <c r="CG242" s="50">
        <v>5.8300000000000001E-6</v>
      </c>
      <c r="CH242">
        <v>46.725999999999999</v>
      </c>
      <c r="CI242">
        <v>41.988</v>
      </c>
      <c r="CJ242">
        <v>50.051000000000002</v>
      </c>
      <c r="CK242">
        <v>-33.976999999999997</v>
      </c>
      <c r="CL242">
        <v>0.01</v>
      </c>
      <c r="CZ242" s="48"/>
      <c r="DA242" s="37"/>
      <c r="DB242" s="3">
        <v>46</v>
      </c>
      <c r="DD242" s="50">
        <v>1.3200000000000001E-5</v>
      </c>
      <c r="DE242">
        <v>58.584000000000003</v>
      </c>
      <c r="DF242">
        <v>53.978000000000002</v>
      </c>
      <c r="DG242">
        <v>64.688999999999993</v>
      </c>
      <c r="DH242">
        <v>-158.96199999999999</v>
      </c>
      <c r="DI242">
        <v>2.3E-2</v>
      </c>
      <c r="DT242" s="37"/>
      <c r="DU242">
        <v>37</v>
      </c>
      <c r="DW242" s="50">
        <v>6.4500000000000001E-6</v>
      </c>
      <c r="DX242">
        <v>85.635000000000005</v>
      </c>
      <c r="DY242">
        <v>71</v>
      </c>
      <c r="DZ242">
        <v>93.62</v>
      </c>
      <c r="EA242">
        <v>66.037999999999997</v>
      </c>
      <c r="EB242">
        <v>1.0999999999999999E-2</v>
      </c>
      <c r="EE242" s="3">
        <v>48</v>
      </c>
      <c r="EG242" s="50">
        <v>7.3699999999999997E-6</v>
      </c>
      <c r="EH242">
        <v>57.241999999999997</v>
      </c>
      <c r="EI242">
        <v>53.762999999999998</v>
      </c>
      <c r="EJ242">
        <v>62.326000000000001</v>
      </c>
      <c r="EK242">
        <v>50.194000000000003</v>
      </c>
      <c r="EL242">
        <v>1.2999999999999999E-2</v>
      </c>
      <c r="EO242" s="37"/>
      <c r="EP242" s="48"/>
      <c r="EQ242" s="37"/>
      <c r="ER242" s="37"/>
      <c r="ES242" s="37"/>
      <c r="ET242" s="37"/>
      <c r="EU242" s="37"/>
      <c r="EV242" s="37"/>
      <c r="EW242" s="37"/>
      <c r="EX242" s="37"/>
      <c r="EY242" s="36"/>
      <c r="EZ242" s="37"/>
      <c r="FA242" s="37"/>
      <c r="FB242" s="37"/>
      <c r="FC242" s="37"/>
      <c r="FD242" s="37"/>
      <c r="FE242" s="37"/>
      <c r="FF242" s="37"/>
      <c r="FG242" s="37"/>
      <c r="FH242" s="37"/>
    </row>
    <row r="243" spans="2:164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48"/>
      <c r="M243" s="37"/>
      <c r="N243" s="37"/>
      <c r="O243" s="37"/>
      <c r="P243" s="37"/>
      <c r="Q243" s="37"/>
      <c r="R243" s="37"/>
      <c r="S243" s="37"/>
      <c r="T243" s="37"/>
      <c r="U243" s="37"/>
      <c r="V243" s="48"/>
      <c r="W243" s="37"/>
      <c r="X243" s="37"/>
      <c r="Y243" s="37"/>
      <c r="Z243" s="37"/>
      <c r="AA243" s="37"/>
      <c r="AB243" s="37"/>
      <c r="AC243" s="37"/>
      <c r="AD243" s="37"/>
      <c r="AE243" s="37"/>
      <c r="AG243" t="s">
        <v>5</v>
      </c>
      <c r="AH243" s="50">
        <v>1.719E-5</v>
      </c>
      <c r="AI243">
        <v>66.231999999999999</v>
      </c>
      <c r="AJ243">
        <v>62.832999999999998</v>
      </c>
      <c r="AK243">
        <v>70.667000000000002</v>
      </c>
      <c r="AL243">
        <v>79.509</v>
      </c>
      <c r="AM243">
        <v>3.1E-2</v>
      </c>
      <c r="AP243" s="48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6"/>
      <c r="BB243" s="37"/>
      <c r="BC243" s="37"/>
      <c r="BD243" s="37"/>
      <c r="BE243" s="37"/>
      <c r="BF243" s="37"/>
      <c r="BG243" s="37"/>
      <c r="BH243" s="37"/>
      <c r="BI243" s="37"/>
      <c r="BJ243" s="37"/>
      <c r="BK243" s="3">
        <v>38</v>
      </c>
      <c r="BM243" s="50">
        <v>9.5200000000000003E-6</v>
      </c>
      <c r="BN243">
        <v>85.539000000000001</v>
      </c>
      <c r="BO243">
        <v>77.466999999999999</v>
      </c>
      <c r="BP243">
        <v>98.373000000000005</v>
      </c>
      <c r="BQ243">
        <v>32.619</v>
      </c>
      <c r="BR243">
        <v>1.6E-2</v>
      </c>
      <c r="BU243" s="48"/>
      <c r="BV243" s="37"/>
      <c r="BW243" s="37"/>
      <c r="BX243" s="37"/>
      <c r="BY243" s="37"/>
      <c r="BZ243" s="37"/>
      <c r="CA243" s="37"/>
      <c r="CB243" s="37"/>
      <c r="CC243" s="37"/>
      <c r="CD243" s="37"/>
      <c r="CE243" s="3">
        <v>16</v>
      </c>
      <c r="CF243" t="s">
        <v>5</v>
      </c>
      <c r="CG243" s="50">
        <v>1.7200000000000001E-5</v>
      </c>
      <c r="CH243">
        <v>52.018000000000001</v>
      </c>
      <c r="CI243">
        <v>50</v>
      </c>
      <c r="CJ243">
        <v>55.709000000000003</v>
      </c>
      <c r="CK243">
        <v>150.642</v>
      </c>
      <c r="CL243">
        <v>3.1E-2</v>
      </c>
      <c r="CZ243" s="48"/>
      <c r="DA243" s="37"/>
      <c r="DB243" s="3">
        <v>47</v>
      </c>
      <c r="DD243" s="50">
        <v>1.29E-5</v>
      </c>
      <c r="DE243">
        <v>57.777999999999999</v>
      </c>
      <c r="DF243">
        <v>49.927</v>
      </c>
      <c r="DG243">
        <v>62.679000000000002</v>
      </c>
      <c r="DH243">
        <v>21.541</v>
      </c>
      <c r="DI243">
        <v>2.3E-2</v>
      </c>
      <c r="DT243" s="37"/>
      <c r="DU243">
        <v>38</v>
      </c>
      <c r="DW243" s="50">
        <v>6.7499999999999997E-6</v>
      </c>
      <c r="DX243">
        <v>89.655000000000001</v>
      </c>
      <c r="DY243">
        <v>71</v>
      </c>
      <c r="DZ243">
        <v>119.68300000000001</v>
      </c>
      <c r="EA243">
        <v>-117.759</v>
      </c>
      <c r="EB243">
        <v>1.2E-2</v>
      </c>
      <c r="EE243" s="3">
        <v>49</v>
      </c>
      <c r="EG243" s="50">
        <v>6.1399999999999997E-6</v>
      </c>
      <c r="EH243">
        <v>54.747</v>
      </c>
      <c r="EI243">
        <v>51.494999999999997</v>
      </c>
      <c r="EJ243">
        <v>56.790999999999997</v>
      </c>
      <c r="EK243">
        <v>-126.254</v>
      </c>
      <c r="EL243">
        <v>0.01</v>
      </c>
      <c r="EO243" s="37"/>
      <c r="EP243" s="48"/>
      <c r="EQ243" s="37"/>
      <c r="ER243" s="37"/>
      <c r="ES243" s="37"/>
      <c r="ET243" s="37"/>
      <c r="EU243" s="37"/>
      <c r="EV243" s="37"/>
      <c r="EW243" s="37"/>
      <c r="EX243" s="37"/>
      <c r="EY243" s="36"/>
      <c r="EZ243" s="37"/>
      <c r="FA243" s="37"/>
      <c r="FB243" s="37"/>
      <c r="FC243" s="37"/>
      <c r="FD243" s="37"/>
      <c r="FE243" s="37"/>
      <c r="FF243" s="37"/>
      <c r="FG243" s="37"/>
      <c r="FH243" s="37"/>
    </row>
    <row r="244" spans="2:164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48"/>
      <c r="M244" s="37"/>
      <c r="N244" s="37"/>
      <c r="O244" s="37"/>
      <c r="P244" s="37"/>
      <c r="Q244" s="37"/>
      <c r="R244" s="37"/>
      <c r="S244" s="37"/>
      <c r="T244" s="37"/>
      <c r="U244" s="37"/>
      <c r="V244" s="48"/>
      <c r="W244" s="37"/>
      <c r="X244" s="37"/>
      <c r="Y244" s="37"/>
      <c r="Z244" s="37"/>
      <c r="AA244" s="37"/>
      <c r="AB244" s="37"/>
      <c r="AC244" s="37"/>
      <c r="AD244" s="37"/>
      <c r="AE244" s="37"/>
      <c r="AG244" t="s">
        <v>59</v>
      </c>
      <c r="AH244" s="50">
        <v>5.2979999999999998E-4</v>
      </c>
      <c r="AI244">
        <v>57.055999999999997</v>
      </c>
      <c r="AJ244">
        <v>38.972000000000001</v>
      </c>
      <c r="AK244">
        <v>70.513999999999996</v>
      </c>
      <c r="AL244">
        <v>-103.206</v>
      </c>
      <c r="AM244">
        <v>0.95499999999999996</v>
      </c>
      <c r="AP244" s="48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6"/>
      <c r="BB244" s="37"/>
      <c r="BC244" s="37"/>
      <c r="BD244" s="37"/>
      <c r="BE244" s="37"/>
      <c r="BF244" s="37"/>
      <c r="BG244" s="37"/>
      <c r="BH244" s="37"/>
      <c r="BI244" s="37"/>
      <c r="BJ244" s="37"/>
      <c r="BK244" s="3">
        <v>39</v>
      </c>
      <c r="BM244" s="50">
        <v>7.9799999999999998E-6</v>
      </c>
      <c r="BN244">
        <v>101.797</v>
      </c>
      <c r="BO244">
        <v>83.667000000000002</v>
      </c>
      <c r="BP244">
        <v>117.23099999999999</v>
      </c>
      <c r="BQ244">
        <v>-149.42099999999999</v>
      </c>
      <c r="BR244">
        <v>1.4E-2</v>
      </c>
      <c r="BU244" s="48"/>
      <c r="BV244" s="37"/>
      <c r="BW244" s="37"/>
      <c r="BX244" s="37"/>
      <c r="BY244" s="37"/>
      <c r="BZ244" s="37"/>
      <c r="CA244" s="37"/>
      <c r="CB244" s="37"/>
      <c r="CC244" s="37"/>
      <c r="CD244" s="37"/>
      <c r="CE244" s="3">
        <v>13</v>
      </c>
      <c r="CF244" t="s">
        <v>85</v>
      </c>
      <c r="CG244" s="50">
        <v>1.4300000000000001E-4</v>
      </c>
      <c r="CH244">
        <v>49.554000000000002</v>
      </c>
      <c r="CI244">
        <v>41.213999999999999</v>
      </c>
      <c r="CJ244">
        <v>56.639000000000003</v>
      </c>
      <c r="CK244">
        <v>-32.188000000000002</v>
      </c>
      <c r="CL244">
        <v>0.25800000000000001</v>
      </c>
      <c r="CZ244" s="48"/>
      <c r="DA244" s="37"/>
      <c r="DB244" s="3">
        <v>48</v>
      </c>
      <c r="DD244" s="50">
        <v>1.26E-5</v>
      </c>
      <c r="DE244">
        <v>57.911999999999999</v>
      </c>
      <c r="DF244">
        <v>54.332999999999998</v>
      </c>
      <c r="DG244">
        <v>61.110999999999997</v>
      </c>
      <c r="DH244">
        <v>-157.93199999999999</v>
      </c>
      <c r="DI244">
        <v>2.1999999999999999E-2</v>
      </c>
      <c r="DT244" s="37"/>
      <c r="DU244">
        <v>39</v>
      </c>
      <c r="DW244" s="50">
        <v>4.3000000000000003E-6</v>
      </c>
      <c r="DX244">
        <v>95.322000000000003</v>
      </c>
      <c r="DY244">
        <v>78.233999999999995</v>
      </c>
      <c r="DZ244">
        <v>113.444</v>
      </c>
      <c r="EA244">
        <v>63.435000000000002</v>
      </c>
      <c r="EB244">
        <v>7.0000000000000001E-3</v>
      </c>
      <c r="EE244" s="3">
        <v>50</v>
      </c>
      <c r="EG244" s="50">
        <v>7.3699999999999997E-6</v>
      </c>
      <c r="EH244">
        <v>56.49</v>
      </c>
      <c r="EI244">
        <v>54.578000000000003</v>
      </c>
      <c r="EJ244">
        <v>60.667000000000002</v>
      </c>
      <c r="EK244">
        <v>50.194000000000003</v>
      </c>
      <c r="EL244">
        <v>1.2999999999999999E-2</v>
      </c>
      <c r="EO244" s="37"/>
      <c r="EP244" s="48"/>
      <c r="EQ244" s="37"/>
      <c r="ER244" s="37"/>
      <c r="ES244" s="37"/>
      <c r="ET244" s="37"/>
      <c r="EU244" s="37"/>
      <c r="EV244" s="37"/>
      <c r="EW244" s="37"/>
      <c r="EX244" s="37"/>
      <c r="EY244" s="36"/>
      <c r="EZ244" s="37"/>
      <c r="FA244" s="37"/>
      <c r="FB244" s="37"/>
      <c r="FC244" s="37"/>
      <c r="FD244" s="37"/>
      <c r="FE244" s="37"/>
      <c r="FF244" s="37"/>
      <c r="FG244" s="37"/>
      <c r="FH244" s="37"/>
    </row>
    <row r="245" spans="2:164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48"/>
      <c r="M245" s="37"/>
      <c r="N245" s="37"/>
      <c r="O245" s="37"/>
      <c r="P245" s="37"/>
      <c r="Q245" s="37"/>
      <c r="R245" s="37"/>
      <c r="S245" s="37"/>
      <c r="T245" s="37"/>
      <c r="U245" s="37"/>
      <c r="V245" s="48"/>
      <c r="W245" s="37"/>
      <c r="X245" s="37"/>
      <c r="Y245" s="37"/>
      <c r="Z245" s="37"/>
      <c r="AA245" s="37"/>
      <c r="AB245" s="37"/>
      <c r="AC245" s="37"/>
      <c r="AD245" s="37"/>
      <c r="AE245" s="37"/>
      <c r="AG245" t="s">
        <v>60</v>
      </c>
      <c r="AH245" s="50">
        <v>9.2270000000000004E-4</v>
      </c>
      <c r="AI245">
        <v>72.537000000000006</v>
      </c>
      <c r="AJ245">
        <v>0</v>
      </c>
      <c r="AK245">
        <v>116.947</v>
      </c>
      <c r="AL245">
        <v>120.081</v>
      </c>
      <c r="AM245">
        <v>1.665</v>
      </c>
      <c r="AP245" s="48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6"/>
      <c r="BB245" s="37"/>
      <c r="BC245" s="37"/>
      <c r="BD245" s="37"/>
      <c r="BE245" s="37"/>
      <c r="BF245" s="37"/>
      <c r="BG245" s="37"/>
      <c r="BH245" s="37"/>
      <c r="BI245" s="37"/>
      <c r="BJ245" s="37"/>
      <c r="BK245" s="3">
        <v>40</v>
      </c>
      <c r="BM245" s="50">
        <v>9.2099999999999999E-6</v>
      </c>
      <c r="BN245">
        <v>101.10899999999999</v>
      </c>
      <c r="BO245">
        <v>83.3</v>
      </c>
      <c r="BP245">
        <v>111.54</v>
      </c>
      <c r="BQ245">
        <v>29.248999999999999</v>
      </c>
      <c r="BR245">
        <v>1.6E-2</v>
      </c>
      <c r="BU245" s="48"/>
      <c r="BV245" s="37"/>
      <c r="BW245" s="37"/>
      <c r="BX245" s="37"/>
      <c r="BY245" s="37"/>
      <c r="BZ245" s="37"/>
      <c r="CA245" s="37"/>
      <c r="CB245" s="37"/>
      <c r="CC245" s="37"/>
      <c r="CD245" s="37"/>
      <c r="CE245" s="3">
        <v>13</v>
      </c>
      <c r="CF245" t="s">
        <v>85</v>
      </c>
      <c r="CG245" s="50">
        <v>1.4300000000000001E-4</v>
      </c>
      <c r="CH245">
        <v>49.554000000000002</v>
      </c>
      <c r="CI245">
        <v>41.213999999999999</v>
      </c>
      <c r="CJ245">
        <v>56.639000000000003</v>
      </c>
      <c r="CK245">
        <v>-32.188000000000002</v>
      </c>
      <c r="CL245">
        <v>0.25800000000000001</v>
      </c>
      <c r="CO245">
        <v>13</v>
      </c>
      <c r="CP245" t="s">
        <v>3</v>
      </c>
      <c r="CQ245" s="50">
        <v>1.22E-5</v>
      </c>
      <c r="CR245">
        <v>49.796999999999997</v>
      </c>
      <c r="CS245">
        <v>46.588999999999999</v>
      </c>
      <c r="CT245">
        <v>52.688000000000002</v>
      </c>
      <c r="CU245">
        <v>58.197000000000003</v>
      </c>
      <c r="CY245">
        <v>2.1000000000000001E-2</v>
      </c>
      <c r="CZ245" s="48"/>
      <c r="DA245" s="37"/>
      <c r="DB245" s="3">
        <v>49</v>
      </c>
      <c r="DD245" s="50">
        <v>1.04E-5</v>
      </c>
      <c r="DE245">
        <v>57.271000000000001</v>
      </c>
      <c r="DF245">
        <v>53.509</v>
      </c>
      <c r="DG245">
        <v>61.332999999999998</v>
      </c>
      <c r="DH245">
        <v>19.536999999999999</v>
      </c>
      <c r="DI245">
        <v>1.7999999999999999E-2</v>
      </c>
      <c r="DT245" s="37"/>
      <c r="DU245">
        <v>40</v>
      </c>
      <c r="DW245" s="50">
        <v>1.17E-5</v>
      </c>
      <c r="DX245">
        <v>113.026</v>
      </c>
      <c r="DY245">
        <v>83.578000000000003</v>
      </c>
      <c r="DZ245">
        <v>152.21</v>
      </c>
      <c r="EA245">
        <v>-117.255</v>
      </c>
      <c r="EB245">
        <v>0.02</v>
      </c>
      <c r="EE245" s="3">
        <v>51</v>
      </c>
      <c r="EG245" s="50">
        <v>7.0600000000000002E-6</v>
      </c>
      <c r="EH245">
        <v>56.837000000000003</v>
      </c>
      <c r="EI245">
        <v>53.332999999999998</v>
      </c>
      <c r="EJ245">
        <v>60.667000000000002</v>
      </c>
      <c r="EK245">
        <v>-129.47200000000001</v>
      </c>
      <c r="EL245">
        <v>1.2E-2</v>
      </c>
      <c r="EO245" s="37"/>
      <c r="EP245" s="48"/>
      <c r="EQ245" s="37"/>
      <c r="ER245" s="37"/>
      <c r="ES245" s="37"/>
      <c r="ET245" s="37"/>
      <c r="EU245" s="37"/>
      <c r="EV245" s="37"/>
      <c r="EW245" s="37"/>
      <c r="EX245" s="37"/>
      <c r="EY245" s="36"/>
      <c r="EZ245" s="37"/>
      <c r="FA245" s="37"/>
      <c r="FB245" s="37"/>
      <c r="FC245" s="37"/>
      <c r="FD245" s="37"/>
      <c r="FE245" s="37"/>
      <c r="FF245" s="37"/>
      <c r="FG245" s="37"/>
      <c r="FH245" s="37"/>
    </row>
    <row r="246" spans="2:164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48"/>
      <c r="M246" s="37"/>
      <c r="N246" s="37"/>
      <c r="O246" s="37"/>
      <c r="P246" s="37"/>
      <c r="Q246" s="37"/>
      <c r="R246" s="37"/>
      <c r="S246" s="37"/>
      <c r="T246" s="37"/>
      <c r="U246" s="37"/>
      <c r="V246" s="48"/>
      <c r="W246" s="37"/>
      <c r="X246" s="37"/>
      <c r="Y246" s="37"/>
      <c r="Z246" s="37"/>
      <c r="AA246" s="37"/>
      <c r="AB246" s="37"/>
      <c r="AC246" s="37"/>
      <c r="AD246" s="37"/>
      <c r="AE246" s="37"/>
      <c r="AN246" t="s">
        <v>9</v>
      </c>
      <c r="AP246" s="48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6"/>
      <c r="BB246" s="37"/>
      <c r="BC246" s="37"/>
      <c r="BD246" s="37"/>
      <c r="BE246" s="37"/>
      <c r="BF246" s="37"/>
      <c r="BG246" s="37"/>
      <c r="BH246" s="37"/>
      <c r="BI246" s="37"/>
      <c r="BJ246" s="37"/>
      <c r="BK246" s="3">
        <v>41</v>
      </c>
      <c r="BM246" s="50">
        <v>4.6E-6</v>
      </c>
      <c r="BN246">
        <v>98.486000000000004</v>
      </c>
      <c r="BO246">
        <v>90.135999999999996</v>
      </c>
      <c r="BP246">
        <v>109.90900000000001</v>
      </c>
      <c r="BQ246">
        <v>-146.31</v>
      </c>
      <c r="BR246">
        <v>8.0000000000000002E-3</v>
      </c>
      <c r="BU246" s="48"/>
      <c r="BV246" s="37"/>
      <c r="BW246" s="37"/>
      <c r="BX246" s="37"/>
      <c r="BY246" s="37"/>
      <c r="BZ246" s="37"/>
      <c r="CA246" s="37"/>
      <c r="CB246" s="37"/>
      <c r="CC246" s="37"/>
      <c r="CD246" s="37"/>
      <c r="CM246" t="s">
        <v>9</v>
      </c>
      <c r="CO246">
        <v>14</v>
      </c>
      <c r="CP246" t="s">
        <v>7</v>
      </c>
      <c r="CQ246" s="50">
        <v>3.1300000000000001E-6</v>
      </c>
      <c r="CR246">
        <v>1.8160000000000001</v>
      </c>
      <c r="CS246">
        <v>2.1720000000000002</v>
      </c>
      <c r="CT246">
        <v>1.93</v>
      </c>
      <c r="CU246">
        <v>93.203000000000003</v>
      </c>
      <c r="CY246">
        <v>6.0000000000000001E-3</v>
      </c>
      <c r="CZ246" s="48"/>
      <c r="DA246" s="37"/>
      <c r="DB246" s="3">
        <v>50</v>
      </c>
      <c r="DD246" s="50">
        <v>7.0600000000000002E-6</v>
      </c>
      <c r="DE246">
        <v>57.262999999999998</v>
      </c>
      <c r="DF246">
        <v>52.552999999999997</v>
      </c>
      <c r="DG246">
        <v>65.03</v>
      </c>
      <c r="DH246">
        <v>-158.19900000000001</v>
      </c>
      <c r="DI246">
        <v>1.2E-2</v>
      </c>
      <c r="DT246" s="37"/>
      <c r="DU246">
        <v>41</v>
      </c>
      <c r="DW246" s="50">
        <v>7.6699999999999994E-6</v>
      </c>
      <c r="DX246">
        <v>104.117</v>
      </c>
      <c r="DY246">
        <v>75.962999999999994</v>
      </c>
      <c r="DZ246">
        <v>151.48099999999999</v>
      </c>
      <c r="EA246">
        <v>60.255000000000003</v>
      </c>
      <c r="EB246">
        <v>1.4E-2</v>
      </c>
      <c r="EE246" s="3">
        <v>52</v>
      </c>
      <c r="EG246" s="50">
        <v>9.5200000000000003E-6</v>
      </c>
      <c r="EH246">
        <v>48.38</v>
      </c>
      <c r="EI246">
        <v>43.332999999999998</v>
      </c>
      <c r="EJ246">
        <v>53.332999999999998</v>
      </c>
      <c r="EK246">
        <v>50.44</v>
      </c>
      <c r="EL246">
        <v>1.7000000000000001E-2</v>
      </c>
      <c r="EO246" s="37"/>
      <c r="EP246" s="48"/>
      <c r="EQ246" s="37"/>
      <c r="ER246" s="37"/>
      <c r="ES246" s="37"/>
      <c r="ET246" s="37"/>
      <c r="EU246" s="37"/>
      <c r="EV246" s="37"/>
      <c r="EW246" s="37"/>
      <c r="EX246" s="37"/>
      <c r="EY246" s="36"/>
      <c r="EZ246" s="37"/>
      <c r="FA246" s="37"/>
      <c r="FB246" s="37"/>
      <c r="FC246" s="37"/>
      <c r="FD246" s="37"/>
      <c r="FE246" s="37"/>
      <c r="FF246" s="37"/>
      <c r="FG246" s="37"/>
      <c r="FH246" s="37"/>
    </row>
    <row r="247" spans="2:164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48"/>
      <c r="M247" s="37"/>
      <c r="N247" s="37"/>
      <c r="O247" s="37"/>
      <c r="P247" s="37"/>
      <c r="Q247" s="37"/>
      <c r="R247" s="37"/>
      <c r="S247" s="37"/>
      <c r="T247" s="37"/>
      <c r="U247" s="37"/>
      <c r="V247" s="48"/>
      <c r="W247" s="37"/>
      <c r="X247" s="37"/>
      <c r="Y247" s="37"/>
      <c r="Z247" s="37"/>
      <c r="AA247" s="37"/>
      <c r="AB247" s="37"/>
      <c r="AC247" s="37"/>
      <c r="AD247" s="37"/>
      <c r="AE247" s="37"/>
      <c r="AN247">
        <f>AM244/AM240</f>
        <v>53.055555555555557</v>
      </c>
      <c r="AO247">
        <f>AM245/AM240</f>
        <v>92.500000000000014</v>
      </c>
      <c r="AP247" s="48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6"/>
      <c r="BB247" s="37"/>
      <c r="BC247" s="37"/>
      <c r="BD247" s="37"/>
      <c r="BE247" s="37"/>
      <c r="BF247" s="37"/>
      <c r="BG247" s="37"/>
      <c r="BH247" s="37"/>
      <c r="BI247" s="37"/>
      <c r="BJ247" s="37"/>
      <c r="BK247" s="3">
        <v>42</v>
      </c>
      <c r="BM247" s="50">
        <v>7.3699999999999997E-6</v>
      </c>
      <c r="BN247">
        <v>108.789</v>
      </c>
      <c r="BO247">
        <v>91.667000000000002</v>
      </c>
      <c r="BP247">
        <v>119.35</v>
      </c>
      <c r="BQ247">
        <v>32.276000000000003</v>
      </c>
      <c r="BR247">
        <v>1.2999999999999999E-2</v>
      </c>
      <c r="BU247" s="48"/>
      <c r="BV247" s="37"/>
      <c r="BW247" s="37"/>
      <c r="BX247" s="37"/>
      <c r="BY247" s="37"/>
      <c r="BZ247" s="37"/>
      <c r="CA247" s="37"/>
      <c r="CB247" s="37"/>
      <c r="CC247" s="37"/>
      <c r="CD247" s="37"/>
      <c r="CM247">
        <v>12.28571429</v>
      </c>
      <c r="CN247">
        <v>12.28571429</v>
      </c>
      <c r="CO247">
        <v>15</v>
      </c>
      <c r="CP247" t="s">
        <v>4</v>
      </c>
      <c r="CQ247" s="50">
        <v>5.8300000000000001E-6</v>
      </c>
      <c r="CR247">
        <v>46.725999999999999</v>
      </c>
      <c r="CS247">
        <v>41.988</v>
      </c>
      <c r="CT247">
        <v>50.051000000000002</v>
      </c>
      <c r="CU247">
        <v>-33.976999999999997</v>
      </c>
      <c r="CY247">
        <v>0.01</v>
      </c>
      <c r="CZ247" s="48"/>
      <c r="DA247" s="37"/>
      <c r="DB247" s="3">
        <v>51</v>
      </c>
      <c r="DD247" s="50">
        <v>9.8200000000000008E-6</v>
      </c>
      <c r="DE247">
        <v>54.067999999999998</v>
      </c>
      <c r="DF247">
        <v>44.439</v>
      </c>
      <c r="DG247">
        <v>59.814999999999998</v>
      </c>
      <c r="DH247">
        <v>20.771999999999998</v>
      </c>
      <c r="DI247">
        <v>1.7000000000000001E-2</v>
      </c>
      <c r="DT247" s="37"/>
      <c r="DU247">
        <v>42</v>
      </c>
      <c r="DW247" s="50">
        <v>3.9899999999999999E-6</v>
      </c>
      <c r="DX247">
        <v>114.31100000000001</v>
      </c>
      <c r="DY247">
        <v>86.778000000000006</v>
      </c>
      <c r="DZ247">
        <v>130.815</v>
      </c>
      <c r="EA247">
        <v>-118.61</v>
      </c>
      <c r="EB247">
        <v>7.0000000000000001E-3</v>
      </c>
      <c r="EE247" s="3">
        <v>53</v>
      </c>
      <c r="EG247" s="50">
        <v>7.3699999999999997E-6</v>
      </c>
      <c r="EH247">
        <v>43.820999999999998</v>
      </c>
      <c r="EI247">
        <v>40.621000000000002</v>
      </c>
      <c r="EJ247">
        <v>47.15</v>
      </c>
      <c r="EK247">
        <v>-127.875</v>
      </c>
      <c r="EL247">
        <v>1.2999999999999999E-2</v>
      </c>
      <c r="EO247" s="37"/>
      <c r="EP247" s="48"/>
      <c r="EQ247" s="37"/>
      <c r="ER247" s="37"/>
      <c r="ES247" s="37"/>
      <c r="ET247" s="37"/>
      <c r="EU247" s="37"/>
      <c r="EV247" s="37"/>
      <c r="EW247" s="37"/>
      <c r="EX247" s="37"/>
      <c r="EY247" s="36"/>
      <c r="EZ247" s="37"/>
      <c r="FA247" s="37"/>
      <c r="FB247" s="37"/>
      <c r="FC247" s="37"/>
      <c r="FD247" s="37"/>
      <c r="FE247" s="37"/>
      <c r="FF247" s="37"/>
      <c r="FG247" s="37"/>
      <c r="FH247" s="37"/>
    </row>
    <row r="248" spans="2:164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48"/>
      <c r="M248" s="37"/>
      <c r="N248" s="37"/>
      <c r="O248" s="37"/>
      <c r="P248" s="37"/>
      <c r="Q248" s="37"/>
      <c r="R248" s="37"/>
      <c r="S248" s="37"/>
      <c r="T248" s="37"/>
      <c r="U248" s="37"/>
      <c r="V248" s="48"/>
      <c r="W248" s="37"/>
      <c r="X248" s="37"/>
      <c r="Y248" s="37"/>
      <c r="Z248" s="37"/>
      <c r="AA248" s="37"/>
      <c r="AB248" s="37"/>
      <c r="AC248" s="37"/>
      <c r="AD248" s="37"/>
      <c r="AE248" s="37"/>
      <c r="AI248">
        <f>AJ249-AO247</f>
        <v>18.499999999999986</v>
      </c>
      <c r="AJ248">
        <f>AM245/(AM240+AM241)</f>
        <v>79.285714285714292</v>
      </c>
      <c r="AK248">
        <f>AL249-AN247</f>
        <v>10.611111111111107</v>
      </c>
      <c r="AL248">
        <f>AM244/(AM240+AM241)</f>
        <v>45.476190476190482</v>
      </c>
      <c r="AM248" t="s">
        <v>10</v>
      </c>
      <c r="AN248">
        <f>AM244/AM243</f>
        <v>30.806451612903224</v>
      </c>
      <c r="AO248">
        <f>AM245/AM243</f>
        <v>53.70967741935484</v>
      </c>
      <c r="AP248" s="48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6"/>
      <c r="BB248" s="37"/>
      <c r="BC248" s="37"/>
      <c r="BD248" s="37"/>
      <c r="BE248" s="37"/>
      <c r="BF248" s="37"/>
      <c r="BG248" s="37"/>
      <c r="BH248" s="37"/>
      <c r="BI248" s="37"/>
      <c r="BJ248" s="37"/>
      <c r="BK248" s="3">
        <v>43</v>
      </c>
      <c r="BM248" s="50">
        <v>7.6699999999999994E-6</v>
      </c>
      <c r="BN248">
        <v>117.87</v>
      </c>
      <c r="BO248">
        <v>102.333</v>
      </c>
      <c r="BP248">
        <v>128.74100000000001</v>
      </c>
      <c r="BQ248">
        <v>-146.976</v>
      </c>
      <c r="BR248">
        <v>1.2999999999999999E-2</v>
      </c>
      <c r="BU248" s="48"/>
      <c r="BV248" s="37"/>
      <c r="BW248" s="37"/>
      <c r="BX248" s="37"/>
      <c r="BY248" s="37"/>
      <c r="BZ248" s="37"/>
      <c r="CA248" s="37"/>
      <c r="CB248" s="37"/>
      <c r="CC248" s="37"/>
      <c r="CD248" s="37"/>
      <c r="CH248">
        <v>4.914285714</v>
      </c>
      <c r="CI248">
        <v>9.5555555559999998</v>
      </c>
      <c r="CJ248">
        <v>4.914285714</v>
      </c>
      <c r="CK248">
        <v>9.5555555559999998</v>
      </c>
      <c r="CL248" t="s">
        <v>10</v>
      </c>
      <c r="CM248">
        <v>8.3225806450000004</v>
      </c>
      <c r="CN248">
        <v>8.3225806450000004</v>
      </c>
      <c r="CO248">
        <v>16</v>
      </c>
      <c r="CP248" t="s">
        <v>5</v>
      </c>
      <c r="CQ248" s="50">
        <v>1.7200000000000001E-5</v>
      </c>
      <c r="CR248">
        <v>52.018000000000001</v>
      </c>
      <c r="CS248">
        <v>50</v>
      </c>
      <c r="CT248">
        <v>55.709000000000003</v>
      </c>
      <c r="CU248">
        <v>150.642</v>
      </c>
      <c r="CY248">
        <v>3.1E-2</v>
      </c>
      <c r="CZ248" s="48"/>
      <c r="DA248" s="37"/>
      <c r="DB248" s="3">
        <v>52</v>
      </c>
      <c r="DD248" s="50">
        <v>8.6000000000000007E-6</v>
      </c>
      <c r="DE248">
        <v>61.247999999999998</v>
      </c>
      <c r="DF248">
        <v>48.444000000000003</v>
      </c>
      <c r="DG248">
        <v>70</v>
      </c>
      <c r="DH248">
        <v>-158.96199999999999</v>
      </c>
      <c r="DI248">
        <v>1.4999999999999999E-2</v>
      </c>
      <c r="DT248" s="37"/>
      <c r="DU248">
        <v>43</v>
      </c>
      <c r="DW248" s="50">
        <v>5.8300000000000001E-6</v>
      </c>
      <c r="DX248">
        <v>79.516000000000005</v>
      </c>
      <c r="DY248">
        <v>61</v>
      </c>
      <c r="DZ248">
        <v>90.012</v>
      </c>
      <c r="EA248">
        <v>60.642000000000003</v>
      </c>
      <c r="EB248">
        <v>0.01</v>
      </c>
      <c r="EE248" s="3">
        <v>54</v>
      </c>
      <c r="EG248" s="50">
        <v>9.8200000000000008E-6</v>
      </c>
      <c r="EH248">
        <v>43.472000000000001</v>
      </c>
      <c r="EI248">
        <v>37.042999999999999</v>
      </c>
      <c r="EJ248">
        <v>46.332999999999998</v>
      </c>
      <c r="EK248">
        <v>50.194000000000003</v>
      </c>
      <c r="EL248">
        <v>1.7000000000000001E-2</v>
      </c>
      <c r="EO248" s="37"/>
      <c r="EP248" s="48"/>
      <c r="EQ248" s="37"/>
      <c r="ER248" s="37"/>
      <c r="ES248" s="37"/>
      <c r="ET248" s="37"/>
      <c r="EU248" s="37"/>
      <c r="EV248" s="37"/>
      <c r="EW248" s="37"/>
      <c r="EX248" s="37"/>
      <c r="EY248" s="36"/>
      <c r="EZ248" s="37"/>
      <c r="FA248" s="37"/>
      <c r="FB248" s="37"/>
      <c r="FC248" s="37"/>
      <c r="FD248" s="37"/>
      <c r="FE248" s="37"/>
      <c r="FF248" s="37"/>
      <c r="FG248" s="37"/>
      <c r="FH248" s="37"/>
    </row>
    <row r="249" spans="2:164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48"/>
      <c r="M249" s="37"/>
      <c r="N249" s="37"/>
      <c r="O249" s="37"/>
      <c r="P249" s="37"/>
      <c r="Q249" s="37"/>
      <c r="R249" s="37"/>
      <c r="S249" s="37"/>
      <c r="T249" s="37"/>
      <c r="U249" s="37"/>
      <c r="V249" s="48"/>
      <c r="W249" s="37"/>
      <c r="X249" s="37"/>
      <c r="Y249" s="37"/>
      <c r="Z249" s="37"/>
      <c r="AA249" s="37"/>
      <c r="AB249" s="37"/>
      <c r="AC249" s="37"/>
      <c r="AD249" s="37"/>
      <c r="AE249" s="37"/>
      <c r="AJ249">
        <f>AM245/(AM240-AM241)</f>
        <v>111</v>
      </c>
      <c r="AL249">
        <f>AM244/(AM240-AM241)</f>
        <v>63.666666666666664</v>
      </c>
      <c r="AM249" t="s">
        <v>11</v>
      </c>
      <c r="AN249">
        <f>AM244/AM242</f>
        <v>86.818181818181813</v>
      </c>
      <c r="AO249">
        <f>AM245/AM242</f>
        <v>151.36363636363637</v>
      </c>
      <c r="AP249" s="48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6"/>
      <c r="BB249" s="37"/>
      <c r="BC249" s="37"/>
      <c r="BD249" s="37"/>
      <c r="BE249" s="37"/>
      <c r="BF249" s="37"/>
      <c r="BG249" s="37"/>
      <c r="BH249" s="37"/>
      <c r="BI249" s="37"/>
      <c r="BJ249" s="37"/>
      <c r="BK249" s="3">
        <v>44</v>
      </c>
      <c r="BM249" s="50">
        <v>5.22E-6</v>
      </c>
      <c r="BN249">
        <v>105.759</v>
      </c>
      <c r="BO249">
        <v>89.917000000000002</v>
      </c>
      <c r="BP249">
        <v>117.63</v>
      </c>
      <c r="BQ249">
        <v>31.608000000000001</v>
      </c>
      <c r="BR249">
        <v>8.9999999999999993E-3</v>
      </c>
      <c r="BU249" s="48"/>
      <c r="BV249" s="37"/>
      <c r="BW249" s="37"/>
      <c r="BX249" s="37"/>
      <c r="BY249" s="37"/>
      <c r="BZ249" s="37"/>
      <c r="CA249" s="37"/>
      <c r="CB249" s="37"/>
      <c r="CC249" s="37"/>
      <c r="CD249" s="37"/>
      <c r="CI249">
        <v>17.2</v>
      </c>
      <c r="CK249">
        <v>17.2</v>
      </c>
      <c r="CL249" t="s">
        <v>11</v>
      </c>
      <c r="CM249">
        <v>25.8</v>
      </c>
      <c r="CN249">
        <v>25.8</v>
      </c>
      <c r="CO249">
        <v>25</v>
      </c>
      <c r="CP249" t="s">
        <v>3</v>
      </c>
      <c r="CQ249" s="50">
        <v>1.11E-5</v>
      </c>
      <c r="CR249">
        <v>61.265000000000001</v>
      </c>
      <c r="CS249">
        <v>56.823999999999998</v>
      </c>
      <c r="CT249">
        <v>65.504999999999995</v>
      </c>
      <c r="CU249">
        <v>58.249000000000002</v>
      </c>
      <c r="CY249">
        <v>0.02</v>
      </c>
      <c r="CZ249" s="48"/>
      <c r="DA249" s="37"/>
      <c r="DB249" s="3">
        <v>53</v>
      </c>
      <c r="DD249" s="50">
        <v>9.8200000000000008E-6</v>
      </c>
      <c r="DE249">
        <v>74.89</v>
      </c>
      <c r="DF249">
        <v>59.109000000000002</v>
      </c>
      <c r="DG249">
        <v>99.111000000000004</v>
      </c>
      <c r="DH249">
        <v>23.199000000000002</v>
      </c>
      <c r="DI249">
        <v>1.7000000000000001E-2</v>
      </c>
      <c r="DT249" s="37"/>
      <c r="DU249">
        <v>44</v>
      </c>
      <c r="DW249" s="50">
        <v>1.01E-5</v>
      </c>
      <c r="DX249">
        <v>72.537000000000006</v>
      </c>
      <c r="DY249">
        <v>54.417000000000002</v>
      </c>
      <c r="DZ249">
        <v>104</v>
      </c>
      <c r="EA249">
        <v>-119.745</v>
      </c>
      <c r="EB249">
        <v>1.7999999999999999E-2</v>
      </c>
      <c r="EE249" s="3">
        <v>55</v>
      </c>
      <c r="EG249" s="50">
        <v>6.7499999999999997E-6</v>
      </c>
      <c r="EH249">
        <v>41.439</v>
      </c>
      <c r="EI249">
        <v>38.619</v>
      </c>
      <c r="EJ249">
        <v>43.475999999999999</v>
      </c>
      <c r="EK249">
        <v>-133.02500000000001</v>
      </c>
      <c r="EL249">
        <v>1.0999999999999999E-2</v>
      </c>
      <c r="EO249" s="37"/>
      <c r="EP249" s="48"/>
      <c r="EQ249" s="37"/>
      <c r="ER249" s="37"/>
      <c r="ES249" s="37"/>
      <c r="ET249" s="37"/>
      <c r="EU249" s="37"/>
      <c r="EV249" s="37"/>
      <c r="EW249" s="37"/>
      <c r="EX249" s="37"/>
      <c r="EY249" s="36"/>
      <c r="EZ249" s="37"/>
      <c r="FA249" s="37"/>
      <c r="FB249" s="37"/>
      <c r="FC249" s="37"/>
      <c r="FD249" s="37"/>
      <c r="FE249" s="37"/>
      <c r="FF249" s="37"/>
      <c r="FG249" s="37"/>
      <c r="FH249" s="37"/>
    </row>
    <row r="250" spans="2:164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48"/>
      <c r="M250" s="37"/>
      <c r="N250" s="37"/>
      <c r="O250" s="37"/>
      <c r="P250" s="37"/>
      <c r="Q250" s="37"/>
      <c r="R250" s="37"/>
      <c r="S250" s="37"/>
      <c r="T250" s="37"/>
      <c r="U250" s="37"/>
      <c r="V250" s="48"/>
      <c r="W250" s="37"/>
      <c r="X250" s="37"/>
      <c r="Y250" s="37"/>
      <c r="Z250" s="37"/>
      <c r="AA250" s="37"/>
      <c r="AB250" s="37"/>
      <c r="AC250" s="37"/>
      <c r="AD250" s="37"/>
      <c r="AE250" s="37"/>
      <c r="AF250" s="48"/>
      <c r="AG250" s="37"/>
      <c r="AH250" s="37"/>
      <c r="AI250" s="37"/>
      <c r="AJ250" s="37"/>
      <c r="AK250" s="37"/>
      <c r="AL250" s="37"/>
      <c r="AM250" s="37"/>
      <c r="AN250" s="37"/>
      <c r="AO250" s="37"/>
      <c r="AP250" s="48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6"/>
      <c r="BB250" s="37"/>
      <c r="BC250" s="37"/>
      <c r="BD250" s="37"/>
      <c r="BE250" s="37"/>
      <c r="BF250" s="37"/>
      <c r="BG250" s="37"/>
      <c r="BH250" s="37"/>
      <c r="BI250" s="37"/>
      <c r="BJ250" s="37"/>
      <c r="BK250" s="3">
        <v>45</v>
      </c>
      <c r="BM250" s="50">
        <v>8.6000000000000007E-6</v>
      </c>
      <c r="BN250">
        <v>116.473</v>
      </c>
      <c r="BO250">
        <v>92.667000000000002</v>
      </c>
      <c r="BP250">
        <v>137.209</v>
      </c>
      <c r="BQ250">
        <v>-151.55699999999999</v>
      </c>
      <c r="BR250">
        <v>1.4999999999999999E-2</v>
      </c>
      <c r="BU250" s="48"/>
      <c r="BV250" s="37"/>
      <c r="BW250" s="37"/>
      <c r="BX250" s="37"/>
      <c r="BY250" s="37"/>
      <c r="BZ250" s="37"/>
      <c r="CA250" s="37"/>
      <c r="CB250" s="37"/>
      <c r="CC250" s="37"/>
      <c r="CD250" s="37"/>
      <c r="CO250">
        <v>26</v>
      </c>
      <c r="CP250" t="s">
        <v>7</v>
      </c>
      <c r="CQ250" s="50">
        <v>2.8499999999999998E-6</v>
      </c>
      <c r="CR250">
        <v>2.9380000000000002</v>
      </c>
      <c r="CS250">
        <v>3.1589999999999998</v>
      </c>
      <c r="CT250">
        <v>4.3129999999999997</v>
      </c>
      <c r="CU250">
        <v>91.787999999999997</v>
      </c>
      <c r="CY250">
        <v>5.0000000000000001E-3</v>
      </c>
      <c r="CZ250" s="48"/>
      <c r="DA250" s="37"/>
      <c r="DB250" s="3">
        <v>54</v>
      </c>
      <c r="DD250" s="50">
        <v>1.0699999999999999E-5</v>
      </c>
      <c r="DE250">
        <v>90.447000000000003</v>
      </c>
      <c r="DF250">
        <v>68.221999999999994</v>
      </c>
      <c r="DG250">
        <v>107.464</v>
      </c>
      <c r="DH250">
        <v>-159.44399999999999</v>
      </c>
      <c r="DI250">
        <v>1.9E-2</v>
      </c>
      <c r="DT250" s="37"/>
      <c r="DU250">
        <v>45</v>
      </c>
      <c r="DW250" s="50">
        <v>7.6699999999999994E-6</v>
      </c>
      <c r="DX250">
        <v>73.953999999999994</v>
      </c>
      <c r="DY250">
        <v>51.889000000000003</v>
      </c>
      <c r="DZ250">
        <v>120.556</v>
      </c>
      <c r="EA250">
        <v>60.255000000000003</v>
      </c>
      <c r="EB250">
        <v>1.4E-2</v>
      </c>
      <c r="EE250" s="3">
        <v>56</v>
      </c>
      <c r="EG250" s="50">
        <v>1.11E-5</v>
      </c>
      <c r="EH250">
        <v>40.313000000000002</v>
      </c>
      <c r="EI250">
        <v>34.298000000000002</v>
      </c>
      <c r="EJ250">
        <v>43.694000000000003</v>
      </c>
      <c r="EK250">
        <v>49.573999999999998</v>
      </c>
      <c r="EL250">
        <v>0.02</v>
      </c>
      <c r="EO250" s="37"/>
      <c r="EP250" s="48"/>
      <c r="EQ250" s="37"/>
      <c r="ER250" s="37"/>
      <c r="ES250" s="37"/>
      <c r="ET250" s="37"/>
      <c r="EU250" s="37"/>
      <c r="EV250" s="37"/>
      <c r="EW250" s="37"/>
      <c r="EX250" s="37"/>
      <c r="EY250" s="36"/>
      <c r="EZ250" s="37"/>
      <c r="FA250" s="37"/>
      <c r="FB250" s="37"/>
      <c r="FC250" s="37"/>
      <c r="FD250" s="37"/>
      <c r="FE250" s="37"/>
      <c r="FF250" s="37"/>
      <c r="FG250" s="37"/>
      <c r="FH250" s="37"/>
    </row>
    <row r="251" spans="2:164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48"/>
      <c r="M251" s="37"/>
      <c r="N251" s="37"/>
      <c r="O251" s="37"/>
      <c r="P251" s="37"/>
      <c r="Q251" s="37"/>
      <c r="R251" s="37"/>
      <c r="S251" s="37"/>
      <c r="T251" s="37"/>
      <c r="U251" s="37"/>
      <c r="V251" s="48"/>
      <c r="W251" s="37"/>
      <c r="X251" s="37"/>
      <c r="Y251" s="37"/>
      <c r="Z251" s="37"/>
      <c r="AA251" s="37"/>
      <c r="AB251" s="37"/>
      <c r="AC251" s="37"/>
      <c r="AD251" s="37"/>
      <c r="AE251" s="37"/>
      <c r="AF251" s="48"/>
      <c r="AG251" s="37"/>
      <c r="AH251" s="37"/>
      <c r="AI251" s="37"/>
      <c r="AJ251" s="37"/>
      <c r="AK251" s="37"/>
      <c r="AL251" s="37"/>
      <c r="AM251" s="37"/>
      <c r="AN251" s="37"/>
      <c r="AO251" s="37"/>
      <c r="AP251" s="48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6"/>
      <c r="BB251" s="37"/>
      <c r="BC251" s="37"/>
      <c r="BD251" s="37"/>
      <c r="BE251" s="37"/>
      <c r="BF251" s="37"/>
      <c r="BG251" s="37"/>
      <c r="BH251" s="37"/>
      <c r="BI251" s="37"/>
      <c r="BJ251" s="37"/>
      <c r="BK251" s="3">
        <v>46</v>
      </c>
      <c r="BM251" s="50">
        <v>5.5300000000000004E-6</v>
      </c>
      <c r="BN251">
        <v>122.557</v>
      </c>
      <c r="BO251">
        <v>105.374</v>
      </c>
      <c r="BP251">
        <v>137.30799999999999</v>
      </c>
      <c r="BQ251">
        <v>37.569000000000003</v>
      </c>
      <c r="BR251">
        <v>8.9999999999999993E-3</v>
      </c>
      <c r="BU251" s="48"/>
      <c r="BV251" s="37"/>
      <c r="BW251" s="37"/>
      <c r="BX251" s="37"/>
      <c r="BY251" s="37"/>
      <c r="BZ251" s="37"/>
      <c r="CA251" s="37"/>
      <c r="CB251" s="37"/>
      <c r="CC251" s="37"/>
      <c r="CD251" s="37"/>
      <c r="CF251" t="s">
        <v>3</v>
      </c>
      <c r="CL251">
        <v>2.0500000000000001E-2</v>
      </c>
      <c r="CO251">
        <v>27</v>
      </c>
      <c r="CP251" t="s">
        <v>4</v>
      </c>
      <c r="CQ251" s="50">
        <v>6.1399999999999997E-6</v>
      </c>
      <c r="CR251">
        <v>54.65</v>
      </c>
      <c r="CS251">
        <v>47.695999999999998</v>
      </c>
      <c r="CT251">
        <v>57</v>
      </c>
      <c r="CU251">
        <v>-34.875</v>
      </c>
      <c r="CY251">
        <v>1.0999999999999999E-2</v>
      </c>
      <c r="CZ251" s="48"/>
      <c r="DA251" s="37"/>
      <c r="DB251" s="3">
        <v>55</v>
      </c>
      <c r="DC251" t="s">
        <v>3</v>
      </c>
      <c r="DD251" s="50">
        <v>9.8200000000000008E-6</v>
      </c>
      <c r="DE251">
        <v>54.966999999999999</v>
      </c>
      <c r="DF251">
        <v>49.521999999999998</v>
      </c>
      <c r="DG251">
        <v>60.164999999999999</v>
      </c>
      <c r="DH251">
        <v>-68.876999999999995</v>
      </c>
      <c r="DI251">
        <v>1.7000000000000001E-2</v>
      </c>
      <c r="DT251" s="37"/>
      <c r="DU251">
        <v>46</v>
      </c>
      <c r="DW251" s="50">
        <v>6.4500000000000001E-6</v>
      </c>
      <c r="DX251">
        <v>89.283000000000001</v>
      </c>
      <c r="DY251">
        <v>61.667000000000002</v>
      </c>
      <c r="DZ251">
        <v>107.027</v>
      </c>
      <c r="EA251">
        <v>-117.89700000000001</v>
      </c>
      <c r="EB251">
        <v>1.0999999999999999E-2</v>
      </c>
      <c r="EE251" s="3">
        <v>57</v>
      </c>
      <c r="EG251" s="50">
        <v>1.01E-5</v>
      </c>
      <c r="EH251">
        <v>39.944000000000003</v>
      </c>
      <c r="EI251">
        <v>35.728000000000002</v>
      </c>
      <c r="EJ251">
        <v>43.87</v>
      </c>
      <c r="EK251">
        <v>-128.66</v>
      </c>
      <c r="EL251">
        <v>1.7999999999999999E-2</v>
      </c>
      <c r="EO251" s="37"/>
      <c r="EP251" s="48"/>
      <c r="EQ251" s="37"/>
      <c r="ER251" s="37"/>
      <c r="ES251" s="37"/>
      <c r="ET251" s="37"/>
      <c r="EU251" s="37"/>
      <c r="EV251" s="37"/>
      <c r="EW251" s="37"/>
      <c r="EX251" s="37"/>
      <c r="EY251" s="36"/>
      <c r="EZ251" s="37"/>
      <c r="FA251" s="37"/>
      <c r="FB251" s="37"/>
      <c r="FC251" s="37"/>
      <c r="FD251" s="37"/>
      <c r="FE251" s="37"/>
      <c r="FF251" s="37"/>
      <c r="FG251" s="37"/>
      <c r="FH251" s="37"/>
    </row>
    <row r="252" spans="2:164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48"/>
      <c r="M252" s="37"/>
      <c r="N252" s="37"/>
      <c r="O252" s="37"/>
      <c r="P252" s="37"/>
      <c r="Q252" s="37"/>
      <c r="R252" s="37"/>
      <c r="S252" s="37"/>
      <c r="T252" s="37"/>
      <c r="U252" s="37"/>
      <c r="V252" s="48"/>
      <c r="W252" s="37"/>
      <c r="X252" s="37"/>
      <c r="Y252" s="37"/>
      <c r="Z252" s="37"/>
      <c r="AA252" s="37"/>
      <c r="AB252" s="37"/>
      <c r="AC252" s="37"/>
      <c r="AD252" s="37"/>
      <c r="AE252" s="37"/>
      <c r="AF252" s="48"/>
      <c r="AG252" s="37"/>
      <c r="AH252" s="37"/>
      <c r="AI252" s="37"/>
      <c r="AJ252" s="37"/>
      <c r="AK252" s="37"/>
      <c r="AL252" s="37"/>
      <c r="AM252" s="37"/>
      <c r="AN252" s="37"/>
      <c r="AO252" s="37"/>
      <c r="AP252" s="48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6"/>
      <c r="BB252" s="37"/>
      <c r="BC252" s="37"/>
      <c r="BD252" s="37"/>
      <c r="BE252" s="37"/>
      <c r="BF252" s="37"/>
      <c r="BG252" s="37"/>
      <c r="BH252" s="37"/>
      <c r="BI252" s="37"/>
      <c r="BJ252" s="37"/>
      <c r="BK252" s="3">
        <v>47</v>
      </c>
      <c r="BM252" s="50">
        <v>9.8200000000000008E-6</v>
      </c>
      <c r="BN252">
        <v>144.988</v>
      </c>
      <c r="BO252">
        <v>122.705</v>
      </c>
      <c r="BP252">
        <v>172.29900000000001</v>
      </c>
      <c r="BQ252">
        <v>-150.94499999999999</v>
      </c>
      <c r="BR252">
        <v>1.7000000000000001E-2</v>
      </c>
      <c r="BU252" s="48"/>
      <c r="BV252" s="37"/>
      <c r="BW252" s="37"/>
      <c r="BX252" s="37"/>
      <c r="BY252" s="37"/>
      <c r="BZ252" s="37"/>
      <c r="CA252" s="37"/>
      <c r="CB252" s="37"/>
      <c r="CC252" s="37"/>
      <c r="CD252" s="37"/>
      <c r="CF252" t="s">
        <v>7</v>
      </c>
      <c r="CL252">
        <v>5.4999999999999997E-3</v>
      </c>
      <c r="CO252">
        <v>28</v>
      </c>
      <c r="CP252" t="s">
        <v>5</v>
      </c>
      <c r="CQ252" s="50">
        <v>1.8099999999999999E-5</v>
      </c>
      <c r="CR252">
        <v>64.965000000000003</v>
      </c>
      <c r="CS252">
        <v>61.316000000000003</v>
      </c>
      <c r="CT252">
        <v>73.760999999999996</v>
      </c>
      <c r="CU252">
        <v>151.26</v>
      </c>
      <c r="CY252">
        <v>3.2000000000000001E-2</v>
      </c>
      <c r="CZ252" s="48"/>
      <c r="DA252" s="37"/>
      <c r="DB252" s="3">
        <v>56</v>
      </c>
      <c r="DC252" t="s">
        <v>7</v>
      </c>
      <c r="DD252" s="50">
        <v>2.6800000000000002E-6</v>
      </c>
      <c r="DE252">
        <v>7.0380000000000003</v>
      </c>
      <c r="DF252">
        <v>5.3280000000000003</v>
      </c>
      <c r="DG252">
        <v>9.8170000000000002</v>
      </c>
      <c r="DH252">
        <v>90.203999999999994</v>
      </c>
      <c r="DI252">
        <v>5.0000000000000001E-3</v>
      </c>
      <c r="DT252" s="37"/>
      <c r="DU252">
        <v>47</v>
      </c>
      <c r="DW252" s="50">
        <v>1.0699999999999999E-5</v>
      </c>
      <c r="DX252">
        <v>90.338999999999999</v>
      </c>
      <c r="DY252">
        <v>66.918000000000006</v>
      </c>
      <c r="DZ252">
        <v>125.379</v>
      </c>
      <c r="EA252">
        <v>61.927999999999997</v>
      </c>
      <c r="EB252">
        <v>1.9E-2</v>
      </c>
      <c r="EE252" s="3">
        <v>58</v>
      </c>
      <c r="EG252" s="50">
        <v>1.01E-5</v>
      </c>
      <c r="EH252">
        <v>36.383000000000003</v>
      </c>
      <c r="EI252">
        <v>32.216000000000001</v>
      </c>
      <c r="EJ252">
        <v>41.332999999999998</v>
      </c>
      <c r="EK252">
        <v>48.814</v>
      </c>
      <c r="EL252">
        <v>1.7999999999999999E-2</v>
      </c>
      <c r="EO252" s="37"/>
      <c r="EP252" s="48"/>
      <c r="EQ252" s="37"/>
      <c r="ER252" s="37"/>
      <c r="ES252" s="37"/>
      <c r="ET252" s="37"/>
      <c r="EU252" s="37"/>
      <c r="EV252" s="37"/>
      <c r="EW252" s="37"/>
      <c r="EX252" s="37"/>
      <c r="EY252" s="36"/>
      <c r="EZ252" s="37"/>
      <c r="FA252" s="37"/>
      <c r="FB252" s="37"/>
      <c r="FC252" s="37"/>
      <c r="FD252" s="37"/>
      <c r="FE252" s="37"/>
      <c r="FF252" s="37"/>
      <c r="FG252" s="37"/>
      <c r="FH252" s="37"/>
    </row>
    <row r="253" spans="2:164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48"/>
      <c r="M253" s="37"/>
      <c r="N253" s="37"/>
      <c r="O253" s="37"/>
      <c r="P253" s="37"/>
      <c r="Q253" s="37"/>
      <c r="R253" s="37"/>
      <c r="S253" s="37"/>
      <c r="T253" s="37"/>
      <c r="U253" s="37"/>
      <c r="V253" s="48"/>
      <c r="W253" s="37"/>
      <c r="X253" s="37"/>
      <c r="Y253" s="37"/>
      <c r="Z253" s="37"/>
      <c r="AA253" s="37"/>
      <c r="AB253" s="37"/>
      <c r="AC253" s="37"/>
      <c r="AD253" s="37"/>
      <c r="AE253" s="37"/>
      <c r="AF253" s="48"/>
      <c r="AG253" s="37"/>
      <c r="AH253" s="37"/>
      <c r="AI253" s="37"/>
      <c r="AJ253" s="37"/>
      <c r="AK253" s="37"/>
      <c r="AL253" s="37"/>
      <c r="AM253" s="37"/>
      <c r="AN253" s="37"/>
      <c r="AO253" s="37"/>
      <c r="AP253" s="48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6"/>
      <c r="BB253" s="37"/>
      <c r="BC253" s="37"/>
      <c r="BD253" s="37"/>
      <c r="BE253" s="37"/>
      <c r="BF253" s="37"/>
      <c r="BG253" s="37"/>
      <c r="BH253" s="37"/>
      <c r="BI253" s="37"/>
      <c r="BJ253" s="37"/>
      <c r="BK253" s="3">
        <v>48</v>
      </c>
      <c r="BM253" s="50">
        <v>6.1399999999999997E-6</v>
      </c>
      <c r="BN253">
        <v>162.018</v>
      </c>
      <c r="BO253">
        <v>141.92599999999999</v>
      </c>
      <c r="BP253">
        <v>175.15100000000001</v>
      </c>
      <c r="BQ253">
        <v>36.253999999999998</v>
      </c>
      <c r="BR253">
        <v>0.01</v>
      </c>
      <c r="BU253" s="48"/>
      <c r="BV253" s="37"/>
      <c r="BW253" s="37"/>
      <c r="BX253" s="37"/>
      <c r="BY253" s="37"/>
      <c r="BZ253" s="37"/>
      <c r="CA253" s="37"/>
      <c r="CB253" s="37"/>
      <c r="CC253" s="37"/>
      <c r="CD253" s="37"/>
      <c r="CF253" t="s">
        <v>4</v>
      </c>
      <c r="CL253">
        <v>1.0500000000000001E-2</v>
      </c>
      <c r="CO253">
        <v>25</v>
      </c>
      <c r="CP253" t="s">
        <v>85</v>
      </c>
      <c r="CQ253" s="50">
        <v>2.5900000000000001E-4</v>
      </c>
      <c r="CR253">
        <v>61.533000000000001</v>
      </c>
      <c r="CS253">
        <v>50.095999999999997</v>
      </c>
      <c r="CT253">
        <v>73.438999999999993</v>
      </c>
      <c r="CU253">
        <v>-31.824999999999999</v>
      </c>
      <c r="CY253">
        <v>0.46800000000000003</v>
      </c>
      <c r="CZ253" s="48"/>
      <c r="DA253" s="37"/>
      <c r="DB253" s="3">
        <v>57</v>
      </c>
      <c r="DC253" t="s">
        <v>4</v>
      </c>
      <c r="DD253" s="50">
        <v>6.1399999999999997E-6</v>
      </c>
      <c r="DE253">
        <v>45.404000000000003</v>
      </c>
      <c r="DF253">
        <v>34.756999999999998</v>
      </c>
      <c r="DG253">
        <v>49.110999999999997</v>
      </c>
      <c r="DH253">
        <v>-161.565</v>
      </c>
      <c r="DI253">
        <v>1.0999999999999999E-2</v>
      </c>
      <c r="DT253" s="37"/>
      <c r="DU253">
        <v>48</v>
      </c>
      <c r="DW253" s="50">
        <v>6.7499999999999997E-6</v>
      </c>
      <c r="DX253">
        <v>82.033000000000001</v>
      </c>
      <c r="DY253">
        <v>61.947000000000003</v>
      </c>
      <c r="DZ253">
        <v>107.952</v>
      </c>
      <c r="EA253">
        <v>-117.759</v>
      </c>
      <c r="EB253">
        <v>1.2E-2</v>
      </c>
      <c r="EE253" s="3">
        <v>59</v>
      </c>
      <c r="EF253" t="s">
        <v>3</v>
      </c>
      <c r="EG253" s="50">
        <v>7.52E-6</v>
      </c>
      <c r="EH253">
        <v>64.075000000000003</v>
      </c>
      <c r="EI253">
        <v>56.472000000000001</v>
      </c>
      <c r="EJ253">
        <v>71.875</v>
      </c>
      <c r="EK253">
        <v>-39.831000000000003</v>
      </c>
      <c r="EL253">
        <v>1.2999999999999999E-2</v>
      </c>
      <c r="EO253" s="37"/>
      <c r="EP253" s="48"/>
      <c r="EQ253" s="37"/>
      <c r="ER253" s="37"/>
      <c r="ES253" s="37"/>
      <c r="ET253" s="37"/>
      <c r="EU253" s="37"/>
      <c r="EV253" s="37"/>
      <c r="EW253" s="37"/>
      <c r="EX253" s="37"/>
      <c r="EY253" s="36"/>
      <c r="EZ253" s="37"/>
      <c r="FA253" s="37"/>
      <c r="FB253" s="37"/>
      <c r="FC253" s="37"/>
      <c r="FD253" s="37"/>
      <c r="FE253" s="37"/>
      <c r="FF253" s="37"/>
      <c r="FG253" s="37"/>
      <c r="FH253" s="37"/>
    </row>
    <row r="254" spans="2:164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48"/>
      <c r="M254" s="37"/>
      <c r="N254" s="37"/>
      <c r="O254" s="37"/>
      <c r="P254" s="37"/>
      <c r="Q254" s="37"/>
      <c r="R254" s="37"/>
      <c r="S254" s="37"/>
      <c r="T254" s="37"/>
      <c r="U254" s="37"/>
      <c r="V254" s="48"/>
      <c r="W254" s="37"/>
      <c r="X254" s="37"/>
      <c r="Y254" s="37"/>
      <c r="Z254" s="37"/>
      <c r="AA254" s="37"/>
      <c r="AB254" s="37"/>
      <c r="AC254" s="37"/>
      <c r="AD254" s="37"/>
      <c r="AE254" s="37"/>
      <c r="AF254" s="48"/>
      <c r="AG254" s="37"/>
      <c r="AH254" s="37"/>
      <c r="AI254" s="37"/>
      <c r="AJ254" s="37"/>
      <c r="AK254" s="37"/>
      <c r="AL254" s="37"/>
      <c r="AM254" s="37"/>
      <c r="AN254" s="37"/>
      <c r="AO254" s="37"/>
      <c r="AP254" s="48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6"/>
      <c r="BB254" s="37"/>
      <c r="BC254" s="37"/>
      <c r="BD254" s="37"/>
      <c r="BE254" s="37"/>
      <c r="BF254" s="37"/>
      <c r="BG254" s="37"/>
      <c r="BH254" s="37"/>
      <c r="BI254" s="37"/>
      <c r="BJ254" s="37"/>
      <c r="BK254" s="3">
        <v>49</v>
      </c>
      <c r="BM254" s="50">
        <v>8.8999999999999995E-6</v>
      </c>
      <c r="BN254">
        <v>144.85900000000001</v>
      </c>
      <c r="BO254">
        <v>134.87799999999999</v>
      </c>
      <c r="BP254">
        <v>154.352</v>
      </c>
      <c r="BQ254">
        <v>-146.88900000000001</v>
      </c>
      <c r="BR254">
        <v>1.4999999999999999E-2</v>
      </c>
      <c r="BU254" s="48"/>
      <c r="BV254" s="37"/>
      <c r="BW254" s="37"/>
      <c r="BX254" s="37"/>
      <c r="BY254" s="37"/>
      <c r="BZ254" s="37"/>
      <c r="CA254" s="37"/>
      <c r="CB254" s="37"/>
      <c r="CC254" s="37"/>
      <c r="CD254" s="37"/>
      <c r="CF254" t="s">
        <v>5</v>
      </c>
      <c r="CL254">
        <v>3.15E-2</v>
      </c>
      <c r="CZ254" s="48"/>
      <c r="DA254" s="37"/>
      <c r="DB254" s="3">
        <v>58</v>
      </c>
      <c r="DC254" t="s">
        <v>5</v>
      </c>
      <c r="DD254" s="50">
        <v>1.6900000000000001E-5</v>
      </c>
      <c r="DE254">
        <v>90.447000000000003</v>
      </c>
      <c r="DF254">
        <v>68.221999999999994</v>
      </c>
      <c r="DG254">
        <v>107.464</v>
      </c>
      <c r="DH254">
        <v>23.199000000000002</v>
      </c>
      <c r="DI254">
        <v>0.03</v>
      </c>
      <c r="DT254" s="37"/>
      <c r="DU254">
        <v>49</v>
      </c>
      <c r="DW254" s="50">
        <v>4.3000000000000003E-6</v>
      </c>
      <c r="DX254">
        <v>93.301000000000002</v>
      </c>
      <c r="DY254">
        <v>76.888999999999996</v>
      </c>
      <c r="DZ254">
        <v>106.78</v>
      </c>
      <c r="EA254">
        <v>63.435000000000002</v>
      </c>
      <c r="EB254">
        <v>7.0000000000000001E-3</v>
      </c>
      <c r="EE254" s="3">
        <v>60</v>
      </c>
      <c r="EF254" t="s">
        <v>7</v>
      </c>
      <c r="EG254" s="50">
        <v>1.7E-6</v>
      </c>
      <c r="EH254">
        <v>15.829000000000001</v>
      </c>
      <c r="EI254">
        <v>11.518000000000001</v>
      </c>
      <c r="EJ254">
        <v>21.581</v>
      </c>
      <c r="EK254">
        <v>90.587999999999994</v>
      </c>
      <c r="EL254">
        <v>3.0000000000000001E-3</v>
      </c>
      <c r="EO254" s="37"/>
      <c r="EP254" s="48"/>
      <c r="EQ254" s="37"/>
      <c r="ER254" s="37"/>
      <c r="ES254" s="37"/>
      <c r="ET254" s="37"/>
      <c r="EU254" s="37"/>
      <c r="EV254" s="37"/>
      <c r="EW254" s="37"/>
      <c r="EX254" s="37"/>
      <c r="EY254" s="36"/>
      <c r="EZ254" s="37"/>
      <c r="FA254" s="37"/>
      <c r="FB254" s="37"/>
      <c r="FC254" s="37"/>
      <c r="FD254" s="37"/>
      <c r="FE254" s="37"/>
      <c r="FF254" s="37"/>
      <c r="FG254" s="37"/>
      <c r="FH254" s="37"/>
    </row>
    <row r="255" spans="2:164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48"/>
      <c r="M255" s="37"/>
      <c r="N255" s="37"/>
      <c r="O255" s="37"/>
      <c r="P255" s="37"/>
      <c r="Q255" s="37"/>
      <c r="R255" s="37"/>
      <c r="S255" s="37"/>
      <c r="T255" s="37"/>
      <c r="U255" s="37"/>
      <c r="V255" s="48"/>
      <c r="W255" s="37"/>
      <c r="X255" s="37"/>
      <c r="Y255" s="37"/>
      <c r="Z255" s="37"/>
      <c r="AA255" s="37"/>
      <c r="AB255" s="37"/>
      <c r="AC255" s="37"/>
      <c r="AD255" s="37"/>
      <c r="AE255" s="37"/>
      <c r="AF255" s="48"/>
      <c r="AG255" s="37"/>
      <c r="AH255" s="37"/>
      <c r="AI255" s="37"/>
      <c r="AJ255" s="37"/>
      <c r="AK255" s="37"/>
      <c r="AL255" s="37"/>
      <c r="AM255" s="37"/>
      <c r="AN255" s="37"/>
      <c r="AO255" s="37"/>
      <c r="AP255" s="48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6"/>
      <c r="BB255" s="37"/>
      <c r="BC255" s="37"/>
      <c r="BD255" s="37"/>
      <c r="BE255" s="37"/>
      <c r="BF255" s="37"/>
      <c r="BG255" s="37"/>
      <c r="BH255" s="37"/>
      <c r="BI255" s="37"/>
      <c r="BJ255" s="37"/>
      <c r="BK255" s="3">
        <v>50</v>
      </c>
      <c r="BM255" s="50">
        <v>7.9799999999999998E-6</v>
      </c>
      <c r="BN255">
        <v>128.672</v>
      </c>
      <c r="BO255">
        <v>111.66800000000001</v>
      </c>
      <c r="BP255">
        <v>151.39699999999999</v>
      </c>
      <c r="BQ255">
        <v>25.56</v>
      </c>
      <c r="BR255">
        <v>1.4E-2</v>
      </c>
      <c r="BU255" s="48"/>
      <c r="BV255" s="37"/>
      <c r="BW255" s="37"/>
      <c r="BX255" s="37"/>
      <c r="BY255" s="37"/>
      <c r="BZ255" s="37"/>
      <c r="CA255" s="37"/>
      <c r="CB255" s="37"/>
      <c r="CC255" s="37"/>
      <c r="CD255" s="37"/>
      <c r="CL255">
        <v>0.72599999999999998</v>
      </c>
      <c r="CZ255" s="48"/>
      <c r="DA255" s="37"/>
      <c r="DB255" s="3">
        <v>56</v>
      </c>
      <c r="DC255" t="s">
        <v>90</v>
      </c>
      <c r="DD255" s="50">
        <v>5.0600000000000005E-4</v>
      </c>
      <c r="DE255">
        <v>54.923999999999999</v>
      </c>
      <c r="DF255">
        <v>35.887999999999998</v>
      </c>
      <c r="DG255">
        <v>108.026</v>
      </c>
      <c r="DH255">
        <v>-158.97999999999999</v>
      </c>
      <c r="DI255">
        <v>0.91300000000000003</v>
      </c>
      <c r="DT255" s="37"/>
      <c r="DU255">
        <v>50</v>
      </c>
      <c r="DW255" s="50">
        <v>5.8300000000000001E-6</v>
      </c>
      <c r="DX255">
        <v>71.066000000000003</v>
      </c>
      <c r="DY255">
        <v>55</v>
      </c>
      <c r="DZ255">
        <v>79.156000000000006</v>
      </c>
      <c r="EA255">
        <v>-119.358</v>
      </c>
      <c r="EB255">
        <v>0.01</v>
      </c>
      <c r="EE255" s="3">
        <v>61</v>
      </c>
      <c r="EF255" t="s">
        <v>4</v>
      </c>
      <c r="EG255" s="50">
        <v>4.3000000000000003E-6</v>
      </c>
      <c r="EH255">
        <v>36.383000000000003</v>
      </c>
      <c r="EI255">
        <v>32.216000000000001</v>
      </c>
      <c r="EJ255">
        <v>41.332999999999998</v>
      </c>
      <c r="EK255">
        <v>-135</v>
      </c>
      <c r="EL255">
        <v>7.0000000000000001E-3</v>
      </c>
      <c r="EO255" s="37"/>
      <c r="EP255" s="48"/>
      <c r="EQ255" s="37"/>
      <c r="ER255" s="37"/>
      <c r="ES255" s="37"/>
      <c r="ET255" s="37"/>
      <c r="EU255" s="37"/>
      <c r="EV255" s="37"/>
      <c r="EW255" s="37"/>
      <c r="EX255" s="37"/>
      <c r="EY255" s="36"/>
      <c r="EZ255" s="37"/>
      <c r="FA255" s="37"/>
      <c r="FB255" s="37"/>
      <c r="FC255" s="37"/>
      <c r="FD255" s="37"/>
      <c r="FE255" s="37"/>
      <c r="FF255" s="37"/>
      <c r="FG255" s="37"/>
      <c r="FH255" s="37"/>
    </row>
    <row r="256" spans="2:164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48"/>
      <c r="M256" s="37"/>
      <c r="N256" s="37"/>
      <c r="O256" s="37"/>
      <c r="P256" s="37"/>
      <c r="Q256" s="37"/>
      <c r="R256" s="37"/>
      <c r="S256" s="37"/>
      <c r="T256" s="37"/>
      <c r="U256" s="37"/>
      <c r="V256" s="48"/>
      <c r="W256" s="37"/>
      <c r="X256" s="37"/>
      <c r="Y256" s="37"/>
      <c r="Z256" s="37"/>
      <c r="AA256" s="37"/>
      <c r="AB256" s="37"/>
      <c r="AC256" s="37"/>
      <c r="AD256" s="37"/>
      <c r="AE256" s="37"/>
      <c r="AF256" s="48"/>
      <c r="AG256" s="37"/>
      <c r="AH256" s="37"/>
      <c r="AI256" s="37"/>
      <c r="AJ256" s="37"/>
      <c r="AK256" s="37"/>
      <c r="AL256" s="37"/>
      <c r="AM256" s="37"/>
      <c r="AN256" s="37"/>
      <c r="AO256" s="37"/>
      <c r="AP256" s="48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6"/>
      <c r="BB256" s="37"/>
      <c r="BC256" s="37"/>
      <c r="BD256" s="37"/>
      <c r="BE256" s="37"/>
      <c r="BF256" s="37"/>
      <c r="BG256" s="37"/>
      <c r="BH256" s="37"/>
      <c r="BI256" s="37"/>
      <c r="BJ256" s="37"/>
      <c r="BK256" s="3">
        <v>51</v>
      </c>
      <c r="BM256" s="50">
        <v>9.8200000000000008E-6</v>
      </c>
      <c r="BN256">
        <v>147.84100000000001</v>
      </c>
      <c r="BO256">
        <v>135.55600000000001</v>
      </c>
      <c r="BP256">
        <v>159.435</v>
      </c>
      <c r="BQ256">
        <v>-148.392</v>
      </c>
      <c r="BR256">
        <v>1.7000000000000001E-2</v>
      </c>
      <c r="BU256" s="48"/>
      <c r="BV256" s="37"/>
      <c r="BW256" s="37"/>
      <c r="BX256" s="37"/>
      <c r="BY256" s="37"/>
      <c r="BZ256" s="37"/>
      <c r="CA256" s="37"/>
      <c r="CB256" s="37"/>
      <c r="CC256" s="37"/>
      <c r="CD256" s="37"/>
      <c r="CE256" s="3">
        <v>1</v>
      </c>
      <c r="CF256" t="s">
        <v>81</v>
      </c>
      <c r="CG256" s="50">
        <v>9.1799999999999998E-4</v>
      </c>
      <c r="CH256">
        <v>75.974000000000004</v>
      </c>
      <c r="CI256">
        <v>33.241</v>
      </c>
      <c r="CJ256">
        <v>163.261</v>
      </c>
      <c r="CK256">
        <v>98.52</v>
      </c>
      <c r="CL256">
        <v>1.657</v>
      </c>
      <c r="CZ256" s="48"/>
      <c r="DA256" s="37"/>
      <c r="DB256" s="3">
        <v>56</v>
      </c>
      <c r="DC256" t="s">
        <v>90</v>
      </c>
      <c r="DD256" s="50">
        <v>5.0600000000000005E-4</v>
      </c>
      <c r="DE256">
        <v>54.923999999999999</v>
      </c>
      <c r="DF256">
        <v>35.887999999999998</v>
      </c>
      <c r="DG256">
        <v>108.026</v>
      </c>
      <c r="DH256">
        <v>-158.97999999999999</v>
      </c>
      <c r="DI256">
        <v>0.91300000000000003</v>
      </c>
      <c r="DL256">
        <v>55</v>
      </c>
      <c r="DM256" t="s">
        <v>3</v>
      </c>
      <c r="DN256" s="50">
        <v>9.8200000000000008E-6</v>
      </c>
      <c r="DO256">
        <v>54.966999999999999</v>
      </c>
      <c r="DP256">
        <v>49.521999999999998</v>
      </c>
      <c r="DQ256">
        <v>60.164999999999999</v>
      </c>
      <c r="DR256">
        <v>-68.876999999999995</v>
      </c>
      <c r="DS256">
        <v>1.7000000000000001E-2</v>
      </c>
      <c r="DT256" s="37"/>
      <c r="DU256">
        <v>51</v>
      </c>
      <c r="DW256" s="50">
        <v>3.3799999999999998E-6</v>
      </c>
      <c r="DX256">
        <v>70.188000000000002</v>
      </c>
      <c r="DY256">
        <v>54.493000000000002</v>
      </c>
      <c r="DZ256">
        <v>83.653000000000006</v>
      </c>
      <c r="EA256">
        <v>66.037999999999997</v>
      </c>
      <c r="EB256">
        <v>6.0000000000000001E-3</v>
      </c>
      <c r="EE256" s="3">
        <v>62</v>
      </c>
      <c r="EF256" t="s">
        <v>5</v>
      </c>
      <c r="EG256" s="50">
        <v>1.2E-5</v>
      </c>
      <c r="EH256">
        <v>105.953</v>
      </c>
      <c r="EI256">
        <v>78</v>
      </c>
      <c r="EJ256">
        <v>121.333</v>
      </c>
      <c r="EK256">
        <v>57.994999999999997</v>
      </c>
      <c r="EL256">
        <v>2.1000000000000001E-2</v>
      </c>
      <c r="EO256" s="37"/>
      <c r="EP256" s="48"/>
      <c r="EQ256" s="37"/>
      <c r="ER256" s="37"/>
      <c r="ES256" s="37"/>
      <c r="ET256" s="37"/>
      <c r="EU256" s="37"/>
      <c r="EV256" s="37"/>
      <c r="EW256" s="37"/>
      <c r="EX256" s="37"/>
      <c r="EY256" s="36"/>
      <c r="EZ256" s="37"/>
      <c r="FA256" s="37"/>
      <c r="FB256" s="37"/>
      <c r="FC256" s="37"/>
      <c r="FD256" s="37"/>
      <c r="FE256" s="37"/>
      <c r="FF256" s="37"/>
      <c r="FG256" s="37"/>
      <c r="FH256" s="37"/>
    </row>
    <row r="257" spans="2:164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48"/>
      <c r="M257" s="37"/>
      <c r="N257" s="37"/>
      <c r="O257" s="37"/>
      <c r="P257" s="37"/>
      <c r="Q257" s="37"/>
      <c r="R257" s="37"/>
      <c r="S257" s="37"/>
      <c r="T257" s="37"/>
      <c r="U257" s="37"/>
      <c r="V257" s="48"/>
      <c r="W257" s="37"/>
      <c r="X257" s="37"/>
      <c r="Y257" s="37"/>
      <c r="Z257" s="37"/>
      <c r="AA257" s="37"/>
      <c r="AB257" s="37"/>
      <c r="AC257" s="37"/>
      <c r="AD257" s="37"/>
      <c r="AE257" s="37"/>
      <c r="AF257" s="48"/>
      <c r="AG257" s="37"/>
      <c r="AH257" s="37"/>
      <c r="AI257" s="37"/>
      <c r="AJ257" s="37"/>
      <c r="AK257" s="37"/>
      <c r="AL257" s="37"/>
      <c r="AM257" s="37"/>
      <c r="AN257" s="37"/>
      <c r="AO257" s="37"/>
      <c r="AP257" s="48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6"/>
      <c r="BB257" s="37"/>
      <c r="BC257" s="37"/>
      <c r="BD257" s="37"/>
      <c r="BE257" s="37"/>
      <c r="BF257" s="37"/>
      <c r="BG257" s="37"/>
      <c r="BH257" s="37"/>
      <c r="BI257" s="37"/>
      <c r="BJ257" s="37"/>
      <c r="BK257" s="3">
        <v>52</v>
      </c>
      <c r="BM257" s="50">
        <v>1.11E-5</v>
      </c>
      <c r="BN257">
        <v>139.23400000000001</v>
      </c>
      <c r="BO257">
        <v>123.422</v>
      </c>
      <c r="BP257">
        <v>154.714</v>
      </c>
      <c r="BQ257">
        <v>32.347000000000001</v>
      </c>
      <c r="BR257">
        <v>0.02</v>
      </c>
      <c r="BU257" s="48"/>
      <c r="BV257" s="37"/>
      <c r="BW257" s="37"/>
      <c r="BX257" s="37"/>
      <c r="BY257" s="37"/>
      <c r="BZ257" s="37"/>
      <c r="CA257" s="37"/>
      <c r="CB257" s="37"/>
      <c r="CC257" s="37"/>
      <c r="CD257" s="37"/>
      <c r="CM257" t="s">
        <v>9</v>
      </c>
      <c r="CZ257" s="48"/>
      <c r="DA257" s="37"/>
      <c r="DJ257" t="s">
        <v>9</v>
      </c>
      <c r="DL257">
        <v>56</v>
      </c>
      <c r="DM257" t="s">
        <v>7</v>
      </c>
      <c r="DN257" s="50">
        <v>2.6800000000000002E-6</v>
      </c>
      <c r="DO257">
        <v>7.0380000000000003</v>
      </c>
      <c r="DP257">
        <v>5.3280000000000003</v>
      </c>
      <c r="DQ257">
        <v>9.8170000000000002</v>
      </c>
      <c r="DR257">
        <v>90.203999999999994</v>
      </c>
      <c r="DS257">
        <v>5.0000000000000001E-3</v>
      </c>
      <c r="DT257" s="37"/>
      <c r="DU257">
        <v>52</v>
      </c>
      <c r="DW257" s="50">
        <v>7.9799999999999998E-6</v>
      </c>
      <c r="DX257">
        <v>103.342</v>
      </c>
      <c r="DY257">
        <v>75.444000000000003</v>
      </c>
      <c r="DZ257">
        <v>129.87899999999999</v>
      </c>
      <c r="EA257">
        <v>-115.56</v>
      </c>
      <c r="EB257">
        <v>1.4E-2</v>
      </c>
      <c r="EE257" s="3">
        <v>59</v>
      </c>
      <c r="EF257" t="s">
        <v>111</v>
      </c>
      <c r="EG257" s="50">
        <v>4.17E-4</v>
      </c>
      <c r="EH257">
        <v>63.587000000000003</v>
      </c>
      <c r="EI257">
        <v>31.928000000000001</v>
      </c>
      <c r="EJ257">
        <v>121.459</v>
      </c>
      <c r="EK257">
        <v>50.286000000000001</v>
      </c>
      <c r="EL257">
        <v>0.753</v>
      </c>
      <c r="EO257" s="37"/>
      <c r="EP257" s="48"/>
      <c r="EQ257" s="37"/>
      <c r="ER257" s="37"/>
      <c r="ES257" s="37"/>
      <c r="ET257" s="37"/>
      <c r="EU257" s="37"/>
      <c r="EV257" s="37"/>
      <c r="EW257" s="37"/>
      <c r="EX257" s="37"/>
      <c r="EY257" s="36"/>
      <c r="EZ257" s="37"/>
      <c r="FA257" s="37"/>
      <c r="FB257" s="37"/>
      <c r="FC257" s="37"/>
      <c r="FD257" s="37"/>
      <c r="FE257" s="37"/>
      <c r="FF257" s="37"/>
      <c r="FG257" s="37"/>
      <c r="FH257" s="37"/>
    </row>
    <row r="258" spans="2:164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48"/>
      <c r="M258" s="37"/>
      <c r="N258" s="37"/>
      <c r="O258" s="37"/>
      <c r="P258" s="37"/>
      <c r="Q258" s="37"/>
      <c r="R258" s="37"/>
      <c r="S258" s="37"/>
      <c r="T258" s="37"/>
      <c r="U258" s="37"/>
      <c r="V258" s="48"/>
      <c r="W258" s="37"/>
      <c r="X258" s="37"/>
      <c r="Y258" s="37"/>
      <c r="Z258" s="37"/>
      <c r="AA258" s="37"/>
      <c r="AB258" s="37"/>
      <c r="AC258" s="37"/>
      <c r="AD258" s="37"/>
      <c r="AE258" s="37"/>
      <c r="AF258" s="48"/>
      <c r="AG258" s="37"/>
      <c r="AH258" s="37"/>
      <c r="AI258" s="37"/>
      <c r="AJ258" s="37"/>
      <c r="AK258" s="37"/>
      <c r="AL258" s="37"/>
      <c r="AM258" s="37"/>
      <c r="AN258" s="37"/>
      <c r="AO258" s="37"/>
      <c r="AP258" s="48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6"/>
      <c r="BB258" s="37"/>
      <c r="BC258" s="37"/>
      <c r="BD258" s="37"/>
      <c r="BE258" s="37"/>
      <c r="BF258" s="37"/>
      <c r="BG258" s="37"/>
      <c r="BH258" s="37"/>
      <c r="BI258" s="37"/>
      <c r="BJ258" s="37"/>
      <c r="BK258" s="3">
        <v>53</v>
      </c>
      <c r="BM258" s="50">
        <v>9.2099999999999999E-6</v>
      </c>
      <c r="BN258">
        <v>145.17699999999999</v>
      </c>
      <c r="BO258">
        <v>129.04300000000001</v>
      </c>
      <c r="BP258">
        <v>159.393</v>
      </c>
      <c r="BQ258">
        <v>-149.036</v>
      </c>
      <c r="BR258">
        <v>1.6E-2</v>
      </c>
      <c r="BU258" s="48"/>
      <c r="BV258" s="37"/>
      <c r="BW258" s="37"/>
      <c r="BX258" s="37"/>
      <c r="BY258" s="37"/>
      <c r="BZ258" s="37"/>
      <c r="CA258" s="37"/>
      <c r="CB258" s="37"/>
      <c r="CC258" s="37"/>
      <c r="CD258" s="37"/>
      <c r="CM258">
        <v>35.414634149999998</v>
      </c>
      <c r="CN258">
        <v>80.829268290000002</v>
      </c>
      <c r="CZ258" s="48"/>
      <c r="DA258" s="37"/>
      <c r="DJ258">
        <v>53.705882350000003</v>
      </c>
      <c r="DK258">
        <v>53.705882350000003</v>
      </c>
      <c r="DL258">
        <v>57</v>
      </c>
      <c r="DM258" t="s">
        <v>4</v>
      </c>
      <c r="DN258" s="50">
        <v>6.1399999999999997E-6</v>
      </c>
      <c r="DO258">
        <v>45.404000000000003</v>
      </c>
      <c r="DP258">
        <v>34.756999999999998</v>
      </c>
      <c r="DQ258">
        <v>49.110999999999997</v>
      </c>
      <c r="DR258">
        <v>-161.565</v>
      </c>
      <c r="DS258">
        <v>1.0999999999999999E-2</v>
      </c>
      <c r="DT258" s="37"/>
      <c r="DU258">
        <v>53</v>
      </c>
      <c r="DW258" s="50">
        <v>1.11E-5</v>
      </c>
      <c r="DX258">
        <v>98.703999999999994</v>
      </c>
      <c r="DY258">
        <v>66.778000000000006</v>
      </c>
      <c r="DZ258">
        <v>129.048</v>
      </c>
      <c r="EA258">
        <v>57.652999999999999</v>
      </c>
      <c r="EB258">
        <v>0.02</v>
      </c>
      <c r="EE258" s="3">
        <v>60</v>
      </c>
      <c r="EF258" t="s">
        <v>112</v>
      </c>
      <c r="EG258" s="50">
        <v>6.6500000000000001E-4</v>
      </c>
      <c r="EH258">
        <v>56.072000000000003</v>
      </c>
      <c r="EI258">
        <v>22.539000000000001</v>
      </c>
      <c r="EJ258">
        <v>222.28700000000001</v>
      </c>
      <c r="EK258">
        <v>50.323</v>
      </c>
      <c r="EL258">
        <v>1.1990000000000001</v>
      </c>
      <c r="EO258" s="37"/>
      <c r="EP258" s="48"/>
      <c r="EQ258" s="37"/>
      <c r="ER258" s="37"/>
      <c r="ES258" s="37"/>
      <c r="ET258" s="37"/>
      <c r="EU258" s="37"/>
      <c r="EV258" s="37"/>
      <c r="EW258" s="37"/>
      <c r="EX258" s="37"/>
      <c r="EY258" s="36"/>
      <c r="EZ258" s="37"/>
      <c r="FA258" s="37"/>
      <c r="FB258" s="37"/>
      <c r="FC258" s="37"/>
      <c r="FD258" s="37"/>
      <c r="FE258" s="37"/>
      <c r="FF258" s="37"/>
      <c r="FG258" s="37"/>
      <c r="FH258" s="37"/>
    </row>
    <row r="259" spans="2:164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48"/>
      <c r="M259" s="37"/>
      <c r="N259" s="37"/>
      <c r="O259" s="37"/>
      <c r="P259" s="37"/>
      <c r="Q259" s="37"/>
      <c r="R259" s="37"/>
      <c r="S259" s="37"/>
      <c r="T259" s="37"/>
      <c r="U259" s="37"/>
      <c r="V259" s="48"/>
      <c r="W259" s="37"/>
      <c r="X259" s="37"/>
      <c r="Y259" s="37"/>
      <c r="Z259" s="37"/>
      <c r="AA259" s="37"/>
      <c r="AB259" s="37"/>
      <c r="AC259" s="37"/>
      <c r="AD259" s="37"/>
      <c r="AE259" s="37"/>
      <c r="AF259" s="48"/>
      <c r="AG259" s="37"/>
      <c r="AH259" s="37"/>
      <c r="AI259" s="37"/>
      <c r="AJ259" s="37"/>
      <c r="AK259" s="37"/>
      <c r="AL259" s="37"/>
      <c r="AM259" s="37"/>
      <c r="AN259" s="37"/>
      <c r="AO259" s="37"/>
      <c r="AP259" s="48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6"/>
      <c r="BB259" s="37"/>
      <c r="BC259" s="37"/>
      <c r="BD259" s="37"/>
      <c r="BE259" s="37"/>
      <c r="BF259" s="37"/>
      <c r="BG259" s="37"/>
      <c r="BH259" s="37"/>
      <c r="BI259" s="37"/>
      <c r="BJ259" s="37"/>
      <c r="BK259" s="3">
        <v>54</v>
      </c>
      <c r="BM259" s="50">
        <v>7.9799999999999998E-6</v>
      </c>
      <c r="BN259">
        <v>148.68600000000001</v>
      </c>
      <c r="BO259">
        <v>140.803</v>
      </c>
      <c r="BP259">
        <v>166.96299999999999</v>
      </c>
      <c r="BQ259">
        <v>31.759</v>
      </c>
      <c r="BR259">
        <v>1.4E-2</v>
      </c>
      <c r="BU259" s="48"/>
      <c r="BV259" s="37"/>
      <c r="BW259" s="37"/>
      <c r="BX259" s="37"/>
      <c r="BY259" s="37"/>
      <c r="BZ259" s="37"/>
      <c r="CA259" s="37"/>
      <c r="CB259" s="37"/>
      <c r="CC259" s="37"/>
      <c r="CD259" s="37"/>
      <c r="CH259">
        <v>29.63739837</v>
      </c>
      <c r="CI259">
        <v>63.73076923</v>
      </c>
      <c r="CJ259">
        <v>12.985365850000001</v>
      </c>
      <c r="CK259">
        <v>27.92307692</v>
      </c>
      <c r="CL259" t="s">
        <v>10</v>
      </c>
      <c r="CM259">
        <v>23.047619050000002</v>
      </c>
      <c r="CN259">
        <v>52.603174600000003</v>
      </c>
      <c r="CZ259" s="48"/>
      <c r="DA259" s="37"/>
      <c r="DE259">
        <v>22.377450979999999</v>
      </c>
      <c r="DF259">
        <v>41.5</v>
      </c>
      <c r="DG259">
        <v>22.377450979999999</v>
      </c>
      <c r="DH259">
        <v>41.5</v>
      </c>
      <c r="DI259" t="s">
        <v>10</v>
      </c>
      <c r="DJ259">
        <v>30.43333333</v>
      </c>
      <c r="DK259">
        <v>30.43333333</v>
      </c>
      <c r="DL259">
        <v>58</v>
      </c>
      <c r="DM259" t="s">
        <v>5</v>
      </c>
      <c r="DN259" s="50">
        <v>1.6900000000000001E-5</v>
      </c>
      <c r="DO259">
        <v>90.447000000000003</v>
      </c>
      <c r="DP259">
        <v>68.221999999999994</v>
      </c>
      <c r="DQ259">
        <v>107.464</v>
      </c>
      <c r="DR259">
        <v>23.199000000000002</v>
      </c>
      <c r="DS259">
        <v>0.03</v>
      </c>
      <c r="DT259" s="37"/>
      <c r="DU259">
        <v>54</v>
      </c>
      <c r="DV259" t="s">
        <v>3</v>
      </c>
      <c r="DW259" s="50">
        <v>7.7500000000000003E-6</v>
      </c>
      <c r="DX259">
        <v>98.403000000000006</v>
      </c>
      <c r="DY259">
        <v>79.653000000000006</v>
      </c>
      <c r="DZ259">
        <v>115.89400000000001</v>
      </c>
      <c r="EA259">
        <v>-26.748999999999999</v>
      </c>
      <c r="EB259">
        <v>1.2999999999999999E-2</v>
      </c>
      <c r="EM259" t="s">
        <v>9</v>
      </c>
      <c r="EO259" s="37"/>
      <c r="EP259" s="48"/>
      <c r="EQ259" s="37"/>
      <c r="ER259" s="37"/>
      <c r="ES259" s="37"/>
      <c r="ET259" s="37"/>
      <c r="EU259" s="37"/>
      <c r="EV259" s="37"/>
      <c r="EW259" s="37"/>
      <c r="EX259" s="37"/>
      <c r="EY259" s="36"/>
      <c r="EZ259" s="37"/>
      <c r="FA259" s="37"/>
      <c r="FB259" s="37"/>
      <c r="FC259" s="37"/>
      <c r="FD259" s="37"/>
      <c r="FE259" s="37"/>
      <c r="FF259" s="37"/>
      <c r="FG259" s="37"/>
      <c r="FH259" s="37"/>
    </row>
    <row r="260" spans="2:164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48"/>
      <c r="M260" s="37"/>
      <c r="N260" s="37"/>
      <c r="O260" s="37"/>
      <c r="P260" s="37"/>
      <c r="Q260" s="37"/>
      <c r="R260" s="37"/>
      <c r="S260" s="37"/>
      <c r="T260" s="37"/>
      <c r="U260" s="37"/>
      <c r="V260" s="48"/>
      <c r="W260" s="37"/>
      <c r="X260" s="37"/>
      <c r="Y260" s="37"/>
      <c r="Z260" s="37"/>
      <c r="AA260" s="37"/>
      <c r="AB260" s="37"/>
      <c r="AC260" s="37"/>
      <c r="AD260" s="37"/>
      <c r="AE260" s="37"/>
      <c r="AF260" s="48"/>
      <c r="AG260" s="37"/>
      <c r="AH260" s="37"/>
      <c r="AI260" s="37"/>
      <c r="AJ260" s="37"/>
      <c r="AK260" s="37"/>
      <c r="AL260" s="37"/>
      <c r="AM260" s="37"/>
      <c r="AN260" s="37"/>
      <c r="AO260" s="37"/>
      <c r="AP260" s="48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6"/>
      <c r="BB260" s="37"/>
      <c r="BC260" s="37"/>
      <c r="BD260" s="37"/>
      <c r="BE260" s="37"/>
      <c r="BF260" s="37"/>
      <c r="BG260" s="37"/>
      <c r="BH260" s="37"/>
      <c r="BI260" s="37"/>
      <c r="BJ260" s="37"/>
      <c r="BK260" s="3">
        <v>55</v>
      </c>
      <c r="BM260" s="50">
        <v>9.5200000000000003E-6</v>
      </c>
      <c r="BN260">
        <v>160.322</v>
      </c>
      <c r="BO260">
        <v>140.95099999999999</v>
      </c>
      <c r="BP260">
        <v>176.36199999999999</v>
      </c>
      <c r="BQ260">
        <v>-145.78399999999999</v>
      </c>
      <c r="BR260">
        <v>1.7000000000000001E-2</v>
      </c>
      <c r="BU260" s="48"/>
      <c r="BV260" s="37"/>
      <c r="BW260" s="37"/>
      <c r="BX260" s="37"/>
      <c r="BY260" s="37"/>
      <c r="BZ260" s="37"/>
      <c r="CA260" s="37"/>
      <c r="CB260" s="37"/>
      <c r="CC260" s="37"/>
      <c r="CD260" s="37"/>
      <c r="CI260">
        <v>110.4666667</v>
      </c>
      <c r="CK260">
        <v>48.4</v>
      </c>
      <c r="CL260" t="s">
        <v>11</v>
      </c>
      <c r="CM260">
        <v>69.142857140000004</v>
      </c>
      <c r="CN260">
        <v>157.80952379999999</v>
      </c>
      <c r="CZ260" s="48"/>
      <c r="DA260" s="37"/>
      <c r="DF260">
        <v>76.083333330000002</v>
      </c>
      <c r="DH260">
        <v>76.083333330000002</v>
      </c>
      <c r="DI260" t="s">
        <v>11</v>
      </c>
      <c r="DJ260">
        <v>83</v>
      </c>
      <c r="DK260">
        <v>83</v>
      </c>
      <c r="DL260">
        <v>38</v>
      </c>
      <c r="DM260" t="s">
        <v>3</v>
      </c>
      <c r="DN260" s="50">
        <v>8.4500000000000004E-6</v>
      </c>
      <c r="DO260">
        <v>77.453000000000003</v>
      </c>
      <c r="DP260">
        <v>65.024000000000001</v>
      </c>
      <c r="DQ260">
        <v>91.504999999999995</v>
      </c>
      <c r="DR260">
        <v>-81.853999999999999</v>
      </c>
      <c r="DS260">
        <v>1.4999999999999999E-2</v>
      </c>
      <c r="DT260" s="37"/>
      <c r="DU260">
        <v>55</v>
      </c>
      <c r="DV260" t="s">
        <v>7</v>
      </c>
      <c r="DW260" s="50">
        <v>1.8500000000000001E-6</v>
      </c>
      <c r="DX260">
        <v>40.603000000000002</v>
      </c>
      <c r="DY260">
        <v>32.07</v>
      </c>
      <c r="DZ260">
        <v>48.585000000000001</v>
      </c>
      <c r="EA260">
        <v>91.251000000000005</v>
      </c>
      <c r="EB260">
        <v>3.0000000000000001E-3</v>
      </c>
      <c r="EM260">
        <v>57.92307692</v>
      </c>
      <c r="EN260">
        <v>92.230769230000007</v>
      </c>
      <c r="EO260" s="37"/>
      <c r="EP260" s="48"/>
      <c r="EQ260" s="37"/>
      <c r="ER260" s="37"/>
      <c r="ES260" s="37"/>
      <c r="ET260" s="37"/>
      <c r="EU260" s="37"/>
      <c r="EV260" s="37"/>
      <c r="EW260" s="37"/>
      <c r="EX260" s="37"/>
      <c r="EY260" s="36"/>
      <c r="EZ260" s="37"/>
      <c r="FA260" s="37"/>
      <c r="FB260" s="37"/>
      <c r="FC260" s="37"/>
      <c r="FD260" s="37"/>
      <c r="FE260" s="37"/>
      <c r="FF260" s="37"/>
      <c r="FG260" s="37"/>
      <c r="FH260" s="37"/>
    </row>
    <row r="261" spans="2:164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48"/>
      <c r="M261" s="37"/>
      <c r="N261" s="37"/>
      <c r="O261" s="37"/>
      <c r="P261" s="37"/>
      <c r="Q261" s="37"/>
      <c r="R261" s="37"/>
      <c r="S261" s="37"/>
      <c r="T261" s="37"/>
      <c r="U261" s="37"/>
      <c r="V261" s="48"/>
      <c r="W261" s="37"/>
      <c r="X261" s="37"/>
      <c r="Y261" s="37"/>
      <c r="Z261" s="37"/>
      <c r="AA261" s="37"/>
      <c r="AB261" s="37"/>
      <c r="AC261" s="37"/>
      <c r="AD261" s="37"/>
      <c r="AE261" s="37"/>
      <c r="AF261" s="48"/>
      <c r="AG261" s="37"/>
      <c r="AH261" s="37"/>
      <c r="AI261" s="37"/>
      <c r="AJ261" s="37"/>
      <c r="AK261" s="37"/>
      <c r="AL261" s="37"/>
      <c r="AM261" s="37"/>
      <c r="AN261" s="37"/>
      <c r="AO261" s="37"/>
      <c r="AP261" s="48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6"/>
      <c r="BB261" s="37"/>
      <c r="BC261" s="37"/>
      <c r="BD261" s="37"/>
      <c r="BE261" s="37"/>
      <c r="BF261" s="37"/>
      <c r="BG261" s="37"/>
      <c r="BH261" s="37"/>
      <c r="BI261" s="37"/>
      <c r="BJ261" s="37"/>
      <c r="BK261" s="3">
        <v>56</v>
      </c>
      <c r="BM261" s="50">
        <v>7.6699999999999994E-6</v>
      </c>
      <c r="BN261">
        <v>140.892</v>
      </c>
      <c r="BO261">
        <v>120.852</v>
      </c>
      <c r="BP261">
        <v>170.333</v>
      </c>
      <c r="BQ261">
        <v>24.443999999999999</v>
      </c>
      <c r="BR261">
        <v>1.2999999999999999E-2</v>
      </c>
      <c r="BU261" s="48"/>
      <c r="BV261" s="37"/>
      <c r="BW261" s="37"/>
      <c r="BX261" s="37"/>
      <c r="BY261" s="37"/>
      <c r="BZ261" s="37"/>
      <c r="CA261" s="37"/>
      <c r="CB261" s="37"/>
      <c r="CC261" s="37"/>
      <c r="CD261" s="37"/>
      <c r="CE261" s="48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48"/>
      <c r="DA261" s="37"/>
      <c r="DL261">
        <v>39</v>
      </c>
      <c r="DM261" t="s">
        <v>7</v>
      </c>
      <c r="DN261" s="50">
        <v>2.1799999999999999E-6</v>
      </c>
      <c r="DO261">
        <v>20.931000000000001</v>
      </c>
      <c r="DP261">
        <v>12.808999999999999</v>
      </c>
      <c r="DQ261">
        <v>30.760999999999999</v>
      </c>
      <c r="DR261">
        <v>91.149000000000001</v>
      </c>
      <c r="DS261">
        <v>4.0000000000000001E-3</v>
      </c>
      <c r="DT261" s="37"/>
      <c r="DU261">
        <v>56</v>
      </c>
      <c r="DV261" t="s">
        <v>4</v>
      </c>
      <c r="DW261" s="50">
        <v>3.3799999999999998E-6</v>
      </c>
      <c r="DX261">
        <v>46.466999999999999</v>
      </c>
      <c r="DY261">
        <v>41.667000000000002</v>
      </c>
      <c r="DZ261">
        <v>49.048999999999999</v>
      </c>
      <c r="EA261">
        <v>-124.992</v>
      </c>
      <c r="EB261">
        <v>6.0000000000000001E-3</v>
      </c>
      <c r="EH261">
        <v>27.669230769999999</v>
      </c>
      <c r="EI261">
        <v>74.9375</v>
      </c>
      <c r="EJ261">
        <v>17.376923080000001</v>
      </c>
      <c r="EK261">
        <v>47.0625</v>
      </c>
      <c r="EL261" t="s">
        <v>10</v>
      </c>
      <c r="EM261">
        <v>35.857142860000003</v>
      </c>
      <c r="EN261">
        <v>57.095238100000003</v>
      </c>
      <c r="EO261" s="37"/>
      <c r="EP261" s="48"/>
      <c r="EQ261" s="37"/>
      <c r="ER261" s="37"/>
      <c r="ES261" s="37"/>
      <c r="ET261" s="37"/>
      <c r="EU261" s="37"/>
      <c r="EV261" s="37"/>
      <c r="EW261" s="37"/>
      <c r="EX261" s="37"/>
      <c r="EY261" s="36"/>
      <c r="EZ261" s="37"/>
      <c r="FA261" s="37"/>
      <c r="FB261" s="37"/>
      <c r="FC261" s="37"/>
      <c r="FD261" s="37"/>
      <c r="FE261" s="37"/>
      <c r="FF261" s="37"/>
      <c r="FG261" s="37"/>
      <c r="FH261" s="37"/>
    </row>
    <row r="262" spans="2:164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48"/>
      <c r="M262" s="37"/>
      <c r="N262" s="37"/>
      <c r="O262" s="37"/>
      <c r="P262" s="37"/>
      <c r="Q262" s="37"/>
      <c r="R262" s="37"/>
      <c r="S262" s="37"/>
      <c r="T262" s="37"/>
      <c r="U262" s="37"/>
      <c r="V262" s="48"/>
      <c r="W262" s="37"/>
      <c r="X262" s="37"/>
      <c r="Y262" s="37"/>
      <c r="Z262" s="37"/>
      <c r="AA262" s="37"/>
      <c r="AB262" s="37"/>
      <c r="AC262" s="37"/>
      <c r="AD262" s="37"/>
      <c r="AE262" s="37"/>
      <c r="AF262" s="48"/>
      <c r="AG262" s="37"/>
      <c r="AH262" s="37"/>
      <c r="AI262" s="37"/>
      <c r="AJ262" s="37"/>
      <c r="AK262" s="37"/>
      <c r="AL262" s="37"/>
      <c r="AM262" s="37"/>
      <c r="AN262" s="37"/>
      <c r="AO262" s="37"/>
      <c r="AP262" s="48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6"/>
      <c r="BB262" s="37"/>
      <c r="BC262" s="37"/>
      <c r="BD262" s="37"/>
      <c r="BE262" s="37"/>
      <c r="BF262" s="37"/>
      <c r="BG262" s="37"/>
      <c r="BH262" s="37"/>
      <c r="BI262" s="37"/>
      <c r="BJ262" s="37"/>
      <c r="BK262" s="3">
        <v>57</v>
      </c>
      <c r="BM262" s="50">
        <v>1.1399999999999999E-5</v>
      </c>
      <c r="BN262">
        <v>117.31</v>
      </c>
      <c r="BO262">
        <v>99.415000000000006</v>
      </c>
      <c r="BP262">
        <v>142.583</v>
      </c>
      <c r="BQ262">
        <v>-147.65299999999999</v>
      </c>
      <c r="BR262">
        <v>0.02</v>
      </c>
      <c r="BU262" s="48"/>
      <c r="BV262" s="37"/>
      <c r="BW262" s="37"/>
      <c r="BX262" s="37"/>
      <c r="BY262" s="37"/>
      <c r="BZ262" s="37"/>
      <c r="CA262" s="37"/>
      <c r="CB262" s="37"/>
      <c r="CC262" s="37"/>
      <c r="CD262" s="37"/>
      <c r="CE262" s="48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48"/>
      <c r="DA262" s="37"/>
      <c r="DC262" t="s">
        <v>3</v>
      </c>
      <c r="DI262">
        <v>1.6E-2</v>
      </c>
      <c r="DL262">
        <v>40</v>
      </c>
      <c r="DM262" t="s">
        <v>4</v>
      </c>
      <c r="DN262" s="50">
        <v>3.6799999999999999E-6</v>
      </c>
      <c r="DO262">
        <v>51.131999999999998</v>
      </c>
      <c r="DP262">
        <v>47.122999999999998</v>
      </c>
      <c r="DQ262">
        <v>54.942</v>
      </c>
      <c r="DR262">
        <v>-177.39699999999999</v>
      </c>
      <c r="DS262">
        <v>6.0000000000000001E-3</v>
      </c>
      <c r="DT262" s="37"/>
      <c r="DU262">
        <v>57</v>
      </c>
      <c r="DV262" t="s">
        <v>5</v>
      </c>
      <c r="DW262" s="50">
        <v>1.2E-5</v>
      </c>
      <c r="DX262">
        <v>183.541</v>
      </c>
      <c r="DY262">
        <v>156.125</v>
      </c>
      <c r="DZ262">
        <v>206.04900000000001</v>
      </c>
      <c r="EA262">
        <v>66.251000000000005</v>
      </c>
      <c r="EB262">
        <v>2.1000000000000001E-2</v>
      </c>
      <c r="EI262">
        <v>119.9</v>
      </c>
      <c r="EK262">
        <v>75.3</v>
      </c>
      <c r="EL262" t="s">
        <v>11</v>
      </c>
      <c r="EM262">
        <v>107.5714286</v>
      </c>
      <c r="EN262">
        <v>171.2857143</v>
      </c>
      <c r="EO262" s="37"/>
      <c r="EP262" s="48"/>
      <c r="EQ262" s="37"/>
      <c r="ER262" s="37"/>
      <c r="ES262" s="37"/>
      <c r="ET262" s="37"/>
      <c r="EU262" s="37"/>
      <c r="EV262" s="37"/>
      <c r="EW262" s="37"/>
      <c r="EX262" s="37"/>
      <c r="EY262" s="36"/>
      <c r="EZ262" s="37"/>
      <c r="FA262" s="37"/>
      <c r="FB262" s="37"/>
      <c r="FC262" s="37"/>
      <c r="FD262" s="37"/>
      <c r="FE262" s="37"/>
      <c r="FF262" s="37"/>
      <c r="FG262" s="37"/>
      <c r="FH262" s="37"/>
    </row>
    <row r="263" spans="2:164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48"/>
      <c r="M263" s="37"/>
      <c r="N263" s="37"/>
      <c r="O263" s="37"/>
      <c r="P263" s="37"/>
      <c r="Q263" s="37"/>
      <c r="R263" s="37"/>
      <c r="S263" s="37"/>
      <c r="T263" s="37"/>
      <c r="U263" s="37"/>
      <c r="V263" s="48"/>
      <c r="W263" s="37"/>
      <c r="X263" s="37"/>
      <c r="Y263" s="37"/>
      <c r="Z263" s="37"/>
      <c r="AA263" s="37"/>
      <c r="AB263" s="37"/>
      <c r="AC263" s="37"/>
      <c r="AD263" s="37"/>
      <c r="AE263" s="37"/>
      <c r="AF263" s="48"/>
      <c r="AG263" s="37"/>
      <c r="AH263" s="37"/>
      <c r="AI263" s="37"/>
      <c r="AJ263" s="37"/>
      <c r="AK263" s="37"/>
      <c r="AL263" s="37"/>
      <c r="AM263" s="37"/>
      <c r="AN263" s="37"/>
      <c r="AO263" s="37"/>
      <c r="AP263" s="48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6"/>
      <c r="BB263" s="37"/>
      <c r="BC263" s="37"/>
      <c r="BD263" s="37"/>
      <c r="BE263" s="37"/>
      <c r="BF263" s="37"/>
      <c r="BG263" s="37"/>
      <c r="BH263" s="37"/>
      <c r="BI263" s="37"/>
      <c r="BJ263" s="37"/>
      <c r="BK263" s="3">
        <v>58</v>
      </c>
      <c r="BM263" s="50">
        <v>6.4500000000000001E-6</v>
      </c>
      <c r="BN263">
        <v>149.786</v>
      </c>
      <c r="BO263">
        <v>104.667</v>
      </c>
      <c r="BP263">
        <v>162.46299999999999</v>
      </c>
      <c r="BQ263">
        <v>30.466000000000001</v>
      </c>
      <c r="BR263">
        <v>1.0999999999999999E-2</v>
      </c>
      <c r="BU263" s="48"/>
      <c r="BV263" s="37"/>
      <c r="BW263" s="37"/>
      <c r="BX263" s="37"/>
      <c r="BY263" s="37"/>
      <c r="BZ263" s="37"/>
      <c r="CA263" s="37"/>
      <c r="CB263" s="37"/>
      <c r="CC263" s="37"/>
      <c r="CD263" s="37"/>
      <c r="CE263" s="48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48"/>
      <c r="DA263" s="37"/>
      <c r="DC263" t="s">
        <v>7</v>
      </c>
      <c r="DI263">
        <v>4.4999999999999997E-3</v>
      </c>
      <c r="DL263">
        <v>41</v>
      </c>
      <c r="DM263" t="s">
        <v>5</v>
      </c>
      <c r="DN263" s="50">
        <v>1.3499999999999999E-5</v>
      </c>
      <c r="DO263">
        <v>138.602</v>
      </c>
      <c r="DP263">
        <v>103.923</v>
      </c>
      <c r="DQ263">
        <v>158.429</v>
      </c>
      <c r="DR263">
        <v>8.7460000000000004</v>
      </c>
      <c r="DS263">
        <v>2.4E-2</v>
      </c>
      <c r="DT263" s="37"/>
      <c r="DU263">
        <v>54</v>
      </c>
      <c r="DV263" t="s">
        <v>105</v>
      </c>
      <c r="DW263" s="50">
        <v>3.9500000000000001E-4</v>
      </c>
      <c r="DX263">
        <v>101.35</v>
      </c>
      <c r="DY263">
        <v>43.356000000000002</v>
      </c>
      <c r="DZ263">
        <v>205.953</v>
      </c>
      <c r="EA263">
        <v>61.603000000000002</v>
      </c>
      <c r="EB263">
        <v>0.71299999999999997</v>
      </c>
      <c r="EE263" s="48"/>
      <c r="EF263" s="37"/>
      <c r="EG263" s="49"/>
      <c r="EH263" s="37"/>
      <c r="EI263" s="37"/>
      <c r="EJ263" s="37"/>
      <c r="EK263" s="37"/>
      <c r="EL263" s="37"/>
      <c r="EM263" s="37"/>
      <c r="EN263" s="37"/>
      <c r="EO263" s="37"/>
      <c r="EP263" s="48"/>
      <c r="EQ263" s="37"/>
      <c r="ER263" s="37"/>
      <c r="ES263" s="37"/>
      <c r="ET263" s="37"/>
      <c r="EU263" s="37"/>
      <c r="EV263" s="37"/>
      <c r="EW263" s="37"/>
      <c r="EX263" s="37"/>
      <c r="EY263" s="36"/>
      <c r="EZ263" s="37"/>
      <c r="FA263" s="37"/>
      <c r="FB263" s="37"/>
      <c r="FC263" s="37"/>
      <c r="FD263" s="37"/>
      <c r="FE263" s="37"/>
      <c r="FF263" s="37"/>
      <c r="FG263" s="37"/>
      <c r="FH263" s="37"/>
    </row>
    <row r="264" spans="2:164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48"/>
      <c r="M264" s="37"/>
      <c r="N264" s="37"/>
      <c r="O264" s="37"/>
      <c r="P264" s="37"/>
      <c r="Q264" s="37"/>
      <c r="R264" s="37"/>
      <c r="S264" s="37"/>
      <c r="T264" s="37"/>
      <c r="U264" s="37"/>
      <c r="V264" s="48"/>
      <c r="W264" s="37"/>
      <c r="X264" s="37"/>
      <c r="Y264" s="37"/>
      <c r="Z264" s="37"/>
      <c r="AA264" s="37"/>
      <c r="AB264" s="37"/>
      <c r="AC264" s="37"/>
      <c r="AD264" s="37"/>
      <c r="AE264" s="37"/>
      <c r="AF264" s="48"/>
      <c r="AG264" s="37"/>
      <c r="AH264" s="37"/>
      <c r="AI264" s="37"/>
      <c r="AJ264" s="37"/>
      <c r="AK264" s="37"/>
      <c r="AL264" s="37"/>
      <c r="AM264" s="37"/>
      <c r="AN264" s="37"/>
      <c r="AO264" s="37"/>
      <c r="AP264" s="48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6"/>
      <c r="BB264" s="37"/>
      <c r="BC264" s="37"/>
      <c r="BD264" s="37"/>
      <c r="BE264" s="37"/>
      <c r="BF264" s="37"/>
      <c r="BG264" s="37"/>
      <c r="BH264" s="37"/>
      <c r="BI264" s="37"/>
      <c r="BJ264" s="37"/>
      <c r="BK264" s="3">
        <v>59</v>
      </c>
      <c r="BM264" s="50">
        <v>5.22E-6</v>
      </c>
      <c r="BN264">
        <v>140.31899999999999</v>
      </c>
      <c r="BO264">
        <v>133.42599999999999</v>
      </c>
      <c r="BP264">
        <v>147.40700000000001</v>
      </c>
      <c r="BQ264">
        <v>-142.43100000000001</v>
      </c>
      <c r="BR264">
        <v>8.9999999999999993E-3</v>
      </c>
      <c r="BU264" s="48"/>
      <c r="BV264" s="37"/>
      <c r="BW264" s="37"/>
      <c r="BX264" s="37"/>
      <c r="BY264" s="37"/>
      <c r="BZ264" s="37"/>
      <c r="CA264" s="37"/>
      <c r="CB264" s="37"/>
      <c r="CC264" s="37"/>
      <c r="CD264" s="37"/>
      <c r="CE264" s="48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48"/>
      <c r="DA264" s="37"/>
      <c r="DC264" t="s">
        <v>4</v>
      </c>
      <c r="DI264">
        <v>8.5000000000000006E-3</v>
      </c>
      <c r="DT264" s="37"/>
      <c r="DU264">
        <v>55</v>
      </c>
      <c r="DV264" t="s">
        <v>106</v>
      </c>
      <c r="DW264" s="50">
        <v>4.3199999999999998E-4</v>
      </c>
      <c r="DX264">
        <v>104.911</v>
      </c>
      <c r="DY264">
        <v>43.051000000000002</v>
      </c>
      <c r="DZ264">
        <v>224.631</v>
      </c>
      <c r="EA264">
        <v>61.63</v>
      </c>
      <c r="EB264">
        <v>0.77900000000000003</v>
      </c>
      <c r="EE264" s="48"/>
      <c r="EF264" s="37"/>
      <c r="EG264" s="49"/>
      <c r="EH264" s="37"/>
      <c r="EI264" s="37"/>
      <c r="EJ264" s="37"/>
      <c r="EK264" s="37"/>
      <c r="EL264" s="37"/>
      <c r="EM264" s="37"/>
      <c r="EN264" s="37"/>
      <c r="EO264" s="37"/>
      <c r="EP264" s="48"/>
      <c r="EQ264" s="37"/>
      <c r="ER264" s="37"/>
      <c r="ES264" s="37"/>
      <c r="ET264" s="37"/>
      <c r="EU264" s="37"/>
      <c r="EV264" s="37"/>
      <c r="EW264" s="37"/>
      <c r="EX264" s="37"/>
      <c r="EY264" s="36"/>
      <c r="EZ264" s="37"/>
      <c r="FA264" s="37"/>
      <c r="FB264" s="37"/>
      <c r="FC264" s="37"/>
      <c r="FD264" s="37"/>
      <c r="FE264" s="37"/>
      <c r="FF264" s="37"/>
      <c r="FG264" s="37"/>
      <c r="FH264" s="37"/>
    </row>
    <row r="265" spans="2:164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48"/>
      <c r="M265" s="37"/>
      <c r="N265" s="37"/>
      <c r="O265" s="37"/>
      <c r="P265" s="37"/>
      <c r="Q265" s="37"/>
      <c r="R265" s="37"/>
      <c r="S265" s="37"/>
      <c r="T265" s="37"/>
      <c r="U265" s="37"/>
      <c r="V265" s="48"/>
      <c r="W265" s="37"/>
      <c r="X265" s="37"/>
      <c r="Y265" s="37"/>
      <c r="Z265" s="37"/>
      <c r="AA265" s="37"/>
      <c r="AB265" s="37"/>
      <c r="AC265" s="37"/>
      <c r="AD265" s="37"/>
      <c r="AE265" s="37"/>
      <c r="AF265" s="48"/>
      <c r="AG265" s="37"/>
      <c r="AH265" s="37"/>
      <c r="AI265" s="37"/>
      <c r="AJ265" s="37"/>
      <c r="AK265" s="37"/>
      <c r="AL265" s="37"/>
      <c r="AM265" s="37"/>
      <c r="AN265" s="37"/>
      <c r="AO265" s="37"/>
      <c r="AP265" s="48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6"/>
      <c r="BB265" s="37"/>
      <c r="BC265" s="37"/>
      <c r="BD265" s="37"/>
      <c r="BE265" s="37"/>
      <c r="BF265" s="37"/>
      <c r="BG265" s="37"/>
      <c r="BH265" s="37"/>
      <c r="BI265" s="37"/>
      <c r="BJ265" s="37"/>
      <c r="BK265" s="3">
        <v>60</v>
      </c>
      <c r="BM265" s="50">
        <v>9.5200000000000003E-6</v>
      </c>
      <c r="BN265">
        <v>129.59100000000001</v>
      </c>
      <c r="BO265">
        <v>103.29300000000001</v>
      </c>
      <c r="BP265">
        <v>145.346</v>
      </c>
      <c r="BQ265">
        <v>29.981999999999999</v>
      </c>
      <c r="BR265">
        <v>1.6E-2</v>
      </c>
      <c r="BU265" s="48"/>
      <c r="BV265" s="37"/>
      <c r="BW265" s="37"/>
      <c r="BX265" s="37"/>
      <c r="BY265" s="37"/>
      <c r="BZ265" s="37"/>
      <c r="CA265" s="37"/>
      <c r="CB265" s="37"/>
      <c r="CC265" s="37"/>
      <c r="CD265" s="37"/>
      <c r="CE265" s="48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48"/>
      <c r="DA265" s="37"/>
      <c r="DC265" t="s">
        <v>5</v>
      </c>
      <c r="DI265">
        <v>2.7E-2</v>
      </c>
      <c r="DT265" s="37"/>
      <c r="EC265" t="s">
        <v>9</v>
      </c>
      <c r="EE265" s="48"/>
      <c r="EF265" s="37"/>
      <c r="EG265" s="49"/>
      <c r="EH265" s="37"/>
      <c r="EI265" s="37"/>
      <c r="EJ265" s="37"/>
      <c r="EK265" s="37"/>
      <c r="EL265" s="37"/>
      <c r="EM265" s="37"/>
      <c r="EN265" s="37"/>
      <c r="EO265" s="37"/>
      <c r="EP265" s="48"/>
      <c r="EQ265" s="37"/>
      <c r="ER265" s="37"/>
      <c r="ES265" s="37"/>
      <c r="ET265" s="37"/>
      <c r="EU265" s="37"/>
      <c r="EV265" s="37"/>
      <c r="EW265" s="37"/>
      <c r="EX265" s="37"/>
      <c r="EY265" s="36"/>
      <c r="EZ265" s="37"/>
      <c r="FA265" s="37"/>
      <c r="FB265" s="37"/>
      <c r="FC265" s="37"/>
      <c r="FD265" s="37"/>
      <c r="FE265" s="37"/>
      <c r="FF265" s="37"/>
      <c r="FG265" s="37"/>
      <c r="FH265" s="37"/>
    </row>
    <row r="266" spans="2:164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48"/>
      <c r="M266" s="37"/>
      <c r="N266" s="37"/>
      <c r="O266" s="37"/>
      <c r="P266" s="37"/>
      <c r="Q266" s="37"/>
      <c r="R266" s="37"/>
      <c r="S266" s="37"/>
      <c r="T266" s="37"/>
      <c r="U266" s="37"/>
      <c r="V266" s="48"/>
      <c r="W266" s="37"/>
      <c r="X266" s="37"/>
      <c r="Y266" s="37"/>
      <c r="Z266" s="37"/>
      <c r="AA266" s="37"/>
      <c r="AB266" s="37"/>
      <c r="AC266" s="37"/>
      <c r="AD266" s="37"/>
      <c r="AE266" s="37"/>
      <c r="AF266" s="48"/>
      <c r="AG266" s="37"/>
      <c r="AH266" s="37"/>
      <c r="AI266" s="37"/>
      <c r="AJ266" s="37"/>
      <c r="AK266" s="37"/>
      <c r="AL266" s="37"/>
      <c r="AM266" s="37"/>
      <c r="AN266" s="37"/>
      <c r="AO266" s="37"/>
      <c r="AP266" s="48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6"/>
      <c r="BB266" s="37"/>
      <c r="BC266" s="37"/>
      <c r="BD266" s="37"/>
      <c r="BE266" s="37"/>
      <c r="BF266" s="37"/>
      <c r="BG266" s="37"/>
      <c r="BH266" s="37"/>
      <c r="BI266" s="37"/>
      <c r="BJ266" s="37"/>
      <c r="BK266" s="3">
        <v>61</v>
      </c>
      <c r="BM266" s="50">
        <v>5.8300000000000001E-6</v>
      </c>
      <c r="BN266">
        <v>126.417</v>
      </c>
      <c r="BO266">
        <v>121.333</v>
      </c>
      <c r="BP266">
        <v>138.92599999999999</v>
      </c>
      <c r="BQ266">
        <v>-146.31</v>
      </c>
      <c r="BR266">
        <v>0.01</v>
      </c>
      <c r="BU266" s="48"/>
      <c r="BV266" s="37"/>
      <c r="BW266" s="37"/>
      <c r="BX266" s="37"/>
      <c r="BY266" s="37"/>
      <c r="BZ266" s="37"/>
      <c r="CA266" s="37"/>
      <c r="CB266" s="37"/>
      <c r="CC266" s="37"/>
      <c r="CD266" s="37"/>
      <c r="CE266" s="48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48"/>
      <c r="DA266" s="37"/>
      <c r="DI266">
        <v>1.4570000000000001</v>
      </c>
      <c r="DT266" s="37"/>
      <c r="EC266">
        <v>54.84615385</v>
      </c>
      <c r="ED266">
        <v>59.92307692</v>
      </c>
      <c r="EE266" s="48"/>
      <c r="EF266" s="37"/>
      <c r="EG266" s="49"/>
      <c r="EH266" s="37"/>
      <c r="EI266" s="37"/>
      <c r="EJ266" s="37"/>
      <c r="EK266" s="37"/>
      <c r="EL266" s="37"/>
      <c r="EM266" s="37"/>
      <c r="EN266" s="37"/>
      <c r="EO266" s="37"/>
      <c r="EP266" s="48"/>
      <c r="EQ266" s="37"/>
      <c r="ER266" s="37"/>
      <c r="ES266" s="37"/>
      <c r="ET266" s="37"/>
      <c r="EU266" s="37"/>
      <c r="EV266" s="37"/>
      <c r="EW266" s="37"/>
      <c r="EX266" s="37"/>
      <c r="EY266" s="36"/>
      <c r="EZ266" s="37"/>
      <c r="FA266" s="37"/>
      <c r="FB266" s="37"/>
      <c r="FC266" s="37"/>
      <c r="FD266" s="37"/>
      <c r="FE266" s="37"/>
      <c r="FF266" s="37"/>
      <c r="FG266" s="37"/>
      <c r="FH266" s="37"/>
    </row>
    <row r="267" spans="2:164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48"/>
      <c r="M267" s="37"/>
      <c r="N267" s="37"/>
      <c r="O267" s="37"/>
      <c r="P267" s="37"/>
      <c r="Q267" s="37"/>
      <c r="R267" s="37"/>
      <c r="S267" s="37"/>
      <c r="T267" s="37"/>
      <c r="U267" s="37"/>
      <c r="V267" s="48"/>
      <c r="W267" s="37"/>
      <c r="X267" s="37"/>
      <c r="Y267" s="37"/>
      <c r="Z267" s="37"/>
      <c r="AA267" s="37"/>
      <c r="AB267" s="37"/>
      <c r="AC267" s="37"/>
      <c r="AD267" s="37"/>
      <c r="AE267" s="37"/>
      <c r="AF267" s="48"/>
      <c r="AG267" s="37"/>
      <c r="AH267" s="37"/>
      <c r="AI267" s="37"/>
      <c r="AJ267" s="37"/>
      <c r="AK267" s="37"/>
      <c r="AL267" s="37"/>
      <c r="AM267" s="37"/>
      <c r="AN267" s="37"/>
      <c r="AO267" s="37"/>
      <c r="AP267" s="48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6"/>
      <c r="BB267" s="37"/>
      <c r="BC267" s="37"/>
      <c r="BD267" s="37"/>
      <c r="BE267" s="37"/>
      <c r="BF267" s="37"/>
      <c r="BG267" s="37"/>
      <c r="BH267" s="37"/>
      <c r="BI267" s="37"/>
      <c r="BJ267" s="37"/>
      <c r="BK267" s="3">
        <v>62</v>
      </c>
      <c r="BM267" s="50">
        <v>7.9799999999999998E-6</v>
      </c>
      <c r="BN267">
        <v>129.12200000000001</v>
      </c>
      <c r="BO267">
        <v>100.556</v>
      </c>
      <c r="BP267">
        <v>145.233</v>
      </c>
      <c r="BQ267">
        <v>30.579000000000001</v>
      </c>
      <c r="BR267">
        <v>1.4E-2</v>
      </c>
      <c r="BU267" s="48"/>
      <c r="BV267" s="37"/>
      <c r="BW267" s="37"/>
      <c r="BX267" s="37"/>
      <c r="BY267" s="37"/>
      <c r="BZ267" s="37"/>
      <c r="CA267" s="37"/>
      <c r="CB267" s="37"/>
      <c r="CC267" s="37"/>
      <c r="CD267" s="37"/>
      <c r="CE267" s="48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48"/>
      <c r="DA267" s="37"/>
      <c r="DB267" s="3">
        <v>56</v>
      </c>
      <c r="DC267" t="s">
        <v>94</v>
      </c>
      <c r="DD267" s="50">
        <v>9.2299999999999999E-4</v>
      </c>
      <c r="DE267">
        <v>66.406999999999996</v>
      </c>
      <c r="DF267">
        <v>19.332999999999998</v>
      </c>
      <c r="DG267">
        <v>143.071</v>
      </c>
      <c r="DH267">
        <v>-133.666</v>
      </c>
      <c r="DI267">
        <v>1.6659999999999999</v>
      </c>
      <c r="DT267" s="37"/>
      <c r="DX267">
        <v>17.976923079999999</v>
      </c>
      <c r="DY267">
        <v>48.6875</v>
      </c>
      <c r="DZ267">
        <v>16.45384615</v>
      </c>
      <c r="EA267">
        <v>44.5625</v>
      </c>
      <c r="EB267" t="s">
        <v>10</v>
      </c>
      <c r="EC267">
        <v>33.952380949999998</v>
      </c>
      <c r="ED267">
        <v>37.095238100000003</v>
      </c>
      <c r="EE267" s="48"/>
      <c r="EF267" s="37"/>
      <c r="EG267" s="49"/>
      <c r="EH267" s="37"/>
      <c r="EI267" s="37"/>
      <c r="EJ267" s="37"/>
      <c r="EK267" s="37"/>
      <c r="EL267" s="37"/>
      <c r="EM267" s="37"/>
      <c r="EN267" s="37"/>
      <c r="EO267" s="37"/>
      <c r="EP267" s="48"/>
      <c r="EQ267" s="37"/>
      <c r="ER267" s="37"/>
      <c r="ES267" s="37"/>
      <c r="ET267" s="37"/>
      <c r="EU267" s="37"/>
      <c r="EV267" s="37"/>
      <c r="EW267" s="37"/>
      <c r="EX267" s="37"/>
      <c r="EY267" s="36"/>
      <c r="EZ267" s="37"/>
      <c r="FA267" s="37"/>
      <c r="FB267" s="37"/>
      <c r="FC267" s="37"/>
      <c r="FD267" s="37"/>
      <c r="FE267" s="37"/>
      <c r="FF267" s="37"/>
      <c r="FG267" s="37"/>
      <c r="FH267" s="37"/>
    </row>
    <row r="268" spans="2:164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48"/>
      <c r="M268" s="37"/>
      <c r="N268" s="37"/>
      <c r="O268" s="37"/>
      <c r="P268" s="37"/>
      <c r="Q268" s="37"/>
      <c r="R268" s="37"/>
      <c r="S268" s="37"/>
      <c r="T268" s="37"/>
      <c r="U268" s="37"/>
      <c r="V268" s="48"/>
      <c r="W268" s="37"/>
      <c r="X268" s="37"/>
      <c r="Y268" s="37"/>
      <c r="Z268" s="37"/>
      <c r="AA268" s="37"/>
      <c r="AB268" s="37"/>
      <c r="AC268" s="37"/>
      <c r="AD268" s="37"/>
      <c r="AE268" s="37"/>
      <c r="AF268" s="48"/>
      <c r="AG268" s="37"/>
      <c r="AH268" s="37"/>
      <c r="AI268" s="37"/>
      <c r="AJ268" s="37"/>
      <c r="AK268" s="37"/>
      <c r="AL268" s="37"/>
      <c r="AM268" s="37"/>
      <c r="AN268" s="37"/>
      <c r="AO268" s="37"/>
      <c r="AP268" s="48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6"/>
      <c r="BB268" s="37"/>
      <c r="BC268" s="37"/>
      <c r="BD268" s="37"/>
      <c r="BE268" s="37"/>
      <c r="BF268" s="37"/>
      <c r="BG268" s="37"/>
      <c r="BH268" s="37"/>
      <c r="BI268" s="37"/>
      <c r="BJ268" s="37"/>
      <c r="BK268" s="3">
        <v>63</v>
      </c>
      <c r="BM268" s="50">
        <v>7.0600000000000002E-6</v>
      </c>
      <c r="BN268">
        <v>107.27800000000001</v>
      </c>
      <c r="BO268">
        <v>99.590999999999994</v>
      </c>
      <c r="BP268">
        <v>118.098</v>
      </c>
      <c r="BQ268">
        <v>-147.72399999999999</v>
      </c>
      <c r="BR268">
        <v>1.2E-2</v>
      </c>
      <c r="BU268" s="48"/>
      <c r="BV268" s="37"/>
      <c r="BW268" s="37"/>
      <c r="BX268" s="37"/>
      <c r="BY268" s="37"/>
      <c r="BZ268" s="37"/>
      <c r="CA268" s="37"/>
      <c r="CB268" s="37"/>
      <c r="CC268" s="37"/>
      <c r="CD268" s="37"/>
      <c r="CE268" s="48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48"/>
      <c r="DA268" s="37"/>
      <c r="DJ268" t="s">
        <v>9</v>
      </c>
      <c r="DT268" s="37"/>
      <c r="DY268">
        <v>77.900000000000006</v>
      </c>
      <c r="EA268">
        <v>71.3</v>
      </c>
      <c r="EB268" t="s">
        <v>11</v>
      </c>
      <c r="EC268">
        <v>118.83333330000001</v>
      </c>
      <c r="ED268">
        <v>129.83333329999999</v>
      </c>
      <c r="EE268" s="48"/>
      <c r="EF268" s="37"/>
      <c r="EG268" s="49"/>
      <c r="EH268" s="37"/>
      <c r="EI268" s="37"/>
      <c r="EJ268" s="37"/>
      <c r="EK268" s="37"/>
      <c r="EL268" s="37"/>
      <c r="EM268" s="37"/>
      <c r="EN268" s="37"/>
      <c r="EO268" s="37"/>
      <c r="EP268" s="48"/>
      <c r="EQ268" s="37"/>
      <c r="ER268" s="37"/>
      <c r="ES268" s="37"/>
      <c r="ET268" s="37"/>
      <c r="EU268" s="37"/>
      <c r="EV268" s="37"/>
      <c r="EW268" s="37"/>
      <c r="EX268" s="37"/>
      <c r="EY268" s="36"/>
      <c r="EZ268" s="37"/>
      <c r="FA268" s="37"/>
      <c r="FB268" s="37"/>
      <c r="FC268" s="37"/>
      <c r="FD268" s="37"/>
      <c r="FE268" s="37"/>
      <c r="FF268" s="37"/>
      <c r="FG268" s="37"/>
      <c r="FH268" s="37"/>
    </row>
    <row r="269" spans="2:164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48"/>
      <c r="M269" s="37"/>
      <c r="N269" s="37"/>
      <c r="O269" s="37"/>
      <c r="P269" s="37"/>
      <c r="Q269" s="37"/>
      <c r="R269" s="37"/>
      <c r="S269" s="37"/>
      <c r="T269" s="37"/>
      <c r="U269" s="37"/>
      <c r="V269" s="48"/>
      <c r="W269" s="37"/>
      <c r="X269" s="37"/>
      <c r="Y269" s="37"/>
      <c r="Z269" s="37"/>
      <c r="AA269" s="37"/>
      <c r="AB269" s="37"/>
      <c r="AC269" s="37"/>
      <c r="AD269" s="37"/>
      <c r="AE269" s="37"/>
      <c r="AF269" s="48"/>
      <c r="AG269" s="37"/>
      <c r="AH269" s="37"/>
      <c r="AI269" s="37"/>
      <c r="AJ269" s="37"/>
      <c r="AK269" s="37"/>
      <c r="AL269" s="37"/>
      <c r="AM269" s="37"/>
      <c r="AN269" s="37"/>
      <c r="AO269" s="37"/>
      <c r="AP269" s="48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6"/>
      <c r="BB269" s="37"/>
      <c r="BC269" s="37"/>
      <c r="BD269" s="37"/>
      <c r="BE269" s="37"/>
      <c r="BF269" s="37"/>
      <c r="BG269" s="37"/>
      <c r="BH269" s="37"/>
      <c r="BI269" s="37"/>
      <c r="BJ269" s="37"/>
      <c r="BK269" s="3">
        <v>64</v>
      </c>
      <c r="BM269" s="50">
        <v>6.7499999999999997E-6</v>
      </c>
      <c r="BN269">
        <v>109.239</v>
      </c>
      <c r="BO269">
        <v>102.333</v>
      </c>
      <c r="BP269">
        <v>119.667</v>
      </c>
      <c r="BQ269">
        <v>29.055</v>
      </c>
      <c r="BR269">
        <v>1.2E-2</v>
      </c>
      <c r="BU269" s="48"/>
      <c r="BV269" s="37"/>
      <c r="BW269" s="37"/>
      <c r="BX269" s="37"/>
      <c r="BY269" s="37"/>
      <c r="BZ269" s="37"/>
      <c r="CA269" s="37"/>
      <c r="CB269" s="37"/>
      <c r="CC269" s="37"/>
      <c r="CD269" s="37"/>
      <c r="CE269" s="48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48"/>
      <c r="DA269" s="37"/>
      <c r="DJ269">
        <v>91.0625</v>
      </c>
      <c r="DK269">
        <v>104.125</v>
      </c>
      <c r="DT269" s="37"/>
      <c r="DU269" s="37"/>
      <c r="DV269" s="37"/>
      <c r="DW269" s="37"/>
      <c r="DX269" s="37"/>
      <c r="DY269" s="37"/>
      <c r="DZ269" s="37"/>
      <c r="EA269" s="37"/>
      <c r="EB269" s="37"/>
      <c r="EC269" s="37"/>
      <c r="ED269" s="37"/>
      <c r="EE269" s="48"/>
      <c r="EF269" s="37"/>
      <c r="EG269" s="49"/>
      <c r="EH269" s="37"/>
      <c r="EI269" s="37"/>
      <c r="EJ269" s="37"/>
      <c r="EK269" s="37"/>
      <c r="EL269" s="37"/>
      <c r="EM269" s="37"/>
      <c r="EN269" s="37"/>
      <c r="EO269" s="37"/>
      <c r="EP269" s="48"/>
      <c r="EQ269" s="37"/>
      <c r="ER269" s="37"/>
      <c r="ES269" s="37"/>
      <c r="ET269" s="37"/>
      <c r="EU269" s="37"/>
      <c r="EV269" s="37"/>
      <c r="EW269" s="37"/>
      <c r="EX269" s="37"/>
      <c r="EY269" s="36"/>
      <c r="EZ269" s="37"/>
      <c r="FA269" s="37"/>
      <c r="FB269" s="37"/>
      <c r="FC269" s="37"/>
      <c r="FD269" s="37"/>
      <c r="FE269" s="37"/>
      <c r="FF269" s="37"/>
      <c r="FG269" s="37"/>
      <c r="FH269" s="37"/>
    </row>
    <row r="270" spans="2:164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48"/>
      <c r="M270" s="37"/>
      <c r="N270" s="37"/>
      <c r="O270" s="37"/>
      <c r="P270" s="37"/>
      <c r="Q270" s="37"/>
      <c r="R270" s="37"/>
      <c r="S270" s="37"/>
      <c r="T270" s="37"/>
      <c r="U270" s="37"/>
      <c r="V270" s="48"/>
      <c r="W270" s="37"/>
      <c r="X270" s="37"/>
      <c r="Y270" s="37"/>
      <c r="Z270" s="37"/>
      <c r="AA270" s="37"/>
      <c r="AB270" s="37"/>
      <c r="AC270" s="37"/>
      <c r="AD270" s="37"/>
      <c r="AE270" s="37"/>
      <c r="AF270" s="48"/>
      <c r="AG270" s="37"/>
      <c r="AH270" s="37"/>
      <c r="AI270" s="37"/>
      <c r="AJ270" s="37"/>
      <c r="AK270" s="37"/>
      <c r="AL270" s="37"/>
      <c r="AM270" s="37"/>
      <c r="AN270" s="37"/>
      <c r="AO270" s="37"/>
      <c r="AP270" s="48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6"/>
      <c r="BB270" s="37"/>
      <c r="BC270" s="37"/>
      <c r="BD270" s="37"/>
      <c r="BE270" s="37"/>
      <c r="BF270" s="37"/>
      <c r="BG270" s="37"/>
      <c r="BH270" s="37"/>
      <c r="BI270" s="37"/>
      <c r="BJ270" s="37"/>
      <c r="BK270" s="3">
        <v>65</v>
      </c>
      <c r="BM270" s="50">
        <v>5.22E-6</v>
      </c>
      <c r="BN270">
        <v>112.214</v>
      </c>
      <c r="BO270">
        <v>104</v>
      </c>
      <c r="BP270">
        <v>121.375</v>
      </c>
      <c r="BQ270">
        <v>-147.26499999999999</v>
      </c>
      <c r="BR270">
        <v>8.9999999999999993E-3</v>
      </c>
      <c r="BU270" s="48"/>
      <c r="BV270" s="37"/>
      <c r="BW270" s="37"/>
      <c r="BX270" s="37"/>
      <c r="BY270" s="37"/>
      <c r="BZ270" s="37"/>
      <c r="CA270" s="37"/>
      <c r="CB270" s="37"/>
      <c r="CC270" s="37"/>
      <c r="CD270" s="37"/>
      <c r="CE270" s="48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48"/>
      <c r="DA270" s="37"/>
      <c r="DE270">
        <v>40.744565219999998</v>
      </c>
      <c r="DF270">
        <v>81.268292680000002</v>
      </c>
      <c r="DG270">
        <v>35.633152170000002</v>
      </c>
      <c r="DH270">
        <v>71.073170730000001</v>
      </c>
      <c r="DI270" t="s">
        <v>10</v>
      </c>
      <c r="DJ270">
        <v>53.962962959999999</v>
      </c>
      <c r="DK270">
        <v>61.703703699999998</v>
      </c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48"/>
      <c r="EF270" s="37"/>
      <c r="EG270" s="49"/>
      <c r="EH270" s="37"/>
      <c r="EI270" s="37"/>
      <c r="EJ270" s="37"/>
      <c r="EK270" s="37"/>
      <c r="EL270" s="37"/>
      <c r="EM270" s="37"/>
      <c r="EN270" s="37"/>
      <c r="EO270" s="37"/>
      <c r="EP270" s="48"/>
      <c r="EQ270" s="37"/>
      <c r="ER270" s="37"/>
      <c r="ES270" s="37"/>
      <c r="ET270" s="37"/>
      <c r="EU270" s="37"/>
      <c r="EV270" s="37"/>
      <c r="EW270" s="37"/>
      <c r="EX270" s="37"/>
      <c r="EY270" s="36"/>
      <c r="EZ270" s="37"/>
      <c r="FA270" s="37"/>
      <c r="FB270" s="37"/>
      <c r="FC270" s="37"/>
      <c r="FD270" s="37"/>
      <c r="FE270" s="37"/>
      <c r="FF270" s="37"/>
      <c r="FG270" s="37"/>
      <c r="FH270" s="37"/>
    </row>
    <row r="271" spans="2:164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48"/>
      <c r="M271" s="37"/>
      <c r="N271" s="37"/>
      <c r="O271" s="37"/>
      <c r="P271" s="37"/>
      <c r="Q271" s="37"/>
      <c r="R271" s="37"/>
      <c r="S271" s="37"/>
      <c r="T271" s="37"/>
      <c r="U271" s="37"/>
      <c r="V271" s="48"/>
      <c r="W271" s="37"/>
      <c r="X271" s="37"/>
      <c r="Y271" s="37"/>
      <c r="Z271" s="37"/>
      <c r="AA271" s="37"/>
      <c r="AB271" s="37"/>
      <c r="AC271" s="37"/>
      <c r="AD271" s="37"/>
      <c r="AE271" s="37"/>
      <c r="AF271" s="48"/>
      <c r="AG271" s="37"/>
      <c r="AH271" s="37"/>
      <c r="AI271" s="37"/>
      <c r="AJ271" s="37"/>
      <c r="AK271" s="37"/>
      <c r="AL271" s="37"/>
      <c r="AM271" s="37"/>
      <c r="AN271" s="37"/>
      <c r="AO271" s="37"/>
      <c r="AP271" s="48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6"/>
      <c r="BB271" s="37"/>
      <c r="BC271" s="37"/>
      <c r="BD271" s="37"/>
      <c r="BE271" s="37"/>
      <c r="BF271" s="37"/>
      <c r="BG271" s="37"/>
      <c r="BH271" s="37"/>
      <c r="BI271" s="37"/>
      <c r="BJ271" s="37"/>
      <c r="BK271" s="3">
        <v>66</v>
      </c>
      <c r="BM271" s="50">
        <v>8.6000000000000007E-6</v>
      </c>
      <c r="BN271">
        <v>105.54300000000001</v>
      </c>
      <c r="BO271">
        <v>100.218</v>
      </c>
      <c r="BP271">
        <v>110.93</v>
      </c>
      <c r="BQ271">
        <v>28.443000000000001</v>
      </c>
      <c r="BR271">
        <v>1.4999999999999999E-2</v>
      </c>
      <c r="BU271" s="48"/>
      <c r="BV271" s="37"/>
      <c r="BW271" s="37"/>
      <c r="BX271" s="37"/>
      <c r="BY271" s="37"/>
      <c r="BZ271" s="37"/>
      <c r="CA271" s="37"/>
      <c r="CB271" s="37"/>
      <c r="CC271" s="37"/>
      <c r="CD271" s="37"/>
      <c r="CE271" s="48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48"/>
      <c r="DA271" s="37"/>
      <c r="DF271">
        <v>144.86956520000001</v>
      </c>
      <c r="DH271">
        <v>126.6956522</v>
      </c>
      <c r="DI271" t="s">
        <v>11</v>
      </c>
      <c r="DJ271">
        <v>171.41176469999999</v>
      </c>
      <c r="DK271">
        <v>196</v>
      </c>
      <c r="DT271" s="37"/>
      <c r="DU271" s="37"/>
      <c r="DV271" s="37"/>
      <c r="DW271" s="37"/>
      <c r="DX271" s="37"/>
      <c r="DY271" s="37"/>
      <c r="DZ271" s="37"/>
      <c r="EA271" s="37"/>
      <c r="EB271" s="37"/>
      <c r="EC271" s="37"/>
      <c r="ED271" s="37"/>
      <c r="EE271" s="48"/>
      <c r="EF271" s="37"/>
      <c r="EG271" s="49"/>
      <c r="EH271" s="37"/>
      <c r="EI271" s="37"/>
      <c r="EJ271" s="37"/>
      <c r="EK271" s="37"/>
      <c r="EL271" s="37"/>
      <c r="EM271" s="37"/>
      <c r="EN271" s="37"/>
      <c r="EO271" s="37"/>
      <c r="EP271" s="48"/>
      <c r="EQ271" s="37"/>
      <c r="ER271" s="37"/>
      <c r="ES271" s="37"/>
      <c r="ET271" s="37"/>
      <c r="EU271" s="37"/>
      <c r="EV271" s="37"/>
      <c r="EW271" s="37"/>
      <c r="EX271" s="37"/>
      <c r="EY271" s="36"/>
      <c r="EZ271" s="37"/>
      <c r="FA271" s="37"/>
      <c r="FB271" s="37"/>
      <c r="FC271" s="37"/>
      <c r="FD271" s="37"/>
      <c r="FE271" s="37"/>
      <c r="FF271" s="37"/>
      <c r="FG271" s="37"/>
      <c r="FH271" s="37"/>
    </row>
    <row r="272" spans="2:164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48"/>
      <c r="M272" s="37"/>
      <c r="N272" s="37"/>
      <c r="O272" s="37"/>
      <c r="P272" s="37"/>
      <c r="Q272" s="37"/>
      <c r="R272" s="37"/>
      <c r="S272" s="37"/>
      <c r="T272" s="37"/>
      <c r="U272" s="37"/>
      <c r="V272" s="48"/>
      <c r="W272" s="37"/>
      <c r="X272" s="37"/>
      <c r="Y272" s="37"/>
      <c r="Z272" s="37"/>
      <c r="AA272" s="37"/>
      <c r="AB272" s="37"/>
      <c r="AC272" s="37"/>
      <c r="AD272" s="37"/>
      <c r="AE272" s="37"/>
      <c r="AF272" s="48"/>
      <c r="AG272" s="37"/>
      <c r="AH272" s="37"/>
      <c r="AI272" s="37"/>
      <c r="AJ272" s="37"/>
      <c r="AK272" s="37"/>
      <c r="AL272" s="37"/>
      <c r="AM272" s="37"/>
      <c r="AN272" s="37"/>
      <c r="AO272" s="37"/>
      <c r="AP272" s="48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6"/>
      <c r="BB272" s="37"/>
      <c r="BC272" s="37"/>
      <c r="BD272" s="37"/>
      <c r="BE272" s="37"/>
      <c r="BF272" s="37"/>
      <c r="BG272" s="37"/>
      <c r="BH272" s="37"/>
      <c r="BI272" s="37"/>
      <c r="BJ272" s="37"/>
      <c r="BK272" s="3">
        <v>67</v>
      </c>
      <c r="BM272" s="50">
        <v>6.7499999999999997E-6</v>
      </c>
      <c r="BN272">
        <v>97.153999999999996</v>
      </c>
      <c r="BO272">
        <v>93.69</v>
      </c>
      <c r="BP272">
        <v>101.22199999999999</v>
      </c>
      <c r="BQ272">
        <v>-144.78200000000001</v>
      </c>
      <c r="BR272">
        <v>1.0999999999999999E-2</v>
      </c>
      <c r="BU272" s="48"/>
      <c r="BV272" s="37"/>
      <c r="BW272" s="37"/>
      <c r="BX272" s="37"/>
      <c r="BY272" s="37"/>
      <c r="BZ272" s="37"/>
      <c r="CA272" s="37"/>
      <c r="CB272" s="37"/>
      <c r="CC272" s="37"/>
      <c r="CD272" s="37"/>
      <c r="CE272" s="48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48"/>
      <c r="DA272" s="37"/>
      <c r="DB272" s="51" t="s">
        <v>95</v>
      </c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  <c r="DP272" s="37"/>
      <c r="DQ272" s="37"/>
      <c r="DR272" s="37"/>
      <c r="DS272" s="37"/>
      <c r="DT272" s="37"/>
      <c r="DU272" s="37"/>
      <c r="DV272" s="37"/>
      <c r="DW272" s="37"/>
      <c r="DX272" s="37"/>
      <c r="DY272" s="37"/>
      <c r="DZ272" s="37"/>
      <c r="EA272" s="37"/>
      <c r="EB272" s="37"/>
      <c r="EC272" s="37"/>
      <c r="ED272" s="37"/>
      <c r="EE272" s="48"/>
      <c r="EF272" s="37"/>
      <c r="EG272" s="49"/>
      <c r="EH272" s="37"/>
      <c r="EI272" s="37"/>
      <c r="EJ272" s="37"/>
      <c r="EK272" s="37"/>
      <c r="EL272" s="37"/>
      <c r="EM272" s="37"/>
      <c r="EN272" s="37"/>
      <c r="EO272" s="37"/>
      <c r="EP272" s="48"/>
      <c r="EQ272" s="37"/>
      <c r="ER272" s="37"/>
      <c r="ES272" s="37"/>
      <c r="ET272" s="37"/>
      <c r="EU272" s="37"/>
      <c r="EV272" s="37"/>
      <c r="EW272" s="37"/>
      <c r="EX272" s="37"/>
      <c r="EY272" s="36"/>
      <c r="EZ272" s="37"/>
      <c r="FA272" s="37"/>
      <c r="FB272" s="37"/>
      <c r="FC272" s="37"/>
      <c r="FD272" s="37"/>
      <c r="FE272" s="37"/>
      <c r="FF272" s="37"/>
      <c r="FG272" s="37"/>
      <c r="FH272" s="37"/>
    </row>
    <row r="273" spans="2:164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48"/>
      <c r="M273" s="37"/>
      <c r="N273" s="37"/>
      <c r="O273" s="37"/>
      <c r="P273" s="37"/>
      <c r="Q273" s="37"/>
      <c r="R273" s="37"/>
      <c r="S273" s="37"/>
      <c r="T273" s="37"/>
      <c r="U273" s="37"/>
      <c r="V273" s="48"/>
      <c r="W273" s="37"/>
      <c r="X273" s="37"/>
      <c r="Y273" s="37"/>
      <c r="Z273" s="37"/>
      <c r="AA273" s="37"/>
      <c r="AB273" s="37"/>
      <c r="AC273" s="37"/>
      <c r="AD273" s="37"/>
      <c r="AE273" s="37"/>
      <c r="AF273" s="48"/>
      <c r="AG273" s="37"/>
      <c r="AH273" s="37"/>
      <c r="AI273" s="37"/>
      <c r="AJ273" s="37"/>
      <c r="AK273" s="37"/>
      <c r="AL273" s="37"/>
      <c r="AM273" s="37"/>
      <c r="AN273" s="37"/>
      <c r="AO273" s="37"/>
      <c r="AP273" s="48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6"/>
      <c r="BB273" s="37"/>
      <c r="BC273" s="37"/>
      <c r="BD273" s="37"/>
      <c r="BE273" s="37"/>
      <c r="BF273" s="37"/>
      <c r="BG273" s="37"/>
      <c r="BH273" s="37"/>
      <c r="BI273" s="37"/>
      <c r="BJ273" s="37"/>
      <c r="BK273" s="3">
        <v>68</v>
      </c>
      <c r="BM273" s="50">
        <v>7.3699999999999997E-6</v>
      </c>
      <c r="BN273">
        <v>88.546000000000006</v>
      </c>
      <c r="BO273">
        <v>84.55</v>
      </c>
      <c r="BP273">
        <v>96.667000000000002</v>
      </c>
      <c r="BQ273">
        <v>30.963999999999999</v>
      </c>
      <c r="BR273">
        <v>1.2999999999999999E-2</v>
      </c>
      <c r="BU273" s="48"/>
      <c r="BV273" s="37"/>
      <c r="BW273" s="37"/>
      <c r="BX273" s="37"/>
      <c r="BY273" s="37"/>
      <c r="BZ273" s="37"/>
      <c r="CA273" s="37"/>
      <c r="CB273" s="37"/>
      <c r="CC273" s="37"/>
      <c r="CD273" s="37"/>
      <c r="CE273" s="48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48"/>
      <c r="DA273" s="37"/>
      <c r="DB273" s="3" t="s">
        <v>13</v>
      </c>
      <c r="DC273" t="s">
        <v>1</v>
      </c>
      <c r="DD273" t="s">
        <v>2</v>
      </c>
      <c r="DE273" t="s">
        <v>3</v>
      </c>
      <c r="DF273" t="s">
        <v>4</v>
      </c>
      <c r="DG273" t="s">
        <v>5</v>
      </c>
      <c r="DH273" t="s">
        <v>6</v>
      </c>
      <c r="DI273" t="s">
        <v>14</v>
      </c>
      <c r="DT273" s="37"/>
      <c r="DU273" s="37"/>
      <c r="DV273" s="37"/>
      <c r="DW273" s="37"/>
      <c r="DX273" s="37"/>
      <c r="DY273" s="37"/>
      <c r="DZ273" s="37"/>
      <c r="EA273" s="37"/>
      <c r="EB273" s="37"/>
      <c r="EC273" s="37"/>
      <c r="ED273" s="37"/>
      <c r="EE273" s="48"/>
      <c r="EF273" s="37"/>
      <c r="EG273" s="49"/>
      <c r="EH273" s="37"/>
      <c r="EI273" s="37"/>
      <c r="EJ273" s="37"/>
      <c r="EK273" s="37"/>
      <c r="EL273" s="37"/>
      <c r="EM273" s="37"/>
      <c r="EN273" s="37"/>
      <c r="EO273" s="37"/>
      <c r="EP273" s="48"/>
      <c r="EQ273" s="37"/>
      <c r="ER273" s="37"/>
      <c r="ES273" s="37"/>
      <c r="ET273" s="37"/>
      <c r="EU273" s="37"/>
      <c r="EV273" s="37"/>
      <c r="EW273" s="37"/>
      <c r="EX273" s="37"/>
      <c r="EY273" s="36"/>
      <c r="EZ273" s="37"/>
      <c r="FA273" s="37"/>
      <c r="FB273" s="37"/>
      <c r="FC273" s="37"/>
      <c r="FD273" s="37"/>
      <c r="FE273" s="37"/>
      <c r="FF273" s="37"/>
      <c r="FG273" s="37"/>
      <c r="FH273" s="37"/>
    </row>
    <row r="274" spans="2:164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48"/>
      <c r="M274" s="37"/>
      <c r="N274" s="37"/>
      <c r="O274" s="37"/>
      <c r="P274" s="37"/>
      <c r="Q274" s="37"/>
      <c r="R274" s="37"/>
      <c r="S274" s="37"/>
      <c r="T274" s="37"/>
      <c r="U274" s="37"/>
      <c r="V274" s="48"/>
      <c r="W274" s="37"/>
      <c r="X274" s="37"/>
      <c r="Y274" s="37"/>
      <c r="Z274" s="37"/>
      <c r="AA274" s="37"/>
      <c r="AB274" s="37"/>
      <c r="AC274" s="37"/>
      <c r="AD274" s="37"/>
      <c r="AE274" s="37"/>
      <c r="AF274" s="48"/>
      <c r="AG274" s="37"/>
      <c r="AH274" s="37"/>
      <c r="AI274" s="37"/>
      <c r="AJ274" s="37"/>
      <c r="AK274" s="37"/>
      <c r="AL274" s="37"/>
      <c r="AM274" s="37"/>
      <c r="AN274" s="37"/>
      <c r="AO274" s="37"/>
      <c r="AP274" s="48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6"/>
      <c r="BB274" s="37"/>
      <c r="BC274" s="37"/>
      <c r="BD274" s="37"/>
      <c r="BE274" s="37"/>
      <c r="BF274" s="37"/>
      <c r="BG274" s="37"/>
      <c r="BH274" s="37"/>
      <c r="BI274" s="37"/>
      <c r="BJ274" s="37"/>
      <c r="BK274" s="3">
        <v>69</v>
      </c>
      <c r="BM274" s="50">
        <v>7.6699999999999994E-6</v>
      </c>
      <c r="BN274">
        <v>92.075000000000003</v>
      </c>
      <c r="BO274">
        <v>87.332999999999998</v>
      </c>
      <c r="BP274">
        <v>95.917000000000002</v>
      </c>
      <c r="BQ274">
        <v>-149.036</v>
      </c>
      <c r="BR274">
        <v>1.2999999999999999E-2</v>
      </c>
      <c r="BU274" s="48"/>
      <c r="BV274" s="37"/>
      <c r="BW274" s="37"/>
      <c r="BX274" s="37"/>
      <c r="BY274" s="37"/>
      <c r="BZ274" s="37"/>
      <c r="CA274" s="37"/>
      <c r="CB274" s="37"/>
      <c r="CC274" s="37"/>
      <c r="CD274" s="37"/>
      <c r="CE274" s="48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48"/>
      <c r="DA274" s="37"/>
      <c r="DB274" s="3">
        <v>1</v>
      </c>
      <c r="DD274" s="50">
        <v>5.5300000000000004E-6</v>
      </c>
      <c r="DE274">
        <v>123.482</v>
      </c>
      <c r="DF274">
        <v>111.57899999999999</v>
      </c>
      <c r="DG274">
        <v>132.065</v>
      </c>
      <c r="DH274">
        <v>-142.43100000000001</v>
      </c>
      <c r="DI274">
        <v>8.9999999999999993E-3</v>
      </c>
      <c r="DT274" s="37"/>
      <c r="DU274" s="37"/>
      <c r="DV274" s="37"/>
      <c r="DW274" s="37"/>
      <c r="DX274" s="37"/>
      <c r="DY274" s="37"/>
      <c r="DZ274" s="37"/>
      <c r="EA274" s="37"/>
      <c r="EB274" s="37"/>
      <c r="EC274" s="37"/>
      <c r="ED274" s="37"/>
      <c r="EE274" s="48"/>
      <c r="EF274" s="37"/>
      <c r="EG274" s="49"/>
      <c r="EH274" s="37"/>
      <c r="EI274" s="37"/>
      <c r="EJ274" s="37"/>
      <c r="EK274" s="37"/>
      <c r="EL274" s="37"/>
      <c r="EM274" s="37"/>
      <c r="EN274" s="37"/>
      <c r="EO274" s="37"/>
      <c r="EP274" s="48"/>
      <c r="EQ274" s="37"/>
      <c r="ER274" s="37"/>
      <c r="ES274" s="37"/>
      <c r="ET274" s="37"/>
      <c r="EU274" s="37"/>
      <c r="EV274" s="37"/>
      <c r="EW274" s="37"/>
      <c r="EX274" s="37"/>
      <c r="EY274" s="36"/>
      <c r="EZ274" s="37"/>
      <c r="FA274" s="37"/>
      <c r="FB274" s="37"/>
      <c r="FC274" s="37"/>
      <c r="FD274" s="37"/>
      <c r="FE274" s="37"/>
      <c r="FF274" s="37"/>
      <c r="FG274" s="37"/>
      <c r="FH274" s="37"/>
    </row>
    <row r="275" spans="2:164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48"/>
      <c r="M275" s="37"/>
      <c r="N275" s="37"/>
      <c r="O275" s="37"/>
      <c r="P275" s="37"/>
      <c r="Q275" s="37"/>
      <c r="R275" s="37"/>
      <c r="S275" s="37"/>
      <c r="T275" s="37"/>
      <c r="U275" s="37"/>
      <c r="V275" s="48"/>
      <c r="W275" s="37"/>
      <c r="X275" s="37"/>
      <c r="Y275" s="37"/>
      <c r="Z275" s="37"/>
      <c r="AA275" s="37"/>
      <c r="AB275" s="37"/>
      <c r="AC275" s="37"/>
      <c r="AD275" s="37"/>
      <c r="AE275" s="37"/>
      <c r="AF275" s="48"/>
      <c r="AG275" s="37"/>
      <c r="AH275" s="37"/>
      <c r="AI275" s="37"/>
      <c r="AJ275" s="37"/>
      <c r="AK275" s="37"/>
      <c r="AL275" s="37"/>
      <c r="AM275" s="37"/>
      <c r="AN275" s="37"/>
      <c r="AO275" s="37"/>
      <c r="AP275" s="48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6"/>
      <c r="BB275" s="37"/>
      <c r="BC275" s="37"/>
      <c r="BD275" s="37"/>
      <c r="BE275" s="37"/>
      <c r="BF275" s="37"/>
      <c r="BG275" s="37"/>
      <c r="BH275" s="37"/>
      <c r="BI275" s="37"/>
      <c r="BJ275" s="37"/>
      <c r="BK275" s="3">
        <v>70</v>
      </c>
      <c r="BM275" s="50">
        <v>6.4500000000000001E-6</v>
      </c>
      <c r="BN275">
        <v>94.460999999999999</v>
      </c>
      <c r="BO275">
        <v>91.64</v>
      </c>
      <c r="BP275">
        <v>97.052999999999997</v>
      </c>
      <c r="BQ275">
        <v>32.905000000000001</v>
      </c>
      <c r="BR275">
        <v>1.0999999999999999E-2</v>
      </c>
      <c r="BU275" s="48"/>
      <c r="BV275" s="37"/>
      <c r="BW275" s="37"/>
      <c r="BX275" s="37"/>
      <c r="BY275" s="37"/>
      <c r="BZ275" s="37"/>
      <c r="CA275" s="37"/>
      <c r="CB275" s="37"/>
      <c r="CC275" s="37"/>
      <c r="CD275" s="37"/>
      <c r="CE275" s="48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48"/>
      <c r="DA275" s="37"/>
      <c r="DB275" s="3">
        <v>2</v>
      </c>
      <c r="DD275" s="50">
        <v>7.9799999999999998E-6</v>
      </c>
      <c r="DE275">
        <v>118.55</v>
      </c>
      <c r="DF275">
        <v>106.96899999999999</v>
      </c>
      <c r="DG275">
        <v>133.11099999999999</v>
      </c>
      <c r="DH275">
        <v>40.100999999999999</v>
      </c>
      <c r="DI275">
        <v>1.4E-2</v>
      </c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48"/>
      <c r="EF275" s="37"/>
      <c r="EG275" s="49"/>
      <c r="EH275" s="37"/>
      <c r="EI275" s="37"/>
      <c r="EJ275" s="37"/>
      <c r="EK275" s="37"/>
      <c r="EL275" s="37"/>
      <c r="EM275" s="37"/>
      <c r="EN275" s="37"/>
      <c r="EO275" s="37"/>
      <c r="EP275" s="48"/>
      <c r="EQ275" s="37"/>
      <c r="ER275" s="37"/>
      <c r="ES275" s="37"/>
      <c r="ET275" s="37"/>
      <c r="EU275" s="37"/>
      <c r="EV275" s="37"/>
      <c r="EW275" s="37"/>
      <c r="EX275" s="37"/>
      <c r="EY275" s="36"/>
      <c r="EZ275" s="37"/>
      <c r="FA275" s="37"/>
      <c r="FB275" s="37"/>
      <c r="FC275" s="37"/>
      <c r="FD275" s="37"/>
      <c r="FE275" s="37"/>
      <c r="FF275" s="37"/>
      <c r="FG275" s="37"/>
      <c r="FH275" s="37"/>
    </row>
    <row r="276" spans="2:164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48"/>
      <c r="M276" s="37"/>
      <c r="N276" s="37"/>
      <c r="O276" s="37"/>
      <c r="P276" s="37"/>
      <c r="Q276" s="37"/>
      <c r="R276" s="37"/>
      <c r="S276" s="37"/>
      <c r="T276" s="37"/>
      <c r="U276" s="37"/>
      <c r="V276" s="48"/>
      <c r="W276" s="37"/>
      <c r="X276" s="37"/>
      <c r="Y276" s="37"/>
      <c r="Z276" s="37"/>
      <c r="AA276" s="37"/>
      <c r="AB276" s="37"/>
      <c r="AC276" s="37"/>
      <c r="AD276" s="37"/>
      <c r="AE276" s="37"/>
      <c r="AF276" s="48"/>
      <c r="AG276" s="37"/>
      <c r="AH276" s="37"/>
      <c r="AI276" s="37"/>
      <c r="AJ276" s="37"/>
      <c r="AK276" s="37"/>
      <c r="AL276" s="37"/>
      <c r="AM276" s="37"/>
      <c r="AN276" s="37"/>
      <c r="AO276" s="37"/>
      <c r="AP276" s="48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6"/>
      <c r="BB276" s="37"/>
      <c r="BC276" s="37"/>
      <c r="BD276" s="37"/>
      <c r="BE276" s="37"/>
      <c r="BF276" s="37"/>
      <c r="BG276" s="37"/>
      <c r="BH276" s="37"/>
      <c r="BI276" s="37"/>
      <c r="BJ276" s="37"/>
      <c r="BK276" s="3">
        <v>71</v>
      </c>
      <c r="BM276" s="50">
        <v>7.0600000000000002E-6</v>
      </c>
      <c r="BN276">
        <v>90.524000000000001</v>
      </c>
      <c r="BO276">
        <v>85.769000000000005</v>
      </c>
      <c r="BP276">
        <v>93.960999999999999</v>
      </c>
      <c r="BQ276">
        <v>-149.93100000000001</v>
      </c>
      <c r="BR276">
        <v>1.2E-2</v>
      </c>
      <c r="BU276" s="48"/>
      <c r="BV276" s="37"/>
      <c r="BW276" s="37"/>
      <c r="BX276" s="37"/>
      <c r="BY276" s="37"/>
      <c r="BZ276" s="37"/>
      <c r="CA276" s="37"/>
      <c r="CB276" s="37"/>
      <c r="CC276" s="37"/>
      <c r="CD276" s="37"/>
      <c r="CE276" s="48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48"/>
      <c r="DA276" s="37"/>
      <c r="DB276" s="3">
        <v>3</v>
      </c>
      <c r="DD276" s="50">
        <v>8.2900000000000002E-6</v>
      </c>
      <c r="DE276">
        <v>120.05200000000001</v>
      </c>
      <c r="DF276">
        <v>100.11799999999999</v>
      </c>
      <c r="DG276">
        <v>149.667</v>
      </c>
      <c r="DH276">
        <v>-141.34</v>
      </c>
      <c r="DI276">
        <v>1.4E-2</v>
      </c>
      <c r="DT276" s="37"/>
      <c r="DU276" s="37"/>
      <c r="DV276" s="37"/>
      <c r="DW276" s="37"/>
      <c r="DX276" s="37"/>
      <c r="DY276" s="37"/>
      <c r="DZ276" s="37"/>
      <c r="EA276" s="37"/>
      <c r="EB276" s="37"/>
      <c r="EC276" s="37"/>
      <c r="ED276" s="37"/>
      <c r="EE276" s="48"/>
      <c r="EF276" s="37"/>
      <c r="EG276" s="49"/>
      <c r="EH276" s="37"/>
      <c r="EI276" s="37"/>
      <c r="EJ276" s="37"/>
      <c r="EK276" s="37"/>
      <c r="EL276" s="37"/>
      <c r="EM276" s="37"/>
      <c r="EN276" s="37"/>
      <c r="EO276" s="37"/>
      <c r="EP276" s="48"/>
      <c r="EQ276" s="37"/>
      <c r="ER276" s="37"/>
      <c r="ES276" s="37"/>
      <c r="ET276" s="37"/>
      <c r="EU276" s="37"/>
      <c r="EV276" s="37"/>
      <c r="EW276" s="37"/>
      <c r="EX276" s="37"/>
      <c r="EY276" s="36"/>
      <c r="EZ276" s="37"/>
      <c r="FA276" s="37"/>
      <c r="FB276" s="37"/>
      <c r="FC276" s="37"/>
      <c r="FD276" s="37"/>
      <c r="FE276" s="37"/>
      <c r="FF276" s="37"/>
      <c r="FG276" s="37"/>
      <c r="FH276" s="37"/>
    </row>
    <row r="277" spans="2:164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48"/>
      <c r="M277" s="37"/>
      <c r="N277" s="37"/>
      <c r="O277" s="37"/>
      <c r="P277" s="37"/>
      <c r="Q277" s="37"/>
      <c r="R277" s="37"/>
      <c r="S277" s="37"/>
      <c r="T277" s="37"/>
      <c r="U277" s="37"/>
      <c r="V277" s="48"/>
      <c r="W277" s="37"/>
      <c r="X277" s="37"/>
      <c r="Y277" s="37"/>
      <c r="Z277" s="37"/>
      <c r="AA277" s="37"/>
      <c r="AB277" s="37"/>
      <c r="AC277" s="37"/>
      <c r="AD277" s="37"/>
      <c r="AE277" s="37"/>
      <c r="AF277" s="48"/>
      <c r="AG277" s="37"/>
      <c r="AH277" s="37"/>
      <c r="AI277" s="37"/>
      <c r="AJ277" s="37"/>
      <c r="AK277" s="37"/>
      <c r="AL277" s="37"/>
      <c r="AM277" s="37"/>
      <c r="AN277" s="37"/>
      <c r="AO277" s="37"/>
      <c r="AP277" s="48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6"/>
      <c r="BB277" s="37"/>
      <c r="BC277" s="37"/>
      <c r="BD277" s="37"/>
      <c r="BE277" s="37"/>
      <c r="BF277" s="37"/>
      <c r="BG277" s="37"/>
      <c r="BH277" s="37"/>
      <c r="BI277" s="37"/>
      <c r="BJ277" s="37"/>
      <c r="BK277" s="3">
        <v>72</v>
      </c>
      <c r="BM277" s="50">
        <v>7.0600000000000002E-6</v>
      </c>
      <c r="BN277">
        <v>95.307000000000002</v>
      </c>
      <c r="BO277">
        <v>90.555999999999997</v>
      </c>
      <c r="BP277">
        <v>98.066000000000003</v>
      </c>
      <c r="BQ277">
        <v>32.276000000000003</v>
      </c>
      <c r="BR277">
        <v>1.2E-2</v>
      </c>
      <c r="BU277" s="48"/>
      <c r="BV277" s="37"/>
      <c r="BW277" s="37"/>
      <c r="BX277" s="37"/>
      <c r="BY277" s="37"/>
      <c r="BZ277" s="37"/>
      <c r="CA277" s="37"/>
      <c r="CB277" s="37"/>
      <c r="CC277" s="37"/>
      <c r="CD277" s="37"/>
      <c r="CE277" s="48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48"/>
      <c r="DA277" s="37"/>
      <c r="DB277" s="3">
        <v>4</v>
      </c>
      <c r="DD277" s="50">
        <v>7.3699999999999997E-6</v>
      </c>
      <c r="DE277">
        <v>118.575</v>
      </c>
      <c r="DF277">
        <v>102.333</v>
      </c>
      <c r="DG277">
        <v>136.68100000000001</v>
      </c>
      <c r="DH277">
        <v>41.634</v>
      </c>
      <c r="DI277">
        <v>1.2999999999999999E-2</v>
      </c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48"/>
      <c r="EF277" s="37"/>
      <c r="EG277" s="49"/>
      <c r="EH277" s="37"/>
      <c r="EI277" s="37"/>
      <c r="EJ277" s="37"/>
      <c r="EK277" s="37"/>
      <c r="EL277" s="37"/>
      <c r="EM277" s="37"/>
      <c r="EN277" s="37"/>
      <c r="EO277" s="37"/>
      <c r="EP277" s="48"/>
      <c r="EQ277" s="37"/>
      <c r="ER277" s="37"/>
      <c r="ES277" s="37"/>
      <c r="ET277" s="37"/>
      <c r="EU277" s="37"/>
      <c r="EV277" s="37"/>
      <c r="EW277" s="37"/>
      <c r="EX277" s="37"/>
      <c r="EY277" s="36"/>
      <c r="EZ277" s="37"/>
      <c r="FA277" s="37"/>
      <c r="FB277" s="37"/>
      <c r="FC277" s="37"/>
      <c r="FD277" s="37"/>
      <c r="FE277" s="37"/>
      <c r="FF277" s="37"/>
      <c r="FG277" s="37"/>
      <c r="FH277" s="37"/>
    </row>
    <row r="278" spans="2:164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48"/>
      <c r="M278" s="37"/>
      <c r="N278" s="37"/>
      <c r="O278" s="37"/>
      <c r="P278" s="37"/>
      <c r="Q278" s="37"/>
      <c r="R278" s="37"/>
      <c r="S278" s="37"/>
      <c r="T278" s="37"/>
      <c r="U278" s="37"/>
      <c r="V278" s="48"/>
      <c r="W278" s="37"/>
      <c r="X278" s="37"/>
      <c r="Y278" s="37"/>
      <c r="Z278" s="37"/>
      <c r="AA278" s="37"/>
      <c r="AB278" s="37"/>
      <c r="AC278" s="37"/>
      <c r="AD278" s="37"/>
      <c r="AE278" s="37"/>
      <c r="AF278" s="48"/>
      <c r="AG278" s="37"/>
      <c r="AH278" s="37"/>
      <c r="AI278" s="37"/>
      <c r="AJ278" s="37"/>
      <c r="AK278" s="37"/>
      <c r="AL278" s="37"/>
      <c r="AM278" s="37"/>
      <c r="AN278" s="37"/>
      <c r="AO278" s="37"/>
      <c r="AP278" s="48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6"/>
      <c r="BB278" s="37"/>
      <c r="BC278" s="37"/>
      <c r="BD278" s="37"/>
      <c r="BE278" s="37"/>
      <c r="BF278" s="37"/>
      <c r="BG278" s="37"/>
      <c r="BH278" s="37"/>
      <c r="BI278" s="37"/>
      <c r="BJ278" s="37"/>
      <c r="BK278" s="3">
        <v>73</v>
      </c>
      <c r="BM278" s="50">
        <v>5.5300000000000004E-6</v>
      </c>
      <c r="BN278">
        <v>96.629000000000005</v>
      </c>
      <c r="BO278">
        <v>92.332999999999998</v>
      </c>
      <c r="BP278">
        <v>99.19</v>
      </c>
      <c r="BQ278">
        <v>-144.46199999999999</v>
      </c>
      <c r="BR278">
        <v>0.01</v>
      </c>
      <c r="BU278" s="48"/>
      <c r="BV278" s="37"/>
      <c r="BW278" s="37"/>
      <c r="BX278" s="37"/>
      <c r="BY278" s="37"/>
      <c r="BZ278" s="37"/>
      <c r="CA278" s="37"/>
      <c r="CB278" s="37"/>
      <c r="CC278" s="37"/>
      <c r="CD278" s="37"/>
      <c r="CE278" s="48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48"/>
      <c r="DA278" s="37"/>
      <c r="DB278" s="3">
        <v>5</v>
      </c>
      <c r="DD278" s="50">
        <v>7.0600000000000002E-6</v>
      </c>
      <c r="DE278">
        <v>126.736</v>
      </c>
      <c r="DF278">
        <v>107.667</v>
      </c>
      <c r="DG278">
        <v>152.78800000000001</v>
      </c>
      <c r="DH278">
        <v>-138.81399999999999</v>
      </c>
      <c r="DI278">
        <v>1.2E-2</v>
      </c>
      <c r="DT278" s="37"/>
      <c r="DU278" s="37"/>
      <c r="DV278" s="37"/>
      <c r="DW278" s="37"/>
      <c r="DX278" s="37"/>
      <c r="DY278" s="37"/>
      <c r="DZ278" s="37"/>
      <c r="EA278" s="37"/>
      <c r="EB278" s="37"/>
      <c r="EC278" s="37"/>
      <c r="ED278" s="37"/>
      <c r="EE278" s="48"/>
      <c r="EF278" s="37"/>
      <c r="EG278" s="49"/>
      <c r="EH278" s="37"/>
      <c r="EI278" s="37"/>
      <c r="EJ278" s="37"/>
      <c r="EK278" s="37"/>
      <c r="EL278" s="37"/>
      <c r="EM278" s="37"/>
      <c r="EN278" s="37"/>
      <c r="EO278" s="37"/>
      <c r="EP278" s="48"/>
      <c r="EQ278" s="37"/>
      <c r="ER278" s="37"/>
      <c r="ES278" s="37"/>
      <c r="ET278" s="37"/>
      <c r="EU278" s="37"/>
      <c r="EV278" s="37"/>
      <c r="EW278" s="37"/>
      <c r="EX278" s="37"/>
      <c r="EY278" s="36"/>
      <c r="EZ278" s="37"/>
      <c r="FA278" s="37"/>
      <c r="FB278" s="37"/>
      <c r="FC278" s="37"/>
      <c r="FD278" s="37"/>
      <c r="FE278" s="37"/>
      <c r="FF278" s="37"/>
      <c r="FG278" s="37"/>
      <c r="FH278" s="37"/>
    </row>
    <row r="279" spans="2:164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48"/>
      <c r="M279" s="37"/>
      <c r="N279" s="37"/>
      <c r="O279" s="37"/>
      <c r="P279" s="37"/>
      <c r="Q279" s="37"/>
      <c r="R279" s="37"/>
      <c r="S279" s="37"/>
      <c r="T279" s="37"/>
      <c r="U279" s="37"/>
      <c r="V279" s="48"/>
      <c r="W279" s="37"/>
      <c r="X279" s="37"/>
      <c r="Y279" s="37"/>
      <c r="Z279" s="37"/>
      <c r="AA279" s="37"/>
      <c r="AB279" s="37"/>
      <c r="AC279" s="37"/>
      <c r="AD279" s="37"/>
      <c r="AE279" s="37"/>
      <c r="AF279" s="48"/>
      <c r="AG279" s="37"/>
      <c r="AH279" s="37"/>
      <c r="AI279" s="37"/>
      <c r="AJ279" s="37"/>
      <c r="AK279" s="37"/>
      <c r="AL279" s="37"/>
      <c r="AM279" s="37"/>
      <c r="AN279" s="37"/>
      <c r="AO279" s="37"/>
      <c r="AP279" s="48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6"/>
      <c r="BB279" s="37"/>
      <c r="BC279" s="37"/>
      <c r="BD279" s="37"/>
      <c r="BE279" s="37"/>
      <c r="BF279" s="37"/>
      <c r="BG279" s="37"/>
      <c r="BH279" s="37"/>
      <c r="BI279" s="37"/>
      <c r="BJ279" s="37"/>
      <c r="BK279" s="3">
        <v>74</v>
      </c>
      <c r="BM279" s="50">
        <v>8.2900000000000002E-6</v>
      </c>
      <c r="BN279">
        <v>86.635999999999996</v>
      </c>
      <c r="BO279">
        <v>80.346000000000004</v>
      </c>
      <c r="BP279">
        <v>92.983000000000004</v>
      </c>
      <c r="BQ279">
        <v>27.553000000000001</v>
      </c>
      <c r="BR279">
        <v>1.4E-2</v>
      </c>
      <c r="BU279" s="48"/>
      <c r="BV279" s="37"/>
      <c r="BW279" s="37"/>
      <c r="BX279" s="37"/>
      <c r="BY279" s="37"/>
      <c r="BZ279" s="37"/>
      <c r="CA279" s="37"/>
      <c r="CB279" s="37"/>
      <c r="CC279" s="37"/>
      <c r="CD279" s="37"/>
      <c r="CE279" s="48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48"/>
      <c r="DA279" s="37"/>
      <c r="DB279" s="3">
        <v>6</v>
      </c>
      <c r="DD279" s="50">
        <v>6.1399999999999997E-6</v>
      </c>
      <c r="DE279">
        <v>111.349</v>
      </c>
      <c r="DF279">
        <v>87.888999999999996</v>
      </c>
      <c r="DG279">
        <v>128.036</v>
      </c>
      <c r="DH279">
        <v>40.600999999999999</v>
      </c>
      <c r="DI279">
        <v>0.01</v>
      </c>
      <c r="DT279" s="37"/>
      <c r="DU279" s="37"/>
      <c r="DV279" s="37"/>
      <c r="DW279" s="37"/>
      <c r="DX279" s="37"/>
      <c r="DY279" s="37"/>
      <c r="DZ279" s="37"/>
      <c r="EA279" s="37"/>
      <c r="EB279" s="37"/>
      <c r="EC279" s="37"/>
      <c r="ED279" s="37"/>
      <c r="EE279" s="48"/>
      <c r="EF279" s="37"/>
      <c r="EG279" s="49"/>
      <c r="EH279" s="37"/>
      <c r="EI279" s="37"/>
      <c r="EJ279" s="37"/>
      <c r="EK279" s="37"/>
      <c r="EL279" s="37"/>
      <c r="EM279" s="37"/>
      <c r="EN279" s="37"/>
      <c r="EO279" s="37"/>
      <c r="EP279" s="48"/>
      <c r="EQ279" s="37"/>
      <c r="ER279" s="37"/>
      <c r="ES279" s="37"/>
      <c r="ET279" s="37"/>
      <c r="EU279" s="37"/>
      <c r="EV279" s="37"/>
      <c r="EW279" s="37"/>
      <c r="EX279" s="37"/>
      <c r="EY279" s="36"/>
      <c r="EZ279" s="37"/>
      <c r="FA279" s="37"/>
      <c r="FB279" s="37"/>
      <c r="FC279" s="37"/>
      <c r="FD279" s="37"/>
      <c r="FE279" s="37"/>
      <c r="FF279" s="37"/>
      <c r="FG279" s="37"/>
      <c r="FH279" s="37"/>
    </row>
    <row r="280" spans="2:164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48"/>
      <c r="M280" s="37"/>
      <c r="N280" s="37"/>
      <c r="O280" s="37"/>
      <c r="P280" s="37"/>
      <c r="Q280" s="37"/>
      <c r="R280" s="37"/>
      <c r="S280" s="37"/>
      <c r="T280" s="37"/>
      <c r="U280" s="37"/>
      <c r="V280" s="48"/>
      <c r="W280" s="37"/>
      <c r="X280" s="37"/>
      <c r="Y280" s="37"/>
      <c r="Z280" s="37"/>
      <c r="AA280" s="37"/>
      <c r="AB280" s="37"/>
      <c r="AC280" s="37"/>
      <c r="AD280" s="37"/>
      <c r="AE280" s="37"/>
      <c r="AF280" s="48"/>
      <c r="AG280" s="37"/>
      <c r="AH280" s="37"/>
      <c r="AI280" s="37"/>
      <c r="AJ280" s="37"/>
      <c r="AK280" s="37"/>
      <c r="AL280" s="37"/>
      <c r="AM280" s="37"/>
      <c r="AN280" s="37"/>
      <c r="AO280" s="37"/>
      <c r="AP280" s="48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6"/>
      <c r="BB280" s="37"/>
      <c r="BC280" s="37"/>
      <c r="BD280" s="37"/>
      <c r="BE280" s="37"/>
      <c r="BF280" s="37"/>
      <c r="BG280" s="37"/>
      <c r="BH280" s="37"/>
      <c r="BI280" s="37"/>
      <c r="BJ280" s="37"/>
      <c r="BK280" s="3">
        <v>75</v>
      </c>
      <c r="BM280" s="50">
        <v>9.5200000000000003E-6</v>
      </c>
      <c r="BN280">
        <v>80.488</v>
      </c>
      <c r="BO280">
        <v>78.022000000000006</v>
      </c>
      <c r="BP280">
        <v>84</v>
      </c>
      <c r="BQ280">
        <v>-148.392</v>
      </c>
      <c r="BR280">
        <v>1.7000000000000001E-2</v>
      </c>
      <c r="BU280" s="48"/>
      <c r="BV280" s="37"/>
      <c r="BW280" s="37"/>
      <c r="BX280" s="37"/>
      <c r="BY280" s="37"/>
      <c r="BZ280" s="37"/>
      <c r="CA280" s="37"/>
      <c r="CB280" s="37"/>
      <c r="CC280" s="37"/>
      <c r="CD280" s="37"/>
      <c r="CE280" s="48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48"/>
      <c r="DA280" s="37"/>
      <c r="DB280" s="3">
        <v>7</v>
      </c>
      <c r="DD280" s="50">
        <v>5.8300000000000001E-6</v>
      </c>
      <c r="DE280">
        <v>101.428</v>
      </c>
      <c r="DF280">
        <v>86.406999999999996</v>
      </c>
      <c r="DG280">
        <v>129.37</v>
      </c>
      <c r="DH280">
        <v>-139.399</v>
      </c>
      <c r="DI280">
        <v>0.01</v>
      </c>
      <c r="DT280" s="37"/>
      <c r="DU280" s="37"/>
      <c r="DV280" s="37"/>
      <c r="DW280" s="37"/>
      <c r="DX280" s="37"/>
      <c r="DY280" s="37"/>
      <c r="DZ280" s="37"/>
      <c r="EA280" s="37"/>
      <c r="EB280" s="37"/>
      <c r="EC280" s="37"/>
      <c r="ED280" s="37"/>
      <c r="EE280" s="48"/>
      <c r="EF280" s="37"/>
      <c r="EG280" s="49"/>
      <c r="EH280" s="37"/>
      <c r="EI280" s="37"/>
      <c r="EJ280" s="37"/>
      <c r="EK280" s="37"/>
      <c r="EL280" s="37"/>
      <c r="EM280" s="37"/>
      <c r="EN280" s="37"/>
      <c r="EO280" s="37"/>
      <c r="EP280" s="48"/>
      <c r="EQ280" s="37"/>
      <c r="ER280" s="37"/>
      <c r="ES280" s="37"/>
      <c r="ET280" s="37"/>
      <c r="EU280" s="37"/>
      <c r="EV280" s="37"/>
      <c r="EW280" s="37"/>
      <c r="EX280" s="37"/>
      <c r="EY280" s="36"/>
      <c r="EZ280" s="37"/>
      <c r="FA280" s="37"/>
      <c r="FB280" s="37"/>
      <c r="FC280" s="37"/>
      <c r="FD280" s="37"/>
      <c r="FE280" s="37"/>
      <c r="FF280" s="37"/>
      <c r="FG280" s="37"/>
      <c r="FH280" s="37"/>
    </row>
    <row r="281" spans="2:164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48"/>
      <c r="M281" s="37"/>
      <c r="N281" s="37"/>
      <c r="O281" s="37"/>
      <c r="P281" s="37"/>
      <c r="Q281" s="37"/>
      <c r="R281" s="37"/>
      <c r="S281" s="37"/>
      <c r="T281" s="37"/>
      <c r="U281" s="37"/>
      <c r="V281" s="48"/>
      <c r="W281" s="37"/>
      <c r="X281" s="37"/>
      <c r="Y281" s="37"/>
      <c r="Z281" s="37"/>
      <c r="AA281" s="37"/>
      <c r="AB281" s="37"/>
      <c r="AC281" s="37"/>
      <c r="AD281" s="37"/>
      <c r="AE281" s="37"/>
      <c r="AF281" s="48"/>
      <c r="AG281" s="37"/>
      <c r="AH281" s="37"/>
      <c r="AI281" s="37"/>
      <c r="AJ281" s="37"/>
      <c r="AK281" s="37"/>
      <c r="AL281" s="37"/>
      <c r="AM281" s="37"/>
      <c r="AN281" s="37"/>
      <c r="AO281" s="37"/>
      <c r="AP281" s="48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6"/>
      <c r="BB281" s="37"/>
      <c r="BC281" s="37"/>
      <c r="BD281" s="37"/>
      <c r="BE281" s="37"/>
      <c r="BF281" s="37"/>
      <c r="BG281" s="37"/>
      <c r="BH281" s="37"/>
      <c r="BI281" s="37"/>
      <c r="BJ281" s="37"/>
      <c r="BK281" s="3">
        <v>76</v>
      </c>
      <c r="BM281" s="50">
        <v>1.26E-5</v>
      </c>
      <c r="BN281">
        <v>76.236000000000004</v>
      </c>
      <c r="BO281">
        <v>68.959999999999994</v>
      </c>
      <c r="BP281">
        <v>79.953000000000003</v>
      </c>
      <c r="BQ281">
        <v>31.701000000000001</v>
      </c>
      <c r="BR281">
        <v>2.1999999999999999E-2</v>
      </c>
      <c r="BU281" s="48"/>
      <c r="BV281" s="37"/>
      <c r="BW281" s="37"/>
      <c r="BX281" s="37"/>
      <c r="BY281" s="37"/>
      <c r="BZ281" s="37"/>
      <c r="CA281" s="37"/>
      <c r="CB281" s="37"/>
      <c r="CC281" s="37"/>
      <c r="CD281" s="37"/>
      <c r="CE281" s="48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48"/>
      <c r="DA281" s="37"/>
      <c r="DB281" s="3">
        <v>8</v>
      </c>
      <c r="DD281" s="50">
        <v>8.2900000000000002E-6</v>
      </c>
      <c r="DE281">
        <v>86.632999999999996</v>
      </c>
      <c r="DF281">
        <v>69</v>
      </c>
      <c r="DG281">
        <v>99.524000000000001</v>
      </c>
      <c r="DH281">
        <v>38.659999999999997</v>
      </c>
      <c r="DI281">
        <v>1.4E-2</v>
      </c>
      <c r="DT281" s="37"/>
      <c r="DU281" s="37"/>
      <c r="DV281" s="37"/>
      <c r="DW281" s="37"/>
      <c r="DX281" s="37"/>
      <c r="DY281" s="37"/>
      <c r="DZ281" s="37"/>
      <c r="EA281" s="37"/>
      <c r="EB281" s="37"/>
      <c r="EC281" s="37"/>
      <c r="ED281" s="37"/>
      <c r="EE281" s="48"/>
      <c r="EF281" s="37"/>
      <c r="EG281" s="49"/>
      <c r="EH281" s="37"/>
      <c r="EI281" s="37"/>
      <c r="EJ281" s="37"/>
      <c r="EK281" s="37"/>
      <c r="EL281" s="37"/>
      <c r="EM281" s="37"/>
      <c r="EN281" s="37"/>
      <c r="EO281" s="37"/>
      <c r="EP281" s="48"/>
      <c r="EQ281" s="37"/>
      <c r="ER281" s="37"/>
      <c r="ES281" s="37"/>
      <c r="ET281" s="37"/>
      <c r="EU281" s="37"/>
      <c r="EV281" s="37"/>
      <c r="EW281" s="37"/>
      <c r="EX281" s="37"/>
      <c r="EY281" s="36"/>
      <c r="EZ281" s="37"/>
      <c r="FA281" s="37"/>
      <c r="FB281" s="37"/>
      <c r="FC281" s="37"/>
      <c r="FD281" s="37"/>
      <c r="FE281" s="37"/>
      <c r="FF281" s="37"/>
      <c r="FG281" s="37"/>
      <c r="FH281" s="37"/>
    </row>
    <row r="282" spans="2:164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48"/>
      <c r="M282" s="37"/>
      <c r="N282" s="37"/>
      <c r="O282" s="37"/>
      <c r="P282" s="37"/>
      <c r="Q282" s="37"/>
      <c r="R282" s="37"/>
      <c r="S282" s="37"/>
      <c r="T282" s="37"/>
      <c r="U282" s="37"/>
      <c r="V282" s="48"/>
      <c r="W282" s="37"/>
      <c r="X282" s="37"/>
      <c r="Y282" s="37"/>
      <c r="Z282" s="37"/>
      <c r="AA282" s="37"/>
      <c r="AB282" s="37"/>
      <c r="AC282" s="37"/>
      <c r="AD282" s="37"/>
      <c r="AE282" s="37"/>
      <c r="AF282" s="48"/>
      <c r="AG282" s="37"/>
      <c r="AH282" s="37"/>
      <c r="AI282" s="37"/>
      <c r="AJ282" s="37"/>
      <c r="AK282" s="37"/>
      <c r="AL282" s="37"/>
      <c r="AM282" s="37"/>
      <c r="AN282" s="37"/>
      <c r="AO282" s="37"/>
      <c r="AP282" s="48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6"/>
      <c r="BB282" s="37"/>
      <c r="BC282" s="37"/>
      <c r="BD282" s="37"/>
      <c r="BE282" s="37"/>
      <c r="BF282" s="37"/>
      <c r="BG282" s="37"/>
      <c r="BH282" s="37"/>
      <c r="BI282" s="37"/>
      <c r="BJ282" s="37"/>
      <c r="BK282" s="3">
        <v>77</v>
      </c>
      <c r="BM282" s="50">
        <v>1.29E-5</v>
      </c>
      <c r="BN282">
        <v>76.658000000000001</v>
      </c>
      <c r="BO282">
        <v>70.236000000000004</v>
      </c>
      <c r="BP282">
        <v>80.891000000000005</v>
      </c>
      <c r="BQ282">
        <v>-147.84800000000001</v>
      </c>
      <c r="BR282">
        <v>2.3E-2</v>
      </c>
      <c r="BU282" s="48"/>
      <c r="BV282" s="37"/>
      <c r="BW282" s="37"/>
      <c r="BX282" s="37"/>
      <c r="BY282" s="37"/>
      <c r="BZ282" s="37"/>
      <c r="CA282" s="37"/>
      <c r="CB282" s="37"/>
      <c r="CC282" s="37"/>
      <c r="CD282" s="37"/>
      <c r="CE282" s="48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48"/>
      <c r="DA282" s="37"/>
      <c r="DB282" s="3">
        <v>9</v>
      </c>
      <c r="DD282" s="50">
        <v>6.7499999999999997E-6</v>
      </c>
      <c r="DE282">
        <v>77.959999999999994</v>
      </c>
      <c r="DF282">
        <v>64.578000000000003</v>
      </c>
      <c r="DG282">
        <v>84.48</v>
      </c>
      <c r="DH282">
        <v>-138.81399999999999</v>
      </c>
      <c r="DI282">
        <v>1.2E-2</v>
      </c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48"/>
      <c r="EF282" s="37"/>
      <c r="EG282" s="49"/>
      <c r="EH282" s="37"/>
      <c r="EI282" s="37"/>
      <c r="EJ282" s="37"/>
      <c r="EK282" s="37"/>
      <c r="EL282" s="37"/>
      <c r="EM282" s="37"/>
      <c r="EN282" s="37"/>
      <c r="EO282" s="37"/>
      <c r="EP282" s="48"/>
      <c r="EQ282" s="37"/>
      <c r="ER282" s="37"/>
      <c r="ES282" s="37"/>
      <c r="ET282" s="37"/>
      <c r="EU282" s="37"/>
      <c r="EV282" s="37"/>
      <c r="EW282" s="37"/>
      <c r="EX282" s="37"/>
      <c r="EY282" s="36"/>
      <c r="EZ282" s="37"/>
      <c r="FA282" s="37"/>
      <c r="FB282" s="37"/>
      <c r="FC282" s="37"/>
      <c r="FD282" s="37"/>
      <c r="FE282" s="37"/>
      <c r="FF282" s="37"/>
      <c r="FG282" s="37"/>
      <c r="FH282" s="37"/>
    </row>
    <row r="283" spans="2:164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48"/>
      <c r="M283" s="37"/>
      <c r="N283" s="37"/>
      <c r="O283" s="37"/>
      <c r="P283" s="37"/>
      <c r="Q283" s="37"/>
      <c r="R283" s="37"/>
      <c r="S283" s="37"/>
      <c r="T283" s="37"/>
      <c r="U283" s="37"/>
      <c r="V283" s="48"/>
      <c r="W283" s="37"/>
      <c r="X283" s="37"/>
      <c r="Y283" s="37"/>
      <c r="Z283" s="37"/>
      <c r="AA283" s="37"/>
      <c r="AB283" s="37"/>
      <c r="AC283" s="37"/>
      <c r="AD283" s="37"/>
      <c r="AE283" s="37"/>
      <c r="AF283" s="48"/>
      <c r="AG283" s="37"/>
      <c r="AH283" s="37"/>
      <c r="AI283" s="37"/>
      <c r="AJ283" s="37"/>
      <c r="AK283" s="37"/>
      <c r="AL283" s="37"/>
      <c r="AM283" s="37"/>
      <c r="AN283" s="37"/>
      <c r="AO283" s="37"/>
      <c r="AP283" s="48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6"/>
      <c r="BB283" s="37"/>
      <c r="BC283" s="37"/>
      <c r="BD283" s="37"/>
      <c r="BE283" s="37"/>
      <c r="BF283" s="37"/>
      <c r="BG283" s="37"/>
      <c r="BH283" s="37"/>
      <c r="BI283" s="37"/>
      <c r="BJ283" s="37"/>
      <c r="BK283" s="3">
        <v>78</v>
      </c>
      <c r="BM283" s="50">
        <v>1.5400000000000002E-5</v>
      </c>
      <c r="BN283">
        <v>81.62</v>
      </c>
      <c r="BO283">
        <v>72.436000000000007</v>
      </c>
      <c r="BP283">
        <v>89.429000000000002</v>
      </c>
      <c r="BQ283">
        <v>29.745000000000001</v>
      </c>
      <c r="BR283">
        <v>2.7E-2</v>
      </c>
      <c r="BU283" s="48"/>
      <c r="BV283" s="37"/>
      <c r="BW283" s="37"/>
      <c r="BX283" s="37"/>
      <c r="BY283" s="37"/>
      <c r="BZ283" s="37"/>
      <c r="CA283" s="37"/>
      <c r="CB283" s="37"/>
      <c r="CC283" s="37"/>
      <c r="CD283" s="37"/>
      <c r="CE283" s="48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48"/>
      <c r="DA283" s="37"/>
      <c r="DB283" s="3">
        <v>10</v>
      </c>
      <c r="DD283" s="50">
        <v>6.1399999999999997E-6</v>
      </c>
      <c r="DE283">
        <v>81.801000000000002</v>
      </c>
      <c r="DF283">
        <v>68.332999999999998</v>
      </c>
      <c r="DG283">
        <v>89.527000000000001</v>
      </c>
      <c r="DH283">
        <v>38.659999999999997</v>
      </c>
      <c r="DI283">
        <v>0.01</v>
      </c>
      <c r="DT283" s="37"/>
      <c r="DU283" s="37"/>
      <c r="DV283" s="37"/>
      <c r="DW283" s="37"/>
      <c r="DX283" s="37"/>
      <c r="DY283" s="37"/>
      <c r="DZ283" s="37"/>
      <c r="EA283" s="37"/>
      <c r="EB283" s="37"/>
      <c r="EC283" s="37"/>
      <c r="ED283" s="37"/>
      <c r="EE283" s="48"/>
      <c r="EF283" s="37"/>
      <c r="EG283" s="49"/>
      <c r="EH283" s="37"/>
      <c r="EI283" s="37"/>
      <c r="EJ283" s="37"/>
      <c r="EK283" s="37"/>
      <c r="EL283" s="37"/>
      <c r="EM283" s="37"/>
      <c r="EN283" s="37"/>
      <c r="EO283" s="37"/>
      <c r="EP283" s="48"/>
      <c r="EQ283" s="37"/>
      <c r="ER283" s="37"/>
      <c r="ES283" s="37"/>
      <c r="ET283" s="37"/>
      <c r="EU283" s="37"/>
      <c r="EV283" s="37"/>
      <c r="EW283" s="37"/>
      <c r="EX283" s="37"/>
      <c r="EY283" s="36"/>
      <c r="EZ283" s="37"/>
      <c r="FA283" s="37"/>
      <c r="FB283" s="37"/>
      <c r="FC283" s="37"/>
      <c r="FD283" s="37"/>
      <c r="FE283" s="37"/>
      <c r="FF283" s="37"/>
      <c r="FG283" s="37"/>
      <c r="FH283" s="37"/>
    </row>
    <row r="284" spans="2:164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48"/>
      <c r="M284" s="37"/>
      <c r="N284" s="37"/>
      <c r="O284" s="37"/>
      <c r="P284" s="37"/>
      <c r="Q284" s="37"/>
      <c r="R284" s="37"/>
      <c r="S284" s="37"/>
      <c r="T284" s="37"/>
      <c r="U284" s="37"/>
      <c r="V284" s="48"/>
      <c r="W284" s="37"/>
      <c r="X284" s="37"/>
      <c r="Y284" s="37"/>
      <c r="Z284" s="37"/>
      <c r="AA284" s="37"/>
      <c r="AB284" s="37"/>
      <c r="AC284" s="37"/>
      <c r="AD284" s="37"/>
      <c r="AE284" s="37"/>
      <c r="AF284" s="48"/>
      <c r="AG284" s="37"/>
      <c r="AH284" s="37"/>
      <c r="AI284" s="37"/>
      <c r="AJ284" s="37"/>
      <c r="AK284" s="37"/>
      <c r="AL284" s="37"/>
      <c r="AM284" s="37"/>
      <c r="AN284" s="37"/>
      <c r="AO284" s="37"/>
      <c r="AP284" s="48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6"/>
      <c r="BB284" s="37"/>
      <c r="BC284" s="37"/>
      <c r="BD284" s="37"/>
      <c r="BE284" s="37"/>
      <c r="BF284" s="37"/>
      <c r="BG284" s="37"/>
      <c r="BH284" s="37"/>
      <c r="BI284" s="37"/>
      <c r="BJ284" s="37"/>
      <c r="BK284" s="3">
        <v>79</v>
      </c>
      <c r="BL284" t="s">
        <v>3</v>
      </c>
      <c r="BM284" s="50">
        <v>7.5499999999999997E-6</v>
      </c>
      <c r="BN284">
        <v>115.873</v>
      </c>
      <c r="BO284">
        <v>102.077</v>
      </c>
      <c r="BP284">
        <v>128.108</v>
      </c>
      <c r="BQ284">
        <v>-58.523000000000003</v>
      </c>
      <c r="BR284">
        <v>1.2999999999999999E-2</v>
      </c>
      <c r="BU284" s="48"/>
      <c r="BV284" s="37"/>
      <c r="BW284" s="37"/>
      <c r="BX284" s="37"/>
      <c r="BY284" s="37"/>
      <c r="BZ284" s="37"/>
      <c r="CA284" s="37"/>
      <c r="CB284" s="37"/>
      <c r="CC284" s="37"/>
      <c r="CD284" s="37"/>
      <c r="CE284" s="48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48"/>
      <c r="DA284" s="37"/>
      <c r="DB284" s="3">
        <v>11</v>
      </c>
      <c r="DD284" s="50">
        <v>7.9799999999999998E-6</v>
      </c>
      <c r="DE284">
        <v>79.893000000000001</v>
      </c>
      <c r="DF284">
        <v>73.468999999999994</v>
      </c>
      <c r="DG284">
        <v>85.463999999999999</v>
      </c>
      <c r="DH284">
        <v>-139.899</v>
      </c>
      <c r="DI284">
        <v>1.4E-2</v>
      </c>
      <c r="DT284" s="37"/>
      <c r="DU284" s="37"/>
      <c r="DV284" s="37"/>
      <c r="DW284" s="37"/>
      <c r="DX284" s="37"/>
      <c r="DY284" s="37"/>
      <c r="DZ284" s="37"/>
      <c r="EA284" s="37"/>
      <c r="EB284" s="37"/>
      <c r="EC284" s="37"/>
      <c r="ED284" s="37"/>
      <c r="EE284" s="48"/>
      <c r="EF284" s="37"/>
      <c r="EG284" s="49"/>
      <c r="EH284" s="37"/>
      <c r="EI284" s="37"/>
      <c r="EJ284" s="37"/>
      <c r="EK284" s="37"/>
      <c r="EL284" s="37"/>
      <c r="EM284" s="37"/>
      <c r="EN284" s="37"/>
      <c r="EO284" s="37"/>
      <c r="EP284" s="48"/>
      <c r="EQ284" s="37"/>
      <c r="ER284" s="37"/>
      <c r="ES284" s="37"/>
      <c r="ET284" s="37"/>
      <c r="EU284" s="37"/>
      <c r="EV284" s="37"/>
      <c r="EW284" s="37"/>
      <c r="EX284" s="37"/>
      <c r="EY284" s="36"/>
      <c r="EZ284" s="37"/>
      <c r="FA284" s="37"/>
      <c r="FB284" s="37"/>
      <c r="FC284" s="37"/>
      <c r="FD284" s="37"/>
      <c r="FE284" s="37"/>
      <c r="FF284" s="37"/>
      <c r="FG284" s="37"/>
      <c r="FH284" s="37"/>
    </row>
    <row r="285" spans="2:164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48"/>
      <c r="M285" s="37"/>
      <c r="N285" s="37"/>
      <c r="O285" s="37"/>
      <c r="P285" s="37"/>
      <c r="Q285" s="37"/>
      <c r="R285" s="37"/>
      <c r="S285" s="37"/>
      <c r="T285" s="37"/>
      <c r="U285" s="37"/>
      <c r="V285" s="48"/>
      <c r="W285" s="37"/>
      <c r="X285" s="37"/>
      <c r="Y285" s="37"/>
      <c r="Z285" s="37"/>
      <c r="AA285" s="37"/>
      <c r="AB285" s="37"/>
      <c r="AC285" s="37"/>
      <c r="AD285" s="37"/>
      <c r="AE285" s="37"/>
      <c r="AF285" s="48"/>
      <c r="AG285" s="37"/>
      <c r="AH285" s="37"/>
      <c r="AI285" s="37"/>
      <c r="AJ285" s="37"/>
      <c r="AK285" s="37"/>
      <c r="AL285" s="37"/>
      <c r="AM285" s="37"/>
      <c r="AN285" s="37"/>
      <c r="AO285" s="37"/>
      <c r="AP285" s="48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6"/>
      <c r="BB285" s="37"/>
      <c r="BC285" s="37"/>
      <c r="BD285" s="37"/>
      <c r="BE285" s="37"/>
      <c r="BF285" s="37"/>
      <c r="BG285" s="37"/>
      <c r="BH285" s="37"/>
      <c r="BI285" s="37"/>
      <c r="BJ285" s="37"/>
      <c r="BK285" s="3">
        <v>80</v>
      </c>
      <c r="BL285" t="s">
        <v>7</v>
      </c>
      <c r="BM285" s="50">
        <v>2.0999999999999998E-6</v>
      </c>
      <c r="BN285">
        <v>23.297000000000001</v>
      </c>
      <c r="BO285">
        <v>19.661999999999999</v>
      </c>
      <c r="BP285">
        <v>26.099</v>
      </c>
      <c r="BQ285">
        <v>90.254999999999995</v>
      </c>
      <c r="BR285">
        <v>4.0000000000000001E-3</v>
      </c>
      <c r="BU285" s="48"/>
      <c r="BV285" s="37"/>
      <c r="BW285" s="37"/>
      <c r="BX285" s="37"/>
      <c r="BY285" s="37"/>
      <c r="BZ285" s="37"/>
      <c r="CA285" s="37"/>
      <c r="CB285" s="37"/>
      <c r="CC285" s="37"/>
      <c r="CD285" s="37"/>
      <c r="CE285" s="48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48"/>
      <c r="DA285" s="37"/>
      <c r="DB285" s="3">
        <v>12</v>
      </c>
      <c r="DD285" s="50">
        <v>8.6000000000000007E-6</v>
      </c>
      <c r="DE285">
        <v>82.698999999999998</v>
      </c>
      <c r="DF285">
        <v>77.914000000000001</v>
      </c>
      <c r="DG285">
        <v>86.988</v>
      </c>
      <c r="DH285">
        <v>41.987000000000002</v>
      </c>
      <c r="DI285">
        <v>1.4999999999999999E-2</v>
      </c>
      <c r="DT285" s="37"/>
      <c r="DU285" s="37"/>
      <c r="DV285" s="37"/>
      <c r="DW285" s="37"/>
      <c r="DX285" s="37"/>
      <c r="DY285" s="37"/>
      <c r="DZ285" s="37"/>
      <c r="EA285" s="37"/>
      <c r="EB285" s="37"/>
      <c r="EC285" s="37"/>
      <c r="ED285" s="37"/>
      <c r="EE285" s="48"/>
      <c r="EF285" s="37"/>
      <c r="EG285" s="49"/>
      <c r="EH285" s="37"/>
      <c r="EI285" s="37"/>
      <c r="EJ285" s="37"/>
      <c r="EK285" s="37"/>
      <c r="EL285" s="37"/>
      <c r="EM285" s="37"/>
      <c r="EN285" s="37"/>
      <c r="EO285" s="37"/>
      <c r="EP285" s="48"/>
      <c r="EQ285" s="37"/>
      <c r="ER285" s="37"/>
      <c r="ES285" s="37"/>
      <c r="ET285" s="37"/>
      <c r="EU285" s="37"/>
      <c r="EV285" s="37"/>
      <c r="EW285" s="37"/>
      <c r="EX285" s="37"/>
      <c r="EY285" s="36"/>
      <c r="EZ285" s="37"/>
      <c r="FA285" s="37"/>
      <c r="FB285" s="37"/>
      <c r="FC285" s="37"/>
      <c r="FD285" s="37"/>
      <c r="FE285" s="37"/>
      <c r="FF285" s="37"/>
      <c r="FG285" s="37"/>
      <c r="FH285" s="37"/>
    </row>
    <row r="286" spans="2:164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48"/>
      <c r="M286" s="37"/>
      <c r="N286" s="37"/>
      <c r="O286" s="37"/>
      <c r="P286" s="37"/>
      <c r="Q286" s="37"/>
      <c r="R286" s="37"/>
      <c r="S286" s="37"/>
      <c r="T286" s="37"/>
      <c r="U286" s="37"/>
      <c r="V286" s="48"/>
      <c r="W286" s="37"/>
      <c r="X286" s="37"/>
      <c r="Y286" s="37"/>
      <c r="Z286" s="37"/>
      <c r="AA286" s="37"/>
      <c r="AB286" s="37"/>
      <c r="AC286" s="37"/>
      <c r="AD286" s="37"/>
      <c r="AE286" s="37"/>
      <c r="AF286" s="48"/>
      <c r="AG286" s="37"/>
      <c r="AH286" s="37"/>
      <c r="AI286" s="37"/>
      <c r="AJ286" s="37"/>
      <c r="AK286" s="37"/>
      <c r="AL286" s="37"/>
      <c r="AM286" s="37"/>
      <c r="AN286" s="37"/>
      <c r="AO286" s="37"/>
      <c r="AP286" s="48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6"/>
      <c r="BB286" s="37"/>
      <c r="BC286" s="37"/>
      <c r="BD286" s="37"/>
      <c r="BE286" s="37"/>
      <c r="BF286" s="37"/>
      <c r="BG286" s="37"/>
      <c r="BH286" s="37"/>
      <c r="BI286" s="37"/>
      <c r="BJ286" s="37"/>
      <c r="BK286" s="3">
        <v>81</v>
      </c>
      <c r="BL286" t="s">
        <v>4</v>
      </c>
      <c r="BM286" s="50">
        <v>3.9899999999999999E-6</v>
      </c>
      <c r="BN286">
        <v>76.236000000000004</v>
      </c>
      <c r="BO286">
        <v>64.575999999999993</v>
      </c>
      <c r="BP286">
        <v>79.953000000000003</v>
      </c>
      <c r="BQ286">
        <v>-155.55600000000001</v>
      </c>
      <c r="BR286">
        <v>7.0000000000000001E-3</v>
      </c>
      <c r="BU286" s="48"/>
      <c r="BV286" s="37"/>
      <c r="BW286" s="37"/>
      <c r="BX286" s="37"/>
      <c r="BY286" s="37"/>
      <c r="BZ286" s="37"/>
      <c r="CA286" s="37"/>
      <c r="CB286" s="37"/>
      <c r="CC286" s="37"/>
      <c r="CD286" s="37"/>
      <c r="CE286" s="48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48"/>
      <c r="DA286" s="37"/>
      <c r="DB286" s="3">
        <v>13</v>
      </c>
      <c r="DD286" s="50">
        <v>6.4500000000000001E-6</v>
      </c>
      <c r="DE286">
        <v>87.566999999999993</v>
      </c>
      <c r="DF286">
        <v>78.099999999999994</v>
      </c>
      <c r="DG286">
        <v>99.251000000000005</v>
      </c>
      <c r="DH286">
        <v>-143.13</v>
      </c>
      <c r="DI286">
        <v>1.0999999999999999E-2</v>
      </c>
      <c r="DT286" s="37"/>
      <c r="DU286" s="37"/>
      <c r="DV286" s="37"/>
      <c r="DW286" s="37"/>
      <c r="DX286" s="37"/>
      <c r="DY286" s="37"/>
      <c r="DZ286" s="37"/>
      <c r="EA286" s="37"/>
      <c r="EB286" s="37"/>
      <c r="EC286" s="37"/>
      <c r="ED286" s="37"/>
      <c r="EE286" s="48"/>
      <c r="EF286" s="37"/>
      <c r="EG286" s="49"/>
      <c r="EH286" s="37"/>
      <c r="EI286" s="37"/>
      <c r="EJ286" s="37"/>
      <c r="EK286" s="37"/>
      <c r="EL286" s="37"/>
      <c r="EM286" s="37"/>
      <c r="EN286" s="37"/>
      <c r="EO286" s="37"/>
      <c r="EP286" s="48"/>
      <c r="EQ286" s="37"/>
      <c r="ER286" s="37"/>
      <c r="ES286" s="37"/>
      <c r="ET286" s="37"/>
      <c r="EU286" s="37"/>
      <c r="EV286" s="37"/>
      <c r="EW286" s="37"/>
      <c r="EX286" s="37"/>
      <c r="EY286" s="36"/>
      <c r="EZ286" s="37"/>
      <c r="FA286" s="37"/>
      <c r="FB286" s="37"/>
      <c r="FC286" s="37"/>
      <c r="FD286" s="37"/>
      <c r="FE286" s="37"/>
      <c r="FF286" s="37"/>
      <c r="FG286" s="37"/>
      <c r="FH286" s="37"/>
    </row>
    <row r="287" spans="2:164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48"/>
      <c r="M287" s="37"/>
      <c r="N287" s="37"/>
      <c r="O287" s="37"/>
      <c r="P287" s="37"/>
      <c r="Q287" s="37"/>
      <c r="R287" s="37"/>
      <c r="S287" s="37"/>
      <c r="T287" s="37"/>
      <c r="U287" s="37"/>
      <c r="V287" s="48"/>
      <c r="W287" s="37"/>
      <c r="X287" s="37"/>
      <c r="Y287" s="37"/>
      <c r="Z287" s="37"/>
      <c r="AA287" s="37"/>
      <c r="AB287" s="37"/>
      <c r="AC287" s="37"/>
      <c r="AD287" s="37"/>
      <c r="AE287" s="37"/>
      <c r="AF287" s="48"/>
      <c r="AG287" s="37"/>
      <c r="AH287" s="37"/>
      <c r="AI287" s="37"/>
      <c r="AJ287" s="37"/>
      <c r="AK287" s="37"/>
      <c r="AL287" s="37"/>
      <c r="AM287" s="37"/>
      <c r="AN287" s="37"/>
      <c r="AO287" s="37"/>
      <c r="AP287" s="48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6"/>
      <c r="BB287" s="37"/>
      <c r="BC287" s="37"/>
      <c r="BD287" s="37"/>
      <c r="BE287" s="37"/>
      <c r="BF287" s="37"/>
      <c r="BG287" s="37"/>
      <c r="BH287" s="37"/>
      <c r="BI287" s="37"/>
      <c r="BJ287" s="37"/>
      <c r="BK287" s="3">
        <v>82</v>
      </c>
      <c r="BL287" t="s">
        <v>5</v>
      </c>
      <c r="BM287" s="50">
        <v>1.5400000000000002E-5</v>
      </c>
      <c r="BN287">
        <v>162.018</v>
      </c>
      <c r="BO287">
        <v>141.92599999999999</v>
      </c>
      <c r="BP287">
        <v>183.16499999999999</v>
      </c>
      <c r="BQ287">
        <v>37.569000000000003</v>
      </c>
      <c r="BR287">
        <v>2.7E-2</v>
      </c>
      <c r="BU287" s="48"/>
      <c r="BV287" s="37"/>
      <c r="BW287" s="37"/>
      <c r="BX287" s="37"/>
      <c r="BY287" s="37"/>
      <c r="BZ287" s="37"/>
      <c r="CA287" s="37"/>
      <c r="CB287" s="37"/>
      <c r="CC287" s="37"/>
      <c r="CD287" s="37"/>
      <c r="CE287" s="48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48"/>
      <c r="DA287" s="37"/>
      <c r="DB287" s="3">
        <v>14</v>
      </c>
      <c r="DD287" s="50">
        <v>5.8300000000000001E-6</v>
      </c>
      <c r="DE287">
        <v>89.204999999999998</v>
      </c>
      <c r="DF287">
        <v>80.938000000000002</v>
      </c>
      <c r="DG287">
        <v>100.247</v>
      </c>
      <c r="DH287">
        <v>42.709000000000003</v>
      </c>
      <c r="DI287">
        <v>0.01</v>
      </c>
      <c r="DT287" s="37"/>
      <c r="DU287" s="37"/>
      <c r="DV287" s="37"/>
      <c r="DW287" s="37"/>
      <c r="DX287" s="37"/>
      <c r="DY287" s="37"/>
      <c r="DZ287" s="37"/>
      <c r="EA287" s="37"/>
      <c r="EB287" s="37"/>
      <c r="EC287" s="37"/>
      <c r="ED287" s="37"/>
      <c r="EE287" s="48"/>
      <c r="EF287" s="37"/>
      <c r="EG287" s="49"/>
      <c r="EH287" s="37"/>
      <c r="EI287" s="37"/>
      <c r="EJ287" s="37"/>
      <c r="EK287" s="37"/>
      <c r="EL287" s="37"/>
      <c r="EM287" s="37"/>
      <c r="EN287" s="37"/>
      <c r="EO287" s="37"/>
      <c r="EP287" s="48"/>
      <c r="EQ287" s="37"/>
      <c r="ER287" s="37"/>
      <c r="ES287" s="37"/>
      <c r="ET287" s="37"/>
      <c r="EU287" s="37"/>
      <c r="EV287" s="37"/>
      <c r="EW287" s="37"/>
      <c r="EX287" s="37"/>
      <c r="EY287" s="36"/>
      <c r="EZ287" s="37"/>
      <c r="FA287" s="37"/>
      <c r="FB287" s="37"/>
      <c r="FC287" s="37"/>
      <c r="FD287" s="37"/>
      <c r="FE287" s="37"/>
      <c r="FF287" s="37"/>
      <c r="FG287" s="37"/>
      <c r="FH287" s="37"/>
    </row>
    <row r="288" spans="2:164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48"/>
      <c r="M288" s="37"/>
      <c r="N288" s="37"/>
      <c r="O288" s="37"/>
      <c r="P288" s="37"/>
      <c r="Q288" s="37"/>
      <c r="R288" s="37"/>
      <c r="S288" s="37"/>
      <c r="T288" s="37"/>
      <c r="U288" s="37"/>
      <c r="V288" s="48"/>
      <c r="W288" s="37"/>
      <c r="X288" s="37"/>
      <c r="Y288" s="37"/>
      <c r="Z288" s="37"/>
      <c r="AA288" s="37"/>
      <c r="AB288" s="37"/>
      <c r="AC288" s="37"/>
      <c r="AD288" s="37"/>
      <c r="AE288" s="37"/>
      <c r="AF288" s="48"/>
      <c r="AG288" s="37"/>
      <c r="AH288" s="37"/>
      <c r="AI288" s="37"/>
      <c r="AJ288" s="37"/>
      <c r="AK288" s="37"/>
      <c r="AL288" s="37"/>
      <c r="AM288" s="37"/>
      <c r="AN288" s="37"/>
      <c r="AO288" s="37"/>
      <c r="AP288" s="48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6"/>
      <c r="BB288" s="37"/>
      <c r="BC288" s="37"/>
      <c r="BD288" s="37"/>
      <c r="BE288" s="37"/>
      <c r="BF288" s="37"/>
      <c r="BG288" s="37"/>
      <c r="BH288" s="37"/>
      <c r="BI288" s="37"/>
      <c r="BJ288" s="37"/>
      <c r="BK288" s="3">
        <v>79</v>
      </c>
      <c r="BL288" t="s">
        <v>59</v>
      </c>
      <c r="BM288" s="50">
        <v>5.6499999999999996E-4</v>
      </c>
      <c r="BN288">
        <v>116.167</v>
      </c>
      <c r="BO288">
        <v>64.704999999999998</v>
      </c>
      <c r="BP288">
        <v>182.375</v>
      </c>
      <c r="BQ288">
        <v>31.364999999999998</v>
      </c>
      <c r="BR288">
        <v>1.0189999999999999</v>
      </c>
      <c r="BU288" s="48"/>
      <c r="BV288" s="37"/>
      <c r="BW288" s="37"/>
      <c r="BX288" s="37"/>
      <c r="BY288" s="37"/>
      <c r="BZ288" s="37"/>
      <c r="CA288" s="37"/>
      <c r="CB288" s="37"/>
      <c r="CC288" s="37"/>
      <c r="CD288" s="37"/>
      <c r="CE288" s="48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48"/>
      <c r="DA288" s="37"/>
      <c r="DB288" s="3">
        <v>15</v>
      </c>
      <c r="DD288" s="50">
        <v>9.8200000000000008E-6</v>
      </c>
      <c r="DE288">
        <v>79.247</v>
      </c>
      <c r="DF288">
        <v>67.225999999999999</v>
      </c>
      <c r="DG288">
        <v>87.444000000000003</v>
      </c>
      <c r="DH288">
        <v>-140.19399999999999</v>
      </c>
      <c r="DI288">
        <v>1.7000000000000001E-2</v>
      </c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48"/>
      <c r="EF288" s="37"/>
      <c r="EG288" s="49"/>
      <c r="EH288" s="37"/>
      <c r="EI288" s="37"/>
      <c r="EJ288" s="37"/>
      <c r="EK288" s="37"/>
      <c r="EL288" s="37"/>
      <c r="EM288" s="37"/>
      <c r="EN288" s="37"/>
      <c r="EO288" s="37"/>
      <c r="EP288" s="48"/>
      <c r="EQ288" s="37"/>
      <c r="ER288" s="37"/>
      <c r="ES288" s="37"/>
      <c r="ET288" s="37"/>
      <c r="EU288" s="37"/>
      <c r="EV288" s="37"/>
      <c r="EW288" s="37"/>
      <c r="EX288" s="37"/>
      <c r="EY288" s="36"/>
      <c r="EZ288" s="37"/>
      <c r="FA288" s="37"/>
      <c r="FB288" s="37"/>
      <c r="FC288" s="37"/>
      <c r="FD288" s="37"/>
      <c r="FE288" s="37"/>
      <c r="FF288" s="37"/>
      <c r="FG288" s="37"/>
      <c r="FH288" s="37"/>
    </row>
    <row r="289" spans="2:164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48"/>
      <c r="M289" s="37"/>
      <c r="N289" s="37"/>
      <c r="O289" s="37"/>
      <c r="P289" s="37"/>
      <c r="Q289" s="37"/>
      <c r="R289" s="37"/>
      <c r="S289" s="37"/>
      <c r="T289" s="37"/>
      <c r="U289" s="37"/>
      <c r="V289" s="48"/>
      <c r="W289" s="37"/>
      <c r="X289" s="37"/>
      <c r="Y289" s="37"/>
      <c r="Z289" s="37"/>
      <c r="AA289" s="37"/>
      <c r="AB289" s="37"/>
      <c r="AC289" s="37"/>
      <c r="AD289" s="37"/>
      <c r="AE289" s="37"/>
      <c r="AF289" s="48"/>
      <c r="AG289" s="37"/>
      <c r="AH289" s="37"/>
      <c r="AI289" s="37"/>
      <c r="AJ289" s="37"/>
      <c r="AK289" s="37"/>
      <c r="AL289" s="37"/>
      <c r="AM289" s="37"/>
      <c r="AN289" s="37"/>
      <c r="AO289" s="37"/>
      <c r="AP289" s="48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6"/>
      <c r="BB289" s="37"/>
      <c r="BC289" s="37"/>
      <c r="BD289" s="37"/>
      <c r="BE289" s="37"/>
      <c r="BF289" s="37"/>
      <c r="BG289" s="37"/>
      <c r="BH289" s="37"/>
      <c r="BI289" s="37"/>
      <c r="BJ289" s="37"/>
      <c r="BK289" s="3">
        <v>80</v>
      </c>
      <c r="BL289" t="s">
        <v>76</v>
      </c>
      <c r="BM289" s="50">
        <v>6.3100000000000005E-4</v>
      </c>
      <c r="BN289">
        <v>115.65300000000001</v>
      </c>
      <c r="BO289">
        <v>33.238</v>
      </c>
      <c r="BP289">
        <v>200.483</v>
      </c>
      <c r="BQ289">
        <v>34.935000000000002</v>
      </c>
      <c r="BR289">
        <v>1.139</v>
      </c>
      <c r="BU289" s="48"/>
      <c r="BV289" s="37"/>
      <c r="BW289" s="37"/>
      <c r="BX289" s="37"/>
      <c r="BY289" s="37"/>
      <c r="BZ289" s="37"/>
      <c r="CA289" s="37"/>
      <c r="CB289" s="37"/>
      <c r="CC289" s="37"/>
      <c r="CD289" s="37"/>
      <c r="CE289" s="48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48"/>
      <c r="DA289" s="37"/>
      <c r="DB289" s="3">
        <v>16</v>
      </c>
      <c r="DD289" s="50">
        <v>9.8200000000000008E-6</v>
      </c>
      <c r="DE289">
        <v>80.753</v>
      </c>
      <c r="DF289">
        <v>74.971000000000004</v>
      </c>
      <c r="DG289">
        <v>84.884</v>
      </c>
      <c r="DH289">
        <v>43.667999999999999</v>
      </c>
      <c r="DI289">
        <v>1.7000000000000001E-2</v>
      </c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48"/>
      <c r="EF289" s="37"/>
      <c r="EG289" s="49"/>
      <c r="EH289" s="37"/>
      <c r="EI289" s="37"/>
      <c r="EJ289" s="37"/>
      <c r="EK289" s="37"/>
      <c r="EL289" s="37"/>
      <c r="EM289" s="37"/>
      <c r="EN289" s="37"/>
      <c r="EO289" s="37"/>
      <c r="EP289" s="48"/>
      <c r="EQ289" s="37"/>
      <c r="ER289" s="37"/>
      <c r="ES289" s="37"/>
      <c r="ET289" s="37"/>
      <c r="EU289" s="37"/>
      <c r="EV289" s="37"/>
      <c r="EW289" s="37"/>
      <c r="EX289" s="37"/>
      <c r="EY289" s="36"/>
      <c r="EZ289" s="37"/>
      <c r="FA289" s="37"/>
      <c r="FB289" s="37"/>
      <c r="FC289" s="37"/>
      <c r="FD289" s="37"/>
      <c r="FE289" s="37"/>
      <c r="FF289" s="37"/>
      <c r="FG289" s="37"/>
      <c r="FH289" s="37"/>
    </row>
    <row r="290" spans="2:164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48"/>
      <c r="M290" s="37"/>
      <c r="N290" s="37"/>
      <c r="O290" s="37"/>
      <c r="P290" s="37"/>
      <c r="Q290" s="37"/>
      <c r="R290" s="37"/>
      <c r="S290" s="37"/>
      <c r="T290" s="37"/>
      <c r="U290" s="37"/>
      <c r="V290" s="48"/>
      <c r="W290" s="37"/>
      <c r="X290" s="37"/>
      <c r="Y290" s="37"/>
      <c r="Z290" s="37"/>
      <c r="AA290" s="37"/>
      <c r="AB290" s="37"/>
      <c r="AC290" s="37"/>
      <c r="AD290" s="37"/>
      <c r="AE290" s="37"/>
      <c r="AF290" s="48"/>
      <c r="AG290" s="37"/>
      <c r="AH290" s="37"/>
      <c r="AI290" s="37"/>
      <c r="AJ290" s="37"/>
      <c r="AK290" s="37"/>
      <c r="AL290" s="37"/>
      <c r="AM290" s="37"/>
      <c r="AN290" s="37"/>
      <c r="AO290" s="37"/>
      <c r="AP290" s="48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6"/>
      <c r="BB290" s="37"/>
      <c r="BC290" s="37"/>
      <c r="BD290" s="37"/>
      <c r="BE290" s="37"/>
      <c r="BF290" s="37"/>
      <c r="BG290" s="37"/>
      <c r="BH290" s="37"/>
      <c r="BI290" s="37"/>
      <c r="BJ290" s="37"/>
      <c r="BS290" t="s">
        <v>9</v>
      </c>
      <c r="BU290" s="48"/>
      <c r="BV290" s="37"/>
      <c r="BW290" s="37"/>
      <c r="BX290" s="37"/>
      <c r="BY290" s="37"/>
      <c r="BZ290" s="37"/>
      <c r="CA290" s="37"/>
      <c r="CB290" s="37"/>
      <c r="CC290" s="37"/>
      <c r="CD290" s="37"/>
      <c r="CE290" s="48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48"/>
      <c r="DA290" s="37"/>
      <c r="DB290" s="3">
        <v>17</v>
      </c>
      <c r="DD290" s="50">
        <v>7.9799999999999998E-6</v>
      </c>
      <c r="DE290">
        <v>76.262</v>
      </c>
      <c r="DF290">
        <v>71.373000000000005</v>
      </c>
      <c r="DG290">
        <v>79.088999999999999</v>
      </c>
      <c r="DH290">
        <v>-144.46199999999999</v>
      </c>
      <c r="DI290">
        <v>1.4E-2</v>
      </c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48"/>
      <c r="EF290" s="37"/>
      <c r="EG290" s="49"/>
      <c r="EH290" s="37"/>
      <c r="EI290" s="37"/>
      <c r="EJ290" s="37"/>
      <c r="EK290" s="37"/>
      <c r="EL290" s="37"/>
      <c r="EM290" s="37"/>
      <c r="EN290" s="37"/>
      <c r="EO290" s="37"/>
      <c r="EP290" s="48"/>
      <c r="EQ290" s="37"/>
      <c r="ER290" s="37"/>
      <c r="ES290" s="37"/>
      <c r="ET290" s="37"/>
      <c r="EU290" s="37"/>
      <c r="EV290" s="37"/>
      <c r="EW290" s="37"/>
      <c r="EX290" s="37"/>
      <c r="EY290" s="36"/>
      <c r="EZ290" s="37"/>
      <c r="FA290" s="37"/>
      <c r="FB290" s="37"/>
      <c r="FC290" s="37"/>
      <c r="FD290" s="37"/>
      <c r="FE290" s="37"/>
      <c r="FF290" s="37"/>
      <c r="FG290" s="37"/>
      <c r="FH290" s="37"/>
    </row>
    <row r="291" spans="2:164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48"/>
      <c r="M291" s="37"/>
      <c r="N291" s="37"/>
      <c r="O291" s="37"/>
      <c r="P291" s="37"/>
      <c r="Q291" s="37"/>
      <c r="R291" s="37"/>
      <c r="S291" s="37"/>
      <c r="T291" s="37"/>
      <c r="U291" s="37"/>
      <c r="V291" s="48"/>
      <c r="W291" s="37"/>
      <c r="X291" s="37"/>
      <c r="Y291" s="37"/>
      <c r="Z291" s="37"/>
      <c r="AA291" s="37"/>
      <c r="AB291" s="37"/>
      <c r="AC291" s="37"/>
      <c r="AD291" s="37"/>
      <c r="AE291" s="37"/>
      <c r="AF291" s="48"/>
      <c r="AG291" s="37"/>
      <c r="AH291" s="37"/>
      <c r="AI291" s="37"/>
      <c r="AJ291" s="37"/>
      <c r="AK291" s="37"/>
      <c r="AL291" s="37"/>
      <c r="AM291" s="37"/>
      <c r="AN291" s="37"/>
      <c r="AO291" s="37"/>
      <c r="AP291" s="48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6"/>
      <c r="BB291" s="37"/>
      <c r="BC291" s="37"/>
      <c r="BD291" s="37"/>
      <c r="BE291" s="37"/>
      <c r="BF291" s="37"/>
      <c r="BG291" s="37"/>
      <c r="BH291" s="37"/>
      <c r="BI291" s="37"/>
      <c r="BJ291" s="37"/>
      <c r="BS291">
        <v>78.38461538</v>
      </c>
      <c r="BT291">
        <v>87.61538462</v>
      </c>
      <c r="BU291" s="48"/>
      <c r="BV291" s="37"/>
      <c r="BW291" s="37"/>
      <c r="BX291" s="37"/>
      <c r="BY291" s="37"/>
      <c r="BZ291" s="37"/>
      <c r="CA291" s="37"/>
      <c r="CB291" s="37"/>
      <c r="CC291" s="37"/>
      <c r="CD291" s="37"/>
      <c r="CE291" s="48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48"/>
      <c r="DA291" s="37"/>
      <c r="DB291" s="3">
        <v>18</v>
      </c>
      <c r="DD291" s="50">
        <v>7.6699999999999994E-6</v>
      </c>
      <c r="DE291">
        <v>78.173000000000002</v>
      </c>
      <c r="DF291">
        <v>74.778000000000006</v>
      </c>
      <c r="DG291">
        <v>83.25</v>
      </c>
      <c r="DH291">
        <v>41.634</v>
      </c>
      <c r="DI291">
        <v>1.2999999999999999E-2</v>
      </c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48"/>
      <c r="EF291" s="37"/>
      <c r="EG291" s="49"/>
      <c r="EH291" s="37"/>
      <c r="EI291" s="37"/>
      <c r="EJ291" s="37"/>
      <c r="EK291" s="37"/>
      <c r="EL291" s="37"/>
      <c r="EM291" s="37"/>
      <c r="EN291" s="37"/>
      <c r="EO291" s="37"/>
      <c r="EP291" s="48"/>
      <c r="EQ291" s="37"/>
      <c r="ER291" s="37"/>
      <c r="ES291" s="37"/>
      <c r="ET291" s="37"/>
      <c r="EU291" s="37"/>
      <c r="EV291" s="37"/>
      <c r="EW291" s="37"/>
      <c r="EX291" s="37"/>
      <c r="EY291" s="36"/>
      <c r="EZ291" s="37"/>
      <c r="FA291" s="37"/>
      <c r="FB291" s="37"/>
      <c r="FC291" s="37"/>
      <c r="FD291" s="37"/>
      <c r="FE291" s="37"/>
      <c r="FF291" s="37"/>
      <c r="FG291" s="37"/>
      <c r="FH291" s="37"/>
    </row>
    <row r="292" spans="2:164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48"/>
      <c r="M292" s="37"/>
      <c r="N292" s="37"/>
      <c r="O292" s="37"/>
      <c r="P292" s="37"/>
      <c r="Q292" s="37"/>
      <c r="R292" s="37"/>
      <c r="S292" s="37"/>
      <c r="T292" s="37"/>
      <c r="U292" s="37"/>
      <c r="V292" s="48"/>
      <c r="W292" s="37"/>
      <c r="X292" s="37"/>
      <c r="Y292" s="37"/>
      <c r="Z292" s="37"/>
      <c r="AA292" s="37"/>
      <c r="AB292" s="37"/>
      <c r="AC292" s="37"/>
      <c r="AD292" s="37"/>
      <c r="AE292" s="37"/>
      <c r="AF292" s="48"/>
      <c r="AG292" s="37"/>
      <c r="AH292" s="37"/>
      <c r="AI292" s="37"/>
      <c r="AJ292" s="37"/>
      <c r="AK292" s="37"/>
      <c r="AL292" s="37"/>
      <c r="AM292" s="37"/>
      <c r="AN292" s="37"/>
      <c r="AO292" s="37"/>
      <c r="AP292" s="48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6"/>
      <c r="BB292" s="37"/>
      <c r="BC292" s="37"/>
      <c r="BD292" s="37"/>
      <c r="BE292" s="37"/>
      <c r="BF292" s="37"/>
      <c r="BG292" s="37"/>
      <c r="BH292" s="37"/>
      <c r="BI292" s="37"/>
      <c r="BJ292" s="37"/>
      <c r="BN292">
        <v>38.940170940000002</v>
      </c>
      <c r="BO292">
        <v>67</v>
      </c>
      <c r="BP292">
        <v>34.837606839999999</v>
      </c>
      <c r="BQ292">
        <v>59.941176470000002</v>
      </c>
      <c r="BR292" t="s">
        <v>10</v>
      </c>
      <c r="BS292">
        <v>37.74074074</v>
      </c>
      <c r="BT292">
        <v>42.185185189999999</v>
      </c>
      <c r="BU292" s="48"/>
      <c r="BV292" s="37"/>
      <c r="BW292" s="37"/>
      <c r="BX292" s="37"/>
      <c r="BY292" s="37"/>
      <c r="BZ292" s="37"/>
      <c r="CA292" s="37"/>
      <c r="CB292" s="37"/>
      <c r="CC292" s="37"/>
      <c r="CD292" s="37"/>
      <c r="CE292" s="48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48"/>
      <c r="DA292" s="37"/>
      <c r="DB292" s="3">
        <v>19</v>
      </c>
      <c r="DD292" s="50">
        <v>8.2900000000000002E-6</v>
      </c>
      <c r="DE292">
        <v>72.701999999999998</v>
      </c>
      <c r="DF292">
        <v>51.436</v>
      </c>
      <c r="DG292">
        <v>84.188000000000002</v>
      </c>
      <c r="DH292">
        <v>-139.63499999999999</v>
      </c>
      <c r="DI292">
        <v>1.4999999999999999E-2</v>
      </c>
      <c r="DT292" s="37"/>
      <c r="DU292" s="37"/>
      <c r="DV292" s="37"/>
      <c r="DW292" s="37"/>
      <c r="DX292" s="37"/>
      <c r="DY292" s="37"/>
      <c r="DZ292" s="37"/>
      <c r="EA292" s="37"/>
      <c r="EB292" s="37"/>
      <c r="EC292" s="37"/>
      <c r="ED292" s="37"/>
      <c r="EE292" s="48"/>
      <c r="EF292" s="37"/>
      <c r="EG292" s="49"/>
      <c r="EH292" s="37"/>
      <c r="EI292" s="37"/>
      <c r="EJ292" s="37"/>
      <c r="EK292" s="37"/>
      <c r="EL292" s="37"/>
      <c r="EM292" s="37"/>
      <c r="EN292" s="37"/>
      <c r="EO292" s="37"/>
      <c r="EP292" s="48"/>
      <c r="EQ292" s="37"/>
      <c r="ER292" s="37"/>
      <c r="ES292" s="37"/>
      <c r="ET292" s="37"/>
      <c r="EU292" s="37"/>
      <c r="EV292" s="37"/>
      <c r="EW292" s="37"/>
      <c r="EX292" s="37"/>
      <c r="EY292" s="36"/>
      <c r="EZ292" s="37"/>
      <c r="FA292" s="37"/>
      <c r="FB292" s="37"/>
      <c r="FC292" s="37"/>
      <c r="FD292" s="37"/>
      <c r="FE292" s="37"/>
      <c r="FF292" s="37"/>
      <c r="FG292" s="37"/>
      <c r="FH292" s="37"/>
    </row>
    <row r="293" spans="2:164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48"/>
      <c r="M293" s="37"/>
      <c r="N293" s="37"/>
      <c r="O293" s="37"/>
      <c r="P293" s="37"/>
      <c r="Q293" s="37"/>
      <c r="R293" s="37"/>
      <c r="S293" s="37"/>
      <c r="T293" s="37"/>
      <c r="U293" s="37"/>
      <c r="V293" s="48"/>
      <c r="W293" s="37"/>
      <c r="X293" s="37"/>
      <c r="Y293" s="37"/>
      <c r="Z293" s="37"/>
      <c r="AA293" s="37"/>
      <c r="AB293" s="37"/>
      <c r="AC293" s="37"/>
      <c r="AD293" s="37"/>
      <c r="AE293" s="37"/>
      <c r="AF293" s="48"/>
      <c r="AG293" s="37"/>
      <c r="AH293" s="37"/>
      <c r="AI293" s="37"/>
      <c r="AJ293" s="37"/>
      <c r="AK293" s="37"/>
      <c r="AL293" s="37"/>
      <c r="AM293" s="37"/>
      <c r="AN293" s="37"/>
      <c r="AO293" s="37"/>
      <c r="AP293" s="48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6"/>
      <c r="BB293" s="37"/>
      <c r="BC293" s="37"/>
      <c r="BD293" s="37"/>
      <c r="BE293" s="37"/>
      <c r="BF293" s="37"/>
      <c r="BG293" s="37"/>
      <c r="BH293" s="37"/>
      <c r="BI293" s="37"/>
      <c r="BJ293" s="37"/>
      <c r="BO293">
        <v>126.55555560000001</v>
      </c>
      <c r="BQ293">
        <v>113.2222222</v>
      </c>
      <c r="BR293" t="s">
        <v>11</v>
      </c>
      <c r="BS293">
        <v>145.57142859999999</v>
      </c>
      <c r="BT293">
        <v>162.7142857</v>
      </c>
      <c r="BU293" s="48"/>
      <c r="BV293" s="37"/>
      <c r="BW293" s="37"/>
      <c r="BX293" s="37"/>
      <c r="BY293" s="37"/>
      <c r="BZ293" s="37"/>
      <c r="CA293" s="37"/>
      <c r="CB293" s="37"/>
      <c r="CC293" s="37"/>
      <c r="CD293" s="37"/>
      <c r="CE293" s="48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48"/>
      <c r="DA293" s="37"/>
      <c r="DB293" s="3">
        <v>20</v>
      </c>
      <c r="DD293" s="50">
        <v>8.2900000000000002E-6</v>
      </c>
      <c r="DE293">
        <v>65.17</v>
      </c>
      <c r="DF293">
        <v>44.136000000000003</v>
      </c>
      <c r="DG293">
        <v>83.176000000000002</v>
      </c>
      <c r="DH293">
        <v>38.659999999999997</v>
      </c>
      <c r="DI293">
        <v>1.4E-2</v>
      </c>
      <c r="DT293" s="37"/>
      <c r="DU293" s="37"/>
      <c r="DV293" s="37"/>
      <c r="DW293" s="37"/>
      <c r="DX293" s="37"/>
      <c r="DY293" s="37"/>
      <c r="DZ293" s="37"/>
      <c r="EA293" s="37"/>
      <c r="EB293" s="37"/>
      <c r="EC293" s="37"/>
      <c r="ED293" s="37"/>
      <c r="EE293" s="48"/>
      <c r="EF293" s="37"/>
      <c r="EG293" s="49"/>
      <c r="EH293" s="37"/>
      <c r="EI293" s="37"/>
      <c r="EJ293" s="37"/>
      <c r="EK293" s="37"/>
      <c r="EL293" s="37"/>
      <c r="EM293" s="37"/>
      <c r="EN293" s="37"/>
      <c r="EO293" s="37"/>
      <c r="EP293" s="48"/>
      <c r="EQ293" s="37"/>
      <c r="ER293" s="37"/>
      <c r="ES293" s="37"/>
      <c r="ET293" s="37"/>
      <c r="EU293" s="37"/>
      <c r="EV293" s="37"/>
      <c r="EW293" s="37"/>
      <c r="EX293" s="37"/>
      <c r="EY293" s="36"/>
      <c r="EZ293" s="37"/>
      <c r="FA293" s="37"/>
      <c r="FB293" s="37"/>
      <c r="FC293" s="37"/>
      <c r="FD293" s="37"/>
      <c r="FE293" s="37"/>
      <c r="FF293" s="37"/>
      <c r="FG293" s="37"/>
      <c r="FH293" s="37"/>
    </row>
    <row r="294" spans="2:164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48"/>
      <c r="M294" s="37"/>
      <c r="N294" s="37"/>
      <c r="O294" s="37"/>
      <c r="P294" s="37"/>
      <c r="Q294" s="37"/>
      <c r="R294" s="37"/>
      <c r="S294" s="37"/>
      <c r="T294" s="37"/>
      <c r="U294" s="37"/>
      <c r="V294" s="48"/>
      <c r="W294" s="37"/>
      <c r="X294" s="37"/>
      <c r="Y294" s="37"/>
      <c r="Z294" s="37"/>
      <c r="AA294" s="37"/>
      <c r="AB294" s="37"/>
      <c r="AC294" s="37"/>
      <c r="AD294" s="37"/>
      <c r="AE294" s="37"/>
      <c r="AF294" s="48"/>
      <c r="AG294" s="37"/>
      <c r="AH294" s="37"/>
      <c r="AI294" s="37"/>
      <c r="AJ294" s="37"/>
      <c r="AK294" s="37"/>
      <c r="AL294" s="37"/>
      <c r="AM294" s="37"/>
      <c r="AN294" s="37"/>
      <c r="AO294" s="37"/>
      <c r="AP294" s="48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6"/>
      <c r="BB294" s="37"/>
      <c r="BC294" s="37"/>
      <c r="BD294" s="37"/>
      <c r="BE294" s="37"/>
      <c r="BF294" s="37"/>
      <c r="BG294" s="37"/>
      <c r="BH294" s="37"/>
      <c r="BI294" s="37"/>
      <c r="BJ294" s="37"/>
      <c r="BK294" s="48"/>
      <c r="BL294" s="37"/>
      <c r="BM294" s="37"/>
      <c r="BN294" s="37"/>
      <c r="BO294" s="37"/>
      <c r="BP294" s="37"/>
      <c r="BQ294" s="37"/>
      <c r="BR294" s="37"/>
      <c r="BS294" s="37"/>
      <c r="BT294" s="37"/>
      <c r="BU294" s="48"/>
      <c r="BV294" s="37"/>
      <c r="BW294" s="37"/>
      <c r="BX294" s="37"/>
      <c r="BY294" s="37"/>
      <c r="BZ294" s="37"/>
      <c r="CA294" s="37"/>
      <c r="CB294" s="37"/>
      <c r="CC294" s="37"/>
      <c r="CD294" s="37"/>
      <c r="CE294" s="48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48"/>
      <c r="DA294" s="37"/>
      <c r="DB294" s="3">
        <v>21</v>
      </c>
      <c r="DD294" s="50">
        <v>7.0600000000000002E-6</v>
      </c>
      <c r="DE294">
        <v>77.393000000000001</v>
      </c>
      <c r="DF294">
        <v>72.727000000000004</v>
      </c>
      <c r="DG294">
        <v>80.283000000000001</v>
      </c>
      <c r="DH294">
        <v>-138.57599999999999</v>
      </c>
      <c r="DI294">
        <v>1.2E-2</v>
      </c>
      <c r="DT294" s="37"/>
      <c r="DU294" s="37"/>
      <c r="DV294" s="37"/>
      <c r="DW294" s="37"/>
      <c r="DX294" s="37"/>
      <c r="DY294" s="37"/>
      <c r="DZ294" s="37"/>
      <c r="EA294" s="37"/>
      <c r="EB294" s="37"/>
      <c r="EC294" s="37"/>
      <c r="ED294" s="37"/>
      <c r="EE294" s="48"/>
      <c r="EF294" s="37"/>
      <c r="EG294" s="49"/>
      <c r="EH294" s="37"/>
      <c r="EI294" s="37"/>
      <c r="EJ294" s="37"/>
      <c r="EK294" s="37"/>
      <c r="EL294" s="37"/>
      <c r="EM294" s="37"/>
      <c r="EN294" s="37"/>
      <c r="EO294" s="37"/>
      <c r="EP294" s="48"/>
      <c r="EQ294" s="37"/>
      <c r="ER294" s="37"/>
      <c r="ES294" s="37"/>
      <c r="ET294" s="37"/>
      <c r="EU294" s="37"/>
      <c r="EV294" s="37"/>
      <c r="EW294" s="37"/>
      <c r="EX294" s="37"/>
      <c r="EY294" s="36"/>
      <c r="EZ294" s="37"/>
      <c r="FA294" s="37"/>
      <c r="FB294" s="37"/>
      <c r="FC294" s="37"/>
      <c r="FD294" s="37"/>
      <c r="FE294" s="37"/>
      <c r="FF294" s="37"/>
      <c r="FG294" s="37"/>
      <c r="FH294" s="37"/>
    </row>
    <row r="295" spans="2:164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48"/>
      <c r="M295" s="37"/>
      <c r="N295" s="37"/>
      <c r="O295" s="37"/>
      <c r="P295" s="37"/>
      <c r="Q295" s="37"/>
      <c r="R295" s="37"/>
      <c r="S295" s="37"/>
      <c r="T295" s="37"/>
      <c r="U295" s="37"/>
      <c r="V295" s="48"/>
      <c r="W295" s="37"/>
      <c r="X295" s="37"/>
      <c r="Y295" s="37"/>
      <c r="Z295" s="37"/>
      <c r="AA295" s="37"/>
      <c r="AB295" s="37"/>
      <c r="AC295" s="37"/>
      <c r="AD295" s="37"/>
      <c r="AE295" s="37"/>
      <c r="AF295" s="48"/>
      <c r="AG295" s="37"/>
      <c r="AH295" s="37"/>
      <c r="AI295" s="37"/>
      <c r="AJ295" s="37"/>
      <c r="AK295" s="37"/>
      <c r="AL295" s="37"/>
      <c r="AM295" s="37"/>
      <c r="AN295" s="37"/>
      <c r="AO295" s="37"/>
      <c r="AP295" s="48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6"/>
      <c r="BB295" s="37"/>
      <c r="BC295" s="37"/>
      <c r="BD295" s="37"/>
      <c r="BE295" s="37"/>
      <c r="BF295" s="37"/>
      <c r="BG295" s="37"/>
      <c r="BH295" s="37"/>
      <c r="BI295" s="37"/>
      <c r="BJ295" s="37"/>
      <c r="BK295" s="48"/>
      <c r="BL295" s="37"/>
      <c r="BM295" s="37"/>
      <c r="BN295" s="37"/>
      <c r="BO295" s="37"/>
      <c r="BP295" s="37"/>
      <c r="BQ295" s="37"/>
      <c r="BR295" s="37"/>
      <c r="BS295" s="37"/>
      <c r="BT295" s="37"/>
      <c r="BU295" s="48"/>
      <c r="BV295" s="37"/>
      <c r="BW295" s="37"/>
      <c r="BX295" s="37"/>
      <c r="BY295" s="37"/>
      <c r="BZ295" s="37"/>
      <c r="CA295" s="37"/>
      <c r="CB295" s="37"/>
      <c r="CC295" s="37"/>
      <c r="CD295" s="37"/>
      <c r="CE295" s="48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48"/>
      <c r="DA295" s="37"/>
      <c r="DB295" s="3">
        <v>22</v>
      </c>
      <c r="DD295" s="50">
        <v>1.0699999999999999E-5</v>
      </c>
      <c r="DE295">
        <v>87.343000000000004</v>
      </c>
      <c r="DF295">
        <v>62.591000000000001</v>
      </c>
      <c r="DG295">
        <v>103.932</v>
      </c>
      <c r="DH295">
        <v>38.927999999999997</v>
      </c>
      <c r="DI295">
        <v>1.9E-2</v>
      </c>
      <c r="DT295" s="37"/>
      <c r="DU295" s="37"/>
      <c r="DV295" s="37"/>
      <c r="DW295" s="37"/>
      <c r="DX295" s="37"/>
      <c r="DY295" s="37"/>
      <c r="DZ295" s="37"/>
      <c r="EA295" s="37"/>
      <c r="EB295" s="37"/>
      <c r="EC295" s="37"/>
      <c r="ED295" s="37"/>
      <c r="EE295" s="48"/>
      <c r="EF295" s="37"/>
      <c r="EG295" s="49"/>
      <c r="EH295" s="37"/>
      <c r="EI295" s="37"/>
      <c r="EJ295" s="37"/>
      <c r="EK295" s="37"/>
      <c r="EL295" s="37"/>
      <c r="EM295" s="37"/>
      <c r="EN295" s="37"/>
      <c r="EO295" s="37"/>
      <c r="EP295" s="48"/>
      <c r="EQ295" s="37"/>
      <c r="ER295" s="37"/>
      <c r="ES295" s="37"/>
      <c r="ET295" s="37"/>
      <c r="EU295" s="37"/>
      <c r="EV295" s="37"/>
      <c r="EW295" s="37"/>
      <c r="EX295" s="37"/>
      <c r="EY295" s="36"/>
      <c r="EZ295" s="37"/>
      <c r="FA295" s="37"/>
      <c r="FB295" s="37"/>
      <c r="FC295" s="37"/>
      <c r="FD295" s="37"/>
      <c r="FE295" s="37"/>
      <c r="FF295" s="37"/>
      <c r="FG295" s="37"/>
      <c r="FH295" s="37"/>
    </row>
    <row r="296" spans="2:164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48"/>
      <c r="M296" s="37"/>
      <c r="N296" s="37"/>
      <c r="O296" s="37"/>
      <c r="P296" s="37"/>
      <c r="Q296" s="37"/>
      <c r="R296" s="37"/>
      <c r="S296" s="37"/>
      <c r="T296" s="37"/>
      <c r="U296" s="37"/>
      <c r="V296" s="48"/>
      <c r="W296" s="37"/>
      <c r="X296" s="37"/>
      <c r="Y296" s="37"/>
      <c r="Z296" s="37"/>
      <c r="AA296" s="37"/>
      <c r="AB296" s="37"/>
      <c r="AC296" s="37"/>
      <c r="AD296" s="37"/>
      <c r="AE296" s="37"/>
      <c r="AF296" s="48"/>
      <c r="AG296" s="37"/>
      <c r="AH296" s="37"/>
      <c r="AI296" s="37"/>
      <c r="AJ296" s="37"/>
      <c r="AK296" s="37"/>
      <c r="AL296" s="37"/>
      <c r="AM296" s="37"/>
      <c r="AN296" s="37"/>
      <c r="AO296" s="37"/>
      <c r="AP296" s="48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6"/>
      <c r="BB296" s="37"/>
      <c r="BC296" s="37"/>
      <c r="BD296" s="37"/>
      <c r="BE296" s="37"/>
      <c r="BF296" s="37"/>
      <c r="BG296" s="37"/>
      <c r="BH296" s="37"/>
      <c r="BI296" s="37"/>
      <c r="BJ296" s="37"/>
      <c r="BK296" s="48"/>
      <c r="BL296" s="37"/>
      <c r="BM296" s="37"/>
      <c r="BN296" s="37"/>
      <c r="BO296" s="37"/>
      <c r="BP296" s="37"/>
      <c r="BQ296" s="37"/>
      <c r="BR296" s="37"/>
      <c r="BS296" s="37"/>
      <c r="BT296" s="37"/>
      <c r="BU296" s="48"/>
      <c r="BV296" s="37"/>
      <c r="BW296" s="37"/>
      <c r="BX296" s="37"/>
      <c r="BY296" s="37"/>
      <c r="BZ296" s="37"/>
      <c r="CA296" s="37"/>
      <c r="CB296" s="37"/>
      <c r="CC296" s="37"/>
      <c r="CD296" s="37"/>
      <c r="CE296" s="48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48"/>
      <c r="DA296" s="37"/>
      <c r="DB296" s="3">
        <v>23</v>
      </c>
      <c r="DD296" s="50">
        <v>9.2099999999999999E-6</v>
      </c>
      <c r="DE296">
        <v>82.486000000000004</v>
      </c>
      <c r="DF296">
        <v>68.332999999999998</v>
      </c>
      <c r="DG296">
        <v>91.578000000000003</v>
      </c>
      <c r="DH296">
        <v>-139.185</v>
      </c>
      <c r="DI296">
        <v>1.6E-2</v>
      </c>
      <c r="DT296" s="37"/>
      <c r="DU296" s="37"/>
      <c r="DV296" s="37"/>
      <c r="DW296" s="37"/>
      <c r="DX296" s="37"/>
      <c r="DY296" s="37"/>
      <c r="DZ296" s="37"/>
      <c r="EA296" s="37"/>
      <c r="EB296" s="37"/>
      <c r="EC296" s="37"/>
      <c r="ED296" s="37"/>
      <c r="EE296" s="48"/>
      <c r="EF296" s="37"/>
      <c r="EG296" s="49"/>
      <c r="EH296" s="37"/>
      <c r="EI296" s="37"/>
      <c r="EJ296" s="37"/>
      <c r="EK296" s="37"/>
      <c r="EL296" s="37"/>
      <c r="EM296" s="37"/>
      <c r="EN296" s="37"/>
      <c r="EO296" s="37"/>
      <c r="EP296" s="48"/>
      <c r="EQ296" s="37"/>
      <c r="ER296" s="37"/>
      <c r="ES296" s="37"/>
      <c r="ET296" s="37"/>
      <c r="EU296" s="37"/>
      <c r="EV296" s="37"/>
      <c r="EW296" s="37"/>
      <c r="EX296" s="37"/>
      <c r="EY296" s="36"/>
      <c r="EZ296" s="37"/>
      <c r="FA296" s="37"/>
      <c r="FB296" s="37"/>
      <c r="FC296" s="37"/>
      <c r="FD296" s="37"/>
      <c r="FE296" s="37"/>
      <c r="FF296" s="37"/>
      <c r="FG296" s="37"/>
      <c r="FH296" s="37"/>
    </row>
    <row r="297" spans="2:164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48"/>
      <c r="M297" s="37"/>
      <c r="N297" s="37"/>
      <c r="O297" s="37"/>
      <c r="P297" s="37"/>
      <c r="Q297" s="37"/>
      <c r="R297" s="37"/>
      <c r="S297" s="37"/>
      <c r="T297" s="37"/>
      <c r="U297" s="37"/>
      <c r="V297" s="48"/>
      <c r="W297" s="37"/>
      <c r="X297" s="37"/>
      <c r="Y297" s="37"/>
      <c r="Z297" s="37"/>
      <c r="AA297" s="37"/>
      <c r="AB297" s="37"/>
      <c r="AC297" s="37"/>
      <c r="AD297" s="37"/>
      <c r="AE297" s="37"/>
      <c r="AF297" s="48"/>
      <c r="AG297" s="37"/>
      <c r="AH297" s="37"/>
      <c r="AI297" s="37"/>
      <c r="AJ297" s="37"/>
      <c r="AK297" s="37"/>
      <c r="AL297" s="37"/>
      <c r="AM297" s="37"/>
      <c r="AN297" s="37"/>
      <c r="AO297" s="37"/>
      <c r="AP297" s="48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6"/>
      <c r="BB297" s="37"/>
      <c r="BC297" s="37"/>
      <c r="BD297" s="37"/>
      <c r="BE297" s="37"/>
      <c r="BF297" s="37"/>
      <c r="BG297" s="37"/>
      <c r="BH297" s="37"/>
      <c r="BI297" s="37"/>
      <c r="BJ297" s="37"/>
      <c r="BK297" s="48"/>
      <c r="BL297" s="37"/>
      <c r="BM297" s="37"/>
      <c r="BN297" s="37"/>
      <c r="BO297" s="37"/>
      <c r="BP297" s="37"/>
      <c r="BQ297" s="37"/>
      <c r="BR297" s="37"/>
      <c r="BS297" s="37"/>
      <c r="BT297" s="37"/>
      <c r="BU297" s="48"/>
      <c r="BV297" s="37"/>
      <c r="BW297" s="37"/>
      <c r="BX297" s="37"/>
      <c r="BY297" s="37"/>
      <c r="BZ297" s="37"/>
      <c r="CA297" s="37"/>
      <c r="CB297" s="37"/>
      <c r="CC297" s="37"/>
      <c r="CD297" s="37"/>
      <c r="CE297" s="48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48"/>
      <c r="DA297" s="37"/>
      <c r="DB297" s="3">
        <v>24</v>
      </c>
      <c r="DD297" s="50">
        <v>7.6699999999999994E-6</v>
      </c>
      <c r="DE297">
        <v>79.978999999999999</v>
      </c>
      <c r="DF297">
        <v>75.540999999999997</v>
      </c>
      <c r="DG297">
        <v>86.332999999999998</v>
      </c>
      <c r="DH297">
        <v>36.384</v>
      </c>
      <c r="DI297">
        <v>1.2999999999999999E-2</v>
      </c>
      <c r="DT297" s="37"/>
      <c r="DU297" s="37"/>
      <c r="DV297" s="37"/>
      <c r="DW297" s="37"/>
      <c r="DX297" s="37"/>
      <c r="DY297" s="37"/>
      <c r="DZ297" s="37"/>
      <c r="EA297" s="37"/>
      <c r="EB297" s="37"/>
      <c r="EC297" s="37"/>
      <c r="ED297" s="37"/>
      <c r="EE297" s="48"/>
      <c r="EF297" s="37"/>
      <c r="EG297" s="49"/>
      <c r="EH297" s="37"/>
      <c r="EI297" s="37"/>
      <c r="EJ297" s="37"/>
      <c r="EK297" s="37"/>
      <c r="EL297" s="37"/>
      <c r="EM297" s="37"/>
      <c r="EN297" s="37"/>
      <c r="EO297" s="37"/>
      <c r="EP297" s="48"/>
      <c r="EQ297" s="37"/>
      <c r="ER297" s="37"/>
      <c r="ES297" s="37"/>
      <c r="ET297" s="37"/>
      <c r="EU297" s="37"/>
      <c r="EV297" s="37"/>
      <c r="EW297" s="37"/>
      <c r="EX297" s="37"/>
      <c r="EY297" s="36"/>
      <c r="EZ297" s="37"/>
      <c r="FA297" s="37"/>
      <c r="FB297" s="37"/>
      <c r="FC297" s="37"/>
      <c r="FD297" s="37"/>
      <c r="FE297" s="37"/>
      <c r="FF297" s="37"/>
      <c r="FG297" s="37"/>
      <c r="FH297" s="37"/>
    </row>
    <row r="298" spans="2:164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48"/>
      <c r="M298" s="37"/>
      <c r="N298" s="37"/>
      <c r="O298" s="37"/>
      <c r="P298" s="37"/>
      <c r="Q298" s="37"/>
      <c r="R298" s="37"/>
      <c r="S298" s="37"/>
      <c r="T298" s="37"/>
      <c r="U298" s="37"/>
      <c r="V298" s="48"/>
      <c r="W298" s="37"/>
      <c r="X298" s="37"/>
      <c r="Y298" s="37"/>
      <c r="Z298" s="37"/>
      <c r="AA298" s="37"/>
      <c r="AB298" s="37"/>
      <c r="AC298" s="37"/>
      <c r="AD298" s="37"/>
      <c r="AE298" s="37"/>
      <c r="AF298" s="48"/>
      <c r="AG298" s="37"/>
      <c r="AH298" s="37"/>
      <c r="AI298" s="37"/>
      <c r="AJ298" s="37"/>
      <c r="AK298" s="37"/>
      <c r="AL298" s="37"/>
      <c r="AM298" s="37"/>
      <c r="AN298" s="37"/>
      <c r="AO298" s="37"/>
      <c r="AP298" s="48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6"/>
      <c r="BB298" s="37"/>
      <c r="BC298" s="37"/>
      <c r="BD298" s="37"/>
      <c r="BE298" s="37"/>
      <c r="BF298" s="37"/>
      <c r="BG298" s="37"/>
      <c r="BH298" s="37"/>
      <c r="BI298" s="37"/>
      <c r="BJ298" s="37"/>
      <c r="BK298" s="48"/>
      <c r="BL298" s="37"/>
      <c r="BM298" s="37"/>
      <c r="BN298" s="37"/>
      <c r="BO298" s="37"/>
      <c r="BP298" s="37"/>
      <c r="BQ298" s="37"/>
      <c r="BR298" s="37"/>
      <c r="BS298" s="37"/>
      <c r="BT298" s="37"/>
      <c r="BU298" s="48"/>
      <c r="BV298" s="37"/>
      <c r="BW298" s="37"/>
      <c r="BX298" s="37"/>
      <c r="BY298" s="37"/>
      <c r="BZ298" s="37"/>
      <c r="CA298" s="37"/>
      <c r="CB298" s="37"/>
      <c r="CC298" s="37"/>
      <c r="CD298" s="37"/>
      <c r="CE298" s="48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48"/>
      <c r="DA298" s="37"/>
      <c r="DB298" s="3">
        <v>25</v>
      </c>
      <c r="DD298" s="50">
        <v>4.6E-6</v>
      </c>
      <c r="DE298">
        <v>81.164000000000001</v>
      </c>
      <c r="DF298">
        <v>76.459999999999994</v>
      </c>
      <c r="DG298">
        <v>86.364999999999995</v>
      </c>
      <c r="DH298">
        <v>-135</v>
      </c>
      <c r="DI298">
        <v>8.0000000000000002E-3</v>
      </c>
      <c r="DT298" s="37"/>
      <c r="DU298" s="37"/>
      <c r="DV298" s="37"/>
      <c r="DW298" s="37"/>
      <c r="DX298" s="37"/>
      <c r="DY298" s="37"/>
      <c r="DZ298" s="37"/>
      <c r="EA298" s="37"/>
      <c r="EB298" s="37"/>
      <c r="EC298" s="37"/>
      <c r="ED298" s="37"/>
      <c r="EE298" s="48"/>
      <c r="EF298" s="37"/>
      <c r="EG298" s="49"/>
      <c r="EH298" s="37"/>
      <c r="EI298" s="37"/>
      <c r="EJ298" s="37"/>
      <c r="EK298" s="37"/>
      <c r="EL298" s="37"/>
      <c r="EM298" s="37"/>
      <c r="EN298" s="37"/>
      <c r="EO298" s="37"/>
      <c r="EP298" s="48"/>
      <c r="EQ298" s="37"/>
      <c r="ER298" s="37"/>
      <c r="ES298" s="37"/>
      <c r="ET298" s="37"/>
      <c r="EU298" s="37"/>
      <c r="EV298" s="37"/>
      <c r="EW298" s="37"/>
      <c r="EX298" s="37"/>
      <c r="EY298" s="36"/>
      <c r="EZ298" s="37"/>
      <c r="FA298" s="37"/>
      <c r="FB298" s="37"/>
      <c r="FC298" s="37"/>
      <c r="FD298" s="37"/>
      <c r="FE298" s="37"/>
      <c r="FF298" s="37"/>
      <c r="FG298" s="37"/>
      <c r="FH298" s="37"/>
    </row>
    <row r="299" spans="2:164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48"/>
      <c r="M299" s="37"/>
      <c r="N299" s="37"/>
      <c r="O299" s="37"/>
      <c r="P299" s="37"/>
      <c r="Q299" s="37"/>
      <c r="R299" s="37"/>
      <c r="S299" s="37"/>
      <c r="T299" s="37"/>
      <c r="U299" s="37"/>
      <c r="V299" s="48"/>
      <c r="W299" s="37"/>
      <c r="X299" s="37"/>
      <c r="Y299" s="37"/>
      <c r="Z299" s="37"/>
      <c r="AA299" s="37"/>
      <c r="AB299" s="37"/>
      <c r="AC299" s="37"/>
      <c r="AD299" s="37"/>
      <c r="AE299" s="37"/>
      <c r="AF299" s="48"/>
      <c r="AG299" s="37"/>
      <c r="AH299" s="37"/>
      <c r="AI299" s="37"/>
      <c r="AJ299" s="37"/>
      <c r="AK299" s="37"/>
      <c r="AL299" s="37"/>
      <c r="AM299" s="37"/>
      <c r="AN299" s="37"/>
      <c r="AO299" s="37"/>
      <c r="AP299" s="48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6"/>
      <c r="BB299" s="37"/>
      <c r="BC299" s="37"/>
      <c r="BD299" s="37"/>
      <c r="BE299" s="37"/>
      <c r="BF299" s="37"/>
      <c r="BG299" s="37"/>
      <c r="BH299" s="37"/>
      <c r="BI299" s="37"/>
      <c r="BJ299" s="37"/>
      <c r="BK299" s="48"/>
      <c r="BL299" s="37"/>
      <c r="BM299" s="37"/>
      <c r="BN299" s="37"/>
      <c r="BO299" s="37"/>
      <c r="BP299" s="37"/>
      <c r="BQ299" s="37"/>
      <c r="BR299" s="37"/>
      <c r="BS299" s="37"/>
      <c r="BT299" s="37"/>
      <c r="BU299" s="48"/>
      <c r="BV299" s="37"/>
      <c r="BW299" s="37"/>
      <c r="BX299" s="37"/>
      <c r="BY299" s="37"/>
      <c r="BZ299" s="37"/>
      <c r="CA299" s="37"/>
      <c r="CB299" s="37"/>
      <c r="CC299" s="37"/>
      <c r="CD299" s="37"/>
      <c r="CE299" s="48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48"/>
      <c r="DA299" s="37"/>
      <c r="DB299" s="3">
        <v>26</v>
      </c>
      <c r="DD299" s="50">
        <v>5.5300000000000004E-6</v>
      </c>
      <c r="DE299">
        <v>81.349000000000004</v>
      </c>
      <c r="DF299">
        <v>74.525999999999996</v>
      </c>
      <c r="DG299">
        <v>86.116</v>
      </c>
      <c r="DH299">
        <v>37.569000000000003</v>
      </c>
      <c r="DI299">
        <v>8.9999999999999993E-3</v>
      </c>
      <c r="DT299" s="37"/>
      <c r="DU299" s="37"/>
      <c r="DV299" s="37"/>
      <c r="DW299" s="37"/>
      <c r="DX299" s="37"/>
      <c r="DY299" s="37"/>
      <c r="DZ299" s="37"/>
      <c r="EA299" s="37"/>
      <c r="EB299" s="37"/>
      <c r="EC299" s="37"/>
      <c r="ED299" s="37"/>
      <c r="EE299" s="48"/>
      <c r="EF299" s="37"/>
      <c r="EG299" s="49"/>
      <c r="EH299" s="37"/>
      <c r="EI299" s="37"/>
      <c r="EJ299" s="37"/>
      <c r="EK299" s="37"/>
      <c r="EL299" s="37"/>
      <c r="EM299" s="37"/>
      <c r="EN299" s="37"/>
      <c r="EO299" s="37"/>
      <c r="EP299" s="48"/>
      <c r="EQ299" s="37"/>
      <c r="ER299" s="37"/>
      <c r="ES299" s="37"/>
      <c r="ET299" s="37"/>
      <c r="EU299" s="37"/>
      <c r="EV299" s="37"/>
      <c r="EW299" s="37"/>
      <c r="EX299" s="37"/>
      <c r="EY299" s="36"/>
      <c r="EZ299" s="37"/>
      <c r="FA299" s="37"/>
      <c r="FB299" s="37"/>
      <c r="FC299" s="37"/>
      <c r="FD299" s="37"/>
      <c r="FE299" s="37"/>
      <c r="FF299" s="37"/>
      <c r="FG299" s="37"/>
      <c r="FH299" s="37"/>
    </row>
    <row r="300" spans="2:164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48"/>
      <c r="M300" s="37"/>
      <c r="N300" s="37"/>
      <c r="O300" s="37"/>
      <c r="P300" s="37"/>
      <c r="Q300" s="37"/>
      <c r="R300" s="37"/>
      <c r="S300" s="37"/>
      <c r="T300" s="37"/>
      <c r="U300" s="37"/>
      <c r="V300" s="48"/>
      <c r="W300" s="37"/>
      <c r="X300" s="37"/>
      <c r="Y300" s="37"/>
      <c r="Z300" s="37"/>
      <c r="AA300" s="37"/>
      <c r="AB300" s="37"/>
      <c r="AC300" s="37"/>
      <c r="AD300" s="37"/>
      <c r="AE300" s="37"/>
      <c r="AF300" s="48"/>
      <c r="AG300" s="37"/>
      <c r="AH300" s="37"/>
      <c r="AI300" s="37"/>
      <c r="AJ300" s="37"/>
      <c r="AK300" s="37"/>
      <c r="AL300" s="37"/>
      <c r="AM300" s="37"/>
      <c r="AN300" s="37"/>
      <c r="AO300" s="37"/>
      <c r="AP300" s="48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6"/>
      <c r="BB300" s="37"/>
      <c r="BC300" s="37"/>
      <c r="BD300" s="37"/>
      <c r="BE300" s="37"/>
      <c r="BF300" s="37"/>
      <c r="BG300" s="37"/>
      <c r="BH300" s="37"/>
      <c r="BI300" s="37"/>
      <c r="BJ300" s="37"/>
      <c r="BK300" s="48"/>
      <c r="BL300" s="37"/>
      <c r="BM300" s="37"/>
      <c r="BN300" s="37"/>
      <c r="BO300" s="37"/>
      <c r="BP300" s="37"/>
      <c r="BQ300" s="37"/>
      <c r="BR300" s="37"/>
      <c r="BS300" s="37"/>
      <c r="BT300" s="37"/>
      <c r="BU300" s="48"/>
      <c r="BV300" s="37"/>
      <c r="BW300" s="37"/>
      <c r="BX300" s="37"/>
      <c r="BY300" s="37"/>
      <c r="BZ300" s="37"/>
      <c r="CA300" s="37"/>
      <c r="CB300" s="37"/>
      <c r="CC300" s="37"/>
      <c r="CD300" s="37"/>
      <c r="CE300" s="48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48"/>
      <c r="DA300" s="37"/>
      <c r="DB300" s="3">
        <v>27</v>
      </c>
      <c r="DD300" s="50">
        <v>1.3499999999999999E-5</v>
      </c>
      <c r="DE300">
        <v>83.397000000000006</v>
      </c>
      <c r="DF300">
        <v>71.784000000000006</v>
      </c>
      <c r="DG300">
        <v>122.831</v>
      </c>
      <c r="DH300">
        <v>-140.71100000000001</v>
      </c>
      <c r="DI300">
        <v>2.4E-2</v>
      </c>
      <c r="DT300" s="37"/>
      <c r="DU300" s="37"/>
      <c r="DV300" s="37"/>
      <c r="DW300" s="37"/>
      <c r="DX300" s="37"/>
      <c r="DY300" s="37"/>
      <c r="DZ300" s="37"/>
      <c r="EA300" s="37"/>
      <c r="EB300" s="37"/>
      <c r="EC300" s="37"/>
      <c r="ED300" s="37"/>
      <c r="EE300" s="48"/>
      <c r="EF300" s="37"/>
      <c r="EG300" s="37"/>
      <c r="EH300" s="37"/>
      <c r="EI300" s="37"/>
      <c r="EJ300" s="37"/>
      <c r="EK300" s="37"/>
      <c r="EL300" s="37"/>
      <c r="EM300" s="37"/>
      <c r="EN300" s="37"/>
      <c r="EO300" s="37"/>
      <c r="EP300" s="48"/>
      <c r="EQ300" s="37"/>
      <c r="ER300" s="37"/>
      <c r="ES300" s="37"/>
      <c r="ET300" s="37"/>
      <c r="EU300" s="37"/>
      <c r="EV300" s="37"/>
      <c r="EW300" s="37"/>
      <c r="EX300" s="37"/>
      <c r="EY300" s="36"/>
      <c r="EZ300" s="37"/>
      <c r="FA300" s="37"/>
      <c r="FB300" s="37"/>
      <c r="FC300" s="37"/>
      <c r="FD300" s="37"/>
      <c r="FE300" s="37"/>
      <c r="FF300" s="37"/>
      <c r="FG300" s="37"/>
      <c r="FH300" s="37"/>
    </row>
    <row r="301" spans="2:164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48"/>
      <c r="M301" s="37"/>
      <c r="N301" s="37"/>
      <c r="O301" s="37"/>
      <c r="P301" s="37"/>
      <c r="Q301" s="37"/>
      <c r="R301" s="37"/>
      <c r="S301" s="37"/>
      <c r="T301" s="37"/>
      <c r="U301" s="37"/>
      <c r="V301" s="48"/>
      <c r="W301" s="37"/>
      <c r="X301" s="37"/>
      <c r="Y301" s="37"/>
      <c r="Z301" s="37"/>
      <c r="AA301" s="37"/>
      <c r="AB301" s="37"/>
      <c r="AC301" s="37"/>
      <c r="AD301" s="37"/>
      <c r="AE301" s="37"/>
      <c r="AF301" s="48"/>
      <c r="AG301" s="37"/>
      <c r="AH301" s="37"/>
      <c r="AI301" s="37"/>
      <c r="AJ301" s="37"/>
      <c r="AK301" s="37"/>
      <c r="AL301" s="37"/>
      <c r="AM301" s="37"/>
      <c r="AN301" s="37"/>
      <c r="AO301" s="37"/>
      <c r="AP301" s="48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6"/>
      <c r="BB301" s="37"/>
      <c r="BC301" s="37"/>
      <c r="BD301" s="37"/>
      <c r="BE301" s="37"/>
      <c r="BF301" s="37"/>
      <c r="BG301" s="37"/>
      <c r="BH301" s="37"/>
      <c r="BI301" s="37"/>
      <c r="BJ301" s="37"/>
      <c r="BK301" s="48"/>
      <c r="BL301" s="37"/>
      <c r="BM301" s="37"/>
      <c r="BN301" s="37"/>
      <c r="BO301" s="37"/>
      <c r="BP301" s="37"/>
      <c r="BQ301" s="37"/>
      <c r="BR301" s="37"/>
      <c r="BS301" s="37"/>
      <c r="BT301" s="37"/>
      <c r="BU301" s="48"/>
      <c r="BV301" s="37"/>
      <c r="BW301" s="37"/>
      <c r="BX301" s="37"/>
      <c r="BY301" s="37"/>
      <c r="BZ301" s="37"/>
      <c r="CA301" s="37"/>
      <c r="CB301" s="37"/>
      <c r="CC301" s="37"/>
      <c r="CD301" s="37"/>
      <c r="CE301" s="48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48"/>
      <c r="DA301" s="37"/>
      <c r="DB301" s="3">
        <v>28</v>
      </c>
      <c r="DD301" s="50">
        <v>9.2099999999999999E-6</v>
      </c>
      <c r="DE301">
        <v>76.367999999999995</v>
      </c>
      <c r="DF301">
        <v>69.168000000000006</v>
      </c>
      <c r="DG301">
        <v>83.629000000000005</v>
      </c>
      <c r="DH301">
        <v>43.603000000000002</v>
      </c>
      <c r="DI301">
        <v>1.6E-2</v>
      </c>
      <c r="DT301" s="37"/>
      <c r="DU301" s="37"/>
      <c r="DV301" s="37"/>
      <c r="DW301" s="37"/>
      <c r="DX301" s="37"/>
      <c r="DY301" s="37"/>
      <c r="DZ301" s="37"/>
      <c r="EA301" s="37"/>
      <c r="EB301" s="37"/>
      <c r="EC301" s="37"/>
      <c r="ED301" s="37"/>
      <c r="EE301" s="48"/>
      <c r="EF301" s="37"/>
      <c r="EG301" s="37"/>
      <c r="EH301" s="37"/>
      <c r="EI301" s="37"/>
      <c r="EJ301" s="37"/>
      <c r="EK301" s="37"/>
      <c r="EL301" s="37"/>
      <c r="EM301" s="37"/>
      <c r="EN301" s="37"/>
      <c r="EO301" s="37"/>
      <c r="EP301" s="48"/>
      <c r="EQ301" s="37"/>
      <c r="ER301" s="37"/>
      <c r="ES301" s="37"/>
      <c r="ET301" s="37"/>
      <c r="EU301" s="37"/>
      <c r="EV301" s="37"/>
      <c r="EW301" s="37"/>
      <c r="EX301" s="37"/>
      <c r="EY301" s="36"/>
      <c r="EZ301" s="37"/>
      <c r="FA301" s="37"/>
      <c r="FB301" s="37"/>
      <c r="FC301" s="37"/>
      <c r="FD301" s="37"/>
      <c r="FE301" s="37"/>
      <c r="FF301" s="37"/>
      <c r="FG301" s="37"/>
      <c r="FH301" s="37"/>
    </row>
    <row r="302" spans="2:164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48"/>
      <c r="M302" s="37"/>
      <c r="N302" s="37"/>
      <c r="O302" s="37"/>
      <c r="P302" s="37"/>
      <c r="Q302" s="37"/>
      <c r="R302" s="37"/>
      <c r="S302" s="37"/>
      <c r="T302" s="37"/>
      <c r="U302" s="37"/>
      <c r="V302" s="48"/>
      <c r="W302" s="37"/>
      <c r="X302" s="37"/>
      <c r="Y302" s="37"/>
      <c r="Z302" s="37"/>
      <c r="AA302" s="37"/>
      <c r="AB302" s="37"/>
      <c r="AC302" s="37"/>
      <c r="AD302" s="37"/>
      <c r="AE302" s="37"/>
      <c r="AF302" s="48"/>
      <c r="AG302" s="37"/>
      <c r="AH302" s="37"/>
      <c r="AI302" s="37"/>
      <c r="AJ302" s="37"/>
      <c r="AK302" s="37"/>
      <c r="AL302" s="37"/>
      <c r="AM302" s="37"/>
      <c r="AN302" s="37"/>
      <c r="AO302" s="37"/>
      <c r="AP302" s="48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6"/>
      <c r="BB302" s="37"/>
      <c r="BC302" s="37"/>
      <c r="BD302" s="37"/>
      <c r="BE302" s="37"/>
      <c r="BF302" s="37"/>
      <c r="BG302" s="37"/>
      <c r="BH302" s="37"/>
      <c r="BI302" s="37"/>
      <c r="BJ302" s="37"/>
      <c r="BK302" s="48"/>
      <c r="BL302" s="37"/>
      <c r="BM302" s="37"/>
      <c r="BN302" s="37"/>
      <c r="BO302" s="37"/>
      <c r="BP302" s="37"/>
      <c r="BQ302" s="37"/>
      <c r="BR302" s="37"/>
      <c r="BS302" s="37"/>
      <c r="BT302" s="37"/>
      <c r="BU302" s="48"/>
      <c r="BV302" s="37"/>
      <c r="BW302" s="37"/>
      <c r="BX302" s="37"/>
      <c r="BY302" s="37"/>
      <c r="BZ302" s="37"/>
      <c r="CA302" s="37"/>
      <c r="CB302" s="37"/>
      <c r="CC302" s="37"/>
      <c r="CD302" s="37"/>
      <c r="CE302" s="48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48"/>
      <c r="DA302" s="37"/>
      <c r="DB302" s="3">
        <v>29</v>
      </c>
      <c r="DD302" s="50">
        <v>1.11E-5</v>
      </c>
      <c r="DE302">
        <v>67.539000000000001</v>
      </c>
      <c r="DF302">
        <v>47.091999999999999</v>
      </c>
      <c r="DG302">
        <v>86.793000000000006</v>
      </c>
      <c r="DH302">
        <v>-140.82599999999999</v>
      </c>
      <c r="DI302">
        <v>1.9E-2</v>
      </c>
      <c r="DT302" s="37"/>
      <c r="DU302" s="37"/>
      <c r="DV302" s="37"/>
      <c r="DW302" s="37"/>
      <c r="DX302" s="37"/>
      <c r="DY302" s="37"/>
      <c r="DZ302" s="37"/>
      <c r="EA302" s="37"/>
      <c r="EB302" s="37"/>
      <c r="EC302" s="37"/>
      <c r="ED302" s="37"/>
      <c r="EE302" s="48"/>
      <c r="EF302" s="37"/>
      <c r="EG302" s="37"/>
      <c r="EH302" s="37"/>
      <c r="EI302" s="37"/>
      <c r="EJ302" s="37"/>
      <c r="EK302" s="37"/>
      <c r="EL302" s="37"/>
      <c r="EM302" s="37"/>
      <c r="EN302" s="37"/>
      <c r="EO302" s="37"/>
      <c r="EP302" s="48"/>
      <c r="EQ302" s="37"/>
      <c r="ER302" s="37"/>
      <c r="ES302" s="37"/>
      <c r="ET302" s="37"/>
      <c r="EU302" s="37"/>
      <c r="EV302" s="37"/>
      <c r="EW302" s="37"/>
      <c r="EX302" s="37"/>
      <c r="EY302" s="36"/>
      <c r="EZ302" s="37"/>
      <c r="FA302" s="37"/>
      <c r="FB302" s="37"/>
      <c r="FC302" s="37"/>
      <c r="FD302" s="37"/>
      <c r="FE302" s="37"/>
      <c r="FF302" s="37"/>
      <c r="FG302" s="37"/>
      <c r="FH302" s="37"/>
    </row>
    <row r="303" spans="2:164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48"/>
      <c r="M303" s="37"/>
      <c r="N303" s="37"/>
      <c r="O303" s="37"/>
      <c r="P303" s="37"/>
      <c r="Q303" s="37"/>
      <c r="R303" s="37"/>
      <c r="S303" s="37"/>
      <c r="T303" s="37"/>
      <c r="U303" s="37"/>
      <c r="V303" s="48"/>
      <c r="W303" s="37"/>
      <c r="X303" s="37"/>
      <c r="Y303" s="37"/>
      <c r="Z303" s="37"/>
      <c r="AA303" s="37"/>
      <c r="AB303" s="37"/>
      <c r="AC303" s="37"/>
      <c r="AD303" s="37"/>
      <c r="AE303" s="37"/>
      <c r="AF303" s="48"/>
      <c r="AG303" s="37"/>
      <c r="AH303" s="37"/>
      <c r="AI303" s="37"/>
      <c r="AJ303" s="37"/>
      <c r="AK303" s="37"/>
      <c r="AL303" s="37"/>
      <c r="AM303" s="37"/>
      <c r="AN303" s="37"/>
      <c r="AO303" s="37"/>
      <c r="AP303" s="48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6"/>
      <c r="BB303" s="37"/>
      <c r="BC303" s="37"/>
      <c r="BD303" s="37"/>
      <c r="BE303" s="37"/>
      <c r="BF303" s="37"/>
      <c r="BG303" s="37"/>
      <c r="BH303" s="37"/>
      <c r="BI303" s="37"/>
      <c r="BJ303" s="37"/>
      <c r="BK303" s="48"/>
      <c r="BL303" s="37"/>
      <c r="BM303" s="37"/>
      <c r="BN303" s="37"/>
      <c r="BO303" s="37"/>
      <c r="BP303" s="37"/>
      <c r="BQ303" s="37"/>
      <c r="BR303" s="37"/>
      <c r="BS303" s="37"/>
      <c r="BT303" s="37"/>
      <c r="BU303" s="48"/>
      <c r="BV303" s="37"/>
      <c r="BW303" s="37"/>
      <c r="BX303" s="37"/>
      <c r="BY303" s="37"/>
      <c r="BZ303" s="37"/>
      <c r="CA303" s="37"/>
      <c r="CB303" s="37"/>
      <c r="CC303" s="37"/>
      <c r="CD303" s="37"/>
      <c r="CE303" s="48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48"/>
      <c r="DA303" s="37"/>
      <c r="DB303" s="3">
        <v>30</v>
      </c>
      <c r="DD303" s="50">
        <v>5.22E-6</v>
      </c>
      <c r="DE303">
        <v>78.805999999999997</v>
      </c>
      <c r="DF303">
        <v>54.558999999999997</v>
      </c>
      <c r="DG303">
        <v>98.582999999999998</v>
      </c>
      <c r="DH303">
        <v>39.805999999999997</v>
      </c>
      <c r="DI303">
        <v>8.9999999999999993E-3</v>
      </c>
      <c r="DT303" s="37"/>
      <c r="DU303" s="37"/>
      <c r="DV303" s="37"/>
      <c r="DW303" s="37"/>
      <c r="DX303" s="37"/>
      <c r="DY303" s="37"/>
      <c r="DZ303" s="37"/>
      <c r="EA303" s="37"/>
      <c r="EB303" s="37"/>
      <c r="EC303" s="37"/>
      <c r="ED303" s="37"/>
      <c r="EE303" s="48"/>
      <c r="EF303" s="37"/>
      <c r="EG303" s="37"/>
      <c r="EH303" s="37"/>
      <c r="EI303" s="37"/>
      <c r="EJ303" s="37"/>
      <c r="EK303" s="37"/>
      <c r="EL303" s="37"/>
      <c r="EM303" s="37"/>
      <c r="EN303" s="37"/>
      <c r="EO303" s="37"/>
      <c r="EP303" s="48"/>
      <c r="EQ303" s="37"/>
      <c r="ER303" s="37"/>
      <c r="ES303" s="37"/>
      <c r="ET303" s="37"/>
      <c r="EU303" s="37"/>
      <c r="EV303" s="37"/>
      <c r="EW303" s="37"/>
      <c r="EX303" s="37"/>
      <c r="EY303" s="36"/>
      <c r="EZ303" s="37"/>
      <c r="FA303" s="37"/>
      <c r="FB303" s="37"/>
      <c r="FC303" s="37"/>
      <c r="FD303" s="37"/>
      <c r="FE303" s="37"/>
      <c r="FF303" s="37"/>
      <c r="FG303" s="37"/>
      <c r="FH303" s="37"/>
    </row>
    <row r="304" spans="2:164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48"/>
      <c r="M304" s="37"/>
      <c r="N304" s="37"/>
      <c r="O304" s="37"/>
      <c r="P304" s="37"/>
      <c r="Q304" s="37"/>
      <c r="R304" s="37"/>
      <c r="S304" s="37"/>
      <c r="T304" s="37"/>
      <c r="U304" s="37"/>
      <c r="V304" s="48"/>
      <c r="W304" s="37"/>
      <c r="X304" s="37"/>
      <c r="Y304" s="37"/>
      <c r="Z304" s="37"/>
      <c r="AA304" s="37"/>
      <c r="AB304" s="37"/>
      <c r="AC304" s="37"/>
      <c r="AD304" s="37"/>
      <c r="AE304" s="37"/>
      <c r="AF304" s="48"/>
      <c r="AG304" s="37"/>
      <c r="AH304" s="37"/>
      <c r="AI304" s="37"/>
      <c r="AJ304" s="37"/>
      <c r="AK304" s="37"/>
      <c r="AL304" s="37"/>
      <c r="AM304" s="37"/>
      <c r="AN304" s="37"/>
      <c r="AO304" s="37"/>
      <c r="AP304" s="48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6"/>
      <c r="BB304" s="37"/>
      <c r="BC304" s="37"/>
      <c r="BD304" s="37"/>
      <c r="BE304" s="37"/>
      <c r="BF304" s="37"/>
      <c r="BG304" s="37"/>
      <c r="BH304" s="37"/>
      <c r="BI304" s="37"/>
      <c r="BJ304" s="37"/>
      <c r="BK304" s="48"/>
      <c r="BL304" s="37"/>
      <c r="BM304" s="37"/>
      <c r="BN304" s="37"/>
      <c r="BO304" s="37"/>
      <c r="BP304" s="37"/>
      <c r="BQ304" s="37"/>
      <c r="BR304" s="37"/>
      <c r="BS304" s="37"/>
      <c r="BT304" s="37"/>
      <c r="BU304" s="48"/>
      <c r="BV304" s="37"/>
      <c r="BW304" s="37"/>
      <c r="BX304" s="37"/>
      <c r="BY304" s="37"/>
      <c r="BZ304" s="37"/>
      <c r="CA304" s="37"/>
      <c r="CB304" s="37"/>
      <c r="CC304" s="37"/>
      <c r="CD304" s="37"/>
      <c r="CE304" s="48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48"/>
      <c r="DA304" s="37"/>
      <c r="DB304" s="3">
        <v>31</v>
      </c>
      <c r="DD304" s="50">
        <v>7.9799999999999998E-6</v>
      </c>
      <c r="DE304">
        <v>87.905000000000001</v>
      </c>
      <c r="DF304">
        <v>75.054000000000002</v>
      </c>
      <c r="DG304">
        <v>110.28700000000001</v>
      </c>
      <c r="DH304">
        <v>-139.899</v>
      </c>
      <c r="DI304">
        <v>1.4E-2</v>
      </c>
      <c r="DT304" s="37"/>
      <c r="DU304" s="37"/>
      <c r="DV304" s="37"/>
      <c r="DW304" s="37"/>
      <c r="DX304" s="37"/>
      <c r="DY304" s="37"/>
      <c r="DZ304" s="37"/>
      <c r="EA304" s="37"/>
      <c r="EB304" s="37"/>
      <c r="EC304" s="37"/>
      <c r="ED304" s="37"/>
      <c r="EE304" s="48"/>
      <c r="EF304" s="37"/>
      <c r="EG304" s="37"/>
      <c r="EH304" s="37"/>
      <c r="EI304" s="37"/>
      <c r="EJ304" s="37"/>
      <c r="EK304" s="37"/>
      <c r="EL304" s="37"/>
      <c r="EM304" s="37"/>
      <c r="EN304" s="37"/>
      <c r="EO304" s="37"/>
      <c r="EP304" s="48"/>
      <c r="EQ304" s="37"/>
      <c r="ER304" s="37"/>
      <c r="ES304" s="37"/>
      <c r="ET304" s="37"/>
      <c r="EU304" s="37"/>
      <c r="EV304" s="37"/>
      <c r="EW304" s="37"/>
      <c r="EX304" s="37"/>
      <c r="EY304" s="36"/>
      <c r="EZ304" s="37"/>
      <c r="FA304" s="37"/>
      <c r="FB304" s="37"/>
      <c r="FC304" s="37"/>
      <c r="FD304" s="37"/>
      <c r="FE304" s="37"/>
      <c r="FF304" s="37"/>
      <c r="FG304" s="37"/>
      <c r="FH304" s="37"/>
    </row>
    <row r="305" spans="2:164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48"/>
      <c r="M305" s="37"/>
      <c r="N305" s="37"/>
      <c r="O305" s="37"/>
      <c r="P305" s="37"/>
      <c r="Q305" s="37"/>
      <c r="R305" s="37"/>
      <c r="S305" s="37"/>
      <c r="T305" s="37"/>
      <c r="U305" s="37"/>
      <c r="V305" s="48"/>
      <c r="W305" s="37"/>
      <c r="X305" s="37"/>
      <c r="Y305" s="37"/>
      <c r="Z305" s="37"/>
      <c r="AA305" s="37"/>
      <c r="AB305" s="37"/>
      <c r="AC305" s="37"/>
      <c r="AD305" s="37"/>
      <c r="AE305" s="37"/>
      <c r="AF305" s="48"/>
      <c r="AG305" s="37"/>
      <c r="AH305" s="37"/>
      <c r="AI305" s="37"/>
      <c r="AJ305" s="37"/>
      <c r="AK305" s="37"/>
      <c r="AL305" s="37"/>
      <c r="AM305" s="37"/>
      <c r="AN305" s="37"/>
      <c r="AO305" s="37"/>
      <c r="AP305" s="48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6"/>
      <c r="BB305" s="37"/>
      <c r="BC305" s="37"/>
      <c r="BD305" s="37"/>
      <c r="BE305" s="37"/>
      <c r="BF305" s="37"/>
      <c r="BG305" s="37"/>
      <c r="BH305" s="37"/>
      <c r="BI305" s="37"/>
      <c r="BJ305" s="37"/>
      <c r="BK305" s="48"/>
      <c r="BL305" s="37"/>
      <c r="BM305" s="37"/>
      <c r="BN305" s="37"/>
      <c r="BO305" s="37"/>
      <c r="BP305" s="37"/>
      <c r="BQ305" s="37"/>
      <c r="BR305" s="37"/>
      <c r="BS305" s="37"/>
      <c r="BT305" s="37"/>
      <c r="BU305" s="48"/>
      <c r="BV305" s="37"/>
      <c r="BW305" s="37"/>
      <c r="BX305" s="37"/>
      <c r="BY305" s="37"/>
      <c r="BZ305" s="37"/>
      <c r="CA305" s="37"/>
      <c r="CB305" s="37"/>
      <c r="CC305" s="37"/>
      <c r="CD305" s="37"/>
      <c r="CE305" s="48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48"/>
      <c r="DA305" s="37"/>
      <c r="DB305" s="3">
        <v>32</v>
      </c>
      <c r="DD305" s="50">
        <v>4.9100000000000004E-6</v>
      </c>
      <c r="DE305">
        <v>97.183000000000007</v>
      </c>
      <c r="DF305">
        <v>81.153999999999996</v>
      </c>
      <c r="DG305">
        <v>105.569</v>
      </c>
      <c r="DH305">
        <v>39.289000000000001</v>
      </c>
      <c r="DI305">
        <v>8.0000000000000002E-3</v>
      </c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48"/>
      <c r="EF305" s="37"/>
      <c r="EG305" s="37"/>
      <c r="EH305" s="37"/>
      <c r="EI305" s="37"/>
      <c r="EJ305" s="37"/>
      <c r="EK305" s="37"/>
      <c r="EL305" s="37"/>
      <c r="EM305" s="37"/>
      <c r="EN305" s="37"/>
      <c r="EO305" s="37"/>
      <c r="EP305" s="48"/>
      <c r="EQ305" s="37"/>
      <c r="ER305" s="37"/>
      <c r="ES305" s="37"/>
      <c r="ET305" s="37"/>
      <c r="EU305" s="37"/>
      <c r="EV305" s="37"/>
      <c r="EW305" s="37"/>
      <c r="EX305" s="37"/>
      <c r="EY305" s="36"/>
      <c r="EZ305" s="37"/>
      <c r="FA305" s="37"/>
      <c r="FB305" s="37"/>
      <c r="FC305" s="37"/>
      <c r="FD305" s="37"/>
      <c r="FE305" s="37"/>
      <c r="FF305" s="37"/>
      <c r="FG305" s="37"/>
      <c r="FH305" s="37"/>
    </row>
    <row r="306" spans="2:164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48"/>
      <c r="M306" s="37"/>
      <c r="N306" s="37"/>
      <c r="O306" s="37"/>
      <c r="P306" s="37"/>
      <c r="Q306" s="37"/>
      <c r="R306" s="37"/>
      <c r="S306" s="37"/>
      <c r="T306" s="37"/>
      <c r="U306" s="37"/>
      <c r="V306" s="48"/>
      <c r="W306" s="37"/>
      <c r="X306" s="37"/>
      <c r="Y306" s="37"/>
      <c r="Z306" s="37"/>
      <c r="AA306" s="37"/>
      <c r="AB306" s="37"/>
      <c r="AC306" s="37"/>
      <c r="AD306" s="37"/>
      <c r="AE306" s="37"/>
      <c r="AF306" s="48"/>
      <c r="AG306" s="37"/>
      <c r="AH306" s="37"/>
      <c r="AI306" s="37"/>
      <c r="AJ306" s="37"/>
      <c r="AK306" s="37"/>
      <c r="AL306" s="37"/>
      <c r="AM306" s="37"/>
      <c r="AN306" s="37"/>
      <c r="AO306" s="37"/>
      <c r="AP306" s="48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6"/>
      <c r="BB306" s="37"/>
      <c r="BC306" s="37"/>
      <c r="BD306" s="37"/>
      <c r="BE306" s="37"/>
      <c r="BF306" s="37"/>
      <c r="BG306" s="37"/>
      <c r="BH306" s="37"/>
      <c r="BI306" s="37"/>
      <c r="BJ306" s="37"/>
      <c r="BK306" s="48"/>
      <c r="BL306" s="37"/>
      <c r="BM306" s="37"/>
      <c r="BN306" s="37"/>
      <c r="BO306" s="37"/>
      <c r="BP306" s="37"/>
      <c r="BQ306" s="37"/>
      <c r="BR306" s="37"/>
      <c r="BS306" s="37"/>
      <c r="BT306" s="37"/>
      <c r="BU306" s="48"/>
      <c r="BV306" s="37"/>
      <c r="BW306" s="37"/>
      <c r="BX306" s="37"/>
      <c r="BY306" s="37"/>
      <c r="BZ306" s="37"/>
      <c r="CA306" s="37"/>
      <c r="CB306" s="37"/>
      <c r="CC306" s="37"/>
      <c r="CD306" s="37"/>
      <c r="CE306" s="48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48"/>
      <c r="DA306" s="37"/>
      <c r="DB306" s="3">
        <v>33</v>
      </c>
      <c r="DD306" s="50">
        <v>7.6699999999999994E-6</v>
      </c>
      <c r="DE306">
        <v>88.414000000000001</v>
      </c>
      <c r="DF306">
        <v>77.5</v>
      </c>
      <c r="DG306">
        <v>101.377</v>
      </c>
      <c r="DH306">
        <v>-138.36600000000001</v>
      </c>
      <c r="DI306">
        <v>1.2999999999999999E-2</v>
      </c>
      <c r="DT306" s="37"/>
      <c r="DU306" s="37"/>
      <c r="DV306" s="37"/>
      <c r="DW306" s="37"/>
      <c r="DX306" s="37"/>
      <c r="DY306" s="37"/>
      <c r="DZ306" s="37"/>
      <c r="EA306" s="37"/>
      <c r="EB306" s="37"/>
      <c r="EC306" s="37"/>
      <c r="ED306" s="37"/>
      <c r="EE306" s="48"/>
      <c r="EF306" s="37"/>
      <c r="EG306" s="49"/>
      <c r="EH306" s="37"/>
      <c r="EI306" s="37"/>
      <c r="EJ306" s="37"/>
      <c r="EK306" s="37"/>
      <c r="EL306" s="37"/>
      <c r="EM306" s="37"/>
      <c r="EN306" s="37"/>
      <c r="EO306" s="37"/>
      <c r="EP306" s="48"/>
      <c r="EQ306" s="37"/>
      <c r="ER306" s="37"/>
      <c r="ES306" s="37"/>
      <c r="ET306" s="37"/>
      <c r="EU306" s="37"/>
      <c r="EV306" s="37"/>
      <c r="EW306" s="37"/>
      <c r="EX306" s="37"/>
      <c r="EY306" s="36"/>
      <c r="EZ306" s="37"/>
      <c r="FA306" s="37"/>
      <c r="FB306" s="37"/>
      <c r="FC306" s="37"/>
      <c r="FD306" s="37"/>
      <c r="FE306" s="37"/>
      <c r="FF306" s="37"/>
      <c r="FG306" s="37"/>
      <c r="FH306" s="37"/>
    </row>
    <row r="307" spans="2:164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48"/>
      <c r="M307" s="37"/>
      <c r="N307" s="37"/>
      <c r="O307" s="37"/>
      <c r="P307" s="37"/>
      <c r="Q307" s="37"/>
      <c r="R307" s="37"/>
      <c r="S307" s="37"/>
      <c r="T307" s="37"/>
      <c r="U307" s="37"/>
      <c r="V307" s="48"/>
      <c r="W307" s="37"/>
      <c r="X307" s="37"/>
      <c r="Y307" s="37"/>
      <c r="Z307" s="37"/>
      <c r="AA307" s="37"/>
      <c r="AB307" s="37"/>
      <c r="AC307" s="37"/>
      <c r="AD307" s="37"/>
      <c r="AE307" s="37"/>
      <c r="AF307" s="48"/>
      <c r="AG307" s="37"/>
      <c r="AH307" s="37"/>
      <c r="AI307" s="37"/>
      <c r="AJ307" s="37"/>
      <c r="AK307" s="37"/>
      <c r="AL307" s="37"/>
      <c r="AM307" s="37"/>
      <c r="AN307" s="37"/>
      <c r="AO307" s="37"/>
      <c r="AP307" s="48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6"/>
      <c r="BB307" s="37"/>
      <c r="BC307" s="37"/>
      <c r="BD307" s="37"/>
      <c r="BE307" s="37"/>
      <c r="BF307" s="37"/>
      <c r="BG307" s="37"/>
      <c r="BH307" s="37"/>
      <c r="BI307" s="37"/>
      <c r="BJ307" s="37"/>
      <c r="BK307" s="48"/>
      <c r="BL307" s="37"/>
      <c r="BM307" s="37"/>
      <c r="BN307" s="37"/>
      <c r="BO307" s="37"/>
      <c r="BP307" s="37"/>
      <c r="BQ307" s="37"/>
      <c r="BR307" s="37"/>
      <c r="BS307" s="37"/>
      <c r="BT307" s="37"/>
      <c r="BU307" s="48"/>
      <c r="BV307" s="37"/>
      <c r="BW307" s="37"/>
      <c r="BX307" s="37"/>
      <c r="BY307" s="37"/>
      <c r="BZ307" s="37"/>
      <c r="CA307" s="37"/>
      <c r="CB307" s="37"/>
      <c r="CC307" s="37"/>
      <c r="CD307" s="37"/>
      <c r="CE307" s="48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48"/>
      <c r="DA307" s="37"/>
      <c r="DB307" s="3">
        <v>34</v>
      </c>
      <c r="DD307" s="50">
        <v>9.8200000000000008E-6</v>
      </c>
      <c r="DE307">
        <v>81.843999999999994</v>
      </c>
      <c r="DF307">
        <v>73.703000000000003</v>
      </c>
      <c r="DG307">
        <v>88.412000000000006</v>
      </c>
      <c r="DH307">
        <v>38.366999999999997</v>
      </c>
      <c r="DI307">
        <v>1.7000000000000001E-2</v>
      </c>
      <c r="DT307" s="37"/>
      <c r="DU307" s="37"/>
      <c r="DV307" s="37"/>
      <c r="DW307" s="37"/>
      <c r="DX307" s="37"/>
      <c r="DY307" s="37"/>
      <c r="DZ307" s="37"/>
      <c r="EA307" s="37"/>
      <c r="EB307" s="37"/>
      <c r="EC307" s="37"/>
      <c r="ED307" s="37"/>
      <c r="EE307" s="48"/>
      <c r="EF307" s="37"/>
      <c r="EG307" s="49"/>
      <c r="EH307" s="37"/>
      <c r="EI307" s="37"/>
      <c r="EJ307" s="37"/>
      <c r="EK307" s="37"/>
      <c r="EL307" s="37"/>
      <c r="EM307" s="37"/>
      <c r="EN307" s="37"/>
      <c r="EO307" s="37"/>
      <c r="EP307" s="48"/>
      <c r="EQ307" s="37"/>
      <c r="ER307" s="37"/>
      <c r="ES307" s="37"/>
      <c r="ET307" s="37"/>
      <c r="EU307" s="37"/>
      <c r="EV307" s="37"/>
      <c r="EW307" s="37"/>
      <c r="EX307" s="37"/>
      <c r="EY307" s="36"/>
      <c r="EZ307" s="37"/>
      <c r="FA307" s="37"/>
      <c r="FB307" s="37"/>
      <c r="FC307" s="37"/>
      <c r="FD307" s="37"/>
      <c r="FE307" s="37"/>
      <c r="FF307" s="37"/>
      <c r="FG307" s="37"/>
      <c r="FH307" s="37"/>
    </row>
    <row r="308" spans="2:164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48"/>
      <c r="M308" s="37"/>
      <c r="N308" s="37"/>
      <c r="O308" s="37"/>
      <c r="P308" s="37"/>
      <c r="Q308" s="37"/>
      <c r="R308" s="37"/>
      <c r="S308" s="37"/>
      <c r="T308" s="37"/>
      <c r="U308" s="37"/>
      <c r="V308" s="48"/>
      <c r="W308" s="37"/>
      <c r="X308" s="37"/>
      <c r="Y308" s="37"/>
      <c r="Z308" s="37"/>
      <c r="AA308" s="37"/>
      <c r="AB308" s="37"/>
      <c r="AC308" s="37"/>
      <c r="AD308" s="37"/>
      <c r="AE308" s="37"/>
      <c r="AF308" s="48"/>
      <c r="AG308" s="37"/>
      <c r="AH308" s="37"/>
      <c r="AI308" s="37"/>
      <c r="AJ308" s="37"/>
      <c r="AK308" s="37"/>
      <c r="AL308" s="37"/>
      <c r="AM308" s="37"/>
      <c r="AN308" s="37"/>
      <c r="AO308" s="37"/>
      <c r="AP308" s="48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6"/>
      <c r="BB308" s="37"/>
      <c r="BC308" s="37"/>
      <c r="BD308" s="37"/>
      <c r="BE308" s="37"/>
      <c r="BF308" s="37"/>
      <c r="BG308" s="37"/>
      <c r="BH308" s="37"/>
      <c r="BI308" s="37"/>
      <c r="BJ308" s="37"/>
      <c r="BK308" s="48"/>
      <c r="BL308" s="37"/>
      <c r="BM308" s="37"/>
      <c r="BN308" s="37"/>
      <c r="BO308" s="37"/>
      <c r="BP308" s="37"/>
      <c r="BQ308" s="37"/>
      <c r="BR308" s="37"/>
      <c r="BS308" s="37"/>
      <c r="BT308" s="37"/>
      <c r="BU308" s="48"/>
      <c r="BV308" s="37"/>
      <c r="BW308" s="37"/>
      <c r="BX308" s="37"/>
      <c r="BY308" s="37"/>
      <c r="BZ308" s="37"/>
      <c r="CA308" s="37"/>
      <c r="CB308" s="37"/>
      <c r="CC308" s="37"/>
      <c r="CD308" s="37"/>
      <c r="CE308" s="48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48"/>
      <c r="DA308" s="37"/>
      <c r="DB308" s="3">
        <v>35</v>
      </c>
      <c r="DD308" s="50">
        <v>1.01E-5</v>
      </c>
      <c r="DE308">
        <v>98.802000000000007</v>
      </c>
      <c r="DF308">
        <v>67.046000000000006</v>
      </c>
      <c r="DG308">
        <v>141.667</v>
      </c>
      <c r="DH308">
        <v>-138.81399999999999</v>
      </c>
      <c r="DI308">
        <v>1.7999999999999999E-2</v>
      </c>
      <c r="DT308" s="37"/>
      <c r="DU308" s="37"/>
      <c r="DV308" s="37"/>
      <c r="DW308" s="37"/>
      <c r="DX308" s="37"/>
      <c r="DY308" s="37"/>
      <c r="DZ308" s="37"/>
      <c r="EA308" s="37"/>
      <c r="EB308" s="37"/>
      <c r="EC308" s="37"/>
      <c r="ED308" s="37"/>
      <c r="EE308" s="48"/>
      <c r="EF308" s="37"/>
      <c r="EG308" s="49"/>
      <c r="EH308" s="37"/>
      <c r="EI308" s="37"/>
      <c r="EJ308" s="37"/>
      <c r="EK308" s="37"/>
      <c r="EL308" s="37"/>
      <c r="EM308" s="37"/>
      <c r="EN308" s="37"/>
      <c r="EO308" s="37"/>
      <c r="EP308" s="48"/>
      <c r="EQ308" s="37"/>
      <c r="ER308" s="37"/>
      <c r="ES308" s="37"/>
      <c r="ET308" s="37"/>
      <c r="EU308" s="37"/>
      <c r="EV308" s="37"/>
      <c r="EW308" s="37"/>
      <c r="EX308" s="37"/>
      <c r="EY308" s="36"/>
      <c r="EZ308" s="37"/>
      <c r="FA308" s="37"/>
      <c r="FB308" s="37"/>
      <c r="FC308" s="37"/>
      <c r="FD308" s="37"/>
      <c r="FE308" s="37"/>
      <c r="FF308" s="37"/>
      <c r="FG308" s="37"/>
      <c r="FH308" s="37"/>
    </row>
    <row r="309" spans="2:164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48"/>
      <c r="M309" s="37"/>
      <c r="N309" s="37"/>
      <c r="O309" s="37"/>
      <c r="P309" s="37"/>
      <c r="Q309" s="37"/>
      <c r="R309" s="37"/>
      <c r="S309" s="37"/>
      <c r="T309" s="37"/>
      <c r="U309" s="37"/>
      <c r="V309" s="48"/>
      <c r="W309" s="37"/>
      <c r="X309" s="37"/>
      <c r="Y309" s="37"/>
      <c r="Z309" s="37"/>
      <c r="AA309" s="37"/>
      <c r="AB309" s="37"/>
      <c r="AC309" s="37"/>
      <c r="AD309" s="37"/>
      <c r="AE309" s="37"/>
      <c r="AF309" s="48"/>
      <c r="AG309" s="37"/>
      <c r="AH309" s="37"/>
      <c r="AI309" s="37"/>
      <c r="AJ309" s="37"/>
      <c r="AK309" s="37"/>
      <c r="AL309" s="37"/>
      <c r="AM309" s="37"/>
      <c r="AN309" s="37"/>
      <c r="AO309" s="37"/>
      <c r="AP309" s="48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6"/>
      <c r="BB309" s="37"/>
      <c r="BC309" s="37"/>
      <c r="BD309" s="37"/>
      <c r="BE309" s="37"/>
      <c r="BF309" s="37"/>
      <c r="BG309" s="37"/>
      <c r="BH309" s="37"/>
      <c r="BI309" s="37"/>
      <c r="BJ309" s="37"/>
      <c r="BK309" s="48"/>
      <c r="BL309" s="37"/>
      <c r="BM309" s="37"/>
      <c r="BN309" s="37"/>
      <c r="BO309" s="37"/>
      <c r="BP309" s="37"/>
      <c r="BQ309" s="37"/>
      <c r="BR309" s="37"/>
      <c r="BS309" s="37"/>
      <c r="BT309" s="37"/>
      <c r="BU309" s="48"/>
      <c r="BV309" s="37"/>
      <c r="BW309" s="37"/>
      <c r="BX309" s="37"/>
      <c r="BY309" s="37"/>
      <c r="BZ309" s="37"/>
      <c r="CA309" s="37"/>
      <c r="CB309" s="37"/>
      <c r="CC309" s="37"/>
      <c r="CD309" s="37"/>
      <c r="CE309" s="48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48"/>
      <c r="DA309" s="37"/>
      <c r="DB309" s="3">
        <v>36</v>
      </c>
      <c r="DD309" s="50">
        <v>7.3699999999999997E-6</v>
      </c>
      <c r="DE309">
        <v>96.268000000000001</v>
      </c>
      <c r="DF309">
        <v>64.686000000000007</v>
      </c>
      <c r="DG309">
        <v>149.23099999999999</v>
      </c>
      <c r="DH309">
        <v>41.423999999999999</v>
      </c>
      <c r="DI309">
        <v>1.2999999999999999E-2</v>
      </c>
      <c r="DT309" s="37"/>
      <c r="DU309" s="37"/>
      <c r="DV309" s="37"/>
      <c r="DW309" s="37"/>
      <c r="DX309" s="37"/>
      <c r="DY309" s="37"/>
      <c r="DZ309" s="37"/>
      <c r="EA309" s="37"/>
      <c r="EB309" s="37"/>
      <c r="EC309" s="37"/>
      <c r="ED309" s="37"/>
      <c r="EE309" s="48"/>
      <c r="EF309" s="37"/>
      <c r="EG309" s="49"/>
      <c r="EH309" s="37"/>
      <c r="EI309" s="37"/>
      <c r="EJ309" s="37"/>
      <c r="EK309" s="37"/>
      <c r="EL309" s="37"/>
      <c r="EM309" s="37"/>
      <c r="EN309" s="37"/>
      <c r="EO309" s="37"/>
      <c r="EP309" s="48"/>
      <c r="EQ309" s="37"/>
      <c r="ER309" s="37"/>
      <c r="ES309" s="37"/>
      <c r="ET309" s="37"/>
      <c r="EU309" s="37"/>
      <c r="EV309" s="37"/>
      <c r="EW309" s="37"/>
      <c r="EX309" s="37"/>
      <c r="EY309" s="36"/>
      <c r="EZ309" s="37"/>
      <c r="FA309" s="37"/>
      <c r="FB309" s="37"/>
      <c r="FC309" s="37"/>
      <c r="FD309" s="37"/>
      <c r="FE309" s="37"/>
      <c r="FF309" s="37"/>
      <c r="FG309" s="37"/>
      <c r="FH309" s="37"/>
    </row>
    <row r="310" spans="2:164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48"/>
      <c r="M310" s="37"/>
      <c r="N310" s="37"/>
      <c r="O310" s="37"/>
      <c r="P310" s="37"/>
      <c r="Q310" s="37"/>
      <c r="R310" s="37"/>
      <c r="S310" s="37"/>
      <c r="T310" s="37"/>
      <c r="U310" s="37"/>
      <c r="V310" s="48"/>
      <c r="W310" s="37"/>
      <c r="X310" s="37"/>
      <c r="Y310" s="37"/>
      <c r="Z310" s="37"/>
      <c r="AA310" s="37"/>
      <c r="AB310" s="37"/>
      <c r="AC310" s="37"/>
      <c r="AD310" s="37"/>
      <c r="AE310" s="37"/>
      <c r="AF310" s="48"/>
      <c r="AG310" s="37"/>
      <c r="AH310" s="37"/>
      <c r="AI310" s="37"/>
      <c r="AJ310" s="37"/>
      <c r="AK310" s="37"/>
      <c r="AL310" s="37"/>
      <c r="AM310" s="37"/>
      <c r="AN310" s="37"/>
      <c r="AO310" s="37"/>
      <c r="AP310" s="48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6"/>
      <c r="BB310" s="37"/>
      <c r="BC310" s="37"/>
      <c r="BD310" s="37"/>
      <c r="BE310" s="37"/>
      <c r="BF310" s="37"/>
      <c r="BG310" s="37"/>
      <c r="BH310" s="37"/>
      <c r="BI310" s="37"/>
      <c r="BJ310" s="37"/>
      <c r="BK310" s="48"/>
      <c r="BL310" s="37"/>
      <c r="BM310" s="37"/>
      <c r="BN310" s="37"/>
      <c r="BO310" s="37"/>
      <c r="BP310" s="37"/>
      <c r="BQ310" s="37"/>
      <c r="BR310" s="37"/>
      <c r="BS310" s="37"/>
      <c r="BT310" s="37"/>
      <c r="BU310" s="48"/>
      <c r="BV310" s="37"/>
      <c r="BW310" s="37"/>
      <c r="BX310" s="37"/>
      <c r="BY310" s="37"/>
      <c r="BZ310" s="37"/>
      <c r="CA310" s="37"/>
      <c r="CB310" s="37"/>
      <c r="CC310" s="37"/>
      <c r="CD310" s="37"/>
      <c r="CE310" s="48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48"/>
      <c r="DA310" s="37"/>
      <c r="DB310" s="3">
        <v>37</v>
      </c>
      <c r="DD310" s="50">
        <v>7.6699999999999994E-6</v>
      </c>
      <c r="DE310">
        <v>120.795</v>
      </c>
      <c r="DF310">
        <v>63.277999999999999</v>
      </c>
      <c r="DG310">
        <v>159.36099999999999</v>
      </c>
      <c r="DH310">
        <v>-140.19399999999999</v>
      </c>
      <c r="DI310">
        <v>1.2999999999999999E-2</v>
      </c>
      <c r="DT310" s="37"/>
      <c r="DU310" s="37"/>
      <c r="DV310" s="37"/>
      <c r="DW310" s="37"/>
      <c r="DX310" s="37"/>
      <c r="DY310" s="37"/>
      <c r="DZ310" s="37"/>
      <c r="EA310" s="37"/>
      <c r="EB310" s="37"/>
      <c r="EC310" s="37"/>
      <c r="ED310" s="37"/>
      <c r="EE310" s="48"/>
      <c r="EF310" s="37"/>
      <c r="EG310" s="49"/>
      <c r="EH310" s="37"/>
      <c r="EI310" s="37"/>
      <c r="EJ310" s="37"/>
      <c r="EK310" s="37"/>
      <c r="EL310" s="37"/>
      <c r="EM310" s="37"/>
      <c r="EN310" s="37"/>
      <c r="EO310" s="37"/>
      <c r="EP310" s="48"/>
      <c r="EQ310" s="37"/>
      <c r="ER310" s="37"/>
      <c r="ES310" s="37"/>
      <c r="ET310" s="37"/>
      <c r="EU310" s="37"/>
      <c r="EV310" s="37"/>
      <c r="EW310" s="37"/>
      <c r="EX310" s="37"/>
      <c r="EY310" s="36"/>
      <c r="EZ310" s="37"/>
      <c r="FA310" s="37"/>
      <c r="FB310" s="37"/>
      <c r="FC310" s="37"/>
      <c r="FD310" s="37"/>
      <c r="FE310" s="37"/>
      <c r="FF310" s="37"/>
      <c r="FG310" s="37"/>
      <c r="FH310" s="37"/>
    </row>
    <row r="311" spans="2:164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48"/>
      <c r="M311" s="37"/>
      <c r="N311" s="37"/>
      <c r="O311" s="37"/>
      <c r="P311" s="37"/>
      <c r="Q311" s="37"/>
      <c r="R311" s="37"/>
      <c r="S311" s="37"/>
      <c r="T311" s="37"/>
      <c r="U311" s="37"/>
      <c r="V311" s="48"/>
      <c r="W311" s="37"/>
      <c r="X311" s="37"/>
      <c r="Y311" s="37"/>
      <c r="Z311" s="37"/>
      <c r="AA311" s="37"/>
      <c r="AB311" s="37"/>
      <c r="AC311" s="37"/>
      <c r="AD311" s="37"/>
      <c r="AE311" s="37"/>
      <c r="AF311" s="48"/>
      <c r="AG311" s="37"/>
      <c r="AH311" s="37"/>
      <c r="AI311" s="37"/>
      <c r="AJ311" s="37"/>
      <c r="AK311" s="37"/>
      <c r="AL311" s="37"/>
      <c r="AM311" s="37"/>
      <c r="AN311" s="37"/>
      <c r="AO311" s="37"/>
      <c r="AP311" s="48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6"/>
      <c r="BB311" s="37"/>
      <c r="BC311" s="37"/>
      <c r="BD311" s="37"/>
      <c r="BE311" s="37"/>
      <c r="BF311" s="37"/>
      <c r="BG311" s="37"/>
      <c r="BH311" s="37"/>
      <c r="BI311" s="37"/>
      <c r="BJ311" s="37"/>
      <c r="BK311" s="48"/>
      <c r="BL311" s="37"/>
      <c r="BM311" s="37"/>
      <c r="BN311" s="37"/>
      <c r="BO311" s="37"/>
      <c r="BP311" s="37"/>
      <c r="BQ311" s="37"/>
      <c r="BR311" s="37"/>
      <c r="BS311" s="37"/>
      <c r="BT311" s="37"/>
      <c r="BU311" s="48"/>
      <c r="BV311" s="37"/>
      <c r="BW311" s="37"/>
      <c r="BX311" s="37"/>
      <c r="BY311" s="37"/>
      <c r="BZ311" s="37"/>
      <c r="CA311" s="37"/>
      <c r="CB311" s="37"/>
      <c r="CC311" s="37"/>
      <c r="CD311" s="37"/>
      <c r="CE311" s="48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48"/>
      <c r="DA311" s="37"/>
      <c r="DB311" s="3">
        <v>38</v>
      </c>
      <c r="DD311" s="50">
        <v>8.8999999999999995E-6</v>
      </c>
      <c r="DE311">
        <v>84.539000000000001</v>
      </c>
      <c r="DF311">
        <v>66.311999999999998</v>
      </c>
      <c r="DG311">
        <v>108.873</v>
      </c>
      <c r="DH311">
        <v>40.814999999999998</v>
      </c>
      <c r="DI311">
        <v>1.6E-2</v>
      </c>
      <c r="DT311" s="37"/>
      <c r="DU311" s="37"/>
      <c r="DV311" s="37"/>
      <c r="DW311" s="37"/>
      <c r="DX311" s="37"/>
      <c r="DY311" s="37"/>
      <c r="DZ311" s="37"/>
      <c r="EA311" s="37"/>
      <c r="EB311" s="37"/>
      <c r="EC311" s="37"/>
      <c r="ED311" s="37"/>
      <c r="EE311" s="48"/>
      <c r="EF311" s="37"/>
      <c r="EG311" s="49"/>
      <c r="EH311" s="37"/>
      <c r="EI311" s="37"/>
      <c r="EJ311" s="37"/>
      <c r="EK311" s="37"/>
      <c r="EL311" s="37"/>
      <c r="EM311" s="37"/>
      <c r="EN311" s="37"/>
      <c r="EO311" s="37"/>
      <c r="EP311" s="48"/>
      <c r="EQ311" s="37"/>
      <c r="ER311" s="37"/>
      <c r="ES311" s="37"/>
      <c r="ET311" s="37"/>
      <c r="EU311" s="37"/>
      <c r="EV311" s="37"/>
      <c r="EW311" s="37"/>
      <c r="EX311" s="37"/>
      <c r="EY311" s="36"/>
      <c r="EZ311" s="37"/>
      <c r="FA311" s="37"/>
      <c r="FB311" s="37"/>
      <c r="FC311" s="37"/>
      <c r="FD311" s="37"/>
      <c r="FE311" s="37"/>
      <c r="FF311" s="37"/>
      <c r="FG311" s="37"/>
      <c r="FH311" s="37"/>
    </row>
    <row r="312" spans="2:164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48"/>
      <c r="M312" s="37"/>
      <c r="N312" s="37"/>
      <c r="O312" s="37"/>
      <c r="P312" s="37"/>
      <c r="Q312" s="37"/>
      <c r="R312" s="37"/>
      <c r="S312" s="37"/>
      <c r="T312" s="37"/>
      <c r="U312" s="37"/>
      <c r="V312" s="48"/>
      <c r="W312" s="37"/>
      <c r="X312" s="37"/>
      <c r="Y312" s="37"/>
      <c r="Z312" s="37"/>
      <c r="AA312" s="37"/>
      <c r="AB312" s="37"/>
      <c r="AC312" s="37"/>
      <c r="AD312" s="37"/>
      <c r="AE312" s="37"/>
      <c r="AF312" s="48"/>
      <c r="AG312" s="37"/>
      <c r="AH312" s="37"/>
      <c r="AI312" s="37"/>
      <c r="AJ312" s="37"/>
      <c r="AK312" s="37"/>
      <c r="AL312" s="37"/>
      <c r="AM312" s="37"/>
      <c r="AN312" s="37"/>
      <c r="AO312" s="37"/>
      <c r="AP312" s="48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6"/>
      <c r="BB312" s="37"/>
      <c r="BC312" s="37"/>
      <c r="BD312" s="37"/>
      <c r="BE312" s="37"/>
      <c r="BF312" s="37"/>
      <c r="BG312" s="37"/>
      <c r="BH312" s="37"/>
      <c r="BI312" s="37"/>
      <c r="BJ312" s="37"/>
      <c r="BK312" s="48"/>
      <c r="BL312" s="37"/>
      <c r="BM312" s="37"/>
      <c r="BN312" s="37"/>
      <c r="BO312" s="37"/>
      <c r="BP312" s="37"/>
      <c r="BQ312" s="37"/>
      <c r="BR312" s="37"/>
      <c r="BS312" s="37"/>
      <c r="BT312" s="37"/>
      <c r="BU312" s="48"/>
      <c r="BV312" s="37"/>
      <c r="BW312" s="37"/>
      <c r="BX312" s="37"/>
      <c r="BY312" s="37"/>
      <c r="BZ312" s="37"/>
      <c r="CA312" s="37"/>
      <c r="CB312" s="37"/>
      <c r="CC312" s="37"/>
      <c r="CD312" s="37"/>
      <c r="CE312" s="48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48"/>
      <c r="DA312" s="37"/>
      <c r="DB312" s="3">
        <v>39</v>
      </c>
      <c r="DD312" s="50">
        <v>1.3200000000000001E-5</v>
      </c>
      <c r="DE312">
        <v>100.765</v>
      </c>
      <c r="DF312">
        <v>72.667000000000002</v>
      </c>
      <c r="DG312">
        <v>134.905</v>
      </c>
      <c r="DH312">
        <v>-139.84399999999999</v>
      </c>
      <c r="DI312">
        <v>2.3E-2</v>
      </c>
      <c r="DT312" s="37"/>
      <c r="DU312" s="37"/>
      <c r="DV312" s="37"/>
      <c r="DW312" s="37"/>
      <c r="DX312" s="37"/>
      <c r="DY312" s="37"/>
      <c r="DZ312" s="37"/>
      <c r="EA312" s="37"/>
      <c r="EB312" s="37"/>
      <c r="EC312" s="37"/>
      <c r="ED312" s="37"/>
      <c r="EE312" s="48"/>
      <c r="EF312" s="37"/>
      <c r="EG312" s="49"/>
      <c r="EH312" s="37"/>
      <c r="EI312" s="37"/>
      <c r="EJ312" s="37"/>
      <c r="EK312" s="37"/>
      <c r="EL312" s="37"/>
      <c r="EM312" s="37"/>
      <c r="EN312" s="37"/>
      <c r="EO312" s="37"/>
      <c r="EP312" s="48"/>
      <c r="EQ312" s="37"/>
      <c r="ER312" s="37"/>
      <c r="ES312" s="37"/>
      <c r="ET312" s="37"/>
      <c r="EU312" s="37"/>
      <c r="EV312" s="37"/>
      <c r="EW312" s="37"/>
      <c r="EX312" s="37"/>
      <c r="EY312" s="36"/>
      <c r="EZ312" s="37"/>
      <c r="FA312" s="37"/>
      <c r="FB312" s="37"/>
      <c r="FC312" s="37"/>
      <c r="FD312" s="37"/>
      <c r="FE312" s="37"/>
      <c r="FF312" s="37"/>
      <c r="FG312" s="37"/>
      <c r="FH312" s="37"/>
    </row>
    <row r="313" spans="2:164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48"/>
      <c r="M313" s="37"/>
      <c r="N313" s="37"/>
      <c r="O313" s="37"/>
      <c r="P313" s="37"/>
      <c r="Q313" s="37"/>
      <c r="R313" s="37"/>
      <c r="S313" s="37"/>
      <c r="T313" s="37"/>
      <c r="U313" s="37"/>
      <c r="V313" s="48"/>
      <c r="W313" s="37"/>
      <c r="X313" s="37"/>
      <c r="Y313" s="37"/>
      <c r="Z313" s="37"/>
      <c r="AA313" s="37"/>
      <c r="AB313" s="37"/>
      <c r="AC313" s="37"/>
      <c r="AD313" s="37"/>
      <c r="AE313" s="37"/>
      <c r="AF313" s="48"/>
      <c r="AG313" s="37"/>
      <c r="AH313" s="37"/>
      <c r="AI313" s="37"/>
      <c r="AJ313" s="37"/>
      <c r="AK313" s="37"/>
      <c r="AL313" s="37"/>
      <c r="AM313" s="37"/>
      <c r="AN313" s="37"/>
      <c r="AO313" s="37"/>
      <c r="AP313" s="48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6"/>
      <c r="BB313" s="37"/>
      <c r="BC313" s="37"/>
      <c r="BD313" s="37"/>
      <c r="BE313" s="37"/>
      <c r="BF313" s="37"/>
      <c r="BG313" s="37"/>
      <c r="BH313" s="37"/>
      <c r="BI313" s="37"/>
      <c r="BJ313" s="37"/>
      <c r="BK313" s="48"/>
      <c r="BL313" s="37"/>
      <c r="BM313" s="37"/>
      <c r="BN313" s="37"/>
      <c r="BO313" s="37"/>
      <c r="BP313" s="37"/>
      <c r="BQ313" s="37"/>
      <c r="BR313" s="37"/>
      <c r="BS313" s="37"/>
      <c r="BT313" s="37"/>
      <c r="BU313" s="48"/>
      <c r="BV313" s="37"/>
      <c r="BW313" s="37"/>
      <c r="BX313" s="37"/>
      <c r="BY313" s="37"/>
      <c r="BZ313" s="37"/>
      <c r="CA313" s="37"/>
      <c r="CB313" s="37"/>
      <c r="CC313" s="37"/>
      <c r="CD313" s="37"/>
      <c r="CE313" s="48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/>
      <c r="CV313" s="37"/>
      <c r="CW313" s="37"/>
      <c r="CX313" s="37"/>
      <c r="CY313" s="37"/>
      <c r="CZ313" s="48"/>
      <c r="DA313" s="37"/>
      <c r="DB313" s="3">
        <v>40</v>
      </c>
      <c r="DD313" s="50">
        <v>6.7499999999999997E-6</v>
      </c>
      <c r="DE313">
        <v>114.119</v>
      </c>
      <c r="DF313">
        <v>74.489999999999995</v>
      </c>
      <c r="DG313">
        <v>148.77600000000001</v>
      </c>
      <c r="DH313">
        <v>35.218000000000004</v>
      </c>
      <c r="DI313">
        <v>1.0999999999999999E-2</v>
      </c>
      <c r="DT313" s="37"/>
      <c r="DU313" s="37"/>
      <c r="DV313" s="37"/>
      <c r="DW313" s="37"/>
      <c r="DX313" s="37"/>
      <c r="DY313" s="37"/>
      <c r="DZ313" s="37"/>
      <c r="EA313" s="37"/>
      <c r="EB313" s="37"/>
      <c r="EC313" s="37"/>
      <c r="ED313" s="37"/>
      <c r="EE313" s="48"/>
      <c r="EF313" s="37"/>
      <c r="EG313" s="49"/>
      <c r="EH313" s="37"/>
      <c r="EI313" s="37"/>
      <c r="EJ313" s="37"/>
      <c r="EK313" s="37"/>
      <c r="EL313" s="37"/>
      <c r="EM313" s="37"/>
      <c r="EN313" s="37"/>
      <c r="EO313" s="37"/>
      <c r="EP313" s="48"/>
      <c r="EQ313" s="37"/>
      <c r="ER313" s="37"/>
      <c r="ES313" s="37"/>
      <c r="ET313" s="37"/>
      <c r="EU313" s="37"/>
      <c r="EV313" s="37"/>
      <c r="EW313" s="37"/>
      <c r="EX313" s="37"/>
      <c r="EY313" s="36"/>
      <c r="EZ313" s="37"/>
      <c r="FA313" s="37"/>
      <c r="FB313" s="37"/>
      <c r="FC313" s="37"/>
      <c r="FD313" s="37"/>
      <c r="FE313" s="37"/>
      <c r="FF313" s="37"/>
      <c r="FG313" s="37"/>
      <c r="FH313" s="37"/>
    </row>
    <row r="314" spans="2:164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48"/>
      <c r="M314" s="37"/>
      <c r="N314" s="37"/>
      <c r="O314" s="37"/>
      <c r="P314" s="37"/>
      <c r="Q314" s="37"/>
      <c r="R314" s="37"/>
      <c r="S314" s="37"/>
      <c r="T314" s="37"/>
      <c r="U314" s="37"/>
      <c r="V314" s="48"/>
      <c r="W314" s="37"/>
      <c r="X314" s="37"/>
      <c r="Y314" s="37"/>
      <c r="Z314" s="37"/>
      <c r="AA314" s="37"/>
      <c r="AB314" s="37"/>
      <c r="AC314" s="37"/>
      <c r="AD314" s="37"/>
      <c r="AE314" s="37"/>
      <c r="AF314" s="48"/>
      <c r="AG314" s="37"/>
      <c r="AH314" s="37"/>
      <c r="AI314" s="37"/>
      <c r="AJ314" s="37"/>
      <c r="AK314" s="37"/>
      <c r="AL314" s="37"/>
      <c r="AM314" s="37"/>
      <c r="AN314" s="37"/>
      <c r="AO314" s="37"/>
      <c r="AP314" s="48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6"/>
      <c r="BB314" s="37"/>
      <c r="BC314" s="37"/>
      <c r="BD314" s="37"/>
      <c r="BE314" s="37"/>
      <c r="BF314" s="37"/>
      <c r="BG314" s="37"/>
      <c r="BH314" s="37"/>
      <c r="BI314" s="37"/>
      <c r="BJ314" s="37"/>
      <c r="BK314" s="48"/>
      <c r="BL314" s="37"/>
      <c r="BM314" s="37"/>
      <c r="BN314" s="37"/>
      <c r="BO314" s="37"/>
      <c r="BP314" s="37"/>
      <c r="BQ314" s="37"/>
      <c r="BR314" s="37"/>
      <c r="BS314" s="37"/>
      <c r="BT314" s="37"/>
      <c r="BU314" s="48"/>
      <c r="BV314" s="37"/>
      <c r="BW314" s="37"/>
      <c r="BX314" s="37"/>
      <c r="BY314" s="37"/>
      <c r="BZ314" s="37"/>
      <c r="CA314" s="37"/>
      <c r="CB314" s="37"/>
      <c r="CC314" s="37"/>
      <c r="CD314" s="37"/>
      <c r="CE314" s="48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48"/>
      <c r="DA314" s="37"/>
      <c r="DB314" s="3">
        <v>41</v>
      </c>
      <c r="DD314" s="50">
        <v>9.5200000000000003E-6</v>
      </c>
      <c r="DE314">
        <v>101.56399999999999</v>
      </c>
      <c r="DF314">
        <v>63.271999999999998</v>
      </c>
      <c r="DG314">
        <v>159.262</v>
      </c>
      <c r="DH314">
        <v>-140.44</v>
      </c>
      <c r="DI314">
        <v>1.7000000000000001E-2</v>
      </c>
      <c r="DT314" s="37"/>
      <c r="DU314" s="37"/>
      <c r="DV314" s="37"/>
      <c r="DW314" s="37"/>
      <c r="DX314" s="37"/>
      <c r="DY314" s="37"/>
      <c r="DZ314" s="37"/>
      <c r="EA314" s="37"/>
      <c r="EB314" s="37"/>
      <c r="EC314" s="37"/>
      <c r="ED314" s="37"/>
      <c r="EE314" s="48"/>
      <c r="EF314" s="37"/>
      <c r="EG314" s="49"/>
      <c r="EH314" s="37"/>
      <c r="EI314" s="37"/>
      <c r="EJ314" s="37"/>
      <c r="EK314" s="37"/>
      <c r="EL314" s="37"/>
      <c r="EM314" s="37"/>
      <c r="EN314" s="37"/>
      <c r="EO314" s="37"/>
      <c r="EP314" s="48"/>
      <c r="EQ314" s="37"/>
      <c r="ER314" s="37"/>
      <c r="ES314" s="37"/>
      <c r="ET314" s="37"/>
      <c r="EU314" s="37"/>
      <c r="EV314" s="37"/>
      <c r="EW314" s="37"/>
      <c r="EX314" s="37"/>
      <c r="EY314" s="36"/>
      <c r="EZ314" s="37"/>
      <c r="FA314" s="37"/>
      <c r="FB314" s="37"/>
      <c r="FC314" s="37"/>
      <c r="FD314" s="37"/>
      <c r="FE314" s="37"/>
      <c r="FF314" s="37"/>
      <c r="FG314" s="37"/>
      <c r="FH314" s="37"/>
    </row>
    <row r="315" spans="2:164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48"/>
      <c r="M315" s="37"/>
      <c r="N315" s="37"/>
      <c r="O315" s="37"/>
      <c r="P315" s="37"/>
      <c r="Q315" s="37"/>
      <c r="R315" s="37"/>
      <c r="S315" s="37"/>
      <c r="T315" s="37"/>
      <c r="U315" s="37"/>
      <c r="V315" s="48"/>
      <c r="W315" s="37"/>
      <c r="X315" s="37"/>
      <c r="Y315" s="37"/>
      <c r="Z315" s="37"/>
      <c r="AA315" s="37"/>
      <c r="AB315" s="37"/>
      <c r="AC315" s="37"/>
      <c r="AD315" s="37"/>
      <c r="AE315" s="37"/>
      <c r="AF315" s="48"/>
      <c r="AG315" s="37"/>
      <c r="AH315" s="37"/>
      <c r="AI315" s="37"/>
      <c r="AJ315" s="37"/>
      <c r="AK315" s="37"/>
      <c r="AL315" s="37"/>
      <c r="AM315" s="37"/>
      <c r="AN315" s="37"/>
      <c r="AO315" s="37"/>
      <c r="AP315" s="48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6"/>
      <c r="BB315" s="37"/>
      <c r="BC315" s="37"/>
      <c r="BD315" s="37"/>
      <c r="BE315" s="37"/>
      <c r="BF315" s="37"/>
      <c r="BG315" s="37"/>
      <c r="BH315" s="37"/>
      <c r="BI315" s="37"/>
      <c r="BJ315" s="37"/>
      <c r="BK315" s="48"/>
      <c r="BL315" s="37"/>
      <c r="BM315" s="37"/>
      <c r="BN315" s="37"/>
      <c r="BO315" s="37"/>
      <c r="BP315" s="37"/>
      <c r="BQ315" s="37"/>
      <c r="BR315" s="37"/>
      <c r="BS315" s="37"/>
      <c r="BT315" s="37"/>
      <c r="BU315" s="48"/>
      <c r="BV315" s="37"/>
      <c r="BW315" s="37"/>
      <c r="BX315" s="37"/>
      <c r="BY315" s="37"/>
      <c r="BZ315" s="37"/>
      <c r="CA315" s="37"/>
      <c r="CB315" s="37"/>
      <c r="CC315" s="37"/>
      <c r="CD315" s="37"/>
      <c r="CE315" s="48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48"/>
      <c r="DA315" s="37"/>
      <c r="DB315" s="3">
        <v>42</v>
      </c>
      <c r="DD315" s="50">
        <v>8.2900000000000002E-6</v>
      </c>
      <c r="DE315">
        <v>93.477000000000004</v>
      </c>
      <c r="DF315">
        <v>59.731999999999999</v>
      </c>
      <c r="DG315">
        <v>125.404</v>
      </c>
      <c r="DH315">
        <v>41.82</v>
      </c>
      <c r="DI315">
        <v>1.4E-2</v>
      </c>
      <c r="DT315" s="37"/>
      <c r="DU315" s="37"/>
      <c r="DV315" s="37"/>
      <c r="DW315" s="37"/>
      <c r="DX315" s="37"/>
      <c r="DY315" s="37"/>
      <c r="DZ315" s="37"/>
      <c r="EA315" s="37"/>
      <c r="EB315" s="37"/>
      <c r="EC315" s="37"/>
      <c r="ED315" s="37"/>
      <c r="EE315" s="48"/>
      <c r="EF315" s="37"/>
      <c r="EG315" s="49"/>
      <c r="EH315" s="37"/>
      <c r="EI315" s="37"/>
      <c r="EJ315" s="37"/>
      <c r="EK315" s="37"/>
      <c r="EL315" s="37"/>
      <c r="EM315" s="37"/>
      <c r="EN315" s="37"/>
      <c r="EO315" s="37"/>
      <c r="EP315" s="48"/>
      <c r="EQ315" s="37"/>
      <c r="ER315" s="37"/>
      <c r="ES315" s="37"/>
      <c r="ET315" s="37"/>
      <c r="EU315" s="37"/>
      <c r="EV315" s="37"/>
      <c r="EW315" s="37"/>
      <c r="EX315" s="37"/>
      <c r="EY315" s="36"/>
      <c r="EZ315" s="37"/>
      <c r="FA315" s="37"/>
      <c r="FB315" s="37"/>
      <c r="FC315" s="37"/>
      <c r="FD315" s="37"/>
      <c r="FE315" s="37"/>
      <c r="FF315" s="37"/>
      <c r="FG315" s="37"/>
      <c r="FH315" s="37"/>
    </row>
    <row r="316" spans="2:164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48"/>
      <c r="M316" s="37"/>
      <c r="N316" s="37"/>
      <c r="O316" s="37"/>
      <c r="P316" s="37"/>
      <c r="Q316" s="37"/>
      <c r="R316" s="37"/>
      <c r="S316" s="37"/>
      <c r="T316" s="37"/>
      <c r="U316" s="37"/>
      <c r="V316" s="48"/>
      <c r="W316" s="37"/>
      <c r="X316" s="37"/>
      <c r="Y316" s="37"/>
      <c r="Z316" s="37"/>
      <c r="AA316" s="37"/>
      <c r="AB316" s="37"/>
      <c r="AC316" s="37"/>
      <c r="AD316" s="37"/>
      <c r="AE316" s="37"/>
      <c r="AF316" s="48"/>
      <c r="AG316" s="37"/>
      <c r="AH316" s="37"/>
      <c r="AI316" s="37"/>
      <c r="AJ316" s="37"/>
      <c r="AK316" s="37"/>
      <c r="AL316" s="37"/>
      <c r="AM316" s="37"/>
      <c r="AN316" s="37"/>
      <c r="AO316" s="37"/>
      <c r="AP316" s="48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6"/>
      <c r="BB316" s="37"/>
      <c r="BC316" s="37"/>
      <c r="BD316" s="37"/>
      <c r="BE316" s="37"/>
      <c r="BF316" s="37"/>
      <c r="BG316" s="37"/>
      <c r="BH316" s="37"/>
      <c r="BI316" s="37"/>
      <c r="BJ316" s="37"/>
      <c r="BK316" s="48"/>
      <c r="BL316" s="37"/>
      <c r="BM316" s="37"/>
      <c r="BN316" s="37"/>
      <c r="BO316" s="37"/>
      <c r="BP316" s="37"/>
      <c r="BQ316" s="37"/>
      <c r="BR316" s="37"/>
      <c r="BS316" s="37"/>
      <c r="BT316" s="37"/>
      <c r="BU316" s="48"/>
      <c r="BV316" s="37"/>
      <c r="BW316" s="37"/>
      <c r="BX316" s="37"/>
      <c r="BY316" s="37"/>
      <c r="BZ316" s="37"/>
      <c r="CA316" s="37"/>
      <c r="CB316" s="37"/>
      <c r="CC316" s="37"/>
      <c r="CD316" s="37"/>
      <c r="CE316" s="48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48"/>
      <c r="DA316" s="37"/>
      <c r="DB316" s="3">
        <v>43</v>
      </c>
      <c r="DD316" s="50">
        <v>6.4500000000000001E-6</v>
      </c>
      <c r="DE316">
        <v>82.328000000000003</v>
      </c>
      <c r="DF316">
        <v>67.332999999999998</v>
      </c>
      <c r="DG316">
        <v>106.333</v>
      </c>
      <c r="DH316">
        <v>-139.08600000000001</v>
      </c>
      <c r="DI316">
        <v>1.0999999999999999E-2</v>
      </c>
      <c r="DT316" s="37"/>
      <c r="DU316" s="37"/>
      <c r="DV316" s="37"/>
      <c r="DW316" s="37"/>
      <c r="DX316" s="37"/>
      <c r="DY316" s="37"/>
      <c r="DZ316" s="37"/>
      <c r="EA316" s="37"/>
      <c r="EB316" s="37"/>
      <c r="EC316" s="37"/>
      <c r="ED316" s="37"/>
      <c r="EE316" s="48"/>
      <c r="EF316" s="37"/>
      <c r="EG316" s="49"/>
      <c r="EH316" s="37"/>
      <c r="EI316" s="37"/>
      <c r="EJ316" s="37"/>
      <c r="EK316" s="37"/>
      <c r="EL316" s="37"/>
      <c r="EM316" s="37"/>
      <c r="EN316" s="37"/>
      <c r="EO316" s="37"/>
      <c r="EP316" s="48"/>
      <c r="EQ316" s="37"/>
      <c r="ER316" s="37"/>
      <c r="ES316" s="37"/>
      <c r="ET316" s="37"/>
      <c r="EU316" s="37"/>
      <c r="EV316" s="37"/>
      <c r="EW316" s="37"/>
      <c r="EX316" s="37"/>
      <c r="EY316" s="36"/>
      <c r="EZ316" s="37"/>
      <c r="FA316" s="37"/>
      <c r="FB316" s="37"/>
      <c r="FC316" s="37"/>
      <c r="FD316" s="37"/>
      <c r="FE316" s="37"/>
      <c r="FF316" s="37"/>
      <c r="FG316" s="37"/>
      <c r="FH316" s="37"/>
    </row>
    <row r="317" spans="2:164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48"/>
      <c r="M317" s="37"/>
      <c r="N317" s="37"/>
      <c r="O317" s="37"/>
      <c r="P317" s="37"/>
      <c r="Q317" s="37"/>
      <c r="R317" s="37"/>
      <c r="S317" s="37"/>
      <c r="T317" s="37"/>
      <c r="U317" s="37"/>
      <c r="V317" s="48"/>
      <c r="W317" s="37"/>
      <c r="X317" s="37"/>
      <c r="Y317" s="37"/>
      <c r="Z317" s="37"/>
      <c r="AA317" s="37"/>
      <c r="AB317" s="37"/>
      <c r="AC317" s="37"/>
      <c r="AD317" s="37"/>
      <c r="AE317" s="37"/>
      <c r="AF317" s="48"/>
      <c r="AG317" s="37"/>
      <c r="AH317" s="37"/>
      <c r="AI317" s="37"/>
      <c r="AJ317" s="37"/>
      <c r="AK317" s="37"/>
      <c r="AL317" s="37"/>
      <c r="AM317" s="37"/>
      <c r="AN317" s="37"/>
      <c r="AO317" s="37"/>
      <c r="AP317" s="48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6"/>
      <c r="BB317" s="37"/>
      <c r="BC317" s="37"/>
      <c r="BD317" s="37"/>
      <c r="BE317" s="37"/>
      <c r="BF317" s="37"/>
      <c r="BG317" s="37"/>
      <c r="BH317" s="37"/>
      <c r="BI317" s="37"/>
      <c r="BJ317" s="37"/>
      <c r="BK317" s="48"/>
      <c r="BL317" s="37"/>
      <c r="BM317" s="37"/>
      <c r="BN317" s="37"/>
      <c r="BO317" s="37"/>
      <c r="BP317" s="37"/>
      <c r="BQ317" s="37"/>
      <c r="BR317" s="37"/>
      <c r="BS317" s="37"/>
      <c r="BT317" s="37"/>
      <c r="BU317" s="48"/>
      <c r="BV317" s="37"/>
      <c r="BW317" s="37"/>
      <c r="BX317" s="37"/>
      <c r="BY317" s="37"/>
      <c r="BZ317" s="37"/>
      <c r="CA317" s="37"/>
      <c r="CB317" s="37"/>
      <c r="CC317" s="37"/>
      <c r="CD317" s="37"/>
      <c r="CE317" s="48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48"/>
      <c r="DA317" s="37"/>
      <c r="DB317" s="3">
        <v>44</v>
      </c>
      <c r="DD317" s="50">
        <v>6.1399999999999997E-6</v>
      </c>
      <c r="DE317">
        <v>99.813000000000002</v>
      </c>
      <c r="DF317">
        <v>60.962000000000003</v>
      </c>
      <c r="DG317">
        <v>139.75899999999999</v>
      </c>
      <c r="DH317">
        <v>34.509</v>
      </c>
      <c r="DI317">
        <v>1.0999999999999999E-2</v>
      </c>
      <c r="DT317" s="37"/>
      <c r="DU317" s="37"/>
      <c r="DV317" s="37"/>
      <c r="DW317" s="37"/>
      <c r="DX317" s="37"/>
      <c r="DY317" s="37"/>
      <c r="DZ317" s="37"/>
      <c r="EA317" s="37"/>
      <c r="EB317" s="37"/>
      <c r="EC317" s="37"/>
      <c r="ED317" s="37"/>
      <c r="EE317" s="48"/>
      <c r="EF317" s="37"/>
      <c r="EG317" s="49"/>
      <c r="EH317" s="37"/>
      <c r="EI317" s="37"/>
      <c r="EJ317" s="37"/>
      <c r="EK317" s="37"/>
      <c r="EL317" s="37"/>
      <c r="EM317" s="37"/>
      <c r="EN317" s="37"/>
      <c r="EO317" s="37"/>
      <c r="EP317" s="48"/>
      <c r="EQ317" s="37"/>
      <c r="ER317" s="37"/>
      <c r="ES317" s="37"/>
      <c r="ET317" s="37"/>
      <c r="EU317" s="37"/>
      <c r="EV317" s="37"/>
      <c r="EW317" s="37"/>
      <c r="EX317" s="37"/>
      <c r="EY317" s="36"/>
      <c r="EZ317" s="37"/>
      <c r="FA317" s="37"/>
      <c r="FB317" s="37"/>
      <c r="FC317" s="37"/>
      <c r="FD317" s="37"/>
      <c r="FE317" s="37"/>
      <c r="FF317" s="37"/>
      <c r="FG317" s="37"/>
      <c r="FH317" s="37"/>
    </row>
    <row r="318" spans="2:164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48"/>
      <c r="M318" s="37"/>
      <c r="N318" s="37"/>
      <c r="O318" s="37"/>
      <c r="P318" s="37"/>
      <c r="Q318" s="37"/>
      <c r="R318" s="37"/>
      <c r="S318" s="37"/>
      <c r="T318" s="37"/>
      <c r="U318" s="37"/>
      <c r="V318" s="48"/>
      <c r="W318" s="37"/>
      <c r="X318" s="37"/>
      <c r="Y318" s="37"/>
      <c r="Z318" s="37"/>
      <c r="AA318" s="37"/>
      <c r="AB318" s="37"/>
      <c r="AC318" s="37"/>
      <c r="AD318" s="37"/>
      <c r="AE318" s="37"/>
      <c r="AF318" s="48"/>
      <c r="AG318" s="37"/>
      <c r="AH318" s="37"/>
      <c r="AI318" s="37"/>
      <c r="AJ318" s="37"/>
      <c r="AK318" s="37"/>
      <c r="AL318" s="37"/>
      <c r="AM318" s="37"/>
      <c r="AN318" s="37"/>
      <c r="AO318" s="37"/>
      <c r="AP318" s="48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6"/>
      <c r="BB318" s="37"/>
      <c r="BC318" s="37"/>
      <c r="BD318" s="37"/>
      <c r="BE318" s="37"/>
      <c r="BF318" s="37"/>
      <c r="BG318" s="37"/>
      <c r="BH318" s="37"/>
      <c r="BI318" s="37"/>
      <c r="BJ318" s="37"/>
      <c r="BK318" s="48"/>
      <c r="BL318" s="37"/>
      <c r="BM318" s="37"/>
      <c r="BN318" s="37"/>
      <c r="BO318" s="37"/>
      <c r="BP318" s="37"/>
      <c r="BQ318" s="37"/>
      <c r="BR318" s="37"/>
      <c r="BS318" s="37"/>
      <c r="BT318" s="37"/>
      <c r="BU318" s="48"/>
      <c r="BV318" s="37"/>
      <c r="BW318" s="37"/>
      <c r="BX318" s="37"/>
      <c r="BY318" s="37"/>
      <c r="BZ318" s="37"/>
      <c r="CA318" s="37"/>
      <c r="CB318" s="37"/>
      <c r="CC318" s="37"/>
      <c r="CD318" s="37"/>
      <c r="CE318" s="48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48"/>
      <c r="DA318" s="37"/>
      <c r="DB318" s="3">
        <v>45</v>
      </c>
      <c r="DD318" s="50">
        <v>7.3699999999999997E-6</v>
      </c>
      <c r="DE318">
        <v>70.290000000000006</v>
      </c>
      <c r="DF318">
        <v>47.624000000000002</v>
      </c>
      <c r="DG318">
        <v>87.608999999999995</v>
      </c>
      <c r="DH318">
        <v>-138.57599999999999</v>
      </c>
      <c r="DI318">
        <v>1.2999999999999999E-2</v>
      </c>
      <c r="DT318" s="37"/>
      <c r="DU318" s="37"/>
      <c r="DV318" s="37"/>
      <c r="DW318" s="37"/>
      <c r="DX318" s="37"/>
      <c r="DY318" s="37"/>
      <c r="DZ318" s="37"/>
      <c r="EA318" s="37"/>
      <c r="EB318" s="37"/>
      <c r="EC318" s="37"/>
      <c r="ED318" s="37"/>
      <c r="EE318" s="48"/>
      <c r="EF318" s="37"/>
      <c r="EG318" s="49"/>
      <c r="EH318" s="37"/>
      <c r="EI318" s="37"/>
      <c r="EJ318" s="37"/>
      <c r="EK318" s="37"/>
      <c r="EL318" s="37"/>
      <c r="EM318" s="37"/>
      <c r="EN318" s="37"/>
      <c r="EO318" s="37"/>
      <c r="EP318" s="48"/>
      <c r="EQ318" s="37"/>
      <c r="ER318" s="37"/>
      <c r="ES318" s="37"/>
      <c r="ET318" s="37"/>
      <c r="EU318" s="37"/>
      <c r="EV318" s="37"/>
      <c r="EW318" s="37"/>
      <c r="EX318" s="37"/>
      <c r="EY318" s="36"/>
      <c r="EZ318" s="37"/>
      <c r="FA318" s="37"/>
      <c r="FB318" s="37"/>
      <c r="FC318" s="37"/>
      <c r="FD318" s="37"/>
      <c r="FE318" s="37"/>
      <c r="FF318" s="37"/>
      <c r="FG318" s="37"/>
      <c r="FH318" s="37"/>
    </row>
    <row r="319" spans="2:164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48"/>
      <c r="M319" s="37"/>
      <c r="N319" s="37"/>
      <c r="O319" s="37"/>
      <c r="P319" s="37"/>
      <c r="Q319" s="37"/>
      <c r="R319" s="37"/>
      <c r="S319" s="37"/>
      <c r="T319" s="37"/>
      <c r="U319" s="37"/>
      <c r="V319" s="48"/>
      <c r="W319" s="37"/>
      <c r="X319" s="37"/>
      <c r="Y319" s="37"/>
      <c r="Z319" s="37"/>
      <c r="AA319" s="37"/>
      <c r="AB319" s="37"/>
      <c r="AC319" s="37"/>
      <c r="AD319" s="37"/>
      <c r="AE319" s="37"/>
      <c r="AF319" s="48"/>
      <c r="AG319" s="37"/>
      <c r="AH319" s="37"/>
      <c r="AI319" s="37"/>
      <c r="AJ319" s="37"/>
      <c r="AK319" s="37"/>
      <c r="AL319" s="37"/>
      <c r="AM319" s="37"/>
      <c r="AN319" s="37"/>
      <c r="AO319" s="37"/>
      <c r="AP319" s="48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6"/>
      <c r="BB319" s="37"/>
      <c r="BC319" s="37"/>
      <c r="BD319" s="37"/>
      <c r="BE319" s="37"/>
      <c r="BF319" s="37"/>
      <c r="BG319" s="37"/>
      <c r="BH319" s="37"/>
      <c r="BI319" s="37"/>
      <c r="BJ319" s="37"/>
      <c r="BK319" s="48"/>
      <c r="BL319" s="37"/>
      <c r="BM319" s="37"/>
      <c r="BN319" s="37"/>
      <c r="BO319" s="37"/>
      <c r="BP319" s="37"/>
      <c r="BQ319" s="37"/>
      <c r="BR319" s="37"/>
      <c r="BS319" s="37"/>
      <c r="BT319" s="37"/>
      <c r="BU319" s="48"/>
      <c r="BV319" s="37"/>
      <c r="BW319" s="37"/>
      <c r="BX319" s="37"/>
      <c r="BY319" s="37"/>
      <c r="BZ319" s="37"/>
      <c r="CA319" s="37"/>
      <c r="CB319" s="37"/>
      <c r="CC319" s="37"/>
      <c r="CD319" s="37"/>
      <c r="CE319" s="48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48"/>
      <c r="DA319" s="37"/>
      <c r="DB319" s="3">
        <v>46</v>
      </c>
      <c r="DD319" s="50">
        <v>8.8999999999999995E-6</v>
      </c>
      <c r="DE319">
        <v>61.368000000000002</v>
      </c>
      <c r="DF319">
        <v>47.069000000000003</v>
      </c>
      <c r="DG319">
        <v>82.332999999999998</v>
      </c>
      <c r="DH319">
        <v>40.600999999999999</v>
      </c>
      <c r="DI319">
        <v>1.4999999999999999E-2</v>
      </c>
      <c r="DT319" s="37"/>
      <c r="DU319" s="37"/>
      <c r="DV319" s="37"/>
      <c r="DW319" s="37"/>
      <c r="DX319" s="37"/>
      <c r="DY319" s="37"/>
      <c r="DZ319" s="37"/>
      <c r="EA319" s="37"/>
      <c r="EB319" s="37"/>
      <c r="EC319" s="37"/>
      <c r="ED319" s="37"/>
      <c r="EE319" s="48"/>
      <c r="EF319" s="37"/>
      <c r="EG319" s="49"/>
      <c r="EH319" s="37"/>
      <c r="EI319" s="37"/>
      <c r="EJ319" s="37"/>
      <c r="EK319" s="37"/>
      <c r="EL319" s="37"/>
      <c r="EM319" s="37"/>
      <c r="EN319" s="37"/>
      <c r="EO319" s="37"/>
      <c r="EP319" s="48"/>
      <c r="EQ319" s="37"/>
      <c r="ER319" s="37"/>
      <c r="ES319" s="37"/>
      <c r="ET319" s="37"/>
      <c r="EU319" s="37"/>
      <c r="EV319" s="37"/>
      <c r="EW319" s="37"/>
      <c r="EX319" s="37"/>
      <c r="EY319" s="36"/>
      <c r="EZ319" s="37"/>
      <c r="FA319" s="37"/>
      <c r="FB319" s="37"/>
      <c r="FC319" s="37"/>
      <c r="FD319" s="37"/>
      <c r="FE319" s="37"/>
      <c r="FF319" s="37"/>
      <c r="FG319" s="37"/>
      <c r="FH319" s="37"/>
    </row>
    <row r="320" spans="2:164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48"/>
      <c r="M320" s="37"/>
      <c r="N320" s="37"/>
      <c r="O320" s="37"/>
      <c r="P320" s="37"/>
      <c r="Q320" s="37"/>
      <c r="R320" s="37"/>
      <c r="S320" s="37"/>
      <c r="T320" s="37"/>
      <c r="U320" s="37"/>
      <c r="V320" s="48"/>
      <c r="W320" s="37"/>
      <c r="X320" s="37"/>
      <c r="Y320" s="37"/>
      <c r="Z320" s="37"/>
      <c r="AA320" s="37"/>
      <c r="AB320" s="37"/>
      <c r="AC320" s="37"/>
      <c r="AD320" s="37"/>
      <c r="AE320" s="37"/>
      <c r="AF320" s="48"/>
      <c r="AG320" s="37"/>
      <c r="AH320" s="37"/>
      <c r="AI320" s="37"/>
      <c r="AJ320" s="37"/>
      <c r="AK320" s="37"/>
      <c r="AL320" s="37"/>
      <c r="AM320" s="37"/>
      <c r="AN320" s="37"/>
      <c r="AO320" s="37"/>
      <c r="AP320" s="48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6"/>
      <c r="BB320" s="37"/>
      <c r="BC320" s="37"/>
      <c r="BD320" s="37"/>
      <c r="BE320" s="37"/>
      <c r="BF320" s="37"/>
      <c r="BG320" s="37"/>
      <c r="BH320" s="37"/>
      <c r="BI320" s="37"/>
      <c r="BJ320" s="37"/>
      <c r="BK320" s="48"/>
      <c r="BL320" s="37"/>
      <c r="BM320" s="37"/>
      <c r="BN320" s="37"/>
      <c r="BO320" s="37"/>
      <c r="BP320" s="37"/>
      <c r="BQ320" s="37"/>
      <c r="BR320" s="37"/>
      <c r="BS320" s="37"/>
      <c r="BT320" s="37"/>
      <c r="BU320" s="48"/>
      <c r="BV320" s="37"/>
      <c r="BW320" s="37"/>
      <c r="BX320" s="37"/>
      <c r="BY320" s="37"/>
      <c r="BZ320" s="37"/>
      <c r="CA320" s="37"/>
      <c r="CB320" s="37"/>
      <c r="CC320" s="37"/>
      <c r="CD320" s="37"/>
      <c r="CE320" s="48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48"/>
      <c r="DA320" s="37"/>
      <c r="DB320" s="3">
        <v>47</v>
      </c>
      <c r="DD320" s="50">
        <v>1.04E-5</v>
      </c>
      <c r="DE320">
        <v>49.643999999999998</v>
      </c>
      <c r="DF320">
        <v>43.982999999999997</v>
      </c>
      <c r="DG320">
        <v>55.22</v>
      </c>
      <c r="DH320">
        <v>-141.072</v>
      </c>
      <c r="DI320">
        <v>1.7999999999999999E-2</v>
      </c>
      <c r="DT320" s="37"/>
      <c r="DU320" s="37"/>
      <c r="DV320" s="37"/>
      <c r="DW320" s="37"/>
      <c r="DX320" s="37"/>
      <c r="DY320" s="37"/>
      <c r="DZ320" s="37"/>
      <c r="EA320" s="37"/>
      <c r="EB320" s="37"/>
      <c r="EC320" s="37"/>
      <c r="ED320" s="37"/>
      <c r="EE320" s="48"/>
      <c r="EF320" s="37"/>
      <c r="EG320" s="49"/>
      <c r="EH320" s="37"/>
      <c r="EI320" s="37"/>
      <c r="EJ320" s="37"/>
      <c r="EK320" s="37"/>
      <c r="EL320" s="37"/>
      <c r="EM320" s="37"/>
      <c r="EN320" s="37"/>
      <c r="EO320" s="37"/>
      <c r="EP320" s="48"/>
      <c r="EQ320" s="37"/>
      <c r="ER320" s="37"/>
      <c r="ES320" s="37"/>
      <c r="ET320" s="37"/>
      <c r="EU320" s="37"/>
      <c r="EV320" s="37"/>
      <c r="EW320" s="37"/>
      <c r="EX320" s="37"/>
      <c r="EY320" s="36"/>
      <c r="EZ320" s="37"/>
      <c r="FA320" s="37"/>
      <c r="FB320" s="37"/>
      <c r="FC320" s="37"/>
      <c r="FD320" s="37"/>
      <c r="FE320" s="37"/>
      <c r="FF320" s="37"/>
      <c r="FG320" s="37"/>
      <c r="FH320" s="37"/>
    </row>
    <row r="321" spans="2:164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48"/>
      <c r="M321" s="37"/>
      <c r="N321" s="37"/>
      <c r="O321" s="37"/>
      <c r="P321" s="37"/>
      <c r="Q321" s="37"/>
      <c r="R321" s="37"/>
      <c r="S321" s="37"/>
      <c r="T321" s="37"/>
      <c r="U321" s="37"/>
      <c r="V321" s="48"/>
      <c r="W321" s="37"/>
      <c r="X321" s="37"/>
      <c r="Y321" s="37"/>
      <c r="Z321" s="37"/>
      <c r="AA321" s="37"/>
      <c r="AB321" s="37"/>
      <c r="AC321" s="37"/>
      <c r="AD321" s="37"/>
      <c r="AE321" s="37"/>
      <c r="AF321" s="48"/>
      <c r="AG321" s="37"/>
      <c r="AH321" s="37"/>
      <c r="AI321" s="37"/>
      <c r="AJ321" s="37"/>
      <c r="AK321" s="37"/>
      <c r="AL321" s="37"/>
      <c r="AM321" s="37"/>
      <c r="AN321" s="37"/>
      <c r="AO321" s="37"/>
      <c r="AP321" s="48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6"/>
      <c r="BB321" s="37"/>
      <c r="BC321" s="37"/>
      <c r="BD321" s="37"/>
      <c r="BE321" s="37"/>
      <c r="BF321" s="37"/>
      <c r="BG321" s="37"/>
      <c r="BH321" s="37"/>
      <c r="BI321" s="37"/>
      <c r="BJ321" s="37"/>
      <c r="BK321" s="48"/>
      <c r="BL321" s="37"/>
      <c r="BM321" s="37"/>
      <c r="BN321" s="37"/>
      <c r="BO321" s="37"/>
      <c r="BP321" s="37"/>
      <c r="BQ321" s="37"/>
      <c r="BR321" s="37"/>
      <c r="BS321" s="37"/>
      <c r="BT321" s="37"/>
      <c r="BU321" s="48"/>
      <c r="BV321" s="37"/>
      <c r="BW321" s="37"/>
      <c r="BX321" s="37"/>
      <c r="BY321" s="37"/>
      <c r="BZ321" s="37"/>
      <c r="CA321" s="37"/>
      <c r="CB321" s="37"/>
      <c r="CC321" s="37"/>
      <c r="CD321" s="37"/>
      <c r="CE321" s="48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48"/>
      <c r="DA321" s="37"/>
      <c r="DB321" s="3">
        <v>48</v>
      </c>
      <c r="DD321" s="50">
        <v>8.6000000000000007E-6</v>
      </c>
      <c r="DE321">
        <v>49.695999999999998</v>
      </c>
      <c r="DF321">
        <v>44.110999999999997</v>
      </c>
      <c r="DG321">
        <v>53.377000000000002</v>
      </c>
      <c r="DH321">
        <v>41.987000000000002</v>
      </c>
      <c r="DI321">
        <v>1.4999999999999999E-2</v>
      </c>
      <c r="DT321" s="37"/>
      <c r="DU321" s="37"/>
      <c r="DV321" s="37"/>
      <c r="DW321" s="37"/>
      <c r="DX321" s="37"/>
      <c r="DY321" s="37"/>
      <c r="DZ321" s="37"/>
      <c r="EA321" s="37"/>
      <c r="EB321" s="37"/>
      <c r="EC321" s="37"/>
      <c r="ED321" s="37"/>
      <c r="EE321" s="48"/>
      <c r="EF321" s="37"/>
      <c r="EG321" s="49"/>
      <c r="EH321" s="37"/>
      <c r="EI321" s="37"/>
      <c r="EJ321" s="37"/>
      <c r="EK321" s="37"/>
      <c r="EL321" s="37"/>
      <c r="EM321" s="37"/>
      <c r="EN321" s="37"/>
      <c r="EO321" s="37"/>
      <c r="EP321" s="48"/>
      <c r="EQ321" s="37"/>
      <c r="ER321" s="37"/>
      <c r="ES321" s="37"/>
      <c r="ET321" s="37"/>
      <c r="EU321" s="37"/>
      <c r="EV321" s="37"/>
      <c r="EW321" s="37"/>
      <c r="EX321" s="37"/>
      <c r="EY321" s="36"/>
      <c r="EZ321" s="37"/>
      <c r="FA321" s="37"/>
      <c r="FB321" s="37"/>
      <c r="FC321" s="37"/>
      <c r="FD321" s="37"/>
      <c r="FE321" s="37"/>
      <c r="FF321" s="37"/>
      <c r="FG321" s="37"/>
      <c r="FH321" s="37"/>
    </row>
    <row r="322" spans="2:164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48"/>
      <c r="M322" s="37"/>
      <c r="N322" s="37"/>
      <c r="O322" s="37"/>
      <c r="P322" s="37"/>
      <c r="Q322" s="37"/>
      <c r="R322" s="37"/>
      <c r="S322" s="37"/>
      <c r="T322" s="37"/>
      <c r="U322" s="37"/>
      <c r="V322" s="48"/>
      <c r="W322" s="37"/>
      <c r="X322" s="37"/>
      <c r="Y322" s="37"/>
      <c r="Z322" s="37"/>
      <c r="AA322" s="37"/>
      <c r="AB322" s="37"/>
      <c r="AC322" s="37"/>
      <c r="AD322" s="37"/>
      <c r="AE322" s="37"/>
      <c r="AF322" s="48"/>
      <c r="AG322" s="37"/>
      <c r="AH322" s="37"/>
      <c r="AI322" s="37"/>
      <c r="AJ322" s="37"/>
      <c r="AK322" s="37"/>
      <c r="AL322" s="37"/>
      <c r="AM322" s="37"/>
      <c r="AN322" s="37"/>
      <c r="AO322" s="37"/>
      <c r="AP322" s="48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6"/>
      <c r="BB322" s="37"/>
      <c r="BC322" s="37"/>
      <c r="BD322" s="37"/>
      <c r="BE322" s="37"/>
      <c r="BF322" s="37"/>
      <c r="BG322" s="37"/>
      <c r="BH322" s="37"/>
      <c r="BI322" s="37"/>
      <c r="BJ322" s="37"/>
      <c r="BK322" s="48"/>
      <c r="BL322" s="37"/>
      <c r="BM322" s="37"/>
      <c r="BN322" s="37"/>
      <c r="BO322" s="37"/>
      <c r="BP322" s="37"/>
      <c r="BQ322" s="37"/>
      <c r="BR322" s="37"/>
      <c r="BS322" s="37"/>
      <c r="BT322" s="37"/>
      <c r="BU322" s="48"/>
      <c r="BV322" s="37"/>
      <c r="BW322" s="37"/>
      <c r="BX322" s="37"/>
      <c r="BY322" s="37"/>
      <c r="BZ322" s="37"/>
      <c r="CA322" s="37"/>
      <c r="CB322" s="37"/>
      <c r="CC322" s="37"/>
      <c r="CD322" s="37"/>
      <c r="CE322" s="48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48"/>
      <c r="DA322" s="37"/>
      <c r="DB322" s="3">
        <v>49</v>
      </c>
      <c r="DD322" s="50">
        <v>1.2E-5</v>
      </c>
      <c r="DE322">
        <v>44.665999999999997</v>
      </c>
      <c r="DF322">
        <v>40.454999999999998</v>
      </c>
      <c r="DG322">
        <v>48.045000000000002</v>
      </c>
      <c r="DH322">
        <v>-138.24</v>
      </c>
      <c r="DI322">
        <v>2.1000000000000001E-2</v>
      </c>
      <c r="DT322" s="37"/>
      <c r="DU322" s="37"/>
      <c r="DV322" s="37"/>
      <c r="DW322" s="37"/>
      <c r="DX322" s="37"/>
      <c r="DY322" s="37"/>
      <c r="DZ322" s="37"/>
      <c r="EA322" s="37"/>
      <c r="EB322" s="37"/>
      <c r="EC322" s="37"/>
      <c r="ED322" s="37"/>
      <c r="EE322" s="48"/>
      <c r="EF322" s="37"/>
      <c r="EG322" s="49"/>
      <c r="EH322" s="37"/>
      <c r="EI322" s="37"/>
      <c r="EJ322" s="37"/>
      <c r="EK322" s="37"/>
      <c r="EL322" s="37"/>
      <c r="EM322" s="37"/>
      <c r="EN322" s="37"/>
      <c r="EO322" s="37"/>
      <c r="EP322" s="48"/>
      <c r="EQ322" s="37"/>
      <c r="ER322" s="37"/>
      <c r="ES322" s="37"/>
      <c r="ET322" s="37"/>
      <c r="EU322" s="37"/>
      <c r="EV322" s="37"/>
      <c r="EW322" s="37"/>
      <c r="EX322" s="37"/>
      <c r="EY322" s="36"/>
      <c r="EZ322" s="37"/>
      <c r="FA322" s="37"/>
      <c r="FB322" s="37"/>
      <c r="FC322" s="37"/>
      <c r="FD322" s="37"/>
      <c r="FE322" s="37"/>
      <c r="FF322" s="37"/>
      <c r="FG322" s="37"/>
      <c r="FH322" s="37"/>
    </row>
    <row r="323" spans="2:164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48"/>
      <c r="M323" s="37"/>
      <c r="N323" s="37"/>
      <c r="O323" s="37"/>
      <c r="P323" s="37"/>
      <c r="Q323" s="37"/>
      <c r="R323" s="37"/>
      <c r="S323" s="37"/>
      <c r="T323" s="37"/>
      <c r="U323" s="37"/>
      <c r="V323" s="48"/>
      <c r="W323" s="37"/>
      <c r="X323" s="37"/>
      <c r="Y323" s="37"/>
      <c r="Z323" s="37"/>
      <c r="AA323" s="37"/>
      <c r="AB323" s="37"/>
      <c r="AC323" s="37"/>
      <c r="AD323" s="37"/>
      <c r="AE323" s="37"/>
      <c r="AF323" s="48"/>
      <c r="AG323" s="37"/>
      <c r="AH323" s="37"/>
      <c r="AI323" s="37"/>
      <c r="AJ323" s="37"/>
      <c r="AK323" s="37"/>
      <c r="AL323" s="37"/>
      <c r="AM323" s="37"/>
      <c r="AN323" s="37"/>
      <c r="AO323" s="37"/>
      <c r="AP323" s="48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6"/>
      <c r="BB323" s="37"/>
      <c r="BC323" s="37"/>
      <c r="BD323" s="37"/>
      <c r="BE323" s="37"/>
      <c r="BF323" s="37"/>
      <c r="BG323" s="37"/>
      <c r="BH323" s="37"/>
      <c r="BI323" s="37"/>
      <c r="BJ323" s="37"/>
      <c r="BK323" s="48"/>
      <c r="BL323" s="37"/>
      <c r="BM323" s="37"/>
      <c r="BN323" s="37"/>
      <c r="BO323" s="37"/>
      <c r="BP323" s="37"/>
      <c r="BQ323" s="37"/>
      <c r="BR323" s="37"/>
      <c r="BS323" s="37"/>
      <c r="BT323" s="37"/>
      <c r="BU323" s="48"/>
      <c r="BV323" s="37"/>
      <c r="BW323" s="37"/>
      <c r="BX323" s="37"/>
      <c r="BY323" s="37"/>
      <c r="BZ323" s="37"/>
      <c r="CA323" s="37"/>
      <c r="CB323" s="37"/>
      <c r="CC323" s="37"/>
      <c r="CD323" s="37"/>
      <c r="CE323" s="48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48"/>
      <c r="DA323" s="37"/>
      <c r="DB323" s="3">
        <v>50</v>
      </c>
      <c r="DD323" s="50">
        <v>1.3200000000000001E-5</v>
      </c>
      <c r="DE323">
        <v>48.415999999999997</v>
      </c>
      <c r="DF323">
        <v>43.451999999999998</v>
      </c>
      <c r="DG323">
        <v>52.514000000000003</v>
      </c>
      <c r="DH323">
        <v>39.094000000000001</v>
      </c>
      <c r="DI323">
        <v>2.3E-2</v>
      </c>
      <c r="DT323" s="37"/>
      <c r="DU323" s="37"/>
      <c r="DV323" s="37"/>
      <c r="DW323" s="37"/>
      <c r="DX323" s="37"/>
      <c r="DY323" s="37"/>
      <c r="DZ323" s="37"/>
      <c r="EA323" s="37"/>
      <c r="EB323" s="37"/>
      <c r="EC323" s="37"/>
      <c r="ED323" s="37"/>
      <c r="EE323" s="48"/>
      <c r="EF323" s="37"/>
      <c r="EG323" s="49"/>
      <c r="EH323" s="37"/>
      <c r="EI323" s="37"/>
      <c r="EJ323" s="37"/>
      <c r="EK323" s="37"/>
      <c r="EL323" s="37"/>
      <c r="EM323" s="37"/>
      <c r="EN323" s="37"/>
      <c r="EO323" s="37"/>
      <c r="EP323" s="48"/>
      <c r="EQ323" s="37"/>
      <c r="ER323" s="37"/>
      <c r="ES323" s="37"/>
      <c r="ET323" s="37"/>
      <c r="EU323" s="37"/>
      <c r="EV323" s="37"/>
      <c r="EW323" s="37"/>
      <c r="EX323" s="37"/>
      <c r="EY323" s="36"/>
      <c r="EZ323" s="37"/>
      <c r="FA323" s="37"/>
      <c r="FB323" s="37"/>
      <c r="FC323" s="37"/>
      <c r="FD323" s="37"/>
      <c r="FE323" s="37"/>
      <c r="FF323" s="37"/>
      <c r="FG323" s="37"/>
      <c r="FH323" s="37"/>
    </row>
    <row r="324" spans="2:164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48"/>
      <c r="M324" s="37"/>
      <c r="N324" s="37"/>
      <c r="O324" s="37"/>
      <c r="P324" s="37"/>
      <c r="Q324" s="37"/>
      <c r="R324" s="37"/>
      <c r="S324" s="37"/>
      <c r="T324" s="37"/>
      <c r="U324" s="37"/>
      <c r="V324" s="48"/>
      <c r="W324" s="37"/>
      <c r="X324" s="37"/>
      <c r="Y324" s="37"/>
      <c r="Z324" s="37"/>
      <c r="AA324" s="37"/>
      <c r="AB324" s="37"/>
      <c r="AC324" s="37"/>
      <c r="AD324" s="37"/>
      <c r="AE324" s="37"/>
      <c r="AF324" s="48"/>
      <c r="AG324" s="37"/>
      <c r="AH324" s="37"/>
      <c r="AI324" s="37"/>
      <c r="AJ324" s="37"/>
      <c r="AK324" s="37"/>
      <c r="AL324" s="37"/>
      <c r="AM324" s="37"/>
      <c r="AN324" s="37"/>
      <c r="AO324" s="37"/>
      <c r="AP324" s="48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6"/>
      <c r="BB324" s="37"/>
      <c r="BC324" s="37"/>
      <c r="BD324" s="37"/>
      <c r="BE324" s="37"/>
      <c r="BF324" s="37"/>
      <c r="BG324" s="37"/>
      <c r="BH324" s="37"/>
      <c r="BI324" s="37"/>
      <c r="BJ324" s="37"/>
      <c r="BK324" s="48"/>
      <c r="BL324" s="37"/>
      <c r="BM324" s="37"/>
      <c r="BN324" s="37"/>
      <c r="BO324" s="37"/>
      <c r="BP324" s="37"/>
      <c r="BQ324" s="37"/>
      <c r="BR324" s="37"/>
      <c r="BS324" s="37"/>
      <c r="BT324" s="37"/>
      <c r="BU324" s="48"/>
      <c r="BV324" s="37"/>
      <c r="BW324" s="37"/>
      <c r="BX324" s="37"/>
      <c r="BY324" s="37"/>
      <c r="BZ324" s="37"/>
      <c r="CA324" s="37"/>
      <c r="CB324" s="37"/>
      <c r="CC324" s="37"/>
      <c r="CD324" s="37"/>
      <c r="CE324" s="48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48"/>
      <c r="DA324" s="37"/>
      <c r="DB324" s="3">
        <v>51</v>
      </c>
      <c r="DD324" s="50">
        <v>9.2099999999999999E-6</v>
      </c>
      <c r="DE324">
        <v>50.540999999999997</v>
      </c>
      <c r="DF324">
        <v>48.332999999999998</v>
      </c>
      <c r="DG324">
        <v>53.493000000000002</v>
      </c>
      <c r="DH324">
        <v>-141.953</v>
      </c>
      <c r="DI324">
        <v>1.6E-2</v>
      </c>
      <c r="DT324" s="37"/>
      <c r="DU324" s="37"/>
      <c r="DV324" s="37"/>
      <c r="DW324" s="37"/>
      <c r="DX324" s="37"/>
      <c r="DY324" s="37"/>
      <c r="DZ324" s="37"/>
      <c r="EA324" s="37"/>
      <c r="EB324" s="37"/>
      <c r="EC324" s="37"/>
      <c r="ED324" s="37"/>
      <c r="EE324" s="48"/>
      <c r="EF324" s="37"/>
      <c r="EG324" s="49"/>
      <c r="EH324" s="37"/>
      <c r="EI324" s="37"/>
      <c r="EJ324" s="37"/>
      <c r="EK324" s="37"/>
      <c r="EL324" s="37"/>
      <c r="EM324" s="37"/>
      <c r="EN324" s="37"/>
      <c r="EO324" s="37"/>
      <c r="EP324" s="48"/>
      <c r="EQ324" s="37"/>
      <c r="ER324" s="37"/>
      <c r="ES324" s="37"/>
      <c r="ET324" s="37"/>
      <c r="EU324" s="37"/>
      <c r="EV324" s="37"/>
      <c r="EW324" s="37"/>
      <c r="EX324" s="37"/>
      <c r="EY324" s="36"/>
      <c r="EZ324" s="37"/>
      <c r="FA324" s="37"/>
      <c r="FB324" s="37"/>
      <c r="FC324" s="37"/>
      <c r="FD324" s="37"/>
      <c r="FE324" s="37"/>
      <c r="FF324" s="37"/>
      <c r="FG324" s="37"/>
      <c r="FH324" s="37"/>
    </row>
    <row r="325" spans="2:164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48"/>
      <c r="M325" s="37"/>
      <c r="N325" s="37"/>
      <c r="O325" s="37"/>
      <c r="P325" s="37"/>
      <c r="Q325" s="37"/>
      <c r="R325" s="37"/>
      <c r="S325" s="37"/>
      <c r="T325" s="37"/>
      <c r="U325" s="37"/>
      <c r="V325" s="48"/>
      <c r="W325" s="37"/>
      <c r="X325" s="37"/>
      <c r="Y325" s="37"/>
      <c r="Z325" s="37"/>
      <c r="AA325" s="37"/>
      <c r="AB325" s="37"/>
      <c r="AC325" s="37"/>
      <c r="AD325" s="37"/>
      <c r="AE325" s="37"/>
      <c r="AF325" s="48"/>
      <c r="AG325" s="37"/>
      <c r="AH325" s="37"/>
      <c r="AI325" s="37"/>
      <c r="AJ325" s="37"/>
      <c r="AK325" s="37"/>
      <c r="AL325" s="37"/>
      <c r="AM325" s="37"/>
      <c r="AN325" s="37"/>
      <c r="AO325" s="37"/>
      <c r="AP325" s="48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6"/>
      <c r="BB325" s="37"/>
      <c r="BC325" s="37"/>
      <c r="BD325" s="37"/>
      <c r="BE325" s="37"/>
      <c r="BF325" s="37"/>
      <c r="BG325" s="37"/>
      <c r="BH325" s="37"/>
      <c r="BI325" s="37"/>
      <c r="BJ325" s="37"/>
      <c r="BK325" s="48"/>
      <c r="BL325" s="37"/>
      <c r="BM325" s="37"/>
      <c r="BN325" s="37"/>
      <c r="BO325" s="37"/>
      <c r="BP325" s="37"/>
      <c r="BQ325" s="37"/>
      <c r="BR325" s="37"/>
      <c r="BS325" s="37"/>
      <c r="BT325" s="37"/>
      <c r="BU325" s="48"/>
      <c r="BV325" s="37"/>
      <c r="BW325" s="37"/>
      <c r="BX325" s="37"/>
      <c r="BY325" s="37"/>
      <c r="BZ325" s="37"/>
      <c r="CA325" s="37"/>
      <c r="CB325" s="37"/>
      <c r="CC325" s="37"/>
      <c r="CD325" s="37"/>
      <c r="CE325" s="48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48"/>
      <c r="DA325" s="37"/>
      <c r="DB325" s="3">
        <v>52</v>
      </c>
      <c r="DD325" s="50">
        <v>5.5300000000000004E-6</v>
      </c>
      <c r="DE325">
        <v>51.978999999999999</v>
      </c>
      <c r="DF325">
        <v>49.856000000000002</v>
      </c>
      <c r="DG325">
        <v>55.293999999999997</v>
      </c>
      <c r="DH325">
        <v>42.51</v>
      </c>
      <c r="DI325">
        <v>8.9999999999999993E-3</v>
      </c>
      <c r="DT325" s="37"/>
      <c r="DU325" s="37"/>
      <c r="DV325" s="37"/>
      <c r="DW325" s="37"/>
      <c r="DX325" s="37"/>
      <c r="DY325" s="37"/>
      <c r="DZ325" s="37"/>
      <c r="EA325" s="37"/>
      <c r="EB325" s="37"/>
      <c r="EC325" s="37"/>
      <c r="ED325" s="37"/>
      <c r="EE325" s="48"/>
      <c r="EF325" s="37"/>
      <c r="EG325" s="49"/>
      <c r="EH325" s="37"/>
      <c r="EI325" s="37"/>
      <c r="EJ325" s="37"/>
      <c r="EK325" s="37"/>
      <c r="EL325" s="37"/>
      <c r="EM325" s="37"/>
      <c r="EN325" s="37"/>
      <c r="EO325" s="37"/>
      <c r="EP325" s="48"/>
      <c r="EQ325" s="37"/>
      <c r="ER325" s="37"/>
      <c r="ES325" s="37"/>
      <c r="ET325" s="37"/>
      <c r="EU325" s="37"/>
      <c r="EV325" s="37"/>
      <c r="EW325" s="37"/>
      <c r="EX325" s="37"/>
      <c r="EY325" s="36"/>
      <c r="EZ325" s="37"/>
      <c r="FA325" s="37"/>
      <c r="FB325" s="37"/>
      <c r="FC325" s="37"/>
      <c r="FD325" s="37"/>
      <c r="FE325" s="37"/>
      <c r="FF325" s="37"/>
      <c r="FG325" s="37"/>
      <c r="FH325" s="37"/>
    </row>
    <row r="326" spans="2:164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48"/>
      <c r="M326" s="37"/>
      <c r="N326" s="37"/>
      <c r="O326" s="37"/>
      <c r="P326" s="37"/>
      <c r="Q326" s="37"/>
      <c r="R326" s="37"/>
      <c r="S326" s="37"/>
      <c r="T326" s="37"/>
      <c r="U326" s="37"/>
      <c r="V326" s="48"/>
      <c r="W326" s="37"/>
      <c r="X326" s="37"/>
      <c r="Y326" s="37"/>
      <c r="Z326" s="37"/>
      <c r="AA326" s="37"/>
      <c r="AB326" s="37"/>
      <c r="AC326" s="37"/>
      <c r="AD326" s="37"/>
      <c r="AE326" s="37"/>
      <c r="AF326" s="48"/>
      <c r="AG326" s="37"/>
      <c r="AH326" s="37"/>
      <c r="AI326" s="37"/>
      <c r="AJ326" s="37"/>
      <c r="AK326" s="37"/>
      <c r="AL326" s="37"/>
      <c r="AM326" s="37"/>
      <c r="AN326" s="37"/>
      <c r="AO326" s="37"/>
      <c r="AP326" s="48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6"/>
      <c r="BB326" s="37"/>
      <c r="BC326" s="37"/>
      <c r="BD326" s="37"/>
      <c r="BE326" s="37"/>
      <c r="BF326" s="37"/>
      <c r="BG326" s="37"/>
      <c r="BH326" s="37"/>
      <c r="BI326" s="37"/>
      <c r="BJ326" s="37"/>
      <c r="BK326" s="48"/>
      <c r="BL326" s="37"/>
      <c r="BM326" s="37"/>
      <c r="BN326" s="37"/>
      <c r="BO326" s="37"/>
      <c r="BP326" s="37"/>
      <c r="BQ326" s="37"/>
      <c r="BR326" s="37"/>
      <c r="BS326" s="37"/>
      <c r="BT326" s="37"/>
      <c r="BU326" s="48"/>
      <c r="BV326" s="37"/>
      <c r="BW326" s="37"/>
      <c r="BX326" s="37"/>
      <c r="BY326" s="37"/>
      <c r="BZ326" s="37"/>
      <c r="CA326" s="37"/>
      <c r="CB326" s="37"/>
      <c r="CC326" s="37"/>
      <c r="CD326" s="37"/>
      <c r="CE326" s="48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48"/>
      <c r="DA326" s="37"/>
      <c r="DB326" s="3">
        <v>53</v>
      </c>
      <c r="DD326" s="50">
        <v>8.6000000000000007E-6</v>
      </c>
      <c r="DE326">
        <v>48.393999999999998</v>
      </c>
      <c r="DF326">
        <v>43.198</v>
      </c>
      <c r="DG326">
        <v>54.555999999999997</v>
      </c>
      <c r="DH326">
        <v>-139.399</v>
      </c>
      <c r="DI326">
        <v>1.4999999999999999E-2</v>
      </c>
      <c r="DT326" s="37"/>
      <c r="DU326" s="37"/>
      <c r="DV326" s="37"/>
      <c r="DW326" s="37"/>
      <c r="DX326" s="37"/>
      <c r="DY326" s="37"/>
      <c r="DZ326" s="37"/>
      <c r="EA326" s="37"/>
      <c r="EB326" s="37"/>
      <c r="EC326" s="37"/>
      <c r="ED326" s="37"/>
      <c r="EE326" s="48"/>
      <c r="EF326" s="37"/>
      <c r="EG326" s="49"/>
      <c r="EH326" s="37"/>
      <c r="EI326" s="37"/>
      <c r="EJ326" s="37"/>
      <c r="EK326" s="37"/>
      <c r="EL326" s="37"/>
      <c r="EM326" s="37"/>
      <c r="EN326" s="37"/>
      <c r="EO326" s="37"/>
      <c r="EP326" s="48"/>
      <c r="EQ326" s="37"/>
      <c r="ER326" s="37"/>
      <c r="ES326" s="37"/>
      <c r="ET326" s="37"/>
      <c r="EU326" s="37"/>
      <c r="EV326" s="37"/>
      <c r="EW326" s="37"/>
      <c r="EX326" s="37"/>
      <c r="EY326" s="36"/>
      <c r="EZ326" s="37"/>
      <c r="FA326" s="37"/>
      <c r="FB326" s="37"/>
      <c r="FC326" s="37"/>
      <c r="FD326" s="37"/>
      <c r="FE326" s="37"/>
      <c r="FF326" s="37"/>
      <c r="FG326" s="37"/>
      <c r="FH326" s="37"/>
    </row>
    <row r="327" spans="2:164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48"/>
      <c r="M327" s="37"/>
      <c r="N327" s="37"/>
      <c r="O327" s="37"/>
      <c r="P327" s="37"/>
      <c r="Q327" s="37"/>
      <c r="R327" s="37"/>
      <c r="S327" s="37"/>
      <c r="T327" s="37"/>
      <c r="U327" s="37"/>
      <c r="V327" s="48"/>
      <c r="W327" s="37"/>
      <c r="X327" s="37"/>
      <c r="Y327" s="37"/>
      <c r="Z327" s="37"/>
      <c r="AA327" s="37"/>
      <c r="AB327" s="37"/>
      <c r="AC327" s="37"/>
      <c r="AD327" s="37"/>
      <c r="AE327" s="37"/>
      <c r="AF327" s="48"/>
      <c r="AG327" s="37"/>
      <c r="AH327" s="37"/>
      <c r="AI327" s="37"/>
      <c r="AJ327" s="37"/>
      <c r="AK327" s="37"/>
      <c r="AL327" s="37"/>
      <c r="AM327" s="37"/>
      <c r="AN327" s="37"/>
      <c r="AO327" s="37"/>
      <c r="AP327" s="48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6"/>
      <c r="BB327" s="37"/>
      <c r="BC327" s="37"/>
      <c r="BD327" s="37"/>
      <c r="BE327" s="37"/>
      <c r="BF327" s="37"/>
      <c r="BG327" s="37"/>
      <c r="BH327" s="37"/>
      <c r="BI327" s="37"/>
      <c r="BJ327" s="37"/>
      <c r="BK327" s="48"/>
      <c r="BL327" s="37"/>
      <c r="BM327" s="37"/>
      <c r="BN327" s="37"/>
      <c r="BO327" s="37"/>
      <c r="BP327" s="37"/>
      <c r="BQ327" s="37"/>
      <c r="BR327" s="37"/>
      <c r="BS327" s="37"/>
      <c r="BT327" s="37"/>
      <c r="BU327" s="48"/>
      <c r="BV327" s="37"/>
      <c r="BW327" s="37"/>
      <c r="BX327" s="37"/>
      <c r="BY327" s="37"/>
      <c r="BZ327" s="37"/>
      <c r="CA327" s="37"/>
      <c r="CB327" s="37"/>
      <c r="CC327" s="37"/>
      <c r="CD327" s="37"/>
      <c r="CE327" s="48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48"/>
      <c r="DA327" s="37"/>
      <c r="DB327" s="3">
        <v>54</v>
      </c>
      <c r="DD327" s="50">
        <v>8.8999999999999995E-6</v>
      </c>
      <c r="DE327">
        <v>50.319000000000003</v>
      </c>
      <c r="DF327">
        <v>45.889000000000003</v>
      </c>
      <c r="DG327">
        <v>54.356999999999999</v>
      </c>
      <c r="DH327">
        <v>40.600999999999999</v>
      </c>
      <c r="DI327">
        <v>1.4999999999999999E-2</v>
      </c>
      <c r="DT327" s="37"/>
      <c r="DU327" s="37"/>
      <c r="DV327" s="37"/>
      <c r="DW327" s="37"/>
      <c r="DX327" s="37"/>
      <c r="DY327" s="37"/>
      <c r="DZ327" s="37"/>
      <c r="EA327" s="37"/>
      <c r="EB327" s="37"/>
      <c r="EC327" s="37"/>
      <c r="ED327" s="37"/>
      <c r="EE327" s="48"/>
      <c r="EF327" s="37"/>
      <c r="EG327" s="49"/>
      <c r="EH327" s="37"/>
      <c r="EI327" s="37"/>
      <c r="EJ327" s="37"/>
      <c r="EK327" s="37"/>
      <c r="EL327" s="37"/>
      <c r="EM327" s="37"/>
      <c r="EN327" s="37"/>
      <c r="EO327" s="37"/>
      <c r="EP327" s="48"/>
      <c r="EQ327" s="37"/>
      <c r="ER327" s="37"/>
      <c r="ES327" s="37"/>
      <c r="ET327" s="37"/>
      <c r="EU327" s="37"/>
      <c r="EV327" s="37"/>
      <c r="EW327" s="37"/>
      <c r="EX327" s="37"/>
      <c r="EY327" s="36"/>
      <c r="EZ327" s="37"/>
      <c r="FA327" s="37"/>
      <c r="FB327" s="37"/>
      <c r="FC327" s="37"/>
      <c r="FD327" s="37"/>
      <c r="FE327" s="37"/>
      <c r="FF327" s="37"/>
      <c r="FG327" s="37"/>
      <c r="FH327" s="37"/>
    </row>
    <row r="328" spans="2:164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48"/>
      <c r="M328" s="37"/>
      <c r="N328" s="37"/>
      <c r="O328" s="37"/>
      <c r="P328" s="37"/>
      <c r="Q328" s="37"/>
      <c r="R328" s="37"/>
      <c r="S328" s="37"/>
      <c r="T328" s="37"/>
      <c r="U328" s="37"/>
      <c r="V328" s="48"/>
      <c r="W328" s="37"/>
      <c r="X328" s="37"/>
      <c r="Y328" s="37"/>
      <c r="Z328" s="37"/>
      <c r="AA328" s="37"/>
      <c r="AB328" s="37"/>
      <c r="AC328" s="37"/>
      <c r="AD328" s="37"/>
      <c r="AE328" s="37"/>
      <c r="AF328" s="48"/>
      <c r="AG328" s="37"/>
      <c r="AH328" s="37"/>
      <c r="AI328" s="37"/>
      <c r="AJ328" s="37"/>
      <c r="AK328" s="37"/>
      <c r="AL328" s="37"/>
      <c r="AM328" s="37"/>
      <c r="AN328" s="37"/>
      <c r="AO328" s="37"/>
      <c r="AP328" s="48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6"/>
      <c r="BB328" s="37"/>
      <c r="BC328" s="37"/>
      <c r="BD328" s="37"/>
      <c r="BE328" s="37"/>
      <c r="BF328" s="37"/>
      <c r="BG328" s="37"/>
      <c r="BH328" s="37"/>
      <c r="BI328" s="37"/>
      <c r="BJ328" s="37"/>
      <c r="BK328" s="48"/>
      <c r="BL328" s="37"/>
      <c r="BM328" s="37"/>
      <c r="BN328" s="37"/>
      <c r="BO328" s="37"/>
      <c r="BP328" s="37"/>
      <c r="BQ328" s="37"/>
      <c r="BR328" s="37"/>
      <c r="BS328" s="37"/>
      <c r="BT328" s="37"/>
      <c r="BU328" s="48"/>
      <c r="BV328" s="37"/>
      <c r="BW328" s="37"/>
      <c r="BX328" s="37"/>
      <c r="BY328" s="37"/>
      <c r="BZ328" s="37"/>
      <c r="CA328" s="37"/>
      <c r="CB328" s="37"/>
      <c r="CC328" s="37"/>
      <c r="CD328" s="37"/>
      <c r="CE328" s="48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48"/>
      <c r="DA328" s="37"/>
      <c r="DB328" s="3">
        <v>55</v>
      </c>
      <c r="DD328" s="50">
        <v>7.6699999999999994E-6</v>
      </c>
      <c r="DE328">
        <v>50.56</v>
      </c>
      <c r="DF328">
        <v>47.444000000000003</v>
      </c>
      <c r="DG328">
        <v>53.691000000000003</v>
      </c>
      <c r="DH328">
        <v>-141.71</v>
      </c>
      <c r="DI328">
        <v>1.2999999999999999E-2</v>
      </c>
      <c r="DT328" s="37"/>
      <c r="DU328" s="37"/>
      <c r="DV328" s="37"/>
      <c r="DW328" s="37"/>
      <c r="DX328" s="37"/>
      <c r="DY328" s="37"/>
      <c r="DZ328" s="37"/>
      <c r="EA328" s="37"/>
      <c r="EB328" s="37"/>
      <c r="EC328" s="37"/>
      <c r="ED328" s="37"/>
      <c r="EE328" s="48"/>
      <c r="EF328" s="37"/>
      <c r="EG328" s="49"/>
      <c r="EH328" s="37"/>
      <c r="EI328" s="37"/>
      <c r="EJ328" s="37"/>
      <c r="EK328" s="37"/>
      <c r="EL328" s="37"/>
      <c r="EM328" s="37"/>
      <c r="EN328" s="37"/>
      <c r="EO328" s="37"/>
      <c r="EP328" s="48"/>
      <c r="EQ328" s="37"/>
      <c r="ER328" s="37"/>
      <c r="ES328" s="37"/>
      <c r="ET328" s="37"/>
      <c r="EU328" s="37"/>
      <c r="EV328" s="37"/>
      <c r="EW328" s="37"/>
      <c r="EX328" s="37"/>
      <c r="EY328" s="36"/>
      <c r="EZ328" s="37"/>
      <c r="FA328" s="37"/>
      <c r="FB328" s="37"/>
      <c r="FC328" s="37"/>
      <c r="FD328" s="37"/>
      <c r="FE328" s="37"/>
      <c r="FF328" s="37"/>
      <c r="FG328" s="37"/>
      <c r="FH328" s="37"/>
    </row>
    <row r="329" spans="2:164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48"/>
      <c r="M329" s="37"/>
      <c r="N329" s="37"/>
      <c r="O329" s="37"/>
      <c r="P329" s="37"/>
      <c r="Q329" s="37"/>
      <c r="R329" s="37"/>
      <c r="S329" s="37"/>
      <c r="T329" s="37"/>
      <c r="U329" s="37"/>
      <c r="V329" s="48"/>
      <c r="W329" s="37"/>
      <c r="X329" s="37"/>
      <c r="Y329" s="37"/>
      <c r="Z329" s="37"/>
      <c r="AA329" s="37"/>
      <c r="AB329" s="37"/>
      <c r="AC329" s="37"/>
      <c r="AD329" s="37"/>
      <c r="AE329" s="37"/>
      <c r="AF329" s="48"/>
      <c r="AG329" s="37"/>
      <c r="AH329" s="37"/>
      <c r="AI329" s="37"/>
      <c r="AJ329" s="37"/>
      <c r="AK329" s="37"/>
      <c r="AL329" s="37"/>
      <c r="AM329" s="37"/>
      <c r="AN329" s="37"/>
      <c r="AO329" s="37"/>
      <c r="AP329" s="48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6"/>
      <c r="BB329" s="37"/>
      <c r="BC329" s="37"/>
      <c r="BD329" s="37"/>
      <c r="BE329" s="37"/>
      <c r="BF329" s="37"/>
      <c r="BG329" s="37"/>
      <c r="BH329" s="37"/>
      <c r="BI329" s="37"/>
      <c r="BJ329" s="37"/>
      <c r="BK329" s="48"/>
      <c r="BL329" s="37"/>
      <c r="BM329" s="37"/>
      <c r="BN329" s="37"/>
      <c r="BO329" s="37"/>
      <c r="BP329" s="37"/>
      <c r="BQ329" s="37"/>
      <c r="BR329" s="37"/>
      <c r="BS329" s="37"/>
      <c r="BT329" s="37"/>
      <c r="BU329" s="48"/>
      <c r="BV329" s="37"/>
      <c r="BW329" s="37"/>
      <c r="BX329" s="37"/>
      <c r="BY329" s="37"/>
      <c r="BZ329" s="37"/>
      <c r="CA329" s="37"/>
      <c r="CB329" s="37"/>
      <c r="CC329" s="37"/>
      <c r="CD329" s="37"/>
      <c r="CE329" s="48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48"/>
      <c r="DA329" s="37"/>
      <c r="DB329" s="3">
        <v>56</v>
      </c>
      <c r="DD329" s="50">
        <v>6.7499999999999997E-6</v>
      </c>
      <c r="DE329">
        <v>52.902000000000001</v>
      </c>
      <c r="DF329">
        <v>49.835999999999999</v>
      </c>
      <c r="DG329">
        <v>55.140999999999998</v>
      </c>
      <c r="DH329">
        <v>37.405000000000001</v>
      </c>
      <c r="DI329">
        <v>1.2E-2</v>
      </c>
      <c r="DT329" s="37"/>
      <c r="DU329" s="37"/>
      <c r="DV329" s="37"/>
      <c r="DW329" s="37"/>
      <c r="DX329" s="37"/>
      <c r="DY329" s="37"/>
      <c r="DZ329" s="37"/>
      <c r="EA329" s="37"/>
      <c r="EB329" s="37"/>
      <c r="EC329" s="37"/>
      <c r="ED329" s="37"/>
      <c r="EE329" s="48"/>
      <c r="EF329" s="37"/>
      <c r="EG329" s="49"/>
      <c r="EH329" s="37"/>
      <c r="EI329" s="37"/>
      <c r="EJ329" s="37"/>
      <c r="EK329" s="37"/>
      <c r="EL329" s="37"/>
      <c r="EM329" s="37"/>
      <c r="EN329" s="37"/>
      <c r="EO329" s="37"/>
      <c r="EP329" s="48"/>
      <c r="EQ329" s="37"/>
      <c r="ER329" s="37"/>
      <c r="ES329" s="37"/>
      <c r="ET329" s="37"/>
      <c r="EU329" s="37"/>
      <c r="EV329" s="37"/>
      <c r="EW329" s="37"/>
      <c r="EX329" s="37"/>
      <c r="EY329" s="36"/>
      <c r="EZ329" s="37"/>
      <c r="FA329" s="37"/>
      <c r="FB329" s="37"/>
      <c r="FC329" s="37"/>
      <c r="FD329" s="37"/>
      <c r="FE329" s="37"/>
      <c r="FF329" s="37"/>
      <c r="FG329" s="37"/>
      <c r="FH329" s="37"/>
    </row>
    <row r="330" spans="2:164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48"/>
      <c r="M330" s="37"/>
      <c r="N330" s="37"/>
      <c r="O330" s="37"/>
      <c r="P330" s="37"/>
      <c r="Q330" s="37"/>
      <c r="R330" s="37"/>
      <c r="S330" s="37"/>
      <c r="T330" s="37"/>
      <c r="U330" s="37"/>
      <c r="V330" s="48"/>
      <c r="W330" s="37"/>
      <c r="X330" s="37"/>
      <c r="Y330" s="37"/>
      <c r="Z330" s="37"/>
      <c r="AA330" s="37"/>
      <c r="AB330" s="37"/>
      <c r="AC330" s="37"/>
      <c r="AD330" s="37"/>
      <c r="AE330" s="37"/>
      <c r="AF330" s="48"/>
      <c r="AG330" s="37"/>
      <c r="AH330" s="37"/>
      <c r="AI330" s="37"/>
      <c r="AJ330" s="37"/>
      <c r="AK330" s="37"/>
      <c r="AL330" s="37"/>
      <c r="AM330" s="37"/>
      <c r="AN330" s="37"/>
      <c r="AO330" s="37"/>
      <c r="AP330" s="48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6"/>
      <c r="BB330" s="37"/>
      <c r="BC330" s="37"/>
      <c r="BD330" s="37"/>
      <c r="BE330" s="37"/>
      <c r="BF330" s="37"/>
      <c r="BG330" s="37"/>
      <c r="BH330" s="37"/>
      <c r="BI330" s="37"/>
      <c r="BJ330" s="37"/>
      <c r="BK330" s="48"/>
      <c r="BL330" s="37"/>
      <c r="BM330" s="37"/>
      <c r="BN330" s="37"/>
      <c r="BO330" s="37"/>
      <c r="BP330" s="37"/>
      <c r="BQ330" s="37"/>
      <c r="BR330" s="37"/>
      <c r="BS330" s="37"/>
      <c r="BT330" s="37"/>
      <c r="BU330" s="48"/>
      <c r="BV330" s="37"/>
      <c r="BW330" s="37"/>
      <c r="BX330" s="37"/>
      <c r="BY330" s="37"/>
      <c r="BZ330" s="37"/>
      <c r="CA330" s="37"/>
      <c r="CB330" s="37"/>
      <c r="CC330" s="37"/>
      <c r="CD330" s="37"/>
      <c r="CE330" s="48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48"/>
      <c r="DA330" s="37"/>
      <c r="DB330" s="3">
        <v>57</v>
      </c>
      <c r="DD330" s="50">
        <v>5.8300000000000001E-6</v>
      </c>
      <c r="DE330">
        <v>51.796999999999997</v>
      </c>
      <c r="DF330">
        <v>45.332999999999998</v>
      </c>
      <c r="DG330">
        <v>56.444000000000003</v>
      </c>
      <c r="DH330">
        <v>-141.84299999999999</v>
      </c>
      <c r="DI330">
        <v>0.01</v>
      </c>
      <c r="DT330" s="37"/>
      <c r="DU330" s="37"/>
      <c r="DV330" s="37"/>
      <c r="DW330" s="37"/>
      <c r="DX330" s="37"/>
      <c r="DY330" s="37"/>
      <c r="DZ330" s="37"/>
      <c r="EA330" s="37"/>
      <c r="EB330" s="37"/>
      <c r="EC330" s="37"/>
      <c r="ED330" s="37"/>
      <c r="EE330" s="48"/>
      <c r="EF330" s="37"/>
      <c r="EG330" s="49"/>
      <c r="EH330" s="37"/>
      <c r="EI330" s="37"/>
      <c r="EJ330" s="37"/>
      <c r="EK330" s="37"/>
      <c r="EL330" s="37"/>
      <c r="EM330" s="37"/>
      <c r="EN330" s="37"/>
      <c r="EO330" s="37"/>
      <c r="EP330" s="48"/>
      <c r="EQ330" s="37"/>
      <c r="ER330" s="37"/>
      <c r="ES330" s="37"/>
      <c r="ET330" s="37"/>
      <c r="EU330" s="37"/>
      <c r="EV330" s="37"/>
      <c r="EW330" s="37"/>
      <c r="EX330" s="37"/>
      <c r="EY330" s="36"/>
      <c r="EZ330" s="37"/>
      <c r="FA330" s="37"/>
      <c r="FB330" s="37"/>
      <c r="FC330" s="37"/>
      <c r="FD330" s="37"/>
      <c r="FE330" s="37"/>
      <c r="FF330" s="37"/>
      <c r="FG330" s="37"/>
      <c r="FH330" s="37"/>
    </row>
    <row r="331" spans="2:164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48"/>
      <c r="M331" s="37"/>
      <c r="N331" s="37"/>
      <c r="O331" s="37"/>
      <c r="P331" s="37"/>
      <c r="Q331" s="37"/>
      <c r="R331" s="37"/>
      <c r="S331" s="37"/>
      <c r="T331" s="37"/>
      <c r="U331" s="37"/>
      <c r="V331" s="48"/>
      <c r="W331" s="37"/>
      <c r="X331" s="37"/>
      <c r="Y331" s="37"/>
      <c r="Z331" s="37"/>
      <c r="AA331" s="37"/>
      <c r="AB331" s="37"/>
      <c r="AC331" s="37"/>
      <c r="AD331" s="37"/>
      <c r="AE331" s="37"/>
      <c r="AF331" s="48"/>
      <c r="AG331" s="37"/>
      <c r="AH331" s="37"/>
      <c r="AI331" s="37"/>
      <c r="AJ331" s="37"/>
      <c r="AK331" s="37"/>
      <c r="AL331" s="37"/>
      <c r="AM331" s="37"/>
      <c r="AN331" s="37"/>
      <c r="AO331" s="37"/>
      <c r="AP331" s="48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6"/>
      <c r="BB331" s="37"/>
      <c r="BC331" s="37"/>
      <c r="BD331" s="37"/>
      <c r="BE331" s="37"/>
      <c r="BF331" s="37"/>
      <c r="BG331" s="37"/>
      <c r="BH331" s="37"/>
      <c r="BI331" s="37"/>
      <c r="BJ331" s="37"/>
      <c r="BK331" s="48"/>
      <c r="BL331" s="37"/>
      <c r="BM331" s="37"/>
      <c r="BN331" s="37"/>
      <c r="BO331" s="37"/>
      <c r="BP331" s="37"/>
      <c r="BQ331" s="37"/>
      <c r="BR331" s="37"/>
      <c r="BS331" s="37"/>
      <c r="BT331" s="37"/>
      <c r="BU331" s="48"/>
      <c r="BV331" s="37"/>
      <c r="BW331" s="37"/>
      <c r="BX331" s="37"/>
      <c r="BY331" s="37"/>
      <c r="BZ331" s="37"/>
      <c r="CA331" s="37"/>
      <c r="CB331" s="37"/>
      <c r="CC331" s="37"/>
      <c r="CD331" s="37"/>
      <c r="CE331" s="48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48"/>
      <c r="DA331" s="37"/>
      <c r="DB331" s="3">
        <v>58</v>
      </c>
      <c r="DC331" t="s">
        <v>3</v>
      </c>
      <c r="DD331" s="50">
        <v>8.1000000000000004E-6</v>
      </c>
      <c r="DE331">
        <v>82.147999999999996</v>
      </c>
      <c r="DF331">
        <v>67.293999999999997</v>
      </c>
      <c r="DG331">
        <v>97.841999999999999</v>
      </c>
      <c r="DH331">
        <v>-51.642000000000003</v>
      </c>
      <c r="DI331">
        <v>1.4E-2</v>
      </c>
      <c r="DT331" s="37"/>
      <c r="DU331" s="37"/>
      <c r="DV331" s="37"/>
      <c r="DW331" s="37"/>
      <c r="DX331" s="37"/>
      <c r="DY331" s="37"/>
      <c r="DZ331" s="37"/>
      <c r="EA331" s="37"/>
      <c r="EB331" s="37"/>
      <c r="EC331" s="37"/>
      <c r="ED331" s="37"/>
      <c r="EE331" s="48"/>
      <c r="EF331" s="37"/>
      <c r="EG331" s="49"/>
      <c r="EH331" s="37"/>
      <c r="EI331" s="37"/>
      <c r="EJ331" s="37"/>
      <c r="EK331" s="37"/>
      <c r="EL331" s="37"/>
      <c r="EM331" s="37"/>
      <c r="EN331" s="37"/>
      <c r="EO331" s="37"/>
      <c r="EP331" s="48"/>
      <c r="EQ331" s="37"/>
      <c r="ER331" s="37"/>
      <c r="ES331" s="37"/>
      <c r="ET331" s="37"/>
      <c r="EU331" s="37"/>
      <c r="EV331" s="37"/>
      <c r="EW331" s="37"/>
      <c r="EX331" s="37"/>
      <c r="EY331" s="36"/>
      <c r="EZ331" s="37"/>
      <c r="FA331" s="37"/>
      <c r="FB331" s="37"/>
      <c r="FC331" s="37"/>
      <c r="FD331" s="37"/>
      <c r="FE331" s="37"/>
      <c r="FF331" s="37"/>
      <c r="FG331" s="37"/>
      <c r="FH331" s="37"/>
    </row>
    <row r="332" spans="2:164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48"/>
      <c r="M332" s="37"/>
      <c r="N332" s="37"/>
      <c r="O332" s="37"/>
      <c r="P332" s="37"/>
      <c r="Q332" s="37"/>
      <c r="R332" s="37"/>
      <c r="S332" s="37"/>
      <c r="T332" s="37"/>
      <c r="U332" s="37"/>
      <c r="V332" s="48"/>
      <c r="W332" s="37"/>
      <c r="X332" s="37"/>
      <c r="Y332" s="37"/>
      <c r="Z332" s="37"/>
      <c r="AA332" s="37"/>
      <c r="AB332" s="37"/>
      <c r="AC332" s="37"/>
      <c r="AD332" s="37"/>
      <c r="AE332" s="37"/>
      <c r="AF332" s="48"/>
      <c r="AG332" s="37"/>
      <c r="AH332" s="37"/>
      <c r="AI332" s="37"/>
      <c r="AJ332" s="37"/>
      <c r="AK332" s="37"/>
      <c r="AL332" s="37"/>
      <c r="AM332" s="37"/>
      <c r="AN332" s="37"/>
      <c r="AO332" s="37"/>
      <c r="AP332" s="48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6"/>
      <c r="BB332" s="37"/>
      <c r="BC332" s="37"/>
      <c r="BD332" s="37"/>
      <c r="BE332" s="37"/>
      <c r="BF332" s="37"/>
      <c r="BG332" s="37"/>
      <c r="BH332" s="37"/>
      <c r="BI332" s="37"/>
      <c r="BJ332" s="37"/>
      <c r="BK332" s="48"/>
      <c r="BL332" s="37"/>
      <c r="BM332" s="37"/>
      <c r="BN332" s="37"/>
      <c r="BO332" s="37"/>
      <c r="BP332" s="37"/>
      <c r="BQ332" s="37"/>
      <c r="BR332" s="37"/>
      <c r="BS332" s="37"/>
      <c r="BT332" s="37"/>
      <c r="BU332" s="48"/>
      <c r="BV332" s="37"/>
      <c r="BW332" s="37"/>
      <c r="BX332" s="37"/>
      <c r="BY332" s="37"/>
      <c r="BZ332" s="37"/>
      <c r="CA332" s="37"/>
      <c r="CB332" s="37"/>
      <c r="CC332" s="37"/>
      <c r="CD332" s="37"/>
      <c r="CE332" s="48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48"/>
      <c r="DA332" s="37"/>
      <c r="DB332" s="3">
        <v>59</v>
      </c>
      <c r="DC332" t="s">
        <v>7</v>
      </c>
      <c r="DD332" s="50">
        <v>2.04E-6</v>
      </c>
      <c r="DE332">
        <v>21.715</v>
      </c>
      <c r="DF332">
        <v>17.504999999999999</v>
      </c>
      <c r="DG332">
        <v>31.582000000000001</v>
      </c>
      <c r="DH332">
        <v>90.81</v>
      </c>
      <c r="DI332">
        <v>4.0000000000000001E-3</v>
      </c>
      <c r="DT332" s="37"/>
      <c r="DU332" s="37"/>
      <c r="DV332" s="37"/>
      <c r="DW332" s="37"/>
      <c r="DX332" s="37"/>
      <c r="DY332" s="37"/>
      <c r="DZ332" s="37"/>
      <c r="EA332" s="37"/>
      <c r="EB332" s="37"/>
      <c r="EC332" s="37"/>
      <c r="ED332" s="37"/>
      <c r="EE332" s="48"/>
      <c r="EF332" s="37"/>
      <c r="EG332" s="49"/>
      <c r="EH332" s="37"/>
      <c r="EI332" s="37"/>
      <c r="EJ332" s="37"/>
      <c r="EK332" s="37"/>
      <c r="EL332" s="37"/>
      <c r="EM332" s="37"/>
      <c r="EN332" s="37"/>
      <c r="EO332" s="37"/>
      <c r="EP332" s="48"/>
      <c r="EQ332" s="37"/>
      <c r="ER332" s="37"/>
      <c r="ES332" s="37"/>
      <c r="ET332" s="37"/>
      <c r="EU332" s="37"/>
      <c r="EV332" s="37"/>
      <c r="EW332" s="37"/>
      <c r="EX332" s="37"/>
      <c r="EY332" s="36"/>
      <c r="EZ332" s="37"/>
      <c r="FA332" s="37"/>
      <c r="FB332" s="37"/>
      <c r="FC332" s="37"/>
      <c r="FD332" s="37"/>
      <c r="FE332" s="37"/>
      <c r="FF332" s="37"/>
      <c r="FG332" s="37"/>
      <c r="FH332" s="37"/>
    </row>
    <row r="333" spans="2:164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48"/>
      <c r="M333" s="37"/>
      <c r="N333" s="37"/>
      <c r="O333" s="37"/>
      <c r="P333" s="37"/>
      <c r="Q333" s="37"/>
      <c r="R333" s="37"/>
      <c r="S333" s="37"/>
      <c r="T333" s="37"/>
      <c r="U333" s="37"/>
      <c r="V333" s="48"/>
      <c r="W333" s="37"/>
      <c r="X333" s="37"/>
      <c r="Y333" s="37"/>
      <c r="Z333" s="37"/>
      <c r="AA333" s="37"/>
      <c r="AB333" s="37"/>
      <c r="AC333" s="37"/>
      <c r="AD333" s="37"/>
      <c r="AE333" s="37"/>
      <c r="AF333" s="48"/>
      <c r="AG333" s="37"/>
      <c r="AH333" s="37"/>
      <c r="AI333" s="37"/>
      <c r="AJ333" s="37"/>
      <c r="AK333" s="37"/>
      <c r="AL333" s="37"/>
      <c r="AM333" s="37"/>
      <c r="AN333" s="37"/>
      <c r="AO333" s="37"/>
      <c r="AP333" s="48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6"/>
      <c r="BB333" s="37"/>
      <c r="BC333" s="37"/>
      <c r="BD333" s="37"/>
      <c r="BE333" s="37"/>
      <c r="BF333" s="37"/>
      <c r="BG333" s="37"/>
      <c r="BH333" s="37"/>
      <c r="BI333" s="37"/>
      <c r="BJ333" s="37"/>
      <c r="BK333" s="48"/>
      <c r="BL333" s="37"/>
      <c r="BM333" s="37"/>
      <c r="BN333" s="37"/>
      <c r="BO333" s="37"/>
      <c r="BP333" s="37"/>
      <c r="BQ333" s="37"/>
      <c r="BR333" s="37"/>
      <c r="BS333" s="37"/>
      <c r="BT333" s="37"/>
      <c r="BU333" s="48"/>
      <c r="BV333" s="37"/>
      <c r="BW333" s="37"/>
      <c r="BX333" s="37"/>
      <c r="BY333" s="37"/>
      <c r="BZ333" s="37"/>
      <c r="CA333" s="37"/>
      <c r="CB333" s="37"/>
      <c r="CC333" s="37"/>
      <c r="CD333" s="37"/>
      <c r="CE333" s="48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48"/>
      <c r="DA333" s="37"/>
      <c r="DB333" s="3">
        <v>60</v>
      </c>
      <c r="DC333" t="s">
        <v>4</v>
      </c>
      <c r="DD333" s="50">
        <v>4.6E-6</v>
      </c>
      <c r="DE333">
        <v>44.665999999999997</v>
      </c>
      <c r="DF333">
        <v>40.454999999999998</v>
      </c>
      <c r="DG333">
        <v>48.045000000000002</v>
      </c>
      <c r="DH333">
        <v>-144.46199999999999</v>
      </c>
      <c r="DI333">
        <v>8.0000000000000002E-3</v>
      </c>
      <c r="DT333" s="37"/>
      <c r="DU333" s="37"/>
      <c r="DV333" s="37"/>
      <c r="DW333" s="37"/>
      <c r="DX333" s="37"/>
      <c r="DY333" s="37"/>
      <c r="DZ333" s="37"/>
      <c r="EA333" s="37"/>
      <c r="EB333" s="37"/>
      <c r="EC333" s="37"/>
      <c r="ED333" s="37"/>
      <c r="EE333" s="48"/>
      <c r="EF333" s="37"/>
      <c r="EG333" s="49"/>
      <c r="EH333" s="37"/>
      <c r="EI333" s="37"/>
      <c r="EJ333" s="37"/>
      <c r="EK333" s="37"/>
      <c r="EL333" s="37"/>
      <c r="EM333" s="37"/>
      <c r="EN333" s="37"/>
      <c r="EO333" s="37"/>
      <c r="EP333" s="48"/>
      <c r="EQ333" s="37"/>
      <c r="ER333" s="37"/>
      <c r="ES333" s="37"/>
      <c r="ET333" s="37"/>
      <c r="EU333" s="37"/>
      <c r="EV333" s="37"/>
      <c r="EW333" s="37"/>
      <c r="EX333" s="37"/>
      <c r="EY333" s="36"/>
      <c r="EZ333" s="37"/>
      <c r="FA333" s="37"/>
      <c r="FB333" s="37"/>
      <c r="FC333" s="37"/>
      <c r="FD333" s="37"/>
      <c r="FE333" s="37"/>
      <c r="FF333" s="37"/>
      <c r="FG333" s="37"/>
      <c r="FH333" s="37"/>
    </row>
    <row r="334" spans="2:164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48"/>
      <c r="M334" s="37"/>
      <c r="N334" s="37"/>
      <c r="O334" s="37"/>
      <c r="P334" s="37"/>
      <c r="Q334" s="37"/>
      <c r="R334" s="37"/>
      <c r="S334" s="37"/>
      <c r="T334" s="37"/>
      <c r="U334" s="37"/>
      <c r="V334" s="48"/>
      <c r="W334" s="37"/>
      <c r="X334" s="37"/>
      <c r="Y334" s="37"/>
      <c r="Z334" s="37"/>
      <c r="AA334" s="37"/>
      <c r="AB334" s="37"/>
      <c r="AC334" s="37"/>
      <c r="AD334" s="37"/>
      <c r="AE334" s="37"/>
      <c r="AF334" s="48"/>
      <c r="AG334" s="37"/>
      <c r="AH334" s="37"/>
      <c r="AI334" s="37"/>
      <c r="AJ334" s="37"/>
      <c r="AK334" s="37"/>
      <c r="AL334" s="37"/>
      <c r="AM334" s="37"/>
      <c r="AN334" s="37"/>
      <c r="AO334" s="37"/>
      <c r="AP334" s="48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6"/>
      <c r="BB334" s="37"/>
      <c r="BC334" s="37"/>
      <c r="BD334" s="37"/>
      <c r="BE334" s="37"/>
      <c r="BF334" s="37"/>
      <c r="BG334" s="37"/>
      <c r="BH334" s="37"/>
      <c r="BI334" s="37"/>
      <c r="BJ334" s="37"/>
      <c r="BK334" s="48"/>
      <c r="BL334" s="37"/>
      <c r="BM334" s="37"/>
      <c r="BN334" s="37"/>
      <c r="BO334" s="37"/>
      <c r="BP334" s="37"/>
      <c r="BQ334" s="37"/>
      <c r="BR334" s="37"/>
      <c r="BS334" s="37"/>
      <c r="BT334" s="37"/>
      <c r="BU334" s="48"/>
      <c r="BV334" s="37"/>
      <c r="BW334" s="37"/>
      <c r="BX334" s="37"/>
      <c r="BY334" s="37"/>
      <c r="BZ334" s="37"/>
      <c r="CA334" s="37"/>
      <c r="CB334" s="37"/>
      <c r="CC334" s="37"/>
      <c r="CD334" s="37"/>
      <c r="CE334" s="48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48"/>
      <c r="DA334" s="37"/>
      <c r="DB334" s="3">
        <v>61</v>
      </c>
      <c r="DC334" t="s">
        <v>5</v>
      </c>
      <c r="DD334" s="50">
        <v>1.3499999999999999E-5</v>
      </c>
      <c r="DE334">
        <v>126.736</v>
      </c>
      <c r="DF334">
        <v>111.57899999999999</v>
      </c>
      <c r="DG334">
        <v>159.36099999999999</v>
      </c>
      <c r="DH334">
        <v>43.667999999999999</v>
      </c>
      <c r="DI334">
        <v>2.4E-2</v>
      </c>
      <c r="DT334" s="37"/>
      <c r="DU334" s="37"/>
      <c r="DV334" s="37"/>
      <c r="DW334" s="37"/>
      <c r="DX334" s="37"/>
      <c r="DY334" s="37"/>
      <c r="DZ334" s="37"/>
      <c r="EA334" s="37"/>
      <c r="EB334" s="37"/>
      <c r="EC334" s="37"/>
      <c r="ED334" s="37"/>
      <c r="EE334" s="48"/>
      <c r="EF334" s="37"/>
      <c r="EG334" s="49"/>
      <c r="EH334" s="37"/>
      <c r="EI334" s="37"/>
      <c r="EJ334" s="37"/>
      <c r="EK334" s="37"/>
      <c r="EL334" s="37"/>
      <c r="EM334" s="37"/>
      <c r="EN334" s="37"/>
      <c r="EO334" s="37"/>
      <c r="EP334" s="48"/>
      <c r="EQ334" s="37"/>
      <c r="ER334" s="37"/>
      <c r="ES334" s="37"/>
      <c r="ET334" s="37"/>
      <c r="EU334" s="37"/>
      <c r="EV334" s="37"/>
      <c r="EW334" s="37"/>
      <c r="EX334" s="37"/>
      <c r="EY334" s="36"/>
      <c r="EZ334" s="37"/>
      <c r="FA334" s="37"/>
      <c r="FB334" s="37"/>
      <c r="FC334" s="37"/>
      <c r="FD334" s="37"/>
      <c r="FE334" s="37"/>
      <c r="FF334" s="37"/>
      <c r="FG334" s="37"/>
      <c r="FH334" s="37"/>
    </row>
    <row r="335" spans="2:164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48"/>
      <c r="M335" s="37"/>
      <c r="N335" s="37"/>
      <c r="O335" s="37"/>
      <c r="P335" s="37"/>
      <c r="Q335" s="37"/>
      <c r="R335" s="37"/>
      <c r="S335" s="37"/>
      <c r="T335" s="37"/>
      <c r="U335" s="37"/>
      <c r="V335" s="48"/>
      <c r="W335" s="37"/>
      <c r="X335" s="37"/>
      <c r="Y335" s="37"/>
      <c r="Z335" s="37"/>
      <c r="AA335" s="37"/>
      <c r="AB335" s="37"/>
      <c r="AC335" s="37"/>
      <c r="AD335" s="37"/>
      <c r="AE335" s="37"/>
      <c r="AF335" s="48"/>
      <c r="AG335" s="37"/>
      <c r="AH335" s="37"/>
      <c r="AI335" s="37"/>
      <c r="AJ335" s="37"/>
      <c r="AK335" s="37"/>
      <c r="AL335" s="37"/>
      <c r="AM335" s="37"/>
      <c r="AN335" s="37"/>
      <c r="AO335" s="37"/>
      <c r="AP335" s="48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6"/>
      <c r="BB335" s="37"/>
      <c r="BC335" s="37"/>
      <c r="BD335" s="37"/>
      <c r="BE335" s="37"/>
      <c r="BF335" s="37"/>
      <c r="BG335" s="37"/>
      <c r="BH335" s="37"/>
      <c r="BI335" s="37"/>
      <c r="BJ335" s="37"/>
      <c r="BK335" s="48"/>
      <c r="BL335" s="37"/>
      <c r="BM335" s="37"/>
      <c r="BN335" s="37"/>
      <c r="BO335" s="37"/>
      <c r="BP335" s="37"/>
      <c r="BQ335" s="37"/>
      <c r="BR335" s="37"/>
      <c r="BS335" s="37"/>
      <c r="BT335" s="37"/>
      <c r="BU335" s="48"/>
      <c r="BV335" s="37"/>
      <c r="BW335" s="37"/>
      <c r="BX335" s="37"/>
      <c r="BY335" s="37"/>
      <c r="BZ335" s="37"/>
      <c r="CA335" s="37"/>
      <c r="CB335" s="37"/>
      <c r="CC335" s="37"/>
      <c r="CD335" s="37"/>
      <c r="CE335" s="48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48"/>
      <c r="DA335" s="37"/>
      <c r="DB335" s="3">
        <v>58</v>
      </c>
      <c r="DC335" t="s">
        <v>85</v>
      </c>
      <c r="DD335" s="50">
        <v>4.4200000000000001E-4</v>
      </c>
      <c r="DE335">
        <v>79.772000000000006</v>
      </c>
      <c r="DF335">
        <v>39.485999999999997</v>
      </c>
      <c r="DG335">
        <v>165.41900000000001</v>
      </c>
      <c r="DH335">
        <v>-140.072</v>
      </c>
      <c r="DI335">
        <v>0.79700000000000004</v>
      </c>
      <c r="DT335" s="37"/>
      <c r="DU335" s="37"/>
      <c r="DV335" s="37"/>
      <c r="DW335" s="37"/>
      <c r="DX335" s="37"/>
      <c r="DY335" s="37"/>
      <c r="DZ335" s="37"/>
      <c r="EA335" s="37"/>
      <c r="EB335" s="37"/>
      <c r="EC335" s="37"/>
      <c r="ED335" s="37"/>
      <c r="EE335" s="48"/>
      <c r="EF335" s="37"/>
      <c r="EG335" s="49"/>
      <c r="EH335" s="37"/>
      <c r="EI335" s="37"/>
      <c r="EJ335" s="37"/>
      <c r="EK335" s="37"/>
      <c r="EL335" s="37"/>
      <c r="EM335" s="37"/>
      <c r="EN335" s="37"/>
      <c r="EO335" s="37"/>
      <c r="EP335" s="48"/>
      <c r="EQ335" s="37"/>
      <c r="ER335" s="37"/>
      <c r="ES335" s="37"/>
      <c r="ET335" s="37"/>
      <c r="EU335" s="37"/>
      <c r="EV335" s="37"/>
      <c r="EW335" s="37"/>
      <c r="EX335" s="37"/>
      <c r="EY335" s="36"/>
      <c r="EZ335" s="37"/>
      <c r="FA335" s="37"/>
      <c r="FB335" s="37"/>
      <c r="FC335" s="37"/>
      <c r="FD335" s="37"/>
      <c r="FE335" s="37"/>
      <c r="FF335" s="37"/>
      <c r="FG335" s="37"/>
      <c r="FH335" s="37"/>
    </row>
    <row r="336" spans="2:164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48"/>
      <c r="M336" s="37"/>
      <c r="N336" s="37"/>
      <c r="O336" s="37"/>
      <c r="P336" s="37"/>
      <c r="Q336" s="37"/>
      <c r="R336" s="37"/>
      <c r="S336" s="37"/>
      <c r="T336" s="37"/>
      <c r="U336" s="37"/>
      <c r="V336" s="48"/>
      <c r="W336" s="37"/>
      <c r="X336" s="37"/>
      <c r="Y336" s="37"/>
      <c r="Z336" s="37"/>
      <c r="AA336" s="37"/>
      <c r="AB336" s="37"/>
      <c r="AC336" s="37"/>
      <c r="AD336" s="37"/>
      <c r="AE336" s="37"/>
      <c r="AF336" s="48"/>
      <c r="AG336" s="37"/>
      <c r="AH336" s="37"/>
      <c r="AI336" s="37"/>
      <c r="AJ336" s="37"/>
      <c r="AK336" s="37"/>
      <c r="AL336" s="37"/>
      <c r="AM336" s="37"/>
      <c r="AN336" s="37"/>
      <c r="AO336" s="37"/>
      <c r="AP336" s="48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6"/>
      <c r="BB336" s="37"/>
      <c r="BC336" s="37"/>
      <c r="BD336" s="37"/>
      <c r="BE336" s="37"/>
      <c r="BF336" s="37"/>
      <c r="BG336" s="37"/>
      <c r="BH336" s="37"/>
      <c r="BI336" s="37"/>
      <c r="BJ336" s="37"/>
      <c r="BK336" s="48"/>
      <c r="BL336" s="37"/>
      <c r="BM336" s="37"/>
      <c r="BN336" s="37"/>
      <c r="BO336" s="37"/>
      <c r="BP336" s="37"/>
      <c r="BQ336" s="37"/>
      <c r="BR336" s="37"/>
      <c r="BS336" s="37"/>
      <c r="BT336" s="37"/>
      <c r="BU336" s="48"/>
      <c r="BV336" s="37"/>
      <c r="BW336" s="37"/>
      <c r="BX336" s="37"/>
      <c r="BY336" s="37"/>
      <c r="BZ336" s="37"/>
      <c r="CA336" s="37"/>
      <c r="CB336" s="37"/>
      <c r="CC336" s="37"/>
      <c r="CD336" s="37"/>
      <c r="CE336" s="48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48"/>
      <c r="DA336" s="37"/>
      <c r="DB336" s="3">
        <v>58</v>
      </c>
      <c r="DC336" t="s">
        <v>85</v>
      </c>
      <c r="DD336" s="50">
        <v>4.4200000000000001E-4</v>
      </c>
      <c r="DE336">
        <v>79.772000000000006</v>
      </c>
      <c r="DF336">
        <v>39.485999999999997</v>
      </c>
      <c r="DG336">
        <v>165.41900000000001</v>
      </c>
      <c r="DH336">
        <v>-140.072</v>
      </c>
      <c r="DI336">
        <v>0.79700000000000004</v>
      </c>
      <c r="DT336" s="37"/>
      <c r="DU336" s="37"/>
      <c r="DV336" s="37"/>
      <c r="DW336" s="37"/>
      <c r="DX336" s="37"/>
      <c r="DY336" s="37"/>
      <c r="DZ336" s="37"/>
      <c r="EA336" s="37"/>
      <c r="EB336" s="37"/>
      <c r="EC336" s="37"/>
      <c r="ED336" s="37"/>
      <c r="EE336" s="48"/>
      <c r="EF336" s="37"/>
      <c r="EG336" s="49"/>
      <c r="EH336" s="37"/>
      <c r="EI336" s="37"/>
      <c r="EJ336" s="37"/>
      <c r="EK336" s="37"/>
      <c r="EL336" s="37"/>
      <c r="EM336" s="37"/>
      <c r="EN336" s="37"/>
      <c r="EO336" s="37"/>
      <c r="EP336" s="48"/>
      <c r="EQ336" s="37"/>
      <c r="ER336" s="37"/>
      <c r="ES336" s="37"/>
      <c r="ET336" s="37"/>
      <c r="EU336" s="37"/>
      <c r="EV336" s="37"/>
      <c r="EW336" s="37"/>
      <c r="EX336" s="37"/>
      <c r="EY336" s="36"/>
      <c r="EZ336" s="37"/>
      <c r="FA336" s="37"/>
      <c r="FB336" s="37"/>
      <c r="FC336" s="37"/>
      <c r="FD336" s="37"/>
      <c r="FE336" s="37"/>
      <c r="FF336" s="37"/>
      <c r="FG336" s="37"/>
      <c r="FH336" s="37"/>
    </row>
    <row r="337" spans="2:164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48"/>
      <c r="M337" s="37"/>
      <c r="N337" s="37"/>
      <c r="O337" s="37"/>
      <c r="P337" s="37"/>
      <c r="Q337" s="37"/>
      <c r="R337" s="37"/>
      <c r="S337" s="37"/>
      <c r="T337" s="37"/>
      <c r="U337" s="37"/>
      <c r="V337" s="48"/>
      <c r="W337" s="37"/>
      <c r="X337" s="37"/>
      <c r="Y337" s="37"/>
      <c r="Z337" s="37"/>
      <c r="AA337" s="37"/>
      <c r="AB337" s="37"/>
      <c r="AC337" s="37"/>
      <c r="AD337" s="37"/>
      <c r="AE337" s="37"/>
      <c r="AF337" s="48"/>
      <c r="AG337" s="37"/>
      <c r="AH337" s="37"/>
      <c r="AI337" s="37"/>
      <c r="AJ337" s="37"/>
      <c r="AK337" s="37"/>
      <c r="AL337" s="37"/>
      <c r="AM337" s="37"/>
      <c r="AN337" s="37"/>
      <c r="AO337" s="37"/>
      <c r="AP337" s="48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6"/>
      <c r="BB337" s="37"/>
      <c r="BC337" s="37"/>
      <c r="BD337" s="37"/>
      <c r="BE337" s="37"/>
      <c r="BF337" s="37"/>
      <c r="BG337" s="37"/>
      <c r="BH337" s="37"/>
      <c r="BI337" s="37"/>
      <c r="BJ337" s="37"/>
      <c r="BK337" s="48"/>
      <c r="BL337" s="37"/>
      <c r="BM337" s="37"/>
      <c r="BN337" s="37"/>
      <c r="BO337" s="37"/>
      <c r="BP337" s="37"/>
      <c r="BQ337" s="37"/>
      <c r="BR337" s="37"/>
      <c r="BS337" s="37"/>
      <c r="BT337" s="37"/>
      <c r="BU337" s="48"/>
      <c r="BV337" s="37"/>
      <c r="BW337" s="37"/>
      <c r="BX337" s="37"/>
      <c r="BY337" s="37"/>
      <c r="BZ337" s="37"/>
      <c r="CA337" s="37"/>
      <c r="CB337" s="37"/>
      <c r="CC337" s="37"/>
      <c r="CD337" s="37"/>
      <c r="CE337" s="48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48"/>
      <c r="DA337" s="37"/>
      <c r="DJ337" t="s">
        <v>9</v>
      </c>
      <c r="DT337" s="37"/>
      <c r="DU337" s="37"/>
      <c r="DV337" s="37"/>
      <c r="DW337" s="37"/>
      <c r="DX337" s="37"/>
      <c r="DY337" s="37"/>
      <c r="DZ337" s="37"/>
      <c r="EA337" s="37"/>
      <c r="EB337" s="37"/>
      <c r="EC337" s="37"/>
      <c r="ED337" s="37"/>
      <c r="EE337" s="48"/>
      <c r="EF337" s="37"/>
      <c r="EG337" s="37"/>
      <c r="EH337" s="37"/>
      <c r="EI337" s="37"/>
      <c r="EJ337" s="37"/>
      <c r="EK337" s="37"/>
      <c r="EL337" s="37"/>
      <c r="EM337" s="37"/>
      <c r="EN337" s="37"/>
      <c r="EO337" s="37"/>
      <c r="EP337" s="48"/>
      <c r="EQ337" s="37"/>
      <c r="ER337" s="37"/>
      <c r="ES337" s="37"/>
      <c r="ET337" s="37"/>
      <c r="EU337" s="37"/>
      <c r="EV337" s="37"/>
      <c r="EW337" s="37"/>
      <c r="EX337" s="37"/>
      <c r="EY337" s="36"/>
      <c r="EZ337" s="37"/>
      <c r="FA337" s="37"/>
      <c r="FB337" s="37"/>
      <c r="FC337" s="37"/>
      <c r="FD337" s="37"/>
      <c r="FE337" s="37"/>
      <c r="FF337" s="37"/>
      <c r="FG337" s="37"/>
      <c r="FH337" s="37"/>
    </row>
    <row r="338" spans="2:164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48"/>
      <c r="M338" s="37"/>
      <c r="N338" s="37"/>
      <c r="O338" s="37"/>
      <c r="P338" s="37"/>
      <c r="Q338" s="37"/>
      <c r="R338" s="37"/>
      <c r="S338" s="37"/>
      <c r="T338" s="37"/>
      <c r="U338" s="37"/>
      <c r="V338" s="48"/>
      <c r="W338" s="37"/>
      <c r="X338" s="37"/>
      <c r="Y338" s="37"/>
      <c r="Z338" s="37"/>
      <c r="AA338" s="37"/>
      <c r="AB338" s="37"/>
      <c r="AC338" s="37"/>
      <c r="AD338" s="37"/>
      <c r="AE338" s="37"/>
      <c r="AF338" s="48"/>
      <c r="AG338" s="37"/>
      <c r="AH338" s="37"/>
      <c r="AI338" s="37"/>
      <c r="AJ338" s="37"/>
      <c r="AK338" s="37"/>
      <c r="AL338" s="37"/>
      <c r="AM338" s="37"/>
      <c r="AN338" s="37"/>
      <c r="AO338" s="37"/>
      <c r="AP338" s="48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6"/>
      <c r="BB338" s="37"/>
      <c r="BC338" s="37"/>
      <c r="BD338" s="37"/>
      <c r="BE338" s="37"/>
      <c r="BF338" s="37"/>
      <c r="BG338" s="37"/>
      <c r="BH338" s="37"/>
      <c r="BI338" s="37"/>
      <c r="BJ338" s="37"/>
      <c r="BK338" s="48"/>
      <c r="BL338" s="37"/>
      <c r="BM338" s="37"/>
      <c r="BN338" s="37"/>
      <c r="BO338" s="37"/>
      <c r="BP338" s="37"/>
      <c r="BQ338" s="37"/>
      <c r="BR338" s="37"/>
      <c r="BS338" s="37"/>
      <c r="BT338" s="37"/>
      <c r="BU338" s="48"/>
      <c r="BV338" s="37"/>
      <c r="BW338" s="37"/>
      <c r="BX338" s="37"/>
      <c r="BY338" s="37"/>
      <c r="BZ338" s="37"/>
      <c r="CA338" s="37"/>
      <c r="CB338" s="37"/>
      <c r="CC338" s="37"/>
      <c r="CD338" s="37"/>
      <c r="CE338" s="48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48"/>
      <c r="DA338" s="37"/>
      <c r="DJ338">
        <v>56.928571429999998</v>
      </c>
      <c r="DK338">
        <v>56.928571429999998</v>
      </c>
      <c r="DT338" s="37"/>
      <c r="DU338" s="37"/>
      <c r="DV338" s="37"/>
      <c r="DW338" s="37"/>
      <c r="DX338" s="37"/>
      <c r="DY338" s="37"/>
      <c r="DZ338" s="37"/>
      <c r="EA338" s="37"/>
      <c r="EB338" s="37"/>
      <c r="EC338" s="37"/>
      <c r="ED338" s="37"/>
      <c r="EE338" s="48"/>
      <c r="EF338" s="37"/>
      <c r="EG338" s="37"/>
      <c r="EH338" s="37"/>
      <c r="EI338" s="37"/>
      <c r="EJ338" s="37"/>
      <c r="EK338" s="37"/>
      <c r="EL338" s="37"/>
      <c r="EM338" s="37"/>
      <c r="EN338" s="37"/>
      <c r="EO338" s="37"/>
      <c r="EP338" s="48"/>
      <c r="EQ338" s="37"/>
      <c r="ER338" s="37"/>
      <c r="ES338" s="37"/>
      <c r="ET338" s="37"/>
      <c r="EU338" s="37"/>
      <c r="EV338" s="37"/>
      <c r="EW338" s="37"/>
      <c r="EX338" s="37"/>
      <c r="EY338" s="36"/>
      <c r="EZ338" s="37"/>
      <c r="FA338" s="37"/>
      <c r="FB338" s="37"/>
      <c r="FC338" s="37"/>
      <c r="FD338" s="37"/>
      <c r="FE338" s="37"/>
      <c r="FF338" s="37"/>
      <c r="FG338" s="37"/>
      <c r="FH338" s="37"/>
    </row>
    <row r="339" spans="2:164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48"/>
      <c r="M339" s="37"/>
      <c r="N339" s="37"/>
      <c r="O339" s="37"/>
      <c r="P339" s="37"/>
      <c r="Q339" s="37"/>
      <c r="R339" s="37"/>
      <c r="S339" s="37"/>
      <c r="T339" s="37"/>
      <c r="U339" s="37"/>
      <c r="V339" s="48"/>
      <c r="W339" s="37"/>
      <c r="X339" s="37"/>
      <c r="Y339" s="37"/>
      <c r="Z339" s="37"/>
      <c r="AA339" s="37"/>
      <c r="AB339" s="37"/>
      <c r="AC339" s="37"/>
      <c r="AD339" s="37"/>
      <c r="AE339" s="37"/>
      <c r="AF339" s="48"/>
      <c r="AG339" s="37"/>
      <c r="AH339" s="37"/>
      <c r="AI339" s="37"/>
      <c r="AJ339" s="37"/>
      <c r="AK339" s="37"/>
      <c r="AL339" s="37"/>
      <c r="AM339" s="37"/>
      <c r="AN339" s="37"/>
      <c r="AO339" s="37"/>
      <c r="AP339" s="48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6"/>
      <c r="BB339" s="37"/>
      <c r="BC339" s="37"/>
      <c r="BD339" s="37"/>
      <c r="BE339" s="37"/>
      <c r="BF339" s="37"/>
      <c r="BG339" s="37"/>
      <c r="BH339" s="37"/>
      <c r="BI339" s="37"/>
      <c r="BJ339" s="37"/>
      <c r="BK339" s="48"/>
      <c r="BL339" s="37"/>
      <c r="BM339" s="37"/>
      <c r="BN339" s="37"/>
      <c r="BO339" s="37"/>
      <c r="BP339" s="37"/>
      <c r="BQ339" s="37"/>
      <c r="BR339" s="37"/>
      <c r="BS339" s="37"/>
      <c r="BT339" s="37"/>
      <c r="BU339" s="48"/>
      <c r="BV339" s="37"/>
      <c r="BW339" s="37"/>
      <c r="BX339" s="37"/>
      <c r="BY339" s="37"/>
      <c r="BZ339" s="37"/>
      <c r="CA339" s="37"/>
      <c r="CB339" s="37"/>
      <c r="CC339" s="37"/>
      <c r="CD339" s="37"/>
      <c r="CE339" s="48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48"/>
      <c r="DA339" s="37"/>
      <c r="DE339">
        <v>22.771428570000001</v>
      </c>
      <c r="DF339">
        <v>44.277777780000001</v>
      </c>
      <c r="DG339">
        <v>22.771428570000001</v>
      </c>
      <c r="DH339">
        <v>44.277777780000001</v>
      </c>
      <c r="DI339" t="s">
        <v>10</v>
      </c>
      <c r="DJ339">
        <v>33.208333330000002</v>
      </c>
      <c r="DK339">
        <v>33.208333330000002</v>
      </c>
      <c r="DT339" s="37"/>
      <c r="DU339" s="37"/>
      <c r="DV339" s="37"/>
      <c r="DW339" s="37"/>
      <c r="DX339" s="37"/>
      <c r="DY339" s="37"/>
      <c r="DZ339" s="37"/>
      <c r="EA339" s="37"/>
      <c r="EB339" s="37"/>
      <c r="EC339" s="37"/>
      <c r="ED339" s="37"/>
      <c r="EE339" s="48"/>
      <c r="EF339" s="37"/>
      <c r="EG339" s="37"/>
      <c r="EH339" s="37"/>
      <c r="EI339" s="37"/>
      <c r="EJ339" s="37"/>
      <c r="EK339" s="37"/>
      <c r="EL339" s="37"/>
      <c r="EM339" s="37"/>
      <c r="EN339" s="37"/>
      <c r="EO339" s="37"/>
      <c r="EP339" s="48"/>
      <c r="EQ339" s="37"/>
      <c r="ER339" s="37"/>
      <c r="ES339" s="37"/>
      <c r="ET339" s="37"/>
      <c r="EU339" s="37"/>
      <c r="EV339" s="37"/>
      <c r="EW339" s="37"/>
      <c r="EX339" s="37"/>
      <c r="EY339" s="36"/>
      <c r="EZ339" s="37"/>
      <c r="FA339" s="37"/>
      <c r="FB339" s="37"/>
      <c r="FC339" s="37"/>
      <c r="FD339" s="37"/>
      <c r="FE339" s="37"/>
      <c r="FF339" s="37"/>
      <c r="FG339" s="37"/>
      <c r="FH339" s="37"/>
    </row>
    <row r="340" spans="2:164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48"/>
      <c r="M340" s="37"/>
      <c r="N340" s="37"/>
      <c r="O340" s="37"/>
      <c r="P340" s="37"/>
      <c r="Q340" s="37"/>
      <c r="R340" s="37"/>
      <c r="S340" s="37"/>
      <c r="T340" s="37"/>
      <c r="U340" s="37"/>
      <c r="V340" s="48"/>
      <c r="W340" s="37"/>
      <c r="X340" s="37"/>
      <c r="Y340" s="37"/>
      <c r="Z340" s="37"/>
      <c r="AA340" s="37"/>
      <c r="AB340" s="37"/>
      <c r="AC340" s="37"/>
      <c r="AD340" s="37"/>
      <c r="AE340" s="37"/>
      <c r="AF340" s="48"/>
      <c r="AG340" s="37"/>
      <c r="AH340" s="37"/>
      <c r="AI340" s="37"/>
      <c r="AJ340" s="37"/>
      <c r="AK340" s="37"/>
      <c r="AL340" s="37"/>
      <c r="AM340" s="37"/>
      <c r="AN340" s="37"/>
      <c r="AO340" s="37"/>
      <c r="AP340" s="48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6"/>
      <c r="BB340" s="37"/>
      <c r="BC340" s="37"/>
      <c r="BD340" s="37"/>
      <c r="BE340" s="37"/>
      <c r="BF340" s="37"/>
      <c r="BG340" s="37"/>
      <c r="BH340" s="37"/>
      <c r="BI340" s="37"/>
      <c r="BJ340" s="37"/>
      <c r="BK340" s="48"/>
      <c r="BL340" s="37"/>
      <c r="BM340" s="37"/>
      <c r="BN340" s="37"/>
      <c r="BO340" s="37"/>
      <c r="BP340" s="37"/>
      <c r="BQ340" s="37"/>
      <c r="BR340" s="37"/>
      <c r="BS340" s="37"/>
      <c r="BT340" s="37"/>
      <c r="BU340" s="48"/>
      <c r="BV340" s="37"/>
      <c r="BW340" s="37"/>
      <c r="BX340" s="37"/>
      <c r="BY340" s="37"/>
      <c r="BZ340" s="37"/>
      <c r="CA340" s="37"/>
      <c r="CB340" s="37"/>
      <c r="CC340" s="37"/>
      <c r="CD340" s="37"/>
      <c r="CE340" s="48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48"/>
      <c r="DA340" s="37"/>
      <c r="DF340">
        <v>79.7</v>
      </c>
      <c r="DH340">
        <v>79.7</v>
      </c>
      <c r="DI340" t="s">
        <v>11</v>
      </c>
      <c r="DJ340">
        <v>99.625</v>
      </c>
      <c r="DK340">
        <v>99.625</v>
      </c>
      <c r="DT340" s="37"/>
      <c r="DU340" s="37"/>
      <c r="DV340" s="37"/>
      <c r="DW340" s="37"/>
      <c r="DX340" s="37"/>
      <c r="DY340" s="37"/>
      <c r="DZ340" s="37"/>
      <c r="EA340" s="37"/>
      <c r="EB340" s="37"/>
      <c r="EC340" s="37"/>
      <c r="ED340" s="37"/>
      <c r="EE340" s="48"/>
      <c r="EF340" s="37"/>
      <c r="EG340" s="37"/>
      <c r="EH340" s="37"/>
      <c r="EI340" s="37"/>
      <c r="EJ340" s="37"/>
      <c r="EK340" s="37"/>
      <c r="EL340" s="37"/>
      <c r="EM340" s="37"/>
      <c r="EN340" s="37"/>
      <c r="EO340" s="37"/>
      <c r="EP340" s="48"/>
      <c r="EQ340" s="37"/>
      <c r="ER340" s="37"/>
      <c r="ES340" s="37"/>
      <c r="ET340" s="37"/>
      <c r="EU340" s="37"/>
      <c r="EV340" s="37"/>
      <c r="EW340" s="37"/>
      <c r="EX340" s="37"/>
      <c r="EY340" s="36"/>
      <c r="EZ340" s="37"/>
      <c r="FA340" s="37"/>
      <c r="FB340" s="37"/>
      <c r="FC340" s="37"/>
      <c r="FD340" s="37"/>
      <c r="FE340" s="37"/>
      <c r="FF340" s="37"/>
      <c r="FG340" s="37"/>
      <c r="FH340" s="37"/>
    </row>
    <row r="341" spans="2:164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48"/>
      <c r="M341" s="37"/>
      <c r="N341" s="37"/>
      <c r="O341" s="37"/>
      <c r="P341" s="37"/>
      <c r="Q341" s="37"/>
      <c r="R341" s="37"/>
      <c r="S341" s="37"/>
      <c r="T341" s="37"/>
      <c r="U341" s="37"/>
      <c r="V341" s="48"/>
      <c r="W341" s="37"/>
      <c r="X341" s="37"/>
      <c r="Y341" s="37"/>
      <c r="Z341" s="37"/>
      <c r="AA341" s="37"/>
      <c r="AB341" s="37"/>
      <c r="AC341" s="37"/>
      <c r="AD341" s="37"/>
      <c r="AE341" s="37"/>
      <c r="AF341" s="48"/>
      <c r="AG341" s="37"/>
      <c r="AH341" s="37"/>
      <c r="AI341" s="37"/>
      <c r="AJ341" s="37"/>
      <c r="AK341" s="37"/>
      <c r="AL341" s="37"/>
      <c r="AM341" s="37"/>
      <c r="AN341" s="37"/>
      <c r="AO341" s="37"/>
      <c r="AP341" s="48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6"/>
      <c r="BB341" s="37"/>
      <c r="BC341" s="37"/>
      <c r="BD341" s="37"/>
      <c r="BE341" s="37"/>
      <c r="BF341" s="37"/>
      <c r="BG341" s="37"/>
      <c r="BH341" s="37"/>
      <c r="BI341" s="37"/>
      <c r="BJ341" s="37"/>
      <c r="BK341" s="48"/>
      <c r="BL341" s="37"/>
      <c r="BM341" s="37"/>
      <c r="BN341" s="37"/>
      <c r="BO341" s="37"/>
      <c r="BP341" s="37"/>
      <c r="BQ341" s="37"/>
      <c r="BR341" s="37"/>
      <c r="BS341" s="37"/>
      <c r="BT341" s="37"/>
      <c r="BU341" s="48"/>
      <c r="BV341" s="37"/>
      <c r="BW341" s="37"/>
      <c r="BX341" s="37"/>
      <c r="BY341" s="37"/>
      <c r="BZ341" s="37"/>
      <c r="CA341" s="37"/>
      <c r="CB341" s="37"/>
      <c r="CC341" s="37"/>
      <c r="CD341" s="37"/>
      <c r="CE341" s="48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48"/>
      <c r="DA341" s="37"/>
      <c r="DB341" s="3">
        <v>1</v>
      </c>
      <c r="DD341" s="50">
        <v>7.3699999999999997E-6</v>
      </c>
      <c r="DE341">
        <v>51.576999999999998</v>
      </c>
      <c r="DF341">
        <v>48.435000000000002</v>
      </c>
      <c r="DG341">
        <v>53.56</v>
      </c>
      <c r="DH341">
        <v>-117.646</v>
      </c>
      <c r="DI341">
        <v>1.2999999999999999E-2</v>
      </c>
      <c r="DT341" s="37"/>
      <c r="DU341" s="37"/>
      <c r="DV341" s="37"/>
      <c r="DW341" s="37"/>
      <c r="DX341" s="37"/>
      <c r="DY341" s="37"/>
      <c r="DZ341" s="37"/>
      <c r="EA341" s="37"/>
      <c r="EB341" s="37"/>
      <c r="EC341" s="37"/>
      <c r="ED341" s="37"/>
      <c r="EE341" s="48"/>
      <c r="EF341" s="37"/>
      <c r="EG341" s="37"/>
      <c r="EH341" s="37"/>
      <c r="EI341" s="37"/>
      <c r="EJ341" s="37"/>
      <c r="EK341" s="37"/>
      <c r="EL341" s="37"/>
      <c r="EM341" s="37"/>
      <c r="EN341" s="37"/>
      <c r="EO341" s="37"/>
      <c r="EP341" s="48"/>
      <c r="EQ341" s="37"/>
      <c r="ER341" s="37"/>
      <c r="ES341" s="37"/>
      <c r="ET341" s="37"/>
      <c r="EU341" s="37"/>
      <c r="EV341" s="37"/>
      <c r="EW341" s="37"/>
      <c r="EX341" s="37"/>
      <c r="EY341" s="36"/>
      <c r="EZ341" s="37"/>
      <c r="FA341" s="37"/>
      <c r="FB341" s="37"/>
      <c r="FC341" s="37"/>
      <c r="FD341" s="37"/>
      <c r="FE341" s="37"/>
      <c r="FF341" s="37"/>
      <c r="FG341" s="37"/>
      <c r="FH341" s="37"/>
    </row>
    <row r="342" spans="2:164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48"/>
      <c r="M342" s="37"/>
      <c r="N342" s="37"/>
      <c r="O342" s="37"/>
      <c r="P342" s="37"/>
      <c r="Q342" s="37"/>
      <c r="R342" s="37"/>
      <c r="S342" s="37"/>
      <c r="T342" s="37"/>
      <c r="U342" s="37"/>
      <c r="V342" s="48"/>
      <c r="W342" s="37"/>
      <c r="X342" s="37"/>
      <c r="Y342" s="37"/>
      <c r="Z342" s="37"/>
      <c r="AA342" s="37"/>
      <c r="AB342" s="37"/>
      <c r="AC342" s="37"/>
      <c r="AD342" s="37"/>
      <c r="AE342" s="37"/>
      <c r="AF342" s="48"/>
      <c r="AG342" s="37"/>
      <c r="AH342" s="37"/>
      <c r="AI342" s="37"/>
      <c r="AJ342" s="37"/>
      <c r="AK342" s="37"/>
      <c r="AL342" s="37"/>
      <c r="AM342" s="37"/>
      <c r="AN342" s="37"/>
      <c r="AO342" s="37"/>
      <c r="AP342" s="48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6"/>
      <c r="BB342" s="37"/>
      <c r="BC342" s="37"/>
      <c r="BD342" s="37"/>
      <c r="BE342" s="37"/>
      <c r="BF342" s="37"/>
      <c r="BG342" s="37"/>
      <c r="BH342" s="37"/>
      <c r="BI342" s="37"/>
      <c r="BJ342" s="37"/>
      <c r="BK342" s="48"/>
      <c r="BL342" s="37"/>
      <c r="BM342" s="37"/>
      <c r="BN342" s="37"/>
      <c r="BO342" s="37"/>
      <c r="BP342" s="37"/>
      <c r="BQ342" s="37"/>
      <c r="BR342" s="37"/>
      <c r="BS342" s="37"/>
      <c r="BT342" s="37"/>
      <c r="BU342" s="48"/>
      <c r="BV342" s="37"/>
      <c r="BW342" s="37"/>
      <c r="BX342" s="37"/>
      <c r="BY342" s="37"/>
      <c r="BZ342" s="37"/>
      <c r="CA342" s="37"/>
      <c r="CB342" s="37"/>
      <c r="CC342" s="37"/>
      <c r="CD342" s="37"/>
      <c r="CE342" s="48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48"/>
      <c r="DA342" s="37"/>
      <c r="DB342" s="3">
        <v>2</v>
      </c>
      <c r="DD342" s="50">
        <v>7.3699999999999997E-6</v>
      </c>
      <c r="DE342">
        <v>53.725999999999999</v>
      </c>
      <c r="DF342">
        <v>51.671999999999997</v>
      </c>
      <c r="DG342">
        <v>55.332999999999998</v>
      </c>
      <c r="DH342">
        <v>61.189</v>
      </c>
      <c r="DI342">
        <v>1.2999999999999999E-2</v>
      </c>
      <c r="DT342" s="37"/>
      <c r="DU342" s="37"/>
      <c r="DV342" s="37"/>
      <c r="DW342" s="37"/>
      <c r="DX342" s="37"/>
      <c r="DY342" s="37"/>
      <c r="DZ342" s="37"/>
      <c r="EA342" s="37"/>
      <c r="EB342" s="37"/>
      <c r="EC342" s="37"/>
      <c r="ED342" s="37"/>
      <c r="EE342" s="48"/>
      <c r="EF342" s="37"/>
      <c r="EG342" s="37"/>
      <c r="EH342" s="37"/>
      <c r="EI342" s="37"/>
      <c r="EJ342" s="37"/>
      <c r="EK342" s="37"/>
      <c r="EL342" s="37"/>
      <c r="EM342" s="37"/>
      <c r="EN342" s="37"/>
      <c r="EO342" s="37"/>
      <c r="EP342" s="48"/>
      <c r="EQ342" s="37"/>
      <c r="ER342" s="37"/>
      <c r="ES342" s="37"/>
      <c r="ET342" s="37"/>
      <c r="EU342" s="37"/>
      <c r="EV342" s="37"/>
      <c r="EW342" s="37"/>
      <c r="EX342" s="37"/>
      <c r="EY342" s="36"/>
      <c r="EZ342" s="37"/>
      <c r="FA342" s="37"/>
      <c r="FB342" s="37"/>
      <c r="FC342" s="37"/>
      <c r="FD342" s="37"/>
      <c r="FE342" s="37"/>
      <c r="FF342" s="37"/>
      <c r="FG342" s="37"/>
      <c r="FH342" s="37"/>
    </row>
    <row r="343" spans="2:164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48"/>
      <c r="M343" s="37"/>
      <c r="N343" s="37"/>
      <c r="O343" s="37"/>
      <c r="P343" s="37"/>
      <c r="Q343" s="37"/>
      <c r="R343" s="37"/>
      <c r="S343" s="37"/>
      <c r="T343" s="37"/>
      <c r="U343" s="37"/>
      <c r="V343" s="48"/>
      <c r="W343" s="37"/>
      <c r="X343" s="37"/>
      <c r="Y343" s="37"/>
      <c r="Z343" s="37"/>
      <c r="AA343" s="37"/>
      <c r="AB343" s="37"/>
      <c r="AC343" s="37"/>
      <c r="AD343" s="37"/>
      <c r="AE343" s="37"/>
      <c r="AF343" s="48"/>
      <c r="AG343" s="37"/>
      <c r="AH343" s="37"/>
      <c r="AI343" s="37"/>
      <c r="AJ343" s="37"/>
      <c r="AK343" s="37"/>
      <c r="AL343" s="37"/>
      <c r="AM343" s="37"/>
      <c r="AN343" s="37"/>
      <c r="AO343" s="37"/>
      <c r="AP343" s="48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6"/>
      <c r="BB343" s="37"/>
      <c r="BC343" s="37"/>
      <c r="BD343" s="37"/>
      <c r="BE343" s="37"/>
      <c r="BF343" s="37"/>
      <c r="BG343" s="37"/>
      <c r="BH343" s="37"/>
      <c r="BI343" s="37"/>
      <c r="BJ343" s="37"/>
      <c r="BK343" s="48"/>
      <c r="BL343" s="37"/>
      <c r="BM343" s="37"/>
      <c r="BN343" s="37"/>
      <c r="BO343" s="37"/>
      <c r="BP343" s="37"/>
      <c r="BQ343" s="37"/>
      <c r="BR343" s="37"/>
      <c r="BS343" s="37"/>
      <c r="BT343" s="37"/>
      <c r="BU343" s="48"/>
      <c r="BV343" s="37"/>
      <c r="BW343" s="37"/>
      <c r="BX343" s="37"/>
      <c r="BY343" s="37"/>
      <c r="BZ343" s="37"/>
      <c r="CA343" s="37"/>
      <c r="CB343" s="37"/>
      <c r="CC343" s="37"/>
      <c r="CD343" s="37"/>
      <c r="CE343" s="48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48"/>
      <c r="DA343" s="37"/>
      <c r="DB343" s="3">
        <v>3</v>
      </c>
      <c r="DD343" s="50">
        <v>6.7499999999999997E-6</v>
      </c>
      <c r="DE343">
        <v>54.795000000000002</v>
      </c>
      <c r="DF343">
        <v>52.555999999999997</v>
      </c>
      <c r="DG343">
        <v>56.942</v>
      </c>
      <c r="DH343">
        <v>-119.05500000000001</v>
      </c>
      <c r="DI343">
        <v>1.2E-2</v>
      </c>
      <c r="DT343" s="37"/>
      <c r="DU343" s="37"/>
      <c r="DV343" s="37"/>
      <c r="DW343" s="37"/>
      <c r="DX343" s="37"/>
      <c r="DY343" s="37"/>
      <c r="DZ343" s="37"/>
      <c r="EA343" s="37"/>
      <c r="EB343" s="37"/>
      <c r="EC343" s="37"/>
      <c r="ED343" s="37"/>
      <c r="EE343" s="48"/>
      <c r="EF343" s="37"/>
      <c r="EG343" s="49"/>
      <c r="EH343" s="37"/>
      <c r="EI343" s="37"/>
      <c r="EJ343" s="37"/>
      <c r="EK343" s="37"/>
      <c r="EL343" s="37"/>
      <c r="EM343" s="37"/>
      <c r="EN343" s="37"/>
      <c r="EO343" s="37"/>
      <c r="EP343" s="48"/>
      <c r="EQ343" s="37"/>
      <c r="ER343" s="37"/>
      <c r="ES343" s="37"/>
      <c r="ET343" s="37"/>
      <c r="EU343" s="37"/>
      <c r="EV343" s="37"/>
      <c r="EW343" s="37"/>
      <c r="EX343" s="37"/>
      <c r="EY343" s="36"/>
      <c r="EZ343" s="37"/>
      <c r="FA343" s="37"/>
      <c r="FB343" s="37"/>
      <c r="FC343" s="37"/>
      <c r="FD343" s="37"/>
      <c r="FE343" s="37"/>
      <c r="FF343" s="37"/>
      <c r="FG343" s="37"/>
      <c r="FH343" s="37"/>
    </row>
    <row r="344" spans="2:164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48"/>
      <c r="M344" s="37"/>
      <c r="N344" s="37"/>
      <c r="O344" s="37"/>
      <c r="P344" s="37"/>
      <c r="Q344" s="37"/>
      <c r="R344" s="37"/>
      <c r="S344" s="37"/>
      <c r="T344" s="37"/>
      <c r="U344" s="37"/>
      <c r="V344" s="48"/>
      <c r="W344" s="37"/>
      <c r="X344" s="37"/>
      <c r="Y344" s="37"/>
      <c r="Z344" s="37"/>
      <c r="AA344" s="37"/>
      <c r="AB344" s="37"/>
      <c r="AC344" s="37"/>
      <c r="AD344" s="37"/>
      <c r="AE344" s="37"/>
      <c r="AF344" s="48"/>
      <c r="AG344" s="37"/>
      <c r="AH344" s="37"/>
      <c r="AI344" s="37"/>
      <c r="AJ344" s="37"/>
      <c r="AK344" s="37"/>
      <c r="AL344" s="37"/>
      <c r="AM344" s="37"/>
      <c r="AN344" s="37"/>
      <c r="AO344" s="37"/>
      <c r="AP344" s="48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6"/>
      <c r="BB344" s="37"/>
      <c r="BC344" s="37"/>
      <c r="BD344" s="37"/>
      <c r="BE344" s="37"/>
      <c r="BF344" s="37"/>
      <c r="BG344" s="37"/>
      <c r="BH344" s="37"/>
      <c r="BI344" s="37"/>
      <c r="BJ344" s="37"/>
      <c r="BK344" s="48"/>
      <c r="BL344" s="37"/>
      <c r="BM344" s="37"/>
      <c r="BN344" s="37"/>
      <c r="BO344" s="37"/>
      <c r="BP344" s="37"/>
      <c r="BQ344" s="37"/>
      <c r="BR344" s="37"/>
      <c r="BS344" s="37"/>
      <c r="BT344" s="37"/>
      <c r="BU344" s="48"/>
      <c r="BV344" s="37"/>
      <c r="BW344" s="37"/>
      <c r="BX344" s="37"/>
      <c r="BY344" s="37"/>
      <c r="BZ344" s="37"/>
      <c r="CA344" s="37"/>
      <c r="CB344" s="37"/>
      <c r="CC344" s="37"/>
      <c r="CD344" s="37"/>
      <c r="CE344" s="48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48"/>
      <c r="DA344" s="37"/>
      <c r="DB344" s="3">
        <v>4</v>
      </c>
      <c r="DD344" s="50">
        <v>7.0600000000000002E-6</v>
      </c>
      <c r="DE344">
        <v>56.384999999999998</v>
      </c>
      <c r="DF344">
        <v>53.667000000000002</v>
      </c>
      <c r="DG344">
        <v>58.697000000000003</v>
      </c>
      <c r="DH344">
        <v>63.435000000000002</v>
      </c>
      <c r="DI344">
        <v>1.2E-2</v>
      </c>
      <c r="DT344" s="37"/>
      <c r="DU344" s="37"/>
      <c r="DV344" s="37"/>
      <c r="DW344" s="37"/>
      <c r="DX344" s="37"/>
      <c r="DY344" s="37"/>
      <c r="DZ344" s="37"/>
      <c r="EA344" s="37"/>
      <c r="EB344" s="37"/>
      <c r="EC344" s="37"/>
      <c r="ED344" s="37"/>
      <c r="EE344" s="48"/>
      <c r="EF344" s="37"/>
      <c r="EG344" s="49"/>
      <c r="EH344" s="37"/>
      <c r="EI344" s="37"/>
      <c r="EJ344" s="37"/>
      <c r="EK344" s="37"/>
      <c r="EL344" s="37"/>
      <c r="EM344" s="37"/>
      <c r="EN344" s="37"/>
      <c r="EO344" s="37"/>
      <c r="EP344" s="48"/>
      <c r="EQ344" s="37"/>
      <c r="ER344" s="37"/>
      <c r="ES344" s="37"/>
      <c r="ET344" s="37"/>
      <c r="EU344" s="37"/>
      <c r="EV344" s="37"/>
      <c r="EW344" s="37"/>
      <c r="EX344" s="37"/>
      <c r="EY344" s="36"/>
      <c r="EZ344" s="37"/>
      <c r="FA344" s="37"/>
      <c r="FB344" s="37"/>
      <c r="FC344" s="37"/>
      <c r="FD344" s="37"/>
      <c r="FE344" s="37"/>
      <c r="FF344" s="37"/>
      <c r="FG344" s="37"/>
      <c r="FH344" s="37"/>
    </row>
    <row r="345" spans="2:164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48"/>
      <c r="M345" s="37"/>
      <c r="N345" s="37"/>
      <c r="O345" s="37"/>
      <c r="P345" s="37"/>
      <c r="Q345" s="37"/>
      <c r="R345" s="37"/>
      <c r="S345" s="37"/>
      <c r="T345" s="37"/>
      <c r="U345" s="37"/>
      <c r="V345" s="48"/>
      <c r="W345" s="37"/>
      <c r="X345" s="37"/>
      <c r="Y345" s="37"/>
      <c r="Z345" s="37"/>
      <c r="AA345" s="37"/>
      <c r="AB345" s="37"/>
      <c r="AC345" s="37"/>
      <c r="AD345" s="37"/>
      <c r="AE345" s="37"/>
      <c r="AF345" s="48"/>
      <c r="AG345" s="37"/>
      <c r="AH345" s="37"/>
      <c r="AI345" s="37"/>
      <c r="AJ345" s="37"/>
      <c r="AK345" s="37"/>
      <c r="AL345" s="37"/>
      <c r="AM345" s="37"/>
      <c r="AN345" s="37"/>
      <c r="AO345" s="37"/>
      <c r="AP345" s="48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6"/>
      <c r="BB345" s="37"/>
      <c r="BC345" s="37"/>
      <c r="BD345" s="37"/>
      <c r="BE345" s="37"/>
      <c r="BF345" s="37"/>
      <c r="BG345" s="37"/>
      <c r="BH345" s="37"/>
      <c r="BI345" s="37"/>
      <c r="BJ345" s="37"/>
      <c r="BK345" s="48"/>
      <c r="BL345" s="37"/>
      <c r="BM345" s="37"/>
      <c r="BN345" s="37"/>
      <c r="BO345" s="37"/>
      <c r="BP345" s="37"/>
      <c r="BQ345" s="37"/>
      <c r="BR345" s="37"/>
      <c r="BS345" s="37"/>
      <c r="BT345" s="37"/>
      <c r="BU345" s="48"/>
      <c r="BV345" s="37"/>
      <c r="BW345" s="37"/>
      <c r="BX345" s="37"/>
      <c r="BY345" s="37"/>
      <c r="BZ345" s="37"/>
      <c r="CA345" s="37"/>
      <c r="CB345" s="37"/>
      <c r="CC345" s="37"/>
      <c r="CD345" s="37"/>
      <c r="CE345" s="48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48"/>
      <c r="DA345" s="37"/>
      <c r="DB345" s="3">
        <v>5</v>
      </c>
      <c r="DD345" s="50">
        <v>9.5200000000000003E-6</v>
      </c>
      <c r="DE345">
        <v>58.881</v>
      </c>
      <c r="DF345">
        <v>53.667000000000002</v>
      </c>
      <c r="DG345">
        <v>64.73</v>
      </c>
      <c r="DH345">
        <v>-119.982</v>
      </c>
      <c r="DI345">
        <v>1.7000000000000001E-2</v>
      </c>
      <c r="DT345" s="37"/>
      <c r="DU345" s="37"/>
      <c r="DV345" s="37"/>
      <c r="DW345" s="37"/>
      <c r="DX345" s="37"/>
      <c r="DY345" s="37"/>
      <c r="DZ345" s="37"/>
      <c r="EA345" s="37"/>
      <c r="EB345" s="37"/>
      <c r="EC345" s="37"/>
      <c r="ED345" s="37"/>
      <c r="EE345" s="48"/>
      <c r="EF345" s="37"/>
      <c r="EG345" s="49"/>
      <c r="EH345" s="37"/>
      <c r="EI345" s="37"/>
      <c r="EJ345" s="37"/>
      <c r="EK345" s="37"/>
      <c r="EL345" s="37"/>
      <c r="EM345" s="37"/>
      <c r="EN345" s="37"/>
      <c r="EO345" s="37"/>
      <c r="EP345" s="48"/>
      <c r="EQ345" s="37"/>
      <c r="ER345" s="37"/>
      <c r="ES345" s="37"/>
      <c r="ET345" s="37"/>
      <c r="EU345" s="37"/>
      <c r="EV345" s="37"/>
      <c r="EW345" s="37"/>
      <c r="EX345" s="37"/>
      <c r="EY345" s="36"/>
      <c r="EZ345" s="37"/>
      <c r="FA345" s="37"/>
      <c r="FB345" s="37"/>
      <c r="FC345" s="37"/>
      <c r="FD345" s="37"/>
      <c r="FE345" s="37"/>
      <c r="FF345" s="37"/>
      <c r="FG345" s="37"/>
      <c r="FH345" s="37"/>
    </row>
    <row r="346" spans="2:164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48"/>
      <c r="M346" s="37"/>
      <c r="N346" s="37"/>
      <c r="O346" s="37"/>
      <c r="P346" s="37"/>
      <c r="Q346" s="37"/>
      <c r="R346" s="37"/>
      <c r="S346" s="37"/>
      <c r="T346" s="37"/>
      <c r="U346" s="37"/>
      <c r="V346" s="48"/>
      <c r="W346" s="37"/>
      <c r="X346" s="37"/>
      <c r="Y346" s="37"/>
      <c r="Z346" s="37"/>
      <c r="AA346" s="37"/>
      <c r="AB346" s="37"/>
      <c r="AC346" s="37"/>
      <c r="AD346" s="37"/>
      <c r="AE346" s="37"/>
      <c r="AF346" s="48"/>
      <c r="AG346" s="37"/>
      <c r="AH346" s="37"/>
      <c r="AI346" s="37"/>
      <c r="AJ346" s="37"/>
      <c r="AK346" s="37"/>
      <c r="AL346" s="37"/>
      <c r="AM346" s="37"/>
      <c r="AN346" s="37"/>
      <c r="AO346" s="37"/>
      <c r="AP346" s="48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6"/>
      <c r="BB346" s="37"/>
      <c r="BC346" s="37"/>
      <c r="BD346" s="37"/>
      <c r="BE346" s="37"/>
      <c r="BF346" s="37"/>
      <c r="BG346" s="37"/>
      <c r="BH346" s="37"/>
      <c r="BI346" s="37"/>
      <c r="BJ346" s="37"/>
      <c r="BK346" s="48"/>
      <c r="BL346" s="37"/>
      <c r="BM346" s="37"/>
      <c r="BN346" s="37"/>
      <c r="BO346" s="37"/>
      <c r="BP346" s="37"/>
      <c r="BQ346" s="37"/>
      <c r="BR346" s="37"/>
      <c r="BS346" s="37"/>
      <c r="BT346" s="37"/>
      <c r="BU346" s="48"/>
      <c r="BV346" s="37"/>
      <c r="BW346" s="37"/>
      <c r="BX346" s="37"/>
      <c r="BY346" s="37"/>
      <c r="BZ346" s="37"/>
      <c r="CA346" s="37"/>
      <c r="CB346" s="37"/>
      <c r="CC346" s="37"/>
      <c r="CD346" s="37"/>
      <c r="CE346" s="48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48"/>
      <c r="DA346" s="37"/>
      <c r="DB346" s="3">
        <v>6</v>
      </c>
      <c r="DD346" s="50">
        <v>9.2099999999999999E-6</v>
      </c>
      <c r="DE346">
        <v>58.03</v>
      </c>
      <c r="DF346">
        <v>53.302999999999997</v>
      </c>
      <c r="DG346">
        <v>64.33</v>
      </c>
      <c r="DH346">
        <v>63.435000000000002</v>
      </c>
      <c r="DI346">
        <v>1.6E-2</v>
      </c>
      <c r="DT346" s="37"/>
      <c r="DU346" s="37"/>
      <c r="DV346" s="37"/>
      <c r="DW346" s="37"/>
      <c r="DX346" s="37"/>
      <c r="DY346" s="37"/>
      <c r="DZ346" s="37"/>
      <c r="EA346" s="37"/>
      <c r="EB346" s="37"/>
      <c r="EC346" s="37"/>
      <c r="ED346" s="37"/>
      <c r="EE346" s="48"/>
      <c r="EF346" s="37"/>
      <c r="EG346" s="49"/>
      <c r="EH346" s="37"/>
      <c r="EI346" s="37"/>
      <c r="EJ346" s="37"/>
      <c r="EK346" s="37"/>
      <c r="EL346" s="37"/>
      <c r="EM346" s="37"/>
      <c r="EN346" s="37"/>
      <c r="EO346" s="37"/>
      <c r="EP346" s="48"/>
      <c r="EQ346" s="37"/>
      <c r="ER346" s="37"/>
      <c r="ES346" s="37"/>
      <c r="ET346" s="37"/>
      <c r="EU346" s="37"/>
      <c r="EV346" s="37"/>
      <c r="EW346" s="37"/>
      <c r="EX346" s="37"/>
      <c r="EY346" s="36"/>
      <c r="EZ346" s="37"/>
      <c r="FA346" s="37"/>
      <c r="FB346" s="37"/>
      <c r="FC346" s="37"/>
      <c r="FD346" s="37"/>
      <c r="FE346" s="37"/>
      <c r="FF346" s="37"/>
      <c r="FG346" s="37"/>
      <c r="FH346" s="37"/>
    </row>
    <row r="347" spans="2:164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48"/>
      <c r="M347" s="37"/>
      <c r="N347" s="37"/>
      <c r="O347" s="37"/>
      <c r="P347" s="37"/>
      <c r="Q347" s="37"/>
      <c r="R347" s="37"/>
      <c r="S347" s="37"/>
      <c r="T347" s="37"/>
      <c r="U347" s="37"/>
      <c r="V347" s="48"/>
      <c r="W347" s="37"/>
      <c r="X347" s="37"/>
      <c r="Y347" s="37"/>
      <c r="Z347" s="37"/>
      <c r="AA347" s="37"/>
      <c r="AB347" s="37"/>
      <c r="AC347" s="37"/>
      <c r="AD347" s="37"/>
      <c r="AE347" s="37"/>
      <c r="AF347" s="48"/>
      <c r="AG347" s="37"/>
      <c r="AH347" s="37"/>
      <c r="AI347" s="37"/>
      <c r="AJ347" s="37"/>
      <c r="AK347" s="37"/>
      <c r="AL347" s="37"/>
      <c r="AM347" s="37"/>
      <c r="AN347" s="37"/>
      <c r="AO347" s="37"/>
      <c r="AP347" s="48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6"/>
      <c r="BB347" s="37"/>
      <c r="BC347" s="37"/>
      <c r="BD347" s="37"/>
      <c r="BE347" s="37"/>
      <c r="BF347" s="37"/>
      <c r="BG347" s="37"/>
      <c r="BH347" s="37"/>
      <c r="BI347" s="37"/>
      <c r="BJ347" s="37"/>
      <c r="BK347" s="48"/>
      <c r="BL347" s="37"/>
      <c r="BM347" s="37"/>
      <c r="BN347" s="37"/>
      <c r="BO347" s="37"/>
      <c r="BP347" s="37"/>
      <c r="BQ347" s="37"/>
      <c r="BR347" s="37"/>
      <c r="BS347" s="37"/>
      <c r="BT347" s="37"/>
      <c r="BU347" s="48"/>
      <c r="BV347" s="37"/>
      <c r="BW347" s="37"/>
      <c r="BX347" s="37"/>
      <c r="BY347" s="37"/>
      <c r="BZ347" s="37"/>
      <c r="CA347" s="37"/>
      <c r="CB347" s="37"/>
      <c r="CC347" s="37"/>
      <c r="CD347" s="37"/>
      <c r="CE347" s="48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48"/>
      <c r="DA347" s="37"/>
      <c r="DB347" s="3">
        <v>7</v>
      </c>
      <c r="DD347" s="50">
        <v>5.8300000000000001E-6</v>
      </c>
      <c r="DE347">
        <v>56.261000000000003</v>
      </c>
      <c r="DF347">
        <v>50.110999999999997</v>
      </c>
      <c r="DG347">
        <v>61.119</v>
      </c>
      <c r="DH347">
        <v>-123.69</v>
      </c>
      <c r="DI347">
        <v>0.01</v>
      </c>
      <c r="DT347" s="37"/>
      <c r="DU347" s="37"/>
      <c r="DV347" s="37"/>
      <c r="DW347" s="37"/>
      <c r="DX347" s="37"/>
      <c r="DY347" s="37"/>
      <c r="DZ347" s="37"/>
      <c r="EA347" s="37"/>
      <c r="EB347" s="37"/>
      <c r="EC347" s="37"/>
      <c r="ED347" s="37"/>
      <c r="EE347" s="48"/>
      <c r="EF347" s="37"/>
      <c r="EG347" s="49"/>
      <c r="EH347" s="37"/>
      <c r="EI347" s="37"/>
      <c r="EJ347" s="37"/>
      <c r="EK347" s="37"/>
      <c r="EL347" s="37"/>
      <c r="EM347" s="37"/>
      <c r="EN347" s="37"/>
      <c r="EO347" s="37"/>
      <c r="EP347" s="48"/>
      <c r="EQ347" s="37"/>
      <c r="ER347" s="37"/>
      <c r="ES347" s="37"/>
      <c r="ET347" s="37"/>
      <c r="EU347" s="37"/>
      <c r="EV347" s="37"/>
      <c r="EW347" s="37"/>
      <c r="EX347" s="37"/>
      <c r="EY347" s="36"/>
      <c r="EZ347" s="37"/>
      <c r="FA347" s="37"/>
      <c r="FB347" s="37"/>
      <c r="FC347" s="37"/>
      <c r="FD347" s="37"/>
      <c r="FE347" s="37"/>
      <c r="FF347" s="37"/>
      <c r="FG347" s="37"/>
      <c r="FH347" s="37"/>
    </row>
    <row r="348" spans="2:164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48"/>
      <c r="M348" s="37"/>
      <c r="N348" s="37"/>
      <c r="O348" s="37"/>
      <c r="P348" s="37"/>
      <c r="Q348" s="37"/>
      <c r="R348" s="37"/>
      <c r="S348" s="37"/>
      <c r="T348" s="37"/>
      <c r="U348" s="37"/>
      <c r="V348" s="48"/>
      <c r="W348" s="37"/>
      <c r="X348" s="37"/>
      <c r="Y348" s="37"/>
      <c r="Z348" s="37"/>
      <c r="AA348" s="37"/>
      <c r="AB348" s="37"/>
      <c r="AC348" s="37"/>
      <c r="AD348" s="37"/>
      <c r="AE348" s="37"/>
      <c r="AF348" s="48"/>
      <c r="AG348" s="37"/>
      <c r="AH348" s="37"/>
      <c r="AI348" s="37"/>
      <c r="AJ348" s="37"/>
      <c r="AK348" s="37"/>
      <c r="AL348" s="37"/>
      <c r="AM348" s="37"/>
      <c r="AN348" s="37"/>
      <c r="AO348" s="37"/>
      <c r="AP348" s="48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6"/>
      <c r="BB348" s="37"/>
      <c r="BC348" s="37"/>
      <c r="BD348" s="37"/>
      <c r="BE348" s="37"/>
      <c r="BF348" s="37"/>
      <c r="BG348" s="37"/>
      <c r="BH348" s="37"/>
      <c r="BI348" s="37"/>
      <c r="BJ348" s="37"/>
      <c r="BK348" s="48"/>
      <c r="BL348" s="37"/>
      <c r="BM348" s="37"/>
      <c r="BN348" s="37"/>
      <c r="BO348" s="37"/>
      <c r="BP348" s="37"/>
      <c r="BQ348" s="37"/>
      <c r="BR348" s="37"/>
      <c r="BS348" s="37"/>
      <c r="BT348" s="37"/>
      <c r="BU348" s="48"/>
      <c r="BV348" s="37"/>
      <c r="BW348" s="37"/>
      <c r="BX348" s="37"/>
      <c r="BY348" s="37"/>
      <c r="BZ348" s="37"/>
      <c r="CA348" s="37"/>
      <c r="CB348" s="37"/>
      <c r="CC348" s="37"/>
      <c r="CD348" s="37"/>
      <c r="CE348" s="48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48"/>
      <c r="DA348" s="37"/>
      <c r="DB348" s="3">
        <v>8</v>
      </c>
      <c r="DD348" s="50">
        <v>7.9799999999999998E-6</v>
      </c>
      <c r="DE348">
        <v>57.466999999999999</v>
      </c>
      <c r="DF348">
        <v>54.58</v>
      </c>
      <c r="DG348">
        <v>61</v>
      </c>
      <c r="DH348">
        <v>61.39</v>
      </c>
      <c r="DI348">
        <v>1.4E-2</v>
      </c>
      <c r="DT348" s="37"/>
      <c r="DU348" s="37"/>
      <c r="DV348" s="37"/>
      <c r="DW348" s="37"/>
      <c r="DX348" s="37"/>
      <c r="DY348" s="37"/>
      <c r="DZ348" s="37"/>
      <c r="EA348" s="37"/>
      <c r="EB348" s="37"/>
      <c r="EC348" s="37"/>
      <c r="ED348" s="37"/>
      <c r="EE348" s="48"/>
      <c r="EF348" s="37"/>
      <c r="EG348" s="49"/>
      <c r="EH348" s="37"/>
      <c r="EI348" s="37"/>
      <c r="EJ348" s="37"/>
      <c r="EK348" s="37"/>
      <c r="EL348" s="37"/>
      <c r="EM348" s="37"/>
      <c r="EN348" s="37"/>
      <c r="EO348" s="37"/>
      <c r="EP348" s="48"/>
      <c r="EQ348" s="37"/>
      <c r="ER348" s="37"/>
      <c r="ES348" s="37"/>
      <c r="ET348" s="37"/>
      <c r="EU348" s="37"/>
      <c r="EV348" s="37"/>
      <c r="EW348" s="37"/>
      <c r="EX348" s="37"/>
      <c r="EY348" s="36"/>
      <c r="EZ348" s="37"/>
      <c r="FA348" s="37"/>
      <c r="FB348" s="37"/>
      <c r="FC348" s="37"/>
      <c r="FD348" s="37"/>
      <c r="FE348" s="37"/>
      <c r="FF348" s="37"/>
      <c r="FG348" s="37"/>
      <c r="FH348" s="37"/>
    </row>
    <row r="349" spans="2:164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48"/>
      <c r="M349" s="37"/>
      <c r="N349" s="37"/>
      <c r="O349" s="37"/>
      <c r="P349" s="37"/>
      <c r="Q349" s="37"/>
      <c r="R349" s="37"/>
      <c r="S349" s="37"/>
      <c r="T349" s="37"/>
      <c r="U349" s="37"/>
      <c r="V349" s="48"/>
      <c r="W349" s="37"/>
      <c r="X349" s="37"/>
      <c r="Y349" s="37"/>
      <c r="Z349" s="37"/>
      <c r="AA349" s="37"/>
      <c r="AB349" s="37"/>
      <c r="AC349" s="37"/>
      <c r="AD349" s="37"/>
      <c r="AE349" s="37"/>
      <c r="AF349" s="48"/>
      <c r="AG349" s="37"/>
      <c r="AH349" s="37"/>
      <c r="AI349" s="37"/>
      <c r="AJ349" s="37"/>
      <c r="AK349" s="37"/>
      <c r="AL349" s="37"/>
      <c r="AM349" s="37"/>
      <c r="AN349" s="37"/>
      <c r="AO349" s="37"/>
      <c r="AP349" s="48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6"/>
      <c r="BB349" s="37"/>
      <c r="BC349" s="37"/>
      <c r="BD349" s="37"/>
      <c r="BE349" s="37"/>
      <c r="BF349" s="37"/>
      <c r="BG349" s="37"/>
      <c r="BH349" s="37"/>
      <c r="BI349" s="37"/>
      <c r="BJ349" s="37"/>
      <c r="BK349" s="48"/>
      <c r="BL349" s="37"/>
      <c r="BM349" s="37"/>
      <c r="BN349" s="37"/>
      <c r="BO349" s="37"/>
      <c r="BP349" s="37"/>
      <c r="BQ349" s="37"/>
      <c r="BR349" s="37"/>
      <c r="BS349" s="37"/>
      <c r="BT349" s="37"/>
      <c r="BU349" s="48"/>
      <c r="BV349" s="37"/>
      <c r="BW349" s="37"/>
      <c r="BX349" s="37"/>
      <c r="BY349" s="37"/>
      <c r="BZ349" s="37"/>
      <c r="CA349" s="37"/>
      <c r="CB349" s="37"/>
      <c r="CC349" s="37"/>
      <c r="CD349" s="37"/>
      <c r="CE349" s="48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48"/>
      <c r="DA349" s="37"/>
      <c r="DB349" s="3">
        <v>9</v>
      </c>
      <c r="DD349" s="50">
        <v>9.2099999999999999E-6</v>
      </c>
      <c r="DE349">
        <v>56.911000000000001</v>
      </c>
      <c r="DF349">
        <v>51.171999999999997</v>
      </c>
      <c r="DG349">
        <v>60.976999999999997</v>
      </c>
      <c r="DH349">
        <v>-119.249</v>
      </c>
      <c r="DI349">
        <v>1.6E-2</v>
      </c>
      <c r="DT349" s="37"/>
      <c r="DU349" s="37"/>
      <c r="DV349" s="37"/>
      <c r="DW349" s="37"/>
      <c r="DX349" s="37"/>
      <c r="DY349" s="37"/>
      <c r="DZ349" s="37"/>
      <c r="EA349" s="37"/>
      <c r="EB349" s="37"/>
      <c r="EC349" s="37"/>
      <c r="ED349" s="37"/>
      <c r="EE349" s="48"/>
      <c r="EF349" s="37"/>
      <c r="EG349" s="49"/>
      <c r="EH349" s="37"/>
      <c r="EI349" s="37"/>
      <c r="EJ349" s="37"/>
      <c r="EK349" s="37"/>
      <c r="EL349" s="37"/>
      <c r="EM349" s="37"/>
      <c r="EN349" s="37"/>
      <c r="EO349" s="37"/>
      <c r="EP349" s="48"/>
      <c r="EQ349" s="37"/>
      <c r="ER349" s="37"/>
      <c r="ES349" s="37"/>
      <c r="ET349" s="37"/>
      <c r="EU349" s="37"/>
      <c r="EV349" s="37"/>
      <c r="EW349" s="37"/>
      <c r="EX349" s="37"/>
      <c r="EY349" s="36"/>
      <c r="EZ349" s="37"/>
      <c r="FA349" s="37"/>
      <c r="FB349" s="37"/>
      <c r="FC349" s="37"/>
      <c r="FD349" s="37"/>
      <c r="FE349" s="37"/>
      <c r="FF349" s="37"/>
      <c r="FG349" s="37"/>
      <c r="FH349" s="37"/>
    </row>
    <row r="350" spans="2:164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48"/>
      <c r="M350" s="37"/>
      <c r="N350" s="37"/>
      <c r="O350" s="37"/>
      <c r="P350" s="37"/>
      <c r="Q350" s="37"/>
      <c r="R350" s="37"/>
      <c r="S350" s="37"/>
      <c r="T350" s="37"/>
      <c r="U350" s="37"/>
      <c r="V350" s="48"/>
      <c r="W350" s="37"/>
      <c r="X350" s="37"/>
      <c r="Y350" s="37"/>
      <c r="Z350" s="37"/>
      <c r="AA350" s="37"/>
      <c r="AB350" s="37"/>
      <c r="AC350" s="37"/>
      <c r="AD350" s="37"/>
      <c r="AE350" s="37"/>
      <c r="AF350" s="48"/>
      <c r="AG350" s="37"/>
      <c r="AH350" s="37"/>
      <c r="AI350" s="37"/>
      <c r="AJ350" s="37"/>
      <c r="AK350" s="37"/>
      <c r="AL350" s="37"/>
      <c r="AM350" s="37"/>
      <c r="AN350" s="37"/>
      <c r="AO350" s="37"/>
      <c r="AP350" s="48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6"/>
      <c r="BB350" s="37"/>
      <c r="BC350" s="37"/>
      <c r="BD350" s="37"/>
      <c r="BE350" s="37"/>
      <c r="BF350" s="37"/>
      <c r="BG350" s="37"/>
      <c r="BH350" s="37"/>
      <c r="BI350" s="37"/>
      <c r="BJ350" s="37"/>
      <c r="BK350" s="48"/>
      <c r="BL350" s="37"/>
      <c r="BM350" s="37"/>
      <c r="BN350" s="37"/>
      <c r="BO350" s="37"/>
      <c r="BP350" s="37"/>
      <c r="BQ350" s="37"/>
      <c r="BR350" s="37"/>
      <c r="BS350" s="37"/>
      <c r="BT350" s="37"/>
      <c r="BU350" s="48"/>
      <c r="BV350" s="37"/>
      <c r="BW350" s="37"/>
      <c r="BX350" s="37"/>
      <c r="BY350" s="37"/>
      <c r="BZ350" s="37"/>
      <c r="CA350" s="37"/>
      <c r="CB350" s="37"/>
      <c r="CC350" s="37"/>
      <c r="CD350" s="37"/>
      <c r="CE350" s="48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48"/>
      <c r="DA350" s="37"/>
      <c r="DB350" s="3">
        <v>10</v>
      </c>
      <c r="DD350" s="50">
        <v>1.0699999999999999E-5</v>
      </c>
      <c r="DE350">
        <v>52.383000000000003</v>
      </c>
      <c r="DF350">
        <v>47.536000000000001</v>
      </c>
      <c r="DG350">
        <v>55.457999999999998</v>
      </c>
      <c r="DH350">
        <v>61.927999999999997</v>
      </c>
      <c r="DI350">
        <v>1.9E-2</v>
      </c>
      <c r="DT350" s="37"/>
      <c r="DU350" s="37"/>
      <c r="DV350" s="37"/>
      <c r="DW350" s="37"/>
      <c r="DX350" s="37"/>
      <c r="DY350" s="37"/>
      <c r="DZ350" s="37"/>
      <c r="EA350" s="37"/>
      <c r="EB350" s="37"/>
      <c r="EC350" s="37"/>
      <c r="ED350" s="37"/>
      <c r="EE350" s="48"/>
      <c r="EF350" s="37"/>
      <c r="EG350" s="49"/>
      <c r="EH350" s="37"/>
      <c r="EI350" s="37"/>
      <c r="EJ350" s="37"/>
      <c r="EK350" s="37"/>
      <c r="EL350" s="37"/>
      <c r="EM350" s="37"/>
      <c r="EN350" s="37"/>
      <c r="EO350" s="37"/>
      <c r="EP350" s="48"/>
      <c r="EQ350" s="37"/>
      <c r="ER350" s="37"/>
      <c r="ES350" s="37"/>
      <c r="ET350" s="37"/>
      <c r="EU350" s="37"/>
      <c r="EV350" s="37"/>
      <c r="EW350" s="37"/>
      <c r="EX350" s="37"/>
      <c r="EY350" s="36"/>
      <c r="EZ350" s="37"/>
      <c r="FA350" s="37"/>
      <c r="FB350" s="37"/>
      <c r="FC350" s="37"/>
      <c r="FD350" s="37"/>
      <c r="FE350" s="37"/>
      <c r="FF350" s="37"/>
      <c r="FG350" s="37"/>
      <c r="FH350" s="37"/>
    </row>
    <row r="351" spans="2:164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48"/>
      <c r="M351" s="37"/>
      <c r="N351" s="37"/>
      <c r="O351" s="37"/>
      <c r="P351" s="37"/>
      <c r="Q351" s="37"/>
      <c r="R351" s="37"/>
      <c r="S351" s="37"/>
      <c r="T351" s="37"/>
      <c r="U351" s="37"/>
      <c r="V351" s="48"/>
      <c r="W351" s="37"/>
      <c r="X351" s="37"/>
      <c r="Y351" s="37"/>
      <c r="Z351" s="37"/>
      <c r="AA351" s="37"/>
      <c r="AB351" s="37"/>
      <c r="AC351" s="37"/>
      <c r="AD351" s="37"/>
      <c r="AE351" s="37"/>
      <c r="AF351" s="48"/>
      <c r="AG351" s="37"/>
      <c r="AH351" s="37"/>
      <c r="AI351" s="37"/>
      <c r="AJ351" s="37"/>
      <c r="AK351" s="37"/>
      <c r="AL351" s="37"/>
      <c r="AM351" s="37"/>
      <c r="AN351" s="37"/>
      <c r="AO351" s="37"/>
      <c r="AP351" s="48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6"/>
      <c r="BB351" s="37"/>
      <c r="BC351" s="37"/>
      <c r="BD351" s="37"/>
      <c r="BE351" s="37"/>
      <c r="BF351" s="37"/>
      <c r="BG351" s="37"/>
      <c r="BH351" s="37"/>
      <c r="BI351" s="37"/>
      <c r="BJ351" s="37"/>
      <c r="BK351" s="48"/>
      <c r="BL351" s="37"/>
      <c r="BM351" s="37"/>
      <c r="BN351" s="37"/>
      <c r="BO351" s="37"/>
      <c r="BP351" s="37"/>
      <c r="BQ351" s="37"/>
      <c r="BR351" s="37"/>
      <c r="BS351" s="37"/>
      <c r="BT351" s="37"/>
      <c r="BU351" s="48"/>
      <c r="BV351" s="37"/>
      <c r="BW351" s="37"/>
      <c r="BX351" s="37"/>
      <c r="BY351" s="37"/>
      <c r="BZ351" s="37"/>
      <c r="CA351" s="37"/>
      <c r="CB351" s="37"/>
      <c r="CC351" s="37"/>
      <c r="CD351" s="37"/>
      <c r="CE351" s="48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48"/>
      <c r="DA351" s="37"/>
      <c r="DB351" s="3">
        <v>11</v>
      </c>
      <c r="DD351" s="50">
        <v>1.01E-5</v>
      </c>
      <c r="DE351">
        <v>55.408999999999999</v>
      </c>
      <c r="DF351">
        <v>51.423999999999999</v>
      </c>
      <c r="DG351">
        <v>58.811999999999998</v>
      </c>
      <c r="DH351">
        <v>-117.35</v>
      </c>
      <c r="DI351">
        <v>1.7999999999999999E-2</v>
      </c>
      <c r="DT351" s="37"/>
      <c r="DU351" s="37"/>
      <c r="DV351" s="37"/>
      <c r="DW351" s="37"/>
      <c r="DX351" s="37"/>
      <c r="DY351" s="37"/>
      <c r="DZ351" s="37"/>
      <c r="EA351" s="37"/>
      <c r="EB351" s="37"/>
      <c r="EC351" s="37"/>
      <c r="ED351" s="37"/>
      <c r="EE351" s="48"/>
      <c r="EF351" s="37"/>
      <c r="EG351" s="49"/>
      <c r="EH351" s="37"/>
      <c r="EI351" s="37"/>
      <c r="EJ351" s="37"/>
      <c r="EK351" s="37"/>
      <c r="EL351" s="37"/>
      <c r="EM351" s="37"/>
      <c r="EN351" s="37"/>
      <c r="EO351" s="37"/>
      <c r="EP351" s="48"/>
      <c r="EQ351" s="37"/>
      <c r="ER351" s="37"/>
      <c r="ES351" s="37"/>
      <c r="ET351" s="37"/>
      <c r="EU351" s="37"/>
      <c r="EV351" s="37"/>
      <c r="EW351" s="37"/>
      <c r="EX351" s="37"/>
      <c r="EY351" s="36"/>
      <c r="EZ351" s="37"/>
      <c r="FA351" s="37"/>
      <c r="FB351" s="37"/>
      <c r="FC351" s="37"/>
      <c r="FD351" s="37"/>
      <c r="FE351" s="37"/>
      <c r="FF351" s="37"/>
      <c r="FG351" s="37"/>
      <c r="FH351" s="37"/>
    </row>
    <row r="352" spans="2:164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48"/>
      <c r="M352" s="37"/>
      <c r="N352" s="37"/>
      <c r="O352" s="37"/>
      <c r="P352" s="37"/>
      <c r="Q352" s="37"/>
      <c r="R352" s="37"/>
      <c r="S352" s="37"/>
      <c r="T352" s="37"/>
      <c r="U352" s="37"/>
      <c r="V352" s="48"/>
      <c r="W352" s="37"/>
      <c r="X352" s="37"/>
      <c r="Y352" s="37"/>
      <c r="Z352" s="37"/>
      <c r="AA352" s="37"/>
      <c r="AB352" s="37"/>
      <c r="AC352" s="37"/>
      <c r="AD352" s="37"/>
      <c r="AE352" s="37"/>
      <c r="AF352" s="48"/>
      <c r="AG352" s="37"/>
      <c r="AH352" s="37"/>
      <c r="AI352" s="37"/>
      <c r="AJ352" s="37"/>
      <c r="AK352" s="37"/>
      <c r="AL352" s="37"/>
      <c r="AM352" s="37"/>
      <c r="AN352" s="37"/>
      <c r="AO352" s="37"/>
      <c r="AP352" s="48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6"/>
      <c r="BB352" s="37"/>
      <c r="BC352" s="37"/>
      <c r="BD352" s="37"/>
      <c r="BE352" s="37"/>
      <c r="BF352" s="37"/>
      <c r="BG352" s="37"/>
      <c r="BH352" s="37"/>
      <c r="BI352" s="37"/>
      <c r="BJ352" s="37"/>
      <c r="BK352" s="48"/>
      <c r="BL352" s="37"/>
      <c r="BM352" s="37"/>
      <c r="BN352" s="37"/>
      <c r="BO352" s="37"/>
      <c r="BP352" s="37"/>
      <c r="BQ352" s="37"/>
      <c r="BR352" s="37"/>
      <c r="BS352" s="37"/>
      <c r="BT352" s="37"/>
      <c r="BU352" s="48"/>
      <c r="BV352" s="37"/>
      <c r="BW352" s="37"/>
      <c r="BX352" s="37"/>
      <c r="BY352" s="37"/>
      <c r="BZ352" s="37"/>
      <c r="CA352" s="37"/>
      <c r="CB352" s="37"/>
      <c r="CC352" s="37"/>
      <c r="CD352" s="37"/>
      <c r="CE352" s="48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48"/>
      <c r="DA352" s="37"/>
      <c r="DB352" s="3">
        <v>12</v>
      </c>
      <c r="DD352" s="50">
        <v>9.2099999999999999E-6</v>
      </c>
      <c r="DE352">
        <v>56.04</v>
      </c>
      <c r="DF352">
        <v>52.234000000000002</v>
      </c>
      <c r="DG352">
        <v>60.085999999999999</v>
      </c>
      <c r="DH352">
        <v>60.750999999999998</v>
      </c>
      <c r="DI352">
        <v>1.6E-2</v>
      </c>
      <c r="DT352" s="37"/>
      <c r="DU352" s="37"/>
      <c r="DV352" s="37"/>
      <c r="DW352" s="37"/>
      <c r="DX352" s="37"/>
      <c r="DY352" s="37"/>
      <c r="DZ352" s="37"/>
      <c r="EA352" s="37"/>
      <c r="EB352" s="37"/>
      <c r="EC352" s="37"/>
      <c r="ED352" s="37"/>
      <c r="EE352" s="48"/>
      <c r="EF352" s="37"/>
      <c r="EG352" s="49"/>
      <c r="EH352" s="37"/>
      <c r="EI352" s="37"/>
      <c r="EJ352" s="37"/>
      <c r="EK352" s="37"/>
      <c r="EL352" s="37"/>
      <c r="EM352" s="37"/>
      <c r="EN352" s="37"/>
      <c r="EO352" s="37"/>
      <c r="EP352" s="48"/>
      <c r="EQ352" s="37"/>
      <c r="ER352" s="37"/>
      <c r="ES352" s="37"/>
      <c r="ET352" s="37"/>
      <c r="EU352" s="37"/>
      <c r="EV352" s="37"/>
      <c r="EW352" s="37"/>
      <c r="EX352" s="37"/>
      <c r="EY352" s="36"/>
      <c r="EZ352" s="37"/>
      <c r="FA352" s="37"/>
      <c r="FB352" s="37"/>
      <c r="FC352" s="37"/>
      <c r="FD352" s="37"/>
      <c r="FE352" s="37"/>
      <c r="FF352" s="37"/>
      <c r="FG352" s="37"/>
      <c r="FH352" s="37"/>
    </row>
    <row r="353" spans="2:164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48"/>
      <c r="M353" s="37"/>
      <c r="N353" s="37"/>
      <c r="O353" s="37"/>
      <c r="P353" s="37"/>
      <c r="Q353" s="37"/>
      <c r="R353" s="37"/>
      <c r="S353" s="37"/>
      <c r="T353" s="37"/>
      <c r="U353" s="37"/>
      <c r="V353" s="48"/>
      <c r="W353" s="37"/>
      <c r="X353" s="37"/>
      <c r="Y353" s="37"/>
      <c r="Z353" s="37"/>
      <c r="AA353" s="37"/>
      <c r="AB353" s="37"/>
      <c r="AC353" s="37"/>
      <c r="AD353" s="37"/>
      <c r="AE353" s="37"/>
      <c r="AF353" s="48"/>
      <c r="AG353" s="37"/>
      <c r="AH353" s="37"/>
      <c r="AI353" s="37"/>
      <c r="AJ353" s="37"/>
      <c r="AK353" s="37"/>
      <c r="AL353" s="37"/>
      <c r="AM353" s="37"/>
      <c r="AN353" s="37"/>
      <c r="AO353" s="37"/>
      <c r="AP353" s="48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6"/>
      <c r="BB353" s="37"/>
      <c r="BC353" s="37"/>
      <c r="BD353" s="37"/>
      <c r="BE353" s="37"/>
      <c r="BF353" s="37"/>
      <c r="BG353" s="37"/>
      <c r="BH353" s="37"/>
      <c r="BI353" s="37"/>
      <c r="BJ353" s="37"/>
      <c r="BK353" s="48"/>
      <c r="BL353" s="37"/>
      <c r="BM353" s="37"/>
      <c r="BN353" s="37"/>
      <c r="BO353" s="37"/>
      <c r="BP353" s="37"/>
      <c r="BQ353" s="37"/>
      <c r="BR353" s="37"/>
      <c r="BS353" s="37"/>
      <c r="BT353" s="37"/>
      <c r="BU353" s="48"/>
      <c r="BV353" s="37"/>
      <c r="BW353" s="37"/>
      <c r="BX353" s="37"/>
      <c r="BY353" s="37"/>
      <c r="BZ353" s="37"/>
      <c r="CA353" s="37"/>
      <c r="CB353" s="37"/>
      <c r="CC353" s="37"/>
      <c r="CD353" s="37"/>
      <c r="CE353" s="48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48"/>
      <c r="DA353" s="37"/>
      <c r="DB353" s="3">
        <v>13</v>
      </c>
      <c r="DD353" s="50">
        <v>7.6699999999999994E-6</v>
      </c>
      <c r="DE353">
        <v>54.362000000000002</v>
      </c>
      <c r="DF353">
        <v>51.231000000000002</v>
      </c>
      <c r="DG353">
        <v>57.341000000000001</v>
      </c>
      <c r="DH353">
        <v>-117.646</v>
      </c>
      <c r="DI353">
        <v>1.2999999999999999E-2</v>
      </c>
      <c r="DT353" s="37"/>
      <c r="DU353" s="37"/>
      <c r="DV353" s="37"/>
      <c r="DW353" s="37"/>
      <c r="DX353" s="37"/>
      <c r="DY353" s="37"/>
      <c r="DZ353" s="37"/>
      <c r="EA353" s="37"/>
      <c r="EB353" s="37"/>
      <c r="EC353" s="37"/>
      <c r="ED353" s="37"/>
      <c r="EE353" s="48"/>
      <c r="EF353" s="37"/>
      <c r="EG353" s="49"/>
      <c r="EH353" s="37"/>
      <c r="EI353" s="37"/>
      <c r="EJ353" s="37"/>
      <c r="EK353" s="37"/>
      <c r="EL353" s="37"/>
      <c r="EM353" s="37"/>
      <c r="EN353" s="37"/>
      <c r="EO353" s="37"/>
      <c r="EP353" s="48"/>
      <c r="EQ353" s="37"/>
      <c r="ER353" s="37"/>
      <c r="ES353" s="37"/>
      <c r="ET353" s="37"/>
      <c r="EU353" s="37"/>
      <c r="EV353" s="37"/>
      <c r="EW353" s="37"/>
      <c r="EX353" s="37"/>
      <c r="EY353" s="36"/>
      <c r="EZ353" s="37"/>
      <c r="FA353" s="37"/>
      <c r="FB353" s="37"/>
      <c r="FC353" s="37"/>
      <c r="FD353" s="37"/>
      <c r="FE353" s="37"/>
      <c r="FF353" s="37"/>
      <c r="FG353" s="37"/>
      <c r="FH353" s="37"/>
    </row>
    <row r="354" spans="2:164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48"/>
      <c r="M354" s="37"/>
      <c r="N354" s="37"/>
      <c r="O354" s="37"/>
      <c r="P354" s="37"/>
      <c r="Q354" s="37"/>
      <c r="R354" s="37"/>
      <c r="S354" s="37"/>
      <c r="T354" s="37"/>
      <c r="U354" s="37"/>
      <c r="V354" s="48"/>
      <c r="W354" s="37"/>
      <c r="X354" s="37"/>
      <c r="Y354" s="37"/>
      <c r="Z354" s="37"/>
      <c r="AA354" s="37"/>
      <c r="AB354" s="37"/>
      <c r="AC354" s="37"/>
      <c r="AD354" s="37"/>
      <c r="AE354" s="37"/>
      <c r="AF354" s="48"/>
      <c r="AG354" s="37"/>
      <c r="AH354" s="37"/>
      <c r="AI354" s="37"/>
      <c r="AJ354" s="37"/>
      <c r="AK354" s="37"/>
      <c r="AL354" s="37"/>
      <c r="AM354" s="37"/>
      <c r="AN354" s="37"/>
      <c r="AO354" s="37"/>
      <c r="AP354" s="48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6"/>
      <c r="BB354" s="37"/>
      <c r="BC354" s="37"/>
      <c r="BD354" s="37"/>
      <c r="BE354" s="37"/>
      <c r="BF354" s="37"/>
      <c r="BG354" s="37"/>
      <c r="BH354" s="37"/>
      <c r="BI354" s="37"/>
      <c r="BJ354" s="37"/>
      <c r="BK354" s="48"/>
      <c r="BL354" s="37"/>
      <c r="BM354" s="37"/>
      <c r="BN354" s="37"/>
      <c r="BO354" s="37"/>
      <c r="BP354" s="37"/>
      <c r="BQ354" s="37"/>
      <c r="BR354" s="37"/>
      <c r="BS354" s="37"/>
      <c r="BT354" s="37"/>
      <c r="BU354" s="48"/>
      <c r="BV354" s="37"/>
      <c r="BW354" s="37"/>
      <c r="BX354" s="37"/>
      <c r="BY354" s="37"/>
      <c r="BZ354" s="37"/>
      <c r="CA354" s="37"/>
      <c r="CB354" s="37"/>
      <c r="CC354" s="37"/>
      <c r="CD354" s="37"/>
      <c r="CE354" s="48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48"/>
      <c r="DA354" s="37"/>
      <c r="DB354" s="3">
        <v>14</v>
      </c>
      <c r="DD354" s="50">
        <v>1.1399999999999999E-5</v>
      </c>
      <c r="DE354">
        <v>52.088000000000001</v>
      </c>
      <c r="DF354">
        <v>49.814999999999998</v>
      </c>
      <c r="DG354">
        <v>55.110999999999997</v>
      </c>
      <c r="DH354">
        <v>59.859000000000002</v>
      </c>
      <c r="DI354">
        <v>0.02</v>
      </c>
      <c r="DT354" s="37"/>
      <c r="DU354" s="37"/>
      <c r="DV354" s="37"/>
      <c r="DW354" s="37"/>
      <c r="DX354" s="37"/>
      <c r="DY354" s="37"/>
      <c r="DZ354" s="37"/>
      <c r="EA354" s="37"/>
      <c r="EB354" s="37"/>
      <c r="EC354" s="37"/>
      <c r="ED354" s="37"/>
      <c r="EE354" s="48"/>
      <c r="EF354" s="37"/>
      <c r="EG354" s="49"/>
      <c r="EH354" s="37"/>
      <c r="EI354" s="37"/>
      <c r="EJ354" s="37"/>
      <c r="EK354" s="37"/>
      <c r="EL354" s="37"/>
      <c r="EM354" s="37"/>
      <c r="EN354" s="37"/>
      <c r="EO354" s="37"/>
      <c r="EP354" s="48"/>
      <c r="EQ354" s="37"/>
      <c r="ER354" s="37"/>
      <c r="ES354" s="37"/>
      <c r="ET354" s="37"/>
      <c r="EU354" s="37"/>
      <c r="EV354" s="37"/>
      <c r="EW354" s="37"/>
      <c r="EX354" s="37"/>
      <c r="EY354" s="36"/>
      <c r="EZ354" s="37"/>
      <c r="FA354" s="37"/>
      <c r="FB354" s="37"/>
      <c r="FC354" s="37"/>
      <c r="FD354" s="37"/>
      <c r="FE354" s="37"/>
      <c r="FF354" s="37"/>
      <c r="FG354" s="37"/>
      <c r="FH354" s="37"/>
    </row>
    <row r="355" spans="2:164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48"/>
      <c r="M355" s="37"/>
      <c r="N355" s="37"/>
      <c r="O355" s="37"/>
      <c r="P355" s="37"/>
      <c r="Q355" s="37"/>
      <c r="R355" s="37"/>
      <c r="S355" s="37"/>
      <c r="T355" s="37"/>
      <c r="U355" s="37"/>
      <c r="V355" s="48"/>
      <c r="W355" s="37"/>
      <c r="X355" s="37"/>
      <c r="Y355" s="37"/>
      <c r="Z355" s="37"/>
      <c r="AA355" s="37"/>
      <c r="AB355" s="37"/>
      <c r="AC355" s="37"/>
      <c r="AD355" s="37"/>
      <c r="AE355" s="37"/>
      <c r="AF355" s="48"/>
      <c r="AG355" s="37"/>
      <c r="AH355" s="37"/>
      <c r="AI355" s="37"/>
      <c r="AJ355" s="37"/>
      <c r="AK355" s="37"/>
      <c r="AL355" s="37"/>
      <c r="AM355" s="37"/>
      <c r="AN355" s="37"/>
      <c r="AO355" s="37"/>
      <c r="AP355" s="48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6"/>
      <c r="BB355" s="37"/>
      <c r="BC355" s="37"/>
      <c r="BD355" s="37"/>
      <c r="BE355" s="37"/>
      <c r="BF355" s="37"/>
      <c r="BG355" s="37"/>
      <c r="BH355" s="37"/>
      <c r="BI355" s="37"/>
      <c r="BJ355" s="37"/>
      <c r="BK355" s="48"/>
      <c r="BL355" s="37"/>
      <c r="BM355" s="37"/>
      <c r="BN355" s="37"/>
      <c r="BO355" s="37"/>
      <c r="BP355" s="37"/>
      <c r="BQ355" s="37"/>
      <c r="BR355" s="37"/>
      <c r="BS355" s="37"/>
      <c r="BT355" s="37"/>
      <c r="BU355" s="48"/>
      <c r="BV355" s="37"/>
      <c r="BW355" s="37"/>
      <c r="BX355" s="37"/>
      <c r="BY355" s="37"/>
      <c r="BZ355" s="37"/>
      <c r="CA355" s="37"/>
      <c r="CB355" s="37"/>
      <c r="CC355" s="37"/>
      <c r="CD355" s="37"/>
      <c r="CE355" s="48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48"/>
      <c r="DA355" s="37"/>
      <c r="DB355" s="3">
        <v>15</v>
      </c>
      <c r="DD355" s="50">
        <v>8.2900000000000002E-6</v>
      </c>
      <c r="DE355">
        <v>51.857999999999997</v>
      </c>
      <c r="DF355">
        <v>47.948999999999998</v>
      </c>
      <c r="DG355">
        <v>56.154000000000003</v>
      </c>
      <c r="DH355">
        <v>-118.61</v>
      </c>
      <c r="DI355">
        <v>1.4E-2</v>
      </c>
      <c r="DT355" s="37"/>
      <c r="DU355" s="37"/>
      <c r="DV355" s="37"/>
      <c r="DW355" s="37"/>
      <c r="DX355" s="37"/>
      <c r="DY355" s="37"/>
      <c r="DZ355" s="37"/>
      <c r="EA355" s="37"/>
      <c r="EB355" s="37"/>
      <c r="EC355" s="37"/>
      <c r="ED355" s="37"/>
      <c r="EE355" s="48"/>
      <c r="EF355" s="37"/>
      <c r="EG355" s="49"/>
      <c r="EH355" s="37"/>
      <c r="EI355" s="37"/>
      <c r="EJ355" s="37"/>
      <c r="EK355" s="37"/>
      <c r="EL355" s="37"/>
      <c r="EM355" s="37"/>
      <c r="EN355" s="37"/>
      <c r="EO355" s="37"/>
      <c r="EP355" s="48"/>
      <c r="EQ355" s="37"/>
      <c r="ER355" s="37"/>
      <c r="ES355" s="37"/>
      <c r="ET355" s="37"/>
      <c r="EU355" s="37"/>
      <c r="EV355" s="37"/>
      <c r="EW355" s="37"/>
      <c r="EX355" s="37"/>
      <c r="EY355" s="36"/>
      <c r="EZ355" s="37"/>
      <c r="FA355" s="37"/>
      <c r="FB355" s="37"/>
      <c r="FC355" s="37"/>
      <c r="FD355" s="37"/>
      <c r="FE355" s="37"/>
      <c r="FF355" s="37"/>
      <c r="FG355" s="37"/>
      <c r="FH355" s="37"/>
    </row>
    <row r="356" spans="2:164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48"/>
      <c r="M356" s="37"/>
      <c r="N356" s="37"/>
      <c r="O356" s="37"/>
      <c r="P356" s="37"/>
      <c r="Q356" s="37"/>
      <c r="R356" s="37"/>
      <c r="S356" s="37"/>
      <c r="T356" s="37"/>
      <c r="U356" s="37"/>
      <c r="V356" s="48"/>
      <c r="W356" s="37"/>
      <c r="X356" s="37"/>
      <c r="Y356" s="37"/>
      <c r="Z356" s="37"/>
      <c r="AA356" s="37"/>
      <c r="AB356" s="37"/>
      <c r="AC356" s="37"/>
      <c r="AD356" s="37"/>
      <c r="AE356" s="37"/>
      <c r="AF356" s="48"/>
      <c r="AG356" s="37"/>
      <c r="AH356" s="37"/>
      <c r="AI356" s="37"/>
      <c r="AJ356" s="37"/>
      <c r="AK356" s="37"/>
      <c r="AL356" s="37"/>
      <c r="AM356" s="37"/>
      <c r="AN356" s="37"/>
      <c r="AO356" s="37"/>
      <c r="AP356" s="48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6"/>
      <c r="BB356" s="37"/>
      <c r="BC356" s="37"/>
      <c r="BD356" s="37"/>
      <c r="BE356" s="37"/>
      <c r="BF356" s="37"/>
      <c r="BG356" s="37"/>
      <c r="BH356" s="37"/>
      <c r="BI356" s="37"/>
      <c r="BJ356" s="37"/>
      <c r="BK356" s="48"/>
      <c r="BL356" s="37"/>
      <c r="BM356" s="37"/>
      <c r="BN356" s="37"/>
      <c r="BO356" s="37"/>
      <c r="BP356" s="37"/>
      <c r="BQ356" s="37"/>
      <c r="BR356" s="37"/>
      <c r="BS356" s="37"/>
      <c r="BT356" s="37"/>
      <c r="BU356" s="48"/>
      <c r="BV356" s="37"/>
      <c r="BW356" s="37"/>
      <c r="BX356" s="37"/>
      <c r="BY356" s="37"/>
      <c r="BZ356" s="37"/>
      <c r="CA356" s="37"/>
      <c r="CB356" s="37"/>
      <c r="CC356" s="37"/>
      <c r="CD356" s="37"/>
      <c r="CE356" s="48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48"/>
      <c r="DA356" s="37"/>
      <c r="DB356" s="3">
        <v>16</v>
      </c>
      <c r="DD356" s="50">
        <v>6.7499999999999997E-6</v>
      </c>
      <c r="DE356">
        <v>50.503999999999998</v>
      </c>
      <c r="DF356">
        <v>48.662999999999997</v>
      </c>
      <c r="DG356">
        <v>53</v>
      </c>
      <c r="DH356">
        <v>60.945</v>
      </c>
      <c r="DI356">
        <v>1.0999999999999999E-2</v>
      </c>
      <c r="DT356" s="37"/>
      <c r="DU356" s="37"/>
      <c r="DV356" s="37"/>
      <c r="DW356" s="37"/>
      <c r="DX356" s="37"/>
      <c r="DY356" s="37"/>
      <c r="DZ356" s="37"/>
      <c r="EA356" s="37"/>
      <c r="EB356" s="37"/>
      <c r="EC356" s="37"/>
      <c r="ED356" s="37"/>
      <c r="EE356" s="48"/>
      <c r="EF356" s="37"/>
      <c r="EG356" s="49"/>
      <c r="EH356" s="37"/>
      <c r="EI356" s="37"/>
      <c r="EJ356" s="37"/>
      <c r="EK356" s="37"/>
      <c r="EL356" s="37"/>
      <c r="EM356" s="37"/>
      <c r="EN356" s="37"/>
      <c r="EO356" s="37"/>
      <c r="EP356" s="48"/>
      <c r="EQ356" s="37"/>
      <c r="ER356" s="37"/>
      <c r="ES356" s="37"/>
      <c r="ET356" s="37"/>
      <c r="EU356" s="37"/>
      <c r="EV356" s="37"/>
      <c r="EW356" s="37"/>
      <c r="EX356" s="37"/>
      <c r="EY356" s="36"/>
      <c r="EZ356" s="37"/>
      <c r="FA356" s="37"/>
      <c r="FB356" s="37"/>
      <c r="FC356" s="37"/>
      <c r="FD356" s="37"/>
      <c r="FE356" s="37"/>
      <c r="FF356" s="37"/>
      <c r="FG356" s="37"/>
      <c r="FH356" s="37"/>
    </row>
    <row r="357" spans="2:164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48"/>
      <c r="M357" s="37"/>
      <c r="N357" s="37"/>
      <c r="O357" s="37"/>
      <c r="P357" s="37"/>
      <c r="Q357" s="37"/>
      <c r="R357" s="37"/>
      <c r="S357" s="37"/>
      <c r="T357" s="37"/>
      <c r="U357" s="37"/>
      <c r="V357" s="48"/>
      <c r="W357" s="37"/>
      <c r="X357" s="37"/>
      <c r="Y357" s="37"/>
      <c r="Z357" s="37"/>
      <c r="AA357" s="37"/>
      <c r="AB357" s="37"/>
      <c r="AC357" s="37"/>
      <c r="AD357" s="37"/>
      <c r="AE357" s="37"/>
      <c r="AF357" s="48"/>
      <c r="AG357" s="37"/>
      <c r="AH357" s="37"/>
      <c r="AI357" s="37"/>
      <c r="AJ357" s="37"/>
      <c r="AK357" s="37"/>
      <c r="AL357" s="37"/>
      <c r="AM357" s="37"/>
      <c r="AN357" s="37"/>
      <c r="AO357" s="37"/>
      <c r="AP357" s="48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6"/>
      <c r="BB357" s="37"/>
      <c r="BC357" s="37"/>
      <c r="BD357" s="37"/>
      <c r="BE357" s="37"/>
      <c r="BF357" s="37"/>
      <c r="BG357" s="37"/>
      <c r="BH357" s="37"/>
      <c r="BI357" s="37"/>
      <c r="BJ357" s="37"/>
      <c r="BK357" s="48"/>
      <c r="BL357" s="37"/>
      <c r="BM357" s="37"/>
      <c r="BN357" s="37"/>
      <c r="BO357" s="37"/>
      <c r="BP357" s="37"/>
      <c r="BQ357" s="37"/>
      <c r="BR357" s="37"/>
      <c r="BS357" s="37"/>
      <c r="BT357" s="37"/>
      <c r="BU357" s="48"/>
      <c r="BV357" s="37"/>
      <c r="BW357" s="37"/>
      <c r="BX357" s="37"/>
      <c r="BY357" s="37"/>
      <c r="BZ357" s="37"/>
      <c r="CA357" s="37"/>
      <c r="CB357" s="37"/>
      <c r="CC357" s="37"/>
      <c r="CD357" s="37"/>
      <c r="CE357" s="48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48"/>
      <c r="DA357" s="37"/>
      <c r="DB357" s="3">
        <v>17</v>
      </c>
      <c r="DD357" s="50">
        <v>9.5200000000000003E-6</v>
      </c>
      <c r="DE357">
        <v>49.843000000000004</v>
      </c>
      <c r="DF357">
        <v>46.332999999999998</v>
      </c>
      <c r="DG357">
        <v>52.555999999999997</v>
      </c>
      <c r="DH357">
        <v>-121.608</v>
      </c>
      <c r="DI357">
        <v>1.7000000000000001E-2</v>
      </c>
      <c r="DT357" s="37"/>
      <c r="DU357" s="37"/>
      <c r="DV357" s="37"/>
      <c r="DW357" s="37"/>
      <c r="DX357" s="37"/>
      <c r="DY357" s="37"/>
      <c r="DZ357" s="37"/>
      <c r="EA357" s="37"/>
      <c r="EB357" s="37"/>
      <c r="EC357" s="37"/>
      <c r="ED357" s="37"/>
      <c r="EE357" s="48"/>
      <c r="EF357" s="37"/>
      <c r="EG357" s="49"/>
      <c r="EH357" s="37"/>
      <c r="EI357" s="37"/>
      <c r="EJ357" s="37"/>
      <c r="EK357" s="37"/>
      <c r="EL357" s="37"/>
      <c r="EM357" s="37"/>
      <c r="EN357" s="37"/>
      <c r="EO357" s="37"/>
      <c r="EP357" s="48"/>
      <c r="EQ357" s="37"/>
      <c r="ER357" s="37"/>
      <c r="ES357" s="37"/>
      <c r="ET357" s="37"/>
      <c r="EU357" s="37"/>
      <c r="EV357" s="37"/>
      <c r="EW357" s="37"/>
      <c r="EX357" s="37"/>
      <c r="EY357" s="36"/>
      <c r="EZ357" s="37"/>
      <c r="FA357" s="37"/>
      <c r="FB357" s="37"/>
      <c r="FC357" s="37"/>
      <c r="FD357" s="37"/>
      <c r="FE357" s="37"/>
      <c r="FF357" s="37"/>
      <c r="FG357" s="37"/>
      <c r="FH357" s="37"/>
    </row>
    <row r="358" spans="2:164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48"/>
      <c r="M358" s="37"/>
      <c r="N358" s="37"/>
      <c r="O358" s="37"/>
      <c r="P358" s="37"/>
      <c r="Q358" s="37"/>
      <c r="R358" s="37"/>
      <c r="S358" s="37"/>
      <c r="T358" s="37"/>
      <c r="U358" s="37"/>
      <c r="V358" s="48"/>
      <c r="W358" s="37"/>
      <c r="X358" s="37"/>
      <c r="Y358" s="37"/>
      <c r="Z358" s="37"/>
      <c r="AA358" s="37"/>
      <c r="AB358" s="37"/>
      <c r="AC358" s="37"/>
      <c r="AD358" s="37"/>
      <c r="AE358" s="37"/>
      <c r="AF358" s="48"/>
      <c r="AG358" s="37"/>
      <c r="AH358" s="37"/>
      <c r="AI358" s="37"/>
      <c r="AJ358" s="37"/>
      <c r="AK358" s="37"/>
      <c r="AL358" s="37"/>
      <c r="AM358" s="37"/>
      <c r="AN358" s="37"/>
      <c r="AO358" s="37"/>
      <c r="AP358" s="48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6"/>
      <c r="BB358" s="37"/>
      <c r="BC358" s="37"/>
      <c r="BD358" s="37"/>
      <c r="BE358" s="37"/>
      <c r="BF358" s="37"/>
      <c r="BG358" s="37"/>
      <c r="BH358" s="37"/>
      <c r="BI358" s="37"/>
      <c r="BJ358" s="37"/>
      <c r="BK358" s="48"/>
      <c r="BL358" s="37"/>
      <c r="BM358" s="37"/>
      <c r="BN358" s="37"/>
      <c r="BO358" s="37"/>
      <c r="BP358" s="37"/>
      <c r="BQ358" s="37"/>
      <c r="BR358" s="37"/>
      <c r="BS358" s="37"/>
      <c r="BT358" s="37"/>
      <c r="BU358" s="48"/>
      <c r="BV358" s="37"/>
      <c r="BW358" s="37"/>
      <c r="BX358" s="37"/>
      <c r="BY358" s="37"/>
      <c r="BZ358" s="37"/>
      <c r="CA358" s="37"/>
      <c r="CB358" s="37"/>
      <c r="CC358" s="37"/>
      <c r="CD358" s="37"/>
      <c r="CE358" s="48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48"/>
      <c r="DA358" s="37"/>
      <c r="DB358" s="3">
        <v>18</v>
      </c>
      <c r="DD358" s="50">
        <v>7.6699999999999994E-6</v>
      </c>
      <c r="DE358">
        <v>47.332000000000001</v>
      </c>
      <c r="DF358">
        <v>44.811999999999998</v>
      </c>
      <c r="DG358">
        <v>49.406999999999996</v>
      </c>
      <c r="DH358">
        <v>63.435000000000002</v>
      </c>
      <c r="DI358">
        <v>1.2999999999999999E-2</v>
      </c>
      <c r="DT358" s="37"/>
      <c r="DU358" s="37"/>
      <c r="DV358" s="37"/>
      <c r="DW358" s="37"/>
      <c r="DX358" s="37"/>
      <c r="DY358" s="37"/>
      <c r="DZ358" s="37"/>
      <c r="EA358" s="37"/>
      <c r="EB358" s="37"/>
      <c r="EC358" s="37"/>
      <c r="ED358" s="37"/>
      <c r="EE358" s="48"/>
      <c r="EF358" s="37"/>
      <c r="EG358" s="49"/>
      <c r="EH358" s="37"/>
      <c r="EI358" s="37"/>
      <c r="EJ358" s="37"/>
      <c r="EK358" s="37"/>
      <c r="EL358" s="37"/>
      <c r="EM358" s="37"/>
      <c r="EN358" s="37"/>
      <c r="EO358" s="37"/>
      <c r="EP358" s="48"/>
      <c r="EQ358" s="37"/>
      <c r="ER358" s="37"/>
      <c r="ES358" s="37"/>
      <c r="ET358" s="37"/>
      <c r="EU358" s="37"/>
      <c r="EV358" s="37"/>
      <c r="EW358" s="37"/>
      <c r="EX358" s="37"/>
      <c r="EY358" s="36"/>
      <c r="EZ358" s="37"/>
      <c r="FA358" s="37"/>
      <c r="FB358" s="37"/>
      <c r="FC358" s="37"/>
      <c r="FD358" s="37"/>
      <c r="FE358" s="37"/>
      <c r="FF358" s="37"/>
      <c r="FG358" s="37"/>
      <c r="FH358" s="37"/>
    </row>
    <row r="359" spans="2:164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48"/>
      <c r="M359" s="37"/>
      <c r="N359" s="37"/>
      <c r="O359" s="37"/>
      <c r="P359" s="37"/>
      <c r="Q359" s="37"/>
      <c r="R359" s="37"/>
      <c r="S359" s="37"/>
      <c r="T359" s="37"/>
      <c r="U359" s="37"/>
      <c r="V359" s="48"/>
      <c r="W359" s="37"/>
      <c r="X359" s="37"/>
      <c r="Y359" s="37"/>
      <c r="Z359" s="37"/>
      <c r="AA359" s="37"/>
      <c r="AB359" s="37"/>
      <c r="AC359" s="37"/>
      <c r="AD359" s="37"/>
      <c r="AE359" s="37"/>
      <c r="AF359" s="48"/>
      <c r="AG359" s="37"/>
      <c r="AH359" s="37"/>
      <c r="AI359" s="37"/>
      <c r="AJ359" s="37"/>
      <c r="AK359" s="37"/>
      <c r="AL359" s="37"/>
      <c r="AM359" s="37"/>
      <c r="AN359" s="37"/>
      <c r="AO359" s="37"/>
      <c r="AP359" s="48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6"/>
      <c r="BB359" s="37"/>
      <c r="BC359" s="37"/>
      <c r="BD359" s="37"/>
      <c r="BE359" s="37"/>
      <c r="BF359" s="37"/>
      <c r="BG359" s="37"/>
      <c r="BH359" s="37"/>
      <c r="BI359" s="37"/>
      <c r="BJ359" s="37"/>
      <c r="BK359" s="48"/>
      <c r="BL359" s="37"/>
      <c r="BM359" s="37"/>
      <c r="BN359" s="37"/>
      <c r="BO359" s="37"/>
      <c r="BP359" s="37"/>
      <c r="BQ359" s="37"/>
      <c r="BR359" s="37"/>
      <c r="BS359" s="37"/>
      <c r="BT359" s="37"/>
      <c r="BU359" s="48"/>
      <c r="BV359" s="37"/>
      <c r="BW359" s="37"/>
      <c r="BX359" s="37"/>
      <c r="BY359" s="37"/>
      <c r="BZ359" s="37"/>
      <c r="CA359" s="37"/>
      <c r="CB359" s="37"/>
      <c r="CC359" s="37"/>
      <c r="CD359" s="37"/>
      <c r="CE359" s="48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48"/>
      <c r="DA359" s="37"/>
      <c r="DB359" s="3">
        <v>19</v>
      </c>
      <c r="DD359" s="50">
        <v>5.8300000000000001E-6</v>
      </c>
      <c r="DE359">
        <v>48.354999999999997</v>
      </c>
      <c r="DF359">
        <v>46</v>
      </c>
      <c r="DG359">
        <v>50.481000000000002</v>
      </c>
      <c r="DH359">
        <v>-116.565</v>
      </c>
      <c r="DI359">
        <v>0.01</v>
      </c>
      <c r="DT359" s="37"/>
      <c r="DU359" s="37"/>
      <c r="DV359" s="37"/>
      <c r="DW359" s="37"/>
      <c r="DX359" s="37"/>
      <c r="DY359" s="37"/>
      <c r="DZ359" s="37"/>
      <c r="EA359" s="37"/>
      <c r="EB359" s="37"/>
      <c r="EC359" s="37"/>
      <c r="ED359" s="37"/>
      <c r="EE359" s="48"/>
      <c r="EF359" s="37"/>
      <c r="EG359" s="49"/>
      <c r="EH359" s="37"/>
      <c r="EI359" s="37"/>
      <c r="EJ359" s="37"/>
      <c r="EK359" s="37"/>
      <c r="EL359" s="37"/>
      <c r="EM359" s="37"/>
      <c r="EN359" s="37"/>
      <c r="EO359" s="37"/>
      <c r="EP359" s="48"/>
      <c r="EQ359" s="37"/>
      <c r="ER359" s="37"/>
      <c r="ES359" s="37"/>
      <c r="ET359" s="37"/>
      <c r="EU359" s="37"/>
      <c r="EV359" s="37"/>
      <c r="EW359" s="37"/>
      <c r="EX359" s="37"/>
      <c r="EY359" s="36"/>
      <c r="EZ359" s="37"/>
      <c r="FA359" s="37"/>
      <c r="FB359" s="37"/>
      <c r="FC359" s="37"/>
      <c r="FD359" s="37"/>
      <c r="FE359" s="37"/>
      <c r="FF359" s="37"/>
      <c r="FG359" s="37"/>
      <c r="FH359" s="37"/>
    </row>
    <row r="360" spans="2:164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48"/>
      <c r="M360" s="37"/>
      <c r="N360" s="37"/>
      <c r="O360" s="37"/>
      <c r="P360" s="37"/>
      <c r="Q360" s="37"/>
      <c r="R360" s="37"/>
      <c r="S360" s="37"/>
      <c r="T360" s="37"/>
      <c r="U360" s="37"/>
      <c r="V360" s="48"/>
      <c r="W360" s="37"/>
      <c r="X360" s="37"/>
      <c r="Y360" s="37"/>
      <c r="Z360" s="37"/>
      <c r="AA360" s="37"/>
      <c r="AB360" s="37"/>
      <c r="AC360" s="37"/>
      <c r="AD360" s="37"/>
      <c r="AE360" s="37"/>
      <c r="AF360" s="48"/>
      <c r="AG360" s="37"/>
      <c r="AH360" s="37"/>
      <c r="AI360" s="37"/>
      <c r="AJ360" s="37"/>
      <c r="AK360" s="37"/>
      <c r="AL360" s="37"/>
      <c r="AM360" s="37"/>
      <c r="AN360" s="37"/>
      <c r="AO360" s="37"/>
      <c r="AP360" s="48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6"/>
      <c r="BB360" s="37"/>
      <c r="BC360" s="37"/>
      <c r="BD360" s="37"/>
      <c r="BE360" s="37"/>
      <c r="BF360" s="37"/>
      <c r="BG360" s="37"/>
      <c r="BH360" s="37"/>
      <c r="BI360" s="37"/>
      <c r="BJ360" s="37"/>
      <c r="BK360" s="48"/>
      <c r="BL360" s="37"/>
      <c r="BM360" s="37"/>
      <c r="BN360" s="37"/>
      <c r="BO360" s="37"/>
      <c r="BP360" s="37"/>
      <c r="BQ360" s="37"/>
      <c r="BR360" s="37"/>
      <c r="BS360" s="37"/>
      <c r="BT360" s="37"/>
      <c r="BU360" s="48"/>
      <c r="BV360" s="37"/>
      <c r="BW360" s="37"/>
      <c r="BX360" s="37"/>
      <c r="BY360" s="37"/>
      <c r="BZ360" s="37"/>
      <c r="CA360" s="37"/>
      <c r="CB360" s="37"/>
      <c r="CC360" s="37"/>
      <c r="CD360" s="37"/>
      <c r="CE360" s="48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48"/>
      <c r="DA360" s="37"/>
      <c r="DB360" s="3">
        <v>20</v>
      </c>
      <c r="DD360" s="50">
        <v>6.1399999999999997E-6</v>
      </c>
      <c r="DE360">
        <v>49.26</v>
      </c>
      <c r="DF360">
        <v>43.884999999999998</v>
      </c>
      <c r="DG360">
        <v>54.228999999999999</v>
      </c>
      <c r="DH360">
        <v>60.642000000000003</v>
      </c>
      <c r="DI360">
        <v>0.01</v>
      </c>
      <c r="DT360" s="37"/>
      <c r="DU360" s="37"/>
      <c r="DV360" s="37"/>
      <c r="DW360" s="37"/>
      <c r="DX360" s="37"/>
      <c r="DY360" s="37"/>
      <c r="DZ360" s="37"/>
      <c r="EA360" s="37"/>
      <c r="EB360" s="37"/>
      <c r="EC360" s="37"/>
      <c r="ED360" s="37"/>
      <c r="EE360" s="48"/>
      <c r="EF360" s="37"/>
      <c r="EG360" s="49"/>
      <c r="EH360" s="37"/>
      <c r="EI360" s="37"/>
      <c r="EJ360" s="37"/>
      <c r="EK360" s="37"/>
      <c r="EL360" s="37"/>
      <c r="EM360" s="37"/>
      <c r="EN360" s="37"/>
      <c r="EO360" s="37"/>
      <c r="EP360" s="48"/>
      <c r="EQ360" s="37"/>
      <c r="ER360" s="37"/>
      <c r="ES360" s="37"/>
      <c r="ET360" s="37"/>
      <c r="EU360" s="37"/>
      <c r="EV360" s="37"/>
      <c r="EW360" s="37"/>
      <c r="EX360" s="37"/>
      <c r="EY360" s="36"/>
      <c r="EZ360" s="37"/>
      <c r="FA360" s="37"/>
      <c r="FB360" s="37"/>
      <c r="FC360" s="37"/>
      <c r="FD360" s="37"/>
      <c r="FE360" s="37"/>
      <c r="FF360" s="37"/>
      <c r="FG360" s="37"/>
      <c r="FH360" s="37"/>
    </row>
    <row r="361" spans="2:164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48"/>
      <c r="M361" s="37"/>
      <c r="N361" s="37"/>
      <c r="O361" s="37"/>
      <c r="P361" s="37"/>
      <c r="Q361" s="37"/>
      <c r="R361" s="37"/>
      <c r="S361" s="37"/>
      <c r="T361" s="37"/>
      <c r="U361" s="37"/>
      <c r="V361" s="48"/>
      <c r="W361" s="37"/>
      <c r="X361" s="37"/>
      <c r="Y361" s="37"/>
      <c r="Z361" s="37"/>
      <c r="AA361" s="37"/>
      <c r="AB361" s="37"/>
      <c r="AC361" s="37"/>
      <c r="AD361" s="37"/>
      <c r="AE361" s="37"/>
      <c r="AF361" s="48"/>
      <c r="AG361" s="37"/>
      <c r="AH361" s="37"/>
      <c r="AI361" s="37"/>
      <c r="AJ361" s="37"/>
      <c r="AK361" s="37"/>
      <c r="AL361" s="37"/>
      <c r="AM361" s="37"/>
      <c r="AN361" s="37"/>
      <c r="AO361" s="37"/>
      <c r="AP361" s="48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6"/>
      <c r="BB361" s="37"/>
      <c r="BC361" s="37"/>
      <c r="BD361" s="37"/>
      <c r="BE361" s="37"/>
      <c r="BF361" s="37"/>
      <c r="BG361" s="37"/>
      <c r="BH361" s="37"/>
      <c r="BI361" s="37"/>
      <c r="BJ361" s="37"/>
      <c r="BK361" s="48"/>
      <c r="BL361" s="37"/>
      <c r="BM361" s="37"/>
      <c r="BN361" s="37"/>
      <c r="BO361" s="37"/>
      <c r="BP361" s="37"/>
      <c r="BQ361" s="37"/>
      <c r="BR361" s="37"/>
      <c r="BS361" s="37"/>
      <c r="BT361" s="37"/>
      <c r="BU361" s="48"/>
      <c r="BV361" s="37"/>
      <c r="BW361" s="37"/>
      <c r="BX361" s="37"/>
      <c r="BY361" s="37"/>
      <c r="BZ361" s="37"/>
      <c r="CA361" s="37"/>
      <c r="CB361" s="37"/>
      <c r="CC361" s="37"/>
      <c r="CD361" s="37"/>
      <c r="CE361" s="48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48"/>
      <c r="DA361" s="37"/>
      <c r="DB361" s="3">
        <v>21</v>
      </c>
      <c r="DD361" s="50">
        <v>6.4500000000000001E-6</v>
      </c>
      <c r="DE361">
        <v>48.954000000000001</v>
      </c>
      <c r="DF361">
        <v>43.097999999999999</v>
      </c>
      <c r="DG361">
        <v>53.015999999999998</v>
      </c>
      <c r="DH361">
        <v>-119.05500000000001</v>
      </c>
      <c r="DI361">
        <v>1.0999999999999999E-2</v>
      </c>
      <c r="DT361" s="37"/>
      <c r="DU361" s="37"/>
      <c r="DV361" s="37"/>
      <c r="DW361" s="37"/>
      <c r="DX361" s="37"/>
      <c r="DY361" s="37"/>
      <c r="DZ361" s="37"/>
      <c r="EA361" s="37"/>
      <c r="EB361" s="37"/>
      <c r="EC361" s="37"/>
      <c r="ED361" s="37"/>
      <c r="EE361" s="48"/>
      <c r="EF361" s="37"/>
      <c r="EG361" s="49"/>
      <c r="EH361" s="37"/>
      <c r="EI361" s="37"/>
      <c r="EJ361" s="37"/>
      <c r="EK361" s="37"/>
      <c r="EL361" s="37"/>
      <c r="EM361" s="37"/>
      <c r="EN361" s="37"/>
      <c r="EO361" s="37"/>
      <c r="EP361" s="48"/>
      <c r="EQ361" s="37"/>
      <c r="ER361" s="37"/>
      <c r="ES361" s="37"/>
      <c r="ET361" s="37"/>
      <c r="EU361" s="37"/>
      <c r="EV361" s="37"/>
      <c r="EW361" s="37"/>
      <c r="EX361" s="37"/>
      <c r="EY361" s="36"/>
      <c r="EZ361" s="37"/>
      <c r="FA361" s="37"/>
      <c r="FB361" s="37"/>
      <c r="FC361" s="37"/>
      <c r="FD361" s="37"/>
      <c r="FE361" s="37"/>
      <c r="FF361" s="37"/>
      <c r="FG361" s="37"/>
      <c r="FH361" s="37"/>
    </row>
    <row r="362" spans="2:164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48"/>
      <c r="M362" s="37"/>
      <c r="N362" s="37"/>
      <c r="O362" s="37"/>
      <c r="P362" s="37"/>
      <c r="Q362" s="37"/>
      <c r="R362" s="37"/>
      <c r="S362" s="37"/>
      <c r="T362" s="37"/>
      <c r="U362" s="37"/>
      <c r="V362" s="48"/>
      <c r="W362" s="37"/>
      <c r="X362" s="37"/>
      <c r="Y362" s="37"/>
      <c r="Z362" s="37"/>
      <c r="AA362" s="37"/>
      <c r="AB362" s="37"/>
      <c r="AC362" s="37"/>
      <c r="AD362" s="37"/>
      <c r="AE362" s="37"/>
      <c r="AF362" s="48"/>
      <c r="AG362" s="37"/>
      <c r="AH362" s="37"/>
      <c r="AI362" s="37"/>
      <c r="AJ362" s="37"/>
      <c r="AK362" s="37"/>
      <c r="AL362" s="37"/>
      <c r="AM362" s="37"/>
      <c r="AN362" s="37"/>
      <c r="AO362" s="37"/>
      <c r="AP362" s="48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6"/>
      <c r="BB362" s="37"/>
      <c r="BC362" s="37"/>
      <c r="BD362" s="37"/>
      <c r="BE362" s="37"/>
      <c r="BF362" s="37"/>
      <c r="BG362" s="37"/>
      <c r="BH362" s="37"/>
      <c r="BI362" s="37"/>
      <c r="BJ362" s="37"/>
      <c r="BK362" s="48"/>
      <c r="BL362" s="37"/>
      <c r="BM362" s="37"/>
      <c r="BN362" s="37"/>
      <c r="BO362" s="37"/>
      <c r="BP362" s="37"/>
      <c r="BQ362" s="37"/>
      <c r="BR362" s="37"/>
      <c r="BS362" s="37"/>
      <c r="BT362" s="37"/>
      <c r="BU362" s="48"/>
      <c r="BV362" s="37"/>
      <c r="BW362" s="37"/>
      <c r="BX362" s="37"/>
      <c r="BY362" s="37"/>
      <c r="BZ362" s="37"/>
      <c r="CA362" s="37"/>
      <c r="CB362" s="37"/>
      <c r="CC362" s="37"/>
      <c r="CD362" s="37"/>
      <c r="CE362" s="48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48"/>
      <c r="DA362" s="37"/>
      <c r="DB362" s="3">
        <v>22</v>
      </c>
      <c r="DD362" s="50">
        <v>8.6000000000000007E-6</v>
      </c>
      <c r="DE362">
        <v>49.393000000000001</v>
      </c>
      <c r="DF362">
        <v>45.332999999999998</v>
      </c>
      <c r="DG362">
        <v>51.814999999999998</v>
      </c>
      <c r="DH362">
        <v>61.557000000000002</v>
      </c>
      <c r="DI362">
        <v>1.4999999999999999E-2</v>
      </c>
      <c r="DT362" s="37"/>
      <c r="DU362" s="37"/>
      <c r="DV362" s="37"/>
      <c r="DW362" s="37"/>
      <c r="DX362" s="37"/>
      <c r="DY362" s="37"/>
      <c r="DZ362" s="37"/>
      <c r="EA362" s="37"/>
      <c r="EB362" s="37"/>
      <c r="EC362" s="37"/>
      <c r="ED362" s="37"/>
      <c r="EE362" s="48"/>
      <c r="EF362" s="37"/>
      <c r="EG362" s="49"/>
      <c r="EH362" s="37"/>
      <c r="EI362" s="37"/>
      <c r="EJ362" s="37"/>
      <c r="EK362" s="37"/>
      <c r="EL362" s="37"/>
      <c r="EM362" s="37"/>
      <c r="EN362" s="37"/>
      <c r="EO362" s="37"/>
      <c r="EP362" s="48"/>
      <c r="EQ362" s="37"/>
      <c r="ER362" s="37"/>
      <c r="ES362" s="37"/>
      <c r="ET362" s="37"/>
      <c r="EU362" s="37"/>
      <c r="EV362" s="37"/>
      <c r="EW362" s="37"/>
      <c r="EX362" s="37"/>
      <c r="EY362" s="36"/>
      <c r="EZ362" s="37"/>
      <c r="FA362" s="37"/>
      <c r="FB362" s="37"/>
      <c r="FC362" s="37"/>
      <c r="FD362" s="37"/>
      <c r="FE362" s="37"/>
      <c r="FF362" s="37"/>
      <c r="FG362" s="37"/>
      <c r="FH362" s="37"/>
    </row>
    <row r="363" spans="2:164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48"/>
      <c r="M363" s="37"/>
      <c r="N363" s="37"/>
      <c r="O363" s="37"/>
      <c r="P363" s="37"/>
      <c r="Q363" s="37"/>
      <c r="R363" s="37"/>
      <c r="S363" s="37"/>
      <c r="T363" s="37"/>
      <c r="U363" s="37"/>
      <c r="V363" s="48"/>
      <c r="W363" s="37"/>
      <c r="X363" s="37"/>
      <c r="Y363" s="37"/>
      <c r="Z363" s="37"/>
      <c r="AA363" s="37"/>
      <c r="AB363" s="37"/>
      <c r="AC363" s="37"/>
      <c r="AD363" s="37"/>
      <c r="AE363" s="37"/>
      <c r="AF363" s="48"/>
      <c r="AG363" s="37"/>
      <c r="AH363" s="37"/>
      <c r="AI363" s="37"/>
      <c r="AJ363" s="37"/>
      <c r="AK363" s="37"/>
      <c r="AL363" s="37"/>
      <c r="AM363" s="37"/>
      <c r="AN363" s="37"/>
      <c r="AO363" s="37"/>
      <c r="AP363" s="48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6"/>
      <c r="BB363" s="37"/>
      <c r="BC363" s="37"/>
      <c r="BD363" s="37"/>
      <c r="BE363" s="37"/>
      <c r="BF363" s="37"/>
      <c r="BG363" s="37"/>
      <c r="BH363" s="37"/>
      <c r="BI363" s="37"/>
      <c r="BJ363" s="37"/>
      <c r="BK363" s="48"/>
      <c r="BL363" s="37"/>
      <c r="BM363" s="37"/>
      <c r="BN363" s="37"/>
      <c r="BO363" s="37"/>
      <c r="BP363" s="37"/>
      <c r="BQ363" s="37"/>
      <c r="BR363" s="37"/>
      <c r="BS363" s="37"/>
      <c r="BT363" s="37"/>
      <c r="BU363" s="48"/>
      <c r="BV363" s="37"/>
      <c r="BW363" s="37"/>
      <c r="BX363" s="37"/>
      <c r="BY363" s="37"/>
      <c r="BZ363" s="37"/>
      <c r="CA363" s="37"/>
      <c r="CB363" s="37"/>
      <c r="CC363" s="37"/>
      <c r="CD363" s="37"/>
      <c r="CE363" s="48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48"/>
      <c r="DA363" s="37"/>
      <c r="DB363" s="3">
        <v>23</v>
      </c>
      <c r="DD363" s="50">
        <v>8.2900000000000002E-6</v>
      </c>
      <c r="DE363">
        <v>49.683999999999997</v>
      </c>
      <c r="DF363">
        <v>45.332999999999998</v>
      </c>
      <c r="DG363">
        <v>52.026000000000003</v>
      </c>
      <c r="DH363">
        <v>-117.553</v>
      </c>
      <c r="DI363">
        <v>1.4999999999999999E-2</v>
      </c>
      <c r="DT363" s="37"/>
      <c r="DU363" s="37"/>
      <c r="DV363" s="37"/>
      <c r="DW363" s="37"/>
      <c r="DX363" s="37"/>
      <c r="DY363" s="37"/>
      <c r="DZ363" s="37"/>
      <c r="EA363" s="37"/>
      <c r="EB363" s="37"/>
      <c r="EC363" s="37"/>
      <c r="ED363" s="37"/>
      <c r="EE363" s="48"/>
      <c r="EF363" s="37"/>
      <c r="EG363" s="49"/>
      <c r="EH363" s="37"/>
      <c r="EI363" s="37"/>
      <c r="EJ363" s="37"/>
      <c r="EK363" s="37"/>
      <c r="EL363" s="37"/>
      <c r="EM363" s="37"/>
      <c r="EN363" s="37"/>
      <c r="EO363" s="37"/>
      <c r="EP363" s="48"/>
      <c r="EQ363" s="37"/>
      <c r="ER363" s="37"/>
      <c r="ES363" s="37"/>
      <c r="ET363" s="37"/>
      <c r="EU363" s="37"/>
      <c r="EV363" s="37"/>
      <c r="EW363" s="37"/>
      <c r="EX363" s="37"/>
      <c r="EY363" s="36"/>
      <c r="EZ363" s="37"/>
      <c r="FA363" s="37"/>
      <c r="FB363" s="37"/>
      <c r="FC363" s="37"/>
      <c r="FD363" s="37"/>
      <c r="FE363" s="37"/>
      <c r="FF363" s="37"/>
      <c r="FG363" s="37"/>
      <c r="FH363" s="37"/>
    </row>
    <row r="364" spans="2:164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48"/>
      <c r="M364" s="37"/>
      <c r="N364" s="37"/>
      <c r="O364" s="37"/>
      <c r="P364" s="37"/>
      <c r="Q364" s="37"/>
      <c r="R364" s="37"/>
      <c r="S364" s="37"/>
      <c r="T364" s="37"/>
      <c r="U364" s="37"/>
      <c r="V364" s="48"/>
      <c r="W364" s="37"/>
      <c r="X364" s="37"/>
      <c r="Y364" s="37"/>
      <c r="Z364" s="37"/>
      <c r="AA364" s="37"/>
      <c r="AB364" s="37"/>
      <c r="AC364" s="37"/>
      <c r="AD364" s="37"/>
      <c r="AE364" s="37"/>
      <c r="AF364" s="48"/>
      <c r="AG364" s="37"/>
      <c r="AH364" s="37"/>
      <c r="AI364" s="37"/>
      <c r="AJ364" s="37"/>
      <c r="AK364" s="37"/>
      <c r="AL364" s="37"/>
      <c r="AM364" s="37"/>
      <c r="AN364" s="37"/>
      <c r="AO364" s="37"/>
      <c r="AP364" s="48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6"/>
      <c r="BB364" s="37"/>
      <c r="BC364" s="37"/>
      <c r="BD364" s="37"/>
      <c r="BE364" s="37"/>
      <c r="BF364" s="37"/>
      <c r="BG364" s="37"/>
      <c r="BH364" s="37"/>
      <c r="BI364" s="37"/>
      <c r="BJ364" s="37"/>
      <c r="BK364" s="48"/>
      <c r="BL364" s="37"/>
      <c r="BM364" s="37"/>
      <c r="BN364" s="37"/>
      <c r="BO364" s="37"/>
      <c r="BP364" s="37"/>
      <c r="BQ364" s="37"/>
      <c r="BR364" s="37"/>
      <c r="BS364" s="37"/>
      <c r="BT364" s="37"/>
      <c r="BU364" s="48"/>
      <c r="BV364" s="37"/>
      <c r="BW364" s="37"/>
      <c r="BX364" s="37"/>
      <c r="BY364" s="37"/>
      <c r="BZ364" s="37"/>
      <c r="CA364" s="37"/>
      <c r="CB364" s="37"/>
      <c r="CC364" s="37"/>
      <c r="CD364" s="37"/>
      <c r="CE364" s="48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48"/>
      <c r="DA364" s="37"/>
      <c r="DB364" s="3">
        <v>24</v>
      </c>
      <c r="DD364" s="50">
        <v>1.1399999999999999E-5</v>
      </c>
      <c r="DE364">
        <v>48.816000000000003</v>
      </c>
      <c r="DF364">
        <v>46.588999999999999</v>
      </c>
      <c r="DG364">
        <v>53.110999999999997</v>
      </c>
      <c r="DH364">
        <v>60.642000000000003</v>
      </c>
      <c r="DI364">
        <v>0.02</v>
      </c>
      <c r="DT364" s="37"/>
      <c r="DU364" s="37"/>
      <c r="DV364" s="37"/>
      <c r="DW364" s="37"/>
      <c r="DX364" s="37"/>
      <c r="DY364" s="37"/>
      <c r="DZ364" s="37"/>
      <c r="EA364" s="37"/>
      <c r="EB364" s="37"/>
      <c r="EC364" s="37"/>
      <c r="ED364" s="37"/>
      <c r="EE364" s="48"/>
      <c r="EF364" s="37"/>
      <c r="EG364" s="49"/>
      <c r="EH364" s="37"/>
      <c r="EI364" s="37"/>
      <c r="EJ364" s="37"/>
      <c r="EK364" s="37"/>
      <c r="EL364" s="37"/>
      <c r="EM364" s="37"/>
      <c r="EN364" s="37"/>
      <c r="EO364" s="37"/>
      <c r="EP364" s="48"/>
      <c r="EQ364" s="37"/>
      <c r="ER364" s="37"/>
      <c r="ES364" s="37"/>
      <c r="ET364" s="37"/>
      <c r="EU364" s="37"/>
      <c r="EV364" s="37"/>
      <c r="EW364" s="37"/>
      <c r="EX364" s="37"/>
      <c r="EY364" s="36"/>
      <c r="EZ364" s="37"/>
      <c r="FA364" s="37"/>
      <c r="FB364" s="37"/>
      <c r="FC364" s="37"/>
      <c r="FD364" s="37"/>
      <c r="FE364" s="37"/>
      <c r="FF364" s="37"/>
      <c r="FG364" s="37"/>
      <c r="FH364" s="37"/>
    </row>
    <row r="365" spans="2:164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48"/>
      <c r="M365" s="37"/>
      <c r="N365" s="37"/>
      <c r="O365" s="37"/>
      <c r="P365" s="37"/>
      <c r="Q365" s="37"/>
      <c r="R365" s="37"/>
      <c r="S365" s="37"/>
      <c r="T365" s="37"/>
      <c r="U365" s="37"/>
      <c r="V365" s="48"/>
      <c r="W365" s="37"/>
      <c r="X365" s="37"/>
      <c r="Y365" s="37"/>
      <c r="Z365" s="37"/>
      <c r="AA365" s="37"/>
      <c r="AB365" s="37"/>
      <c r="AC365" s="37"/>
      <c r="AD365" s="37"/>
      <c r="AE365" s="37"/>
      <c r="AF365" s="48"/>
      <c r="AG365" s="37"/>
      <c r="AH365" s="37"/>
      <c r="AI365" s="37"/>
      <c r="AJ365" s="37"/>
      <c r="AK365" s="37"/>
      <c r="AL365" s="37"/>
      <c r="AM365" s="37"/>
      <c r="AN365" s="37"/>
      <c r="AO365" s="37"/>
      <c r="AP365" s="48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6"/>
      <c r="BB365" s="37"/>
      <c r="BC365" s="37"/>
      <c r="BD365" s="37"/>
      <c r="BE365" s="37"/>
      <c r="BF365" s="37"/>
      <c r="BG365" s="37"/>
      <c r="BH365" s="37"/>
      <c r="BI365" s="37"/>
      <c r="BJ365" s="37"/>
      <c r="BK365" s="48"/>
      <c r="BL365" s="37"/>
      <c r="BM365" s="37"/>
      <c r="BN365" s="37"/>
      <c r="BO365" s="37"/>
      <c r="BP365" s="37"/>
      <c r="BQ365" s="37"/>
      <c r="BR365" s="37"/>
      <c r="BS365" s="37"/>
      <c r="BT365" s="37"/>
      <c r="BU365" s="48"/>
      <c r="BV365" s="37"/>
      <c r="BW365" s="37"/>
      <c r="BX365" s="37"/>
      <c r="BY365" s="37"/>
      <c r="BZ365" s="37"/>
      <c r="CA365" s="37"/>
      <c r="CB365" s="37"/>
      <c r="CC365" s="37"/>
      <c r="CD365" s="37"/>
      <c r="CE365" s="48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48"/>
      <c r="DA365" s="37"/>
      <c r="DB365" s="3">
        <v>25</v>
      </c>
      <c r="DD365" s="50">
        <v>9.2099999999999999E-6</v>
      </c>
      <c r="DE365">
        <v>49.784999999999997</v>
      </c>
      <c r="DF365">
        <v>44.07</v>
      </c>
      <c r="DG365">
        <v>53.192</v>
      </c>
      <c r="DH365">
        <v>-117.474</v>
      </c>
      <c r="DI365">
        <v>1.6E-2</v>
      </c>
      <c r="DT365" s="37"/>
      <c r="DU365" s="37"/>
      <c r="DV365" s="37"/>
      <c r="DW365" s="37"/>
      <c r="DX365" s="37"/>
      <c r="DY365" s="37"/>
      <c r="DZ365" s="37"/>
      <c r="EA365" s="37"/>
      <c r="EB365" s="37"/>
      <c r="EC365" s="37"/>
      <c r="ED365" s="37"/>
      <c r="EE365" s="48"/>
      <c r="EF365" s="37"/>
      <c r="EG365" s="49"/>
      <c r="EH365" s="37"/>
      <c r="EI365" s="37"/>
      <c r="EJ365" s="37"/>
      <c r="EK365" s="37"/>
      <c r="EL365" s="37"/>
      <c r="EM365" s="37"/>
      <c r="EN365" s="37"/>
      <c r="EO365" s="37"/>
      <c r="EP365" s="48"/>
      <c r="EQ365" s="37"/>
      <c r="ER365" s="37"/>
      <c r="ES365" s="37"/>
      <c r="ET365" s="37"/>
      <c r="EU365" s="37"/>
      <c r="EV365" s="37"/>
      <c r="EW365" s="37"/>
      <c r="EX365" s="37"/>
      <c r="EY365" s="36"/>
      <c r="EZ365" s="37"/>
      <c r="FA365" s="37"/>
      <c r="FB365" s="37"/>
      <c r="FC365" s="37"/>
      <c r="FD365" s="37"/>
      <c r="FE365" s="37"/>
      <c r="FF365" s="37"/>
      <c r="FG365" s="37"/>
      <c r="FH365" s="37"/>
    </row>
    <row r="366" spans="2:164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48"/>
      <c r="M366" s="37"/>
      <c r="N366" s="37"/>
      <c r="O366" s="37"/>
      <c r="P366" s="37"/>
      <c r="Q366" s="37"/>
      <c r="R366" s="37"/>
      <c r="S366" s="37"/>
      <c r="T366" s="37"/>
      <c r="U366" s="37"/>
      <c r="V366" s="48"/>
      <c r="W366" s="37"/>
      <c r="X366" s="37"/>
      <c r="Y366" s="37"/>
      <c r="Z366" s="37"/>
      <c r="AA366" s="37"/>
      <c r="AB366" s="37"/>
      <c r="AC366" s="37"/>
      <c r="AD366" s="37"/>
      <c r="AE366" s="37"/>
      <c r="AF366" s="48"/>
      <c r="AG366" s="37"/>
      <c r="AH366" s="37"/>
      <c r="AI366" s="37"/>
      <c r="AJ366" s="37"/>
      <c r="AK366" s="37"/>
      <c r="AL366" s="37"/>
      <c r="AM366" s="37"/>
      <c r="AN366" s="37"/>
      <c r="AO366" s="37"/>
      <c r="AP366" s="48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6"/>
      <c r="BB366" s="37"/>
      <c r="BC366" s="37"/>
      <c r="BD366" s="37"/>
      <c r="BE366" s="37"/>
      <c r="BF366" s="37"/>
      <c r="BG366" s="37"/>
      <c r="BH366" s="37"/>
      <c r="BI366" s="37"/>
      <c r="BJ366" s="37"/>
      <c r="BK366" s="48"/>
      <c r="BL366" s="37"/>
      <c r="BM366" s="37"/>
      <c r="BN366" s="37"/>
      <c r="BO366" s="37"/>
      <c r="BP366" s="37"/>
      <c r="BQ366" s="37"/>
      <c r="BR366" s="37"/>
      <c r="BS366" s="37"/>
      <c r="BT366" s="37"/>
      <c r="BU366" s="48"/>
      <c r="BV366" s="37"/>
      <c r="BW366" s="37"/>
      <c r="BX366" s="37"/>
      <c r="BY366" s="37"/>
      <c r="BZ366" s="37"/>
      <c r="CA366" s="37"/>
      <c r="CB366" s="37"/>
      <c r="CC366" s="37"/>
      <c r="CD366" s="37"/>
      <c r="CE366" s="48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48"/>
      <c r="DA366" s="37"/>
      <c r="DB366" s="3">
        <v>26</v>
      </c>
      <c r="DD366" s="50">
        <v>9.8200000000000008E-6</v>
      </c>
      <c r="DE366">
        <v>51.975999999999999</v>
      </c>
      <c r="DF366">
        <v>48.713000000000001</v>
      </c>
      <c r="DG366">
        <v>58.472999999999999</v>
      </c>
      <c r="DH366">
        <v>60.945</v>
      </c>
      <c r="DI366">
        <v>1.7000000000000001E-2</v>
      </c>
      <c r="DT366" s="37"/>
      <c r="DU366" s="37"/>
      <c r="DV366" s="37"/>
      <c r="DW366" s="37"/>
      <c r="DX366" s="37"/>
      <c r="DY366" s="37"/>
      <c r="DZ366" s="37"/>
      <c r="EA366" s="37"/>
      <c r="EB366" s="37"/>
      <c r="EC366" s="37"/>
      <c r="ED366" s="37"/>
      <c r="EE366" s="48"/>
      <c r="EF366" s="37"/>
      <c r="EG366" s="49"/>
      <c r="EH366" s="37"/>
      <c r="EI366" s="37"/>
      <c r="EJ366" s="37"/>
      <c r="EK366" s="37"/>
      <c r="EL366" s="37"/>
      <c r="EM366" s="37"/>
      <c r="EN366" s="37"/>
      <c r="EO366" s="37"/>
      <c r="EP366" s="48"/>
      <c r="EQ366" s="37"/>
      <c r="ER366" s="37"/>
      <c r="ES366" s="37"/>
      <c r="ET366" s="37"/>
      <c r="EU366" s="37"/>
      <c r="EV366" s="37"/>
      <c r="EW366" s="37"/>
      <c r="EX366" s="37"/>
      <c r="EY366" s="36"/>
      <c r="EZ366" s="37"/>
      <c r="FA366" s="37"/>
      <c r="FB366" s="37"/>
      <c r="FC366" s="37"/>
      <c r="FD366" s="37"/>
      <c r="FE366" s="37"/>
      <c r="FF366" s="37"/>
      <c r="FG366" s="37"/>
      <c r="FH366" s="37"/>
    </row>
    <row r="367" spans="2:164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48"/>
      <c r="M367" s="37"/>
      <c r="N367" s="37"/>
      <c r="O367" s="37"/>
      <c r="P367" s="37"/>
      <c r="Q367" s="37"/>
      <c r="R367" s="37"/>
      <c r="S367" s="37"/>
      <c r="T367" s="37"/>
      <c r="U367" s="37"/>
      <c r="V367" s="48"/>
      <c r="W367" s="37"/>
      <c r="X367" s="37"/>
      <c r="Y367" s="37"/>
      <c r="Z367" s="37"/>
      <c r="AA367" s="37"/>
      <c r="AB367" s="37"/>
      <c r="AC367" s="37"/>
      <c r="AD367" s="37"/>
      <c r="AE367" s="37"/>
      <c r="AF367" s="48"/>
      <c r="AG367" s="37"/>
      <c r="AH367" s="37"/>
      <c r="AI367" s="37"/>
      <c r="AJ367" s="37"/>
      <c r="AK367" s="37"/>
      <c r="AL367" s="37"/>
      <c r="AM367" s="37"/>
      <c r="AN367" s="37"/>
      <c r="AO367" s="37"/>
      <c r="AP367" s="48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6"/>
      <c r="BB367" s="37"/>
      <c r="BC367" s="37"/>
      <c r="BD367" s="37"/>
      <c r="BE367" s="37"/>
      <c r="BF367" s="37"/>
      <c r="BG367" s="37"/>
      <c r="BH367" s="37"/>
      <c r="BI367" s="37"/>
      <c r="BJ367" s="37"/>
      <c r="BK367" s="48"/>
      <c r="BL367" s="37"/>
      <c r="BM367" s="37"/>
      <c r="BN367" s="37"/>
      <c r="BO367" s="37"/>
      <c r="BP367" s="37"/>
      <c r="BQ367" s="37"/>
      <c r="BR367" s="37"/>
      <c r="BS367" s="37"/>
      <c r="BT367" s="37"/>
      <c r="BU367" s="48"/>
      <c r="BV367" s="37"/>
      <c r="BW367" s="37"/>
      <c r="BX367" s="37"/>
      <c r="BY367" s="37"/>
      <c r="BZ367" s="37"/>
      <c r="CA367" s="37"/>
      <c r="CB367" s="37"/>
      <c r="CC367" s="37"/>
      <c r="CD367" s="37"/>
      <c r="CE367" s="48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48"/>
      <c r="DA367" s="37"/>
      <c r="DB367" s="3">
        <v>27</v>
      </c>
      <c r="DD367" s="50">
        <v>1.04E-5</v>
      </c>
      <c r="DE367">
        <v>46.847000000000001</v>
      </c>
      <c r="DF367">
        <v>28</v>
      </c>
      <c r="DG367">
        <v>54.674999999999997</v>
      </c>
      <c r="DH367">
        <v>-119.745</v>
      </c>
      <c r="DI367">
        <v>1.7999999999999999E-2</v>
      </c>
      <c r="DT367" s="37"/>
      <c r="DU367" s="37"/>
      <c r="DV367" s="37"/>
      <c r="DW367" s="37"/>
      <c r="DX367" s="37"/>
      <c r="DY367" s="37"/>
      <c r="DZ367" s="37"/>
      <c r="EA367" s="37"/>
      <c r="EB367" s="37"/>
      <c r="EC367" s="37"/>
      <c r="ED367" s="37"/>
      <c r="EE367" s="48"/>
      <c r="EF367" s="37"/>
      <c r="EG367" s="49"/>
      <c r="EH367" s="37"/>
      <c r="EI367" s="37"/>
      <c r="EJ367" s="37"/>
      <c r="EK367" s="37"/>
      <c r="EL367" s="37"/>
      <c r="EM367" s="37"/>
      <c r="EN367" s="37"/>
      <c r="EO367" s="37"/>
      <c r="EP367" s="48"/>
      <c r="EQ367" s="37"/>
      <c r="ER367" s="37"/>
      <c r="ES367" s="37"/>
      <c r="ET367" s="37"/>
      <c r="EU367" s="37"/>
      <c r="EV367" s="37"/>
      <c r="EW367" s="37"/>
      <c r="EX367" s="37"/>
      <c r="EY367" s="36"/>
      <c r="EZ367" s="37"/>
      <c r="FA367" s="37"/>
      <c r="FB367" s="37"/>
      <c r="FC367" s="37"/>
      <c r="FD367" s="37"/>
      <c r="FE367" s="37"/>
      <c r="FF367" s="37"/>
      <c r="FG367" s="37"/>
      <c r="FH367" s="37"/>
    </row>
    <row r="368" spans="2:164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48"/>
      <c r="M368" s="37"/>
      <c r="N368" s="37"/>
      <c r="O368" s="37"/>
      <c r="P368" s="37"/>
      <c r="Q368" s="37"/>
      <c r="R368" s="37"/>
      <c r="S368" s="37"/>
      <c r="T368" s="37"/>
      <c r="U368" s="37"/>
      <c r="V368" s="48"/>
      <c r="W368" s="37"/>
      <c r="X368" s="37"/>
      <c r="Y368" s="37"/>
      <c r="Z368" s="37"/>
      <c r="AA368" s="37"/>
      <c r="AB368" s="37"/>
      <c r="AC368" s="37"/>
      <c r="AD368" s="37"/>
      <c r="AE368" s="37"/>
      <c r="AF368" s="48"/>
      <c r="AG368" s="37"/>
      <c r="AH368" s="37"/>
      <c r="AI368" s="37"/>
      <c r="AJ368" s="37"/>
      <c r="AK368" s="37"/>
      <c r="AL368" s="37"/>
      <c r="AM368" s="37"/>
      <c r="AN368" s="37"/>
      <c r="AO368" s="37"/>
      <c r="AP368" s="48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6"/>
      <c r="BB368" s="37"/>
      <c r="BC368" s="37"/>
      <c r="BD368" s="37"/>
      <c r="BE368" s="37"/>
      <c r="BF368" s="37"/>
      <c r="BG368" s="37"/>
      <c r="BH368" s="37"/>
      <c r="BI368" s="37"/>
      <c r="BJ368" s="37"/>
      <c r="BK368" s="48"/>
      <c r="BL368" s="37"/>
      <c r="BM368" s="37"/>
      <c r="BN368" s="37"/>
      <c r="BO368" s="37"/>
      <c r="BP368" s="37"/>
      <c r="BQ368" s="37"/>
      <c r="BR368" s="37"/>
      <c r="BS368" s="37"/>
      <c r="BT368" s="37"/>
      <c r="BU368" s="48"/>
      <c r="BV368" s="37"/>
      <c r="BW368" s="37"/>
      <c r="BX368" s="37"/>
      <c r="BY368" s="37"/>
      <c r="BZ368" s="37"/>
      <c r="CA368" s="37"/>
      <c r="CB368" s="37"/>
      <c r="CC368" s="37"/>
      <c r="CD368" s="37"/>
      <c r="CE368" s="48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48"/>
      <c r="DA368" s="37"/>
      <c r="DB368" s="3">
        <v>28</v>
      </c>
      <c r="DD368" s="50">
        <v>7.9799999999999998E-6</v>
      </c>
      <c r="DE368">
        <v>44.615000000000002</v>
      </c>
      <c r="DF368">
        <v>28</v>
      </c>
      <c r="DG368">
        <v>58.101999999999997</v>
      </c>
      <c r="DH368">
        <v>59.420999999999999</v>
      </c>
      <c r="DI368">
        <v>1.4E-2</v>
      </c>
      <c r="DT368" s="37"/>
      <c r="DU368" s="37"/>
      <c r="DV368" s="37"/>
      <c r="DW368" s="37"/>
      <c r="DX368" s="37"/>
      <c r="DY368" s="37"/>
      <c r="DZ368" s="37"/>
      <c r="EA368" s="37"/>
      <c r="EB368" s="37"/>
      <c r="EC368" s="37"/>
      <c r="ED368" s="37"/>
      <c r="EE368" s="48"/>
      <c r="EF368" s="37"/>
      <c r="EG368" s="49"/>
      <c r="EH368" s="37"/>
      <c r="EI368" s="37"/>
      <c r="EJ368" s="37"/>
      <c r="EK368" s="37"/>
      <c r="EL368" s="37"/>
      <c r="EM368" s="37"/>
      <c r="EN368" s="37"/>
      <c r="EO368" s="37"/>
      <c r="EP368" s="48"/>
      <c r="EQ368" s="37"/>
      <c r="ER368" s="37"/>
      <c r="ES368" s="37"/>
      <c r="ET368" s="37"/>
      <c r="EU368" s="37"/>
      <c r="EV368" s="37"/>
      <c r="EW368" s="37"/>
      <c r="EX368" s="37"/>
      <c r="EY368" s="36"/>
      <c r="EZ368" s="37"/>
      <c r="FA368" s="37"/>
      <c r="FB368" s="37"/>
      <c r="FC368" s="37"/>
      <c r="FD368" s="37"/>
      <c r="FE368" s="37"/>
      <c r="FF368" s="37"/>
      <c r="FG368" s="37"/>
      <c r="FH368" s="37"/>
    </row>
    <row r="369" spans="2:164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48"/>
      <c r="M369" s="37"/>
      <c r="N369" s="37"/>
      <c r="O369" s="37"/>
      <c r="P369" s="37"/>
      <c r="Q369" s="37"/>
      <c r="R369" s="37"/>
      <c r="S369" s="37"/>
      <c r="T369" s="37"/>
      <c r="U369" s="37"/>
      <c r="V369" s="48"/>
      <c r="W369" s="37"/>
      <c r="X369" s="37"/>
      <c r="Y369" s="37"/>
      <c r="Z369" s="37"/>
      <c r="AA369" s="37"/>
      <c r="AB369" s="37"/>
      <c r="AC369" s="37"/>
      <c r="AD369" s="37"/>
      <c r="AE369" s="37"/>
      <c r="AF369" s="48"/>
      <c r="AG369" s="37"/>
      <c r="AH369" s="37"/>
      <c r="AI369" s="37"/>
      <c r="AJ369" s="37"/>
      <c r="AK369" s="37"/>
      <c r="AL369" s="37"/>
      <c r="AM369" s="37"/>
      <c r="AN369" s="37"/>
      <c r="AO369" s="37"/>
      <c r="AP369" s="48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6"/>
      <c r="BB369" s="37"/>
      <c r="BC369" s="37"/>
      <c r="BD369" s="37"/>
      <c r="BE369" s="37"/>
      <c r="BF369" s="37"/>
      <c r="BG369" s="37"/>
      <c r="BH369" s="37"/>
      <c r="BI369" s="37"/>
      <c r="BJ369" s="37"/>
      <c r="BK369" s="48"/>
      <c r="BL369" s="37"/>
      <c r="BM369" s="37"/>
      <c r="BN369" s="37"/>
      <c r="BO369" s="37"/>
      <c r="BP369" s="37"/>
      <c r="BQ369" s="37"/>
      <c r="BR369" s="37"/>
      <c r="BS369" s="37"/>
      <c r="BT369" s="37"/>
      <c r="BU369" s="48"/>
      <c r="BV369" s="37"/>
      <c r="BW369" s="37"/>
      <c r="BX369" s="37"/>
      <c r="BY369" s="37"/>
      <c r="BZ369" s="37"/>
      <c r="CA369" s="37"/>
      <c r="CB369" s="37"/>
      <c r="CC369" s="37"/>
      <c r="CD369" s="37"/>
      <c r="CE369" s="48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48"/>
      <c r="DA369" s="37"/>
      <c r="DB369" s="3">
        <v>29</v>
      </c>
      <c r="DD369" s="50">
        <v>5.8300000000000001E-6</v>
      </c>
      <c r="DE369">
        <v>51.524000000000001</v>
      </c>
      <c r="DF369">
        <v>48.045000000000002</v>
      </c>
      <c r="DG369">
        <v>54</v>
      </c>
      <c r="DH369">
        <v>-116.565</v>
      </c>
      <c r="DI369">
        <v>0.01</v>
      </c>
      <c r="DT369" s="37"/>
      <c r="DU369" s="37"/>
      <c r="DV369" s="37"/>
      <c r="DW369" s="37"/>
      <c r="DX369" s="37"/>
      <c r="DY369" s="37"/>
      <c r="DZ369" s="37"/>
      <c r="EA369" s="37"/>
      <c r="EB369" s="37"/>
      <c r="EC369" s="37"/>
      <c r="ED369" s="37"/>
      <c r="EE369" s="48"/>
      <c r="EF369" s="37"/>
      <c r="EG369" s="49"/>
      <c r="EH369" s="37"/>
      <c r="EI369" s="37"/>
      <c r="EJ369" s="37"/>
      <c r="EK369" s="37"/>
      <c r="EL369" s="37"/>
      <c r="EM369" s="37"/>
      <c r="EN369" s="37"/>
      <c r="EO369" s="37"/>
      <c r="EP369" s="48"/>
      <c r="EQ369" s="37"/>
      <c r="ER369" s="37"/>
      <c r="ES369" s="37"/>
      <c r="ET369" s="37"/>
      <c r="EU369" s="37"/>
      <c r="EV369" s="37"/>
      <c r="EW369" s="37"/>
      <c r="EX369" s="37"/>
      <c r="EY369" s="36"/>
      <c r="EZ369" s="37"/>
      <c r="FA369" s="37"/>
      <c r="FB369" s="37"/>
      <c r="FC369" s="37"/>
      <c r="FD369" s="37"/>
      <c r="FE369" s="37"/>
      <c r="FF369" s="37"/>
      <c r="FG369" s="37"/>
      <c r="FH369" s="37"/>
    </row>
    <row r="370" spans="2:164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48"/>
      <c r="M370" s="37"/>
      <c r="N370" s="37"/>
      <c r="O370" s="37"/>
      <c r="P370" s="37"/>
      <c r="Q370" s="37"/>
      <c r="R370" s="37"/>
      <c r="S370" s="37"/>
      <c r="T370" s="37"/>
      <c r="U370" s="37"/>
      <c r="V370" s="48"/>
      <c r="W370" s="37"/>
      <c r="X370" s="37"/>
      <c r="Y370" s="37"/>
      <c r="Z370" s="37"/>
      <c r="AA370" s="37"/>
      <c r="AB370" s="37"/>
      <c r="AC370" s="37"/>
      <c r="AD370" s="37"/>
      <c r="AE370" s="37"/>
      <c r="AF370" s="48"/>
      <c r="AG370" s="37"/>
      <c r="AH370" s="37"/>
      <c r="AI370" s="37"/>
      <c r="AJ370" s="37"/>
      <c r="AK370" s="37"/>
      <c r="AL370" s="37"/>
      <c r="AM370" s="37"/>
      <c r="AN370" s="37"/>
      <c r="AO370" s="37"/>
      <c r="AP370" s="48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6"/>
      <c r="BB370" s="37"/>
      <c r="BC370" s="37"/>
      <c r="BD370" s="37"/>
      <c r="BE370" s="37"/>
      <c r="BF370" s="37"/>
      <c r="BG370" s="37"/>
      <c r="BH370" s="37"/>
      <c r="BI370" s="37"/>
      <c r="BJ370" s="37"/>
      <c r="BK370" s="48"/>
      <c r="BL370" s="37"/>
      <c r="BM370" s="37"/>
      <c r="BN370" s="37"/>
      <c r="BO370" s="37"/>
      <c r="BP370" s="37"/>
      <c r="BQ370" s="37"/>
      <c r="BR370" s="37"/>
      <c r="BS370" s="37"/>
      <c r="BT370" s="37"/>
      <c r="BU370" s="48"/>
      <c r="BV370" s="37"/>
      <c r="BW370" s="37"/>
      <c r="BX370" s="37"/>
      <c r="BY370" s="37"/>
      <c r="BZ370" s="37"/>
      <c r="CA370" s="37"/>
      <c r="CB370" s="37"/>
      <c r="CC370" s="37"/>
      <c r="CD370" s="37"/>
      <c r="CE370" s="48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48"/>
      <c r="DA370" s="37"/>
      <c r="DB370" s="3">
        <v>30</v>
      </c>
      <c r="DD370" s="50">
        <v>7.3699999999999997E-6</v>
      </c>
      <c r="DE370">
        <v>52.045999999999999</v>
      </c>
      <c r="DF370">
        <v>49.591000000000001</v>
      </c>
      <c r="DG370">
        <v>54.134</v>
      </c>
      <c r="DH370">
        <v>59.036000000000001</v>
      </c>
      <c r="DI370">
        <v>1.2999999999999999E-2</v>
      </c>
      <c r="DT370" s="37"/>
      <c r="DU370" s="37"/>
      <c r="DV370" s="37"/>
      <c r="DW370" s="37"/>
      <c r="DX370" s="37"/>
      <c r="DY370" s="37"/>
      <c r="DZ370" s="37"/>
      <c r="EA370" s="37"/>
      <c r="EB370" s="37"/>
      <c r="EC370" s="37"/>
      <c r="ED370" s="37"/>
      <c r="EE370" s="48"/>
      <c r="EF370" s="37"/>
      <c r="EG370" s="49"/>
      <c r="EH370" s="37"/>
      <c r="EI370" s="37"/>
      <c r="EJ370" s="37"/>
      <c r="EK370" s="37"/>
      <c r="EL370" s="37"/>
      <c r="EM370" s="37"/>
      <c r="EN370" s="37"/>
      <c r="EO370" s="37"/>
      <c r="EP370" s="48"/>
      <c r="EQ370" s="37"/>
      <c r="ER370" s="37"/>
      <c r="ES370" s="37"/>
      <c r="ET370" s="37"/>
      <c r="EU370" s="37"/>
      <c r="EV370" s="37"/>
      <c r="EW370" s="37"/>
      <c r="EX370" s="37"/>
      <c r="EY370" s="36"/>
      <c r="EZ370" s="37"/>
      <c r="FA370" s="37"/>
      <c r="FB370" s="37"/>
      <c r="FC370" s="37"/>
      <c r="FD370" s="37"/>
      <c r="FE370" s="37"/>
      <c r="FF370" s="37"/>
      <c r="FG370" s="37"/>
      <c r="FH370" s="37"/>
    </row>
    <row r="371" spans="2:164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48"/>
      <c r="M371" s="37"/>
      <c r="N371" s="37"/>
      <c r="O371" s="37"/>
      <c r="P371" s="37"/>
      <c r="Q371" s="37"/>
      <c r="R371" s="37"/>
      <c r="S371" s="37"/>
      <c r="T371" s="37"/>
      <c r="U371" s="37"/>
      <c r="V371" s="48"/>
      <c r="W371" s="37"/>
      <c r="X371" s="37"/>
      <c r="Y371" s="37"/>
      <c r="Z371" s="37"/>
      <c r="AA371" s="37"/>
      <c r="AB371" s="37"/>
      <c r="AC371" s="37"/>
      <c r="AD371" s="37"/>
      <c r="AE371" s="37"/>
      <c r="AF371" s="48"/>
      <c r="AG371" s="37"/>
      <c r="AH371" s="37"/>
      <c r="AI371" s="37"/>
      <c r="AJ371" s="37"/>
      <c r="AK371" s="37"/>
      <c r="AL371" s="37"/>
      <c r="AM371" s="37"/>
      <c r="AN371" s="37"/>
      <c r="AO371" s="37"/>
      <c r="AP371" s="48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6"/>
      <c r="BB371" s="37"/>
      <c r="BC371" s="37"/>
      <c r="BD371" s="37"/>
      <c r="BE371" s="37"/>
      <c r="BF371" s="37"/>
      <c r="BG371" s="37"/>
      <c r="BH371" s="37"/>
      <c r="BI371" s="37"/>
      <c r="BJ371" s="37"/>
      <c r="BK371" s="48"/>
      <c r="BL371" s="37"/>
      <c r="BM371" s="37"/>
      <c r="BN371" s="37"/>
      <c r="BO371" s="37"/>
      <c r="BP371" s="37"/>
      <c r="BQ371" s="37"/>
      <c r="BR371" s="37"/>
      <c r="BS371" s="37"/>
      <c r="BT371" s="37"/>
      <c r="BU371" s="48"/>
      <c r="BV371" s="37"/>
      <c r="BW371" s="37"/>
      <c r="BX371" s="37"/>
      <c r="BY371" s="37"/>
      <c r="BZ371" s="37"/>
      <c r="CA371" s="37"/>
      <c r="CB371" s="37"/>
      <c r="CC371" s="37"/>
      <c r="CD371" s="37"/>
      <c r="CE371" s="48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48"/>
      <c r="DA371" s="37"/>
      <c r="DB371" s="3">
        <v>31</v>
      </c>
      <c r="DD371" s="50">
        <v>6.7499999999999997E-6</v>
      </c>
      <c r="DE371">
        <v>50.667000000000002</v>
      </c>
      <c r="DF371">
        <v>42.332999999999998</v>
      </c>
      <c r="DG371">
        <v>55.604999999999997</v>
      </c>
      <c r="DH371">
        <v>-120.069</v>
      </c>
      <c r="DI371">
        <v>1.2E-2</v>
      </c>
      <c r="DT371" s="37"/>
      <c r="DU371" s="37"/>
      <c r="DV371" s="37"/>
      <c r="DW371" s="37"/>
      <c r="DX371" s="37"/>
      <c r="DY371" s="37"/>
      <c r="DZ371" s="37"/>
      <c r="EA371" s="37"/>
      <c r="EB371" s="37"/>
      <c r="EC371" s="37"/>
      <c r="ED371" s="37"/>
      <c r="EE371" s="48"/>
      <c r="EF371" s="37"/>
      <c r="EG371" s="49"/>
      <c r="EH371" s="37"/>
      <c r="EI371" s="37"/>
      <c r="EJ371" s="37"/>
      <c r="EK371" s="37"/>
      <c r="EL371" s="37"/>
      <c r="EM371" s="37"/>
      <c r="EN371" s="37"/>
      <c r="EO371" s="37"/>
      <c r="EP371" s="48"/>
      <c r="EQ371" s="37"/>
      <c r="ER371" s="37"/>
      <c r="ES371" s="37"/>
      <c r="ET371" s="37"/>
      <c r="EU371" s="37"/>
      <c r="EV371" s="37"/>
      <c r="EW371" s="37"/>
      <c r="EX371" s="37"/>
      <c r="EY371" s="36"/>
      <c r="EZ371" s="37"/>
      <c r="FA371" s="37"/>
      <c r="FB371" s="37"/>
      <c r="FC371" s="37"/>
      <c r="FD371" s="37"/>
      <c r="FE371" s="37"/>
      <c r="FF371" s="37"/>
      <c r="FG371" s="37"/>
      <c r="FH371" s="37"/>
    </row>
    <row r="372" spans="2:164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48"/>
      <c r="M372" s="37"/>
      <c r="N372" s="37"/>
      <c r="O372" s="37"/>
      <c r="P372" s="37"/>
      <c r="Q372" s="37"/>
      <c r="R372" s="37"/>
      <c r="S372" s="37"/>
      <c r="T372" s="37"/>
      <c r="U372" s="37"/>
      <c r="V372" s="48"/>
      <c r="W372" s="37"/>
      <c r="X372" s="37"/>
      <c r="Y372" s="37"/>
      <c r="Z372" s="37"/>
      <c r="AA372" s="37"/>
      <c r="AB372" s="37"/>
      <c r="AC372" s="37"/>
      <c r="AD372" s="37"/>
      <c r="AE372" s="37"/>
      <c r="AF372" s="48"/>
      <c r="AG372" s="37"/>
      <c r="AH372" s="37"/>
      <c r="AI372" s="37"/>
      <c r="AJ372" s="37"/>
      <c r="AK372" s="37"/>
      <c r="AL372" s="37"/>
      <c r="AM372" s="37"/>
      <c r="AN372" s="37"/>
      <c r="AO372" s="37"/>
      <c r="AP372" s="48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6"/>
      <c r="BB372" s="37"/>
      <c r="BC372" s="37"/>
      <c r="BD372" s="37"/>
      <c r="BE372" s="37"/>
      <c r="BF372" s="37"/>
      <c r="BG372" s="37"/>
      <c r="BH372" s="37"/>
      <c r="BI372" s="37"/>
      <c r="BJ372" s="37"/>
      <c r="BK372" s="48"/>
      <c r="BL372" s="37"/>
      <c r="BM372" s="37"/>
      <c r="BN372" s="37"/>
      <c r="BO372" s="37"/>
      <c r="BP372" s="37"/>
      <c r="BQ372" s="37"/>
      <c r="BR372" s="37"/>
      <c r="BS372" s="37"/>
      <c r="BT372" s="37"/>
      <c r="BU372" s="48"/>
      <c r="BV372" s="37"/>
      <c r="BW372" s="37"/>
      <c r="BX372" s="37"/>
      <c r="BY372" s="37"/>
      <c r="BZ372" s="37"/>
      <c r="CA372" s="37"/>
      <c r="CB372" s="37"/>
      <c r="CC372" s="37"/>
      <c r="CD372" s="37"/>
      <c r="CE372" s="48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48"/>
      <c r="DA372" s="37"/>
      <c r="DB372" s="3">
        <v>32</v>
      </c>
      <c r="DD372" s="50">
        <v>1.0699999999999999E-5</v>
      </c>
      <c r="DE372">
        <v>52.918999999999997</v>
      </c>
      <c r="DF372">
        <v>45.195999999999998</v>
      </c>
      <c r="DG372">
        <v>58.366999999999997</v>
      </c>
      <c r="DH372">
        <v>61.927999999999997</v>
      </c>
      <c r="DI372">
        <v>1.9E-2</v>
      </c>
      <c r="DT372" s="37"/>
      <c r="DU372" s="37"/>
      <c r="DV372" s="37"/>
      <c r="DW372" s="37"/>
      <c r="DX372" s="37"/>
      <c r="DY372" s="37"/>
      <c r="DZ372" s="37"/>
      <c r="EA372" s="37"/>
      <c r="EB372" s="37"/>
      <c r="EC372" s="37"/>
      <c r="ED372" s="37"/>
      <c r="EE372" s="48"/>
      <c r="EF372" s="37"/>
      <c r="EG372" s="49"/>
      <c r="EH372" s="37"/>
      <c r="EI372" s="37"/>
      <c r="EJ372" s="37"/>
      <c r="EK372" s="37"/>
      <c r="EL372" s="37"/>
      <c r="EM372" s="37"/>
      <c r="EN372" s="37"/>
      <c r="EO372" s="37"/>
      <c r="EP372" s="48"/>
      <c r="EQ372" s="37"/>
      <c r="ER372" s="37"/>
      <c r="ES372" s="37"/>
      <c r="ET372" s="37"/>
      <c r="EU372" s="37"/>
      <c r="EV372" s="37"/>
      <c r="EW372" s="37"/>
      <c r="EX372" s="37"/>
      <c r="EY372" s="36"/>
      <c r="EZ372" s="37"/>
      <c r="FA372" s="37"/>
      <c r="FB372" s="37"/>
      <c r="FC372" s="37"/>
      <c r="FD372" s="37"/>
      <c r="FE372" s="37"/>
      <c r="FF372" s="37"/>
      <c r="FG372" s="37"/>
      <c r="FH372" s="37"/>
    </row>
    <row r="373" spans="2:164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48"/>
      <c r="M373" s="37"/>
      <c r="N373" s="37"/>
      <c r="O373" s="37"/>
      <c r="P373" s="37"/>
      <c r="Q373" s="37"/>
      <c r="R373" s="37"/>
      <c r="S373" s="37"/>
      <c r="T373" s="37"/>
      <c r="U373" s="37"/>
      <c r="V373" s="48"/>
      <c r="W373" s="37"/>
      <c r="X373" s="37"/>
      <c r="Y373" s="37"/>
      <c r="Z373" s="37"/>
      <c r="AA373" s="37"/>
      <c r="AB373" s="37"/>
      <c r="AC373" s="37"/>
      <c r="AD373" s="37"/>
      <c r="AE373" s="37"/>
      <c r="AF373" s="48"/>
      <c r="AG373" s="37"/>
      <c r="AH373" s="37"/>
      <c r="AI373" s="37"/>
      <c r="AJ373" s="37"/>
      <c r="AK373" s="37"/>
      <c r="AL373" s="37"/>
      <c r="AM373" s="37"/>
      <c r="AN373" s="37"/>
      <c r="AO373" s="37"/>
      <c r="AP373" s="48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6"/>
      <c r="BB373" s="37"/>
      <c r="BC373" s="37"/>
      <c r="BD373" s="37"/>
      <c r="BE373" s="37"/>
      <c r="BF373" s="37"/>
      <c r="BG373" s="37"/>
      <c r="BH373" s="37"/>
      <c r="BI373" s="37"/>
      <c r="BJ373" s="37"/>
      <c r="BK373" s="48"/>
      <c r="BL373" s="37"/>
      <c r="BM373" s="37"/>
      <c r="BN373" s="37"/>
      <c r="BO373" s="37"/>
      <c r="BP373" s="37"/>
      <c r="BQ373" s="37"/>
      <c r="BR373" s="37"/>
      <c r="BS373" s="37"/>
      <c r="BT373" s="37"/>
      <c r="BU373" s="48"/>
      <c r="BV373" s="37"/>
      <c r="BW373" s="37"/>
      <c r="BX373" s="37"/>
      <c r="BY373" s="37"/>
      <c r="BZ373" s="37"/>
      <c r="CA373" s="37"/>
      <c r="CB373" s="37"/>
      <c r="CC373" s="37"/>
      <c r="CD373" s="37"/>
      <c r="CE373" s="48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48"/>
      <c r="DA373" s="37"/>
      <c r="DB373" s="3">
        <v>33</v>
      </c>
      <c r="DD373" s="50">
        <v>1.0699999999999999E-5</v>
      </c>
      <c r="DE373">
        <v>55.874000000000002</v>
      </c>
      <c r="DF373">
        <v>52.225999999999999</v>
      </c>
      <c r="DG373">
        <v>61.832999999999998</v>
      </c>
      <c r="DH373">
        <v>-118.072</v>
      </c>
      <c r="DI373">
        <v>1.9E-2</v>
      </c>
      <c r="DT373" s="37"/>
      <c r="DU373" s="37"/>
      <c r="DV373" s="37"/>
      <c r="DW373" s="37"/>
      <c r="DX373" s="37"/>
      <c r="DY373" s="37"/>
      <c r="DZ373" s="37"/>
      <c r="EA373" s="37"/>
      <c r="EB373" s="37"/>
      <c r="EC373" s="37"/>
      <c r="ED373" s="37"/>
      <c r="EE373" s="48"/>
      <c r="EF373" s="37"/>
      <c r="EG373" s="37"/>
      <c r="EH373" s="37"/>
      <c r="EI373" s="37"/>
      <c r="EJ373" s="37"/>
      <c r="EK373" s="37"/>
      <c r="EL373" s="37"/>
      <c r="EM373" s="37"/>
      <c r="EN373" s="37"/>
      <c r="EO373" s="37"/>
      <c r="EP373" s="48"/>
      <c r="EQ373" s="37"/>
      <c r="ER373" s="37"/>
      <c r="ES373" s="37"/>
      <c r="ET373" s="37"/>
      <c r="EU373" s="37"/>
      <c r="EV373" s="37"/>
      <c r="EW373" s="37"/>
      <c r="EX373" s="37"/>
      <c r="EY373" s="36"/>
      <c r="EZ373" s="37"/>
      <c r="FA373" s="37"/>
      <c r="FB373" s="37"/>
      <c r="FC373" s="37"/>
      <c r="FD373" s="37"/>
      <c r="FE373" s="37"/>
      <c r="FF373" s="37"/>
      <c r="FG373" s="37"/>
      <c r="FH373" s="37"/>
    </row>
    <row r="374" spans="2:164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48"/>
      <c r="M374" s="37"/>
      <c r="N374" s="37"/>
      <c r="O374" s="37"/>
      <c r="P374" s="37"/>
      <c r="Q374" s="37"/>
      <c r="R374" s="37"/>
      <c r="S374" s="37"/>
      <c r="T374" s="37"/>
      <c r="U374" s="37"/>
      <c r="V374" s="48"/>
      <c r="W374" s="37"/>
      <c r="X374" s="37"/>
      <c r="Y374" s="37"/>
      <c r="Z374" s="37"/>
      <c r="AA374" s="37"/>
      <c r="AB374" s="37"/>
      <c r="AC374" s="37"/>
      <c r="AD374" s="37"/>
      <c r="AE374" s="37"/>
      <c r="AF374" s="48"/>
      <c r="AG374" s="37"/>
      <c r="AH374" s="37"/>
      <c r="AI374" s="37"/>
      <c r="AJ374" s="37"/>
      <c r="AK374" s="37"/>
      <c r="AL374" s="37"/>
      <c r="AM374" s="37"/>
      <c r="AN374" s="37"/>
      <c r="AO374" s="37"/>
      <c r="AP374" s="48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6"/>
      <c r="BB374" s="37"/>
      <c r="BC374" s="37"/>
      <c r="BD374" s="37"/>
      <c r="BE374" s="37"/>
      <c r="BF374" s="37"/>
      <c r="BG374" s="37"/>
      <c r="BH374" s="37"/>
      <c r="BI374" s="37"/>
      <c r="BJ374" s="37"/>
      <c r="BK374" s="48"/>
      <c r="BL374" s="37"/>
      <c r="BM374" s="37"/>
      <c r="BN374" s="37"/>
      <c r="BO374" s="37"/>
      <c r="BP374" s="37"/>
      <c r="BQ374" s="37"/>
      <c r="BR374" s="37"/>
      <c r="BS374" s="37"/>
      <c r="BT374" s="37"/>
      <c r="BU374" s="48"/>
      <c r="BV374" s="37"/>
      <c r="BW374" s="37"/>
      <c r="BX374" s="37"/>
      <c r="BY374" s="37"/>
      <c r="BZ374" s="37"/>
      <c r="CA374" s="37"/>
      <c r="CB374" s="37"/>
      <c r="CC374" s="37"/>
      <c r="CD374" s="37"/>
      <c r="CE374" s="48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48"/>
      <c r="DA374" s="37"/>
      <c r="DB374" s="3">
        <v>34</v>
      </c>
      <c r="DD374" s="50">
        <v>9.2099999999999999E-6</v>
      </c>
      <c r="DE374">
        <v>55.249000000000002</v>
      </c>
      <c r="DF374">
        <v>49.709000000000003</v>
      </c>
      <c r="DG374">
        <v>59.332999999999998</v>
      </c>
      <c r="DH374">
        <v>60.750999999999998</v>
      </c>
      <c r="DI374">
        <v>1.6E-2</v>
      </c>
      <c r="DT374" s="37"/>
      <c r="DU374" s="37"/>
      <c r="DV374" s="37"/>
      <c r="DW374" s="37"/>
      <c r="DX374" s="37"/>
      <c r="DY374" s="37"/>
      <c r="DZ374" s="37"/>
      <c r="EA374" s="37"/>
      <c r="EB374" s="37"/>
      <c r="EC374" s="37"/>
      <c r="ED374" s="37"/>
      <c r="EE374" s="48"/>
      <c r="EF374" s="37"/>
      <c r="EG374" s="37"/>
      <c r="EH374" s="37"/>
      <c r="EI374" s="37"/>
      <c r="EJ374" s="37"/>
      <c r="EK374" s="37"/>
      <c r="EL374" s="37"/>
      <c r="EM374" s="37"/>
      <c r="EN374" s="37"/>
      <c r="EO374" s="37"/>
      <c r="EP374" s="48"/>
      <c r="EQ374" s="37"/>
      <c r="ER374" s="37"/>
      <c r="ES374" s="37"/>
      <c r="ET374" s="37"/>
      <c r="EU374" s="37"/>
      <c r="EV374" s="37"/>
      <c r="EW374" s="37"/>
      <c r="EX374" s="37"/>
      <c r="EY374" s="36"/>
      <c r="EZ374" s="37"/>
      <c r="FA374" s="37"/>
      <c r="FB374" s="37"/>
      <c r="FC374" s="37"/>
      <c r="FD374" s="37"/>
      <c r="FE374" s="37"/>
      <c r="FF374" s="37"/>
      <c r="FG374" s="37"/>
      <c r="FH374" s="37"/>
    </row>
    <row r="375" spans="2:164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48"/>
      <c r="M375" s="37"/>
      <c r="N375" s="37"/>
      <c r="O375" s="37"/>
      <c r="P375" s="37"/>
      <c r="Q375" s="37"/>
      <c r="R375" s="37"/>
      <c r="S375" s="37"/>
      <c r="T375" s="37"/>
      <c r="U375" s="37"/>
      <c r="V375" s="48"/>
      <c r="W375" s="37"/>
      <c r="X375" s="37"/>
      <c r="Y375" s="37"/>
      <c r="Z375" s="37"/>
      <c r="AA375" s="37"/>
      <c r="AB375" s="37"/>
      <c r="AC375" s="37"/>
      <c r="AD375" s="37"/>
      <c r="AE375" s="37"/>
      <c r="AF375" s="48"/>
      <c r="AG375" s="37"/>
      <c r="AH375" s="37"/>
      <c r="AI375" s="37"/>
      <c r="AJ375" s="37"/>
      <c r="AK375" s="37"/>
      <c r="AL375" s="37"/>
      <c r="AM375" s="37"/>
      <c r="AN375" s="37"/>
      <c r="AO375" s="37"/>
      <c r="AP375" s="48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6"/>
      <c r="BB375" s="37"/>
      <c r="BC375" s="37"/>
      <c r="BD375" s="37"/>
      <c r="BE375" s="37"/>
      <c r="BF375" s="37"/>
      <c r="BG375" s="37"/>
      <c r="BH375" s="37"/>
      <c r="BI375" s="37"/>
      <c r="BJ375" s="37"/>
      <c r="BK375" s="48"/>
      <c r="BL375" s="37"/>
      <c r="BM375" s="37"/>
      <c r="BN375" s="37"/>
      <c r="BO375" s="37"/>
      <c r="BP375" s="37"/>
      <c r="BQ375" s="37"/>
      <c r="BR375" s="37"/>
      <c r="BS375" s="37"/>
      <c r="BT375" s="37"/>
      <c r="BU375" s="48"/>
      <c r="BV375" s="37"/>
      <c r="BW375" s="37"/>
      <c r="BX375" s="37"/>
      <c r="BY375" s="37"/>
      <c r="BZ375" s="37"/>
      <c r="CA375" s="37"/>
      <c r="CB375" s="37"/>
      <c r="CC375" s="37"/>
      <c r="CD375" s="37"/>
      <c r="CE375" s="48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48"/>
      <c r="DA375" s="37"/>
      <c r="DB375" s="3">
        <v>35</v>
      </c>
      <c r="DD375" s="50">
        <v>8.6000000000000007E-6</v>
      </c>
      <c r="DE375">
        <v>54.85</v>
      </c>
      <c r="DF375">
        <v>50.432000000000002</v>
      </c>
      <c r="DG375">
        <v>62.878</v>
      </c>
      <c r="DH375">
        <v>-120.256</v>
      </c>
      <c r="DI375">
        <v>1.4999999999999999E-2</v>
      </c>
      <c r="DT375" s="37"/>
      <c r="DU375" s="37"/>
      <c r="DV375" s="37"/>
      <c r="DW375" s="37"/>
      <c r="DX375" s="37"/>
      <c r="DY375" s="37"/>
      <c r="DZ375" s="37"/>
      <c r="EA375" s="37"/>
      <c r="EB375" s="37"/>
      <c r="EC375" s="37"/>
      <c r="ED375" s="37"/>
      <c r="EE375" s="48"/>
      <c r="EF375" s="37"/>
      <c r="EG375" s="37"/>
      <c r="EH375" s="37"/>
      <c r="EI375" s="37"/>
      <c r="EJ375" s="37"/>
      <c r="EK375" s="37"/>
      <c r="EL375" s="37"/>
      <c r="EM375" s="37"/>
      <c r="EN375" s="37"/>
      <c r="EO375" s="37"/>
      <c r="EP375" s="48"/>
      <c r="EQ375" s="37"/>
      <c r="ER375" s="37"/>
      <c r="ES375" s="37"/>
      <c r="ET375" s="37"/>
      <c r="EU375" s="37"/>
      <c r="EV375" s="37"/>
      <c r="EW375" s="37"/>
      <c r="EX375" s="37"/>
      <c r="EY375" s="36"/>
      <c r="EZ375" s="37"/>
      <c r="FA375" s="37"/>
      <c r="FB375" s="37"/>
      <c r="FC375" s="37"/>
      <c r="FD375" s="37"/>
      <c r="FE375" s="37"/>
      <c r="FF375" s="37"/>
      <c r="FG375" s="37"/>
      <c r="FH375" s="37"/>
    </row>
    <row r="376" spans="2:164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48"/>
      <c r="M376" s="37"/>
      <c r="N376" s="37"/>
      <c r="O376" s="37"/>
      <c r="P376" s="37"/>
      <c r="Q376" s="37"/>
      <c r="R376" s="37"/>
      <c r="S376" s="37"/>
      <c r="T376" s="37"/>
      <c r="U376" s="37"/>
      <c r="V376" s="48"/>
      <c r="W376" s="37"/>
      <c r="X376" s="37"/>
      <c r="Y376" s="37"/>
      <c r="Z376" s="37"/>
      <c r="AA376" s="37"/>
      <c r="AB376" s="37"/>
      <c r="AC376" s="37"/>
      <c r="AD376" s="37"/>
      <c r="AE376" s="37"/>
      <c r="AF376" s="48"/>
      <c r="AG376" s="37"/>
      <c r="AH376" s="37"/>
      <c r="AI376" s="37"/>
      <c r="AJ376" s="37"/>
      <c r="AK376" s="37"/>
      <c r="AL376" s="37"/>
      <c r="AM376" s="37"/>
      <c r="AN376" s="37"/>
      <c r="AO376" s="37"/>
      <c r="AP376" s="48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6"/>
      <c r="BB376" s="37"/>
      <c r="BC376" s="37"/>
      <c r="BD376" s="37"/>
      <c r="BE376" s="37"/>
      <c r="BF376" s="37"/>
      <c r="BG376" s="37"/>
      <c r="BH376" s="37"/>
      <c r="BI376" s="37"/>
      <c r="BJ376" s="37"/>
      <c r="BK376" s="48"/>
      <c r="BL376" s="37"/>
      <c r="BM376" s="37"/>
      <c r="BN376" s="37"/>
      <c r="BO376" s="37"/>
      <c r="BP376" s="37"/>
      <c r="BQ376" s="37"/>
      <c r="BR376" s="37"/>
      <c r="BS376" s="37"/>
      <c r="BT376" s="37"/>
      <c r="BU376" s="48"/>
      <c r="BV376" s="37"/>
      <c r="BW376" s="37"/>
      <c r="BX376" s="37"/>
      <c r="BY376" s="37"/>
      <c r="BZ376" s="37"/>
      <c r="CA376" s="37"/>
      <c r="CB376" s="37"/>
      <c r="CC376" s="37"/>
      <c r="CD376" s="37"/>
      <c r="CE376" s="48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48"/>
      <c r="DA376" s="37"/>
      <c r="DB376" s="3">
        <v>36</v>
      </c>
      <c r="DD376" s="50">
        <v>7.0600000000000002E-6</v>
      </c>
      <c r="DE376">
        <v>54.417000000000002</v>
      </c>
      <c r="DF376">
        <v>51.03</v>
      </c>
      <c r="DG376">
        <v>56.988999999999997</v>
      </c>
      <c r="DH376">
        <v>63.435000000000002</v>
      </c>
      <c r="DI376">
        <v>1.2E-2</v>
      </c>
      <c r="DT376" s="37"/>
      <c r="DU376" s="37"/>
      <c r="DV376" s="37"/>
      <c r="DW376" s="37"/>
      <c r="DX376" s="37"/>
      <c r="DY376" s="37"/>
      <c r="DZ376" s="37"/>
      <c r="EA376" s="37"/>
      <c r="EB376" s="37"/>
      <c r="EC376" s="37"/>
      <c r="ED376" s="37"/>
      <c r="EE376" s="48"/>
      <c r="EF376" s="37"/>
      <c r="EG376" s="37"/>
      <c r="EH376" s="37"/>
      <c r="EI376" s="37"/>
      <c r="EJ376" s="37"/>
      <c r="EK376" s="37"/>
      <c r="EL376" s="37"/>
      <c r="EM376" s="37"/>
      <c r="EN376" s="37"/>
      <c r="EO376" s="37"/>
      <c r="EP376" s="48"/>
      <c r="EQ376" s="37"/>
      <c r="ER376" s="37"/>
      <c r="ES376" s="37"/>
      <c r="ET376" s="37"/>
      <c r="EU376" s="37"/>
      <c r="EV376" s="37"/>
      <c r="EW376" s="37"/>
      <c r="EX376" s="37"/>
      <c r="EY376" s="36"/>
      <c r="EZ376" s="37"/>
      <c r="FA376" s="37"/>
      <c r="FB376" s="37"/>
      <c r="FC376" s="37"/>
      <c r="FD376" s="37"/>
      <c r="FE376" s="37"/>
      <c r="FF376" s="37"/>
      <c r="FG376" s="37"/>
      <c r="FH376" s="37"/>
    </row>
    <row r="377" spans="2:164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48"/>
      <c r="M377" s="37"/>
      <c r="N377" s="37"/>
      <c r="O377" s="37"/>
      <c r="P377" s="37"/>
      <c r="Q377" s="37"/>
      <c r="R377" s="37"/>
      <c r="S377" s="37"/>
      <c r="T377" s="37"/>
      <c r="U377" s="37"/>
      <c r="V377" s="48"/>
      <c r="W377" s="37"/>
      <c r="X377" s="37"/>
      <c r="Y377" s="37"/>
      <c r="Z377" s="37"/>
      <c r="AA377" s="37"/>
      <c r="AB377" s="37"/>
      <c r="AC377" s="37"/>
      <c r="AD377" s="37"/>
      <c r="AE377" s="37"/>
      <c r="AF377" s="48"/>
      <c r="AG377" s="37"/>
      <c r="AH377" s="37"/>
      <c r="AI377" s="37"/>
      <c r="AJ377" s="37"/>
      <c r="AK377" s="37"/>
      <c r="AL377" s="37"/>
      <c r="AM377" s="37"/>
      <c r="AN377" s="37"/>
      <c r="AO377" s="37"/>
      <c r="AP377" s="48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6"/>
      <c r="BB377" s="37"/>
      <c r="BC377" s="37"/>
      <c r="BD377" s="37"/>
      <c r="BE377" s="37"/>
      <c r="BF377" s="37"/>
      <c r="BG377" s="37"/>
      <c r="BH377" s="37"/>
      <c r="BI377" s="37"/>
      <c r="BJ377" s="37"/>
      <c r="BK377" s="48"/>
      <c r="BL377" s="37"/>
      <c r="BM377" s="37"/>
      <c r="BN377" s="37"/>
      <c r="BO377" s="37"/>
      <c r="BP377" s="37"/>
      <c r="BQ377" s="37"/>
      <c r="BR377" s="37"/>
      <c r="BS377" s="37"/>
      <c r="BT377" s="37"/>
      <c r="BU377" s="48"/>
      <c r="BV377" s="37"/>
      <c r="BW377" s="37"/>
      <c r="BX377" s="37"/>
      <c r="BY377" s="37"/>
      <c r="BZ377" s="37"/>
      <c r="CA377" s="37"/>
      <c r="CB377" s="37"/>
      <c r="CC377" s="37"/>
      <c r="CD377" s="37"/>
      <c r="CE377" s="48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48"/>
      <c r="DA377" s="37"/>
      <c r="DB377" s="3">
        <v>37</v>
      </c>
      <c r="DD377" s="50">
        <v>7.6699999999999994E-6</v>
      </c>
      <c r="DE377">
        <v>55.155000000000001</v>
      </c>
      <c r="DF377">
        <v>49.42</v>
      </c>
      <c r="DG377">
        <v>58.667000000000002</v>
      </c>
      <c r="DH377">
        <v>-117.646</v>
      </c>
      <c r="DI377">
        <v>1.2999999999999999E-2</v>
      </c>
      <c r="DT377" s="37"/>
      <c r="DU377" s="37"/>
      <c r="DV377" s="37"/>
      <c r="DW377" s="37"/>
      <c r="DX377" s="37"/>
      <c r="DY377" s="37"/>
      <c r="DZ377" s="37"/>
      <c r="EA377" s="37"/>
      <c r="EB377" s="37"/>
      <c r="EC377" s="37"/>
      <c r="ED377" s="37"/>
      <c r="EE377" s="48"/>
      <c r="EF377" s="37"/>
      <c r="EG377" s="37"/>
      <c r="EH377" s="37"/>
      <c r="EI377" s="37"/>
      <c r="EJ377" s="37"/>
      <c r="EK377" s="37"/>
      <c r="EL377" s="37"/>
      <c r="EM377" s="37"/>
      <c r="EN377" s="37"/>
      <c r="EO377" s="37"/>
      <c r="EP377" s="48"/>
      <c r="EQ377" s="37"/>
      <c r="ER377" s="37"/>
      <c r="ES377" s="37"/>
      <c r="ET377" s="37"/>
      <c r="EU377" s="37"/>
      <c r="EV377" s="37"/>
      <c r="EW377" s="37"/>
      <c r="EX377" s="37"/>
      <c r="EY377" s="36"/>
      <c r="EZ377" s="37"/>
      <c r="FA377" s="37"/>
      <c r="FB377" s="37"/>
      <c r="FC377" s="37"/>
      <c r="FD377" s="37"/>
      <c r="FE377" s="37"/>
      <c r="FF377" s="37"/>
      <c r="FG377" s="37"/>
      <c r="FH377" s="37"/>
    </row>
    <row r="378" spans="2:164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48"/>
      <c r="M378" s="37"/>
      <c r="N378" s="37"/>
      <c r="O378" s="37"/>
      <c r="P378" s="37"/>
      <c r="Q378" s="37"/>
      <c r="R378" s="37"/>
      <c r="S378" s="37"/>
      <c r="T378" s="37"/>
      <c r="U378" s="37"/>
      <c r="V378" s="48"/>
      <c r="W378" s="37"/>
      <c r="X378" s="37"/>
      <c r="Y378" s="37"/>
      <c r="Z378" s="37"/>
      <c r="AA378" s="37"/>
      <c r="AB378" s="37"/>
      <c r="AC378" s="37"/>
      <c r="AD378" s="37"/>
      <c r="AE378" s="37"/>
      <c r="AF378" s="48"/>
      <c r="AG378" s="37"/>
      <c r="AH378" s="37"/>
      <c r="AI378" s="37"/>
      <c r="AJ378" s="37"/>
      <c r="AK378" s="37"/>
      <c r="AL378" s="37"/>
      <c r="AM378" s="37"/>
      <c r="AN378" s="37"/>
      <c r="AO378" s="37"/>
      <c r="AP378" s="48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6"/>
      <c r="BB378" s="37"/>
      <c r="BC378" s="37"/>
      <c r="BD378" s="37"/>
      <c r="BE378" s="37"/>
      <c r="BF378" s="37"/>
      <c r="BG378" s="37"/>
      <c r="BH378" s="37"/>
      <c r="BI378" s="37"/>
      <c r="BJ378" s="37"/>
      <c r="BK378" s="48"/>
      <c r="BL378" s="37"/>
      <c r="BM378" s="37"/>
      <c r="BN378" s="37"/>
      <c r="BO378" s="37"/>
      <c r="BP378" s="37"/>
      <c r="BQ378" s="37"/>
      <c r="BR378" s="37"/>
      <c r="BS378" s="37"/>
      <c r="BT378" s="37"/>
      <c r="BU378" s="48"/>
      <c r="BV378" s="37"/>
      <c r="BW378" s="37"/>
      <c r="BX378" s="37"/>
      <c r="BY378" s="37"/>
      <c r="BZ378" s="37"/>
      <c r="CA378" s="37"/>
      <c r="CB378" s="37"/>
      <c r="CC378" s="37"/>
      <c r="CD378" s="37"/>
      <c r="CE378" s="48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48"/>
      <c r="DA378" s="37"/>
      <c r="DB378" s="3">
        <v>38</v>
      </c>
      <c r="DD378" s="50">
        <v>9.8200000000000008E-6</v>
      </c>
      <c r="DE378">
        <v>57.597999999999999</v>
      </c>
      <c r="DF378">
        <v>51</v>
      </c>
      <c r="DG378">
        <v>64.313999999999993</v>
      </c>
      <c r="DH378">
        <v>60.945</v>
      </c>
      <c r="DI378">
        <v>1.7000000000000001E-2</v>
      </c>
      <c r="DT378" s="37"/>
      <c r="DU378" s="37"/>
      <c r="DV378" s="37"/>
      <c r="DW378" s="37"/>
      <c r="DX378" s="37"/>
      <c r="DY378" s="37"/>
      <c r="DZ378" s="37"/>
      <c r="EA378" s="37"/>
      <c r="EB378" s="37"/>
      <c r="EC378" s="37"/>
      <c r="ED378" s="37"/>
      <c r="EE378" s="48"/>
      <c r="EF378" s="37"/>
      <c r="EG378" s="37"/>
      <c r="EH378" s="37"/>
      <c r="EI378" s="37"/>
      <c r="EJ378" s="37"/>
      <c r="EK378" s="37"/>
      <c r="EL378" s="37"/>
      <c r="EM378" s="37"/>
      <c r="EN378" s="37"/>
      <c r="EO378" s="37"/>
      <c r="EP378" s="48"/>
      <c r="EQ378" s="37"/>
      <c r="ER378" s="37"/>
      <c r="ES378" s="37"/>
      <c r="ET378" s="37"/>
      <c r="EU378" s="37"/>
      <c r="EV378" s="37"/>
      <c r="EW378" s="37"/>
      <c r="EX378" s="37"/>
      <c r="EY378" s="36"/>
      <c r="EZ378" s="37"/>
      <c r="FA378" s="37"/>
      <c r="FB378" s="37"/>
      <c r="FC378" s="37"/>
      <c r="FD378" s="37"/>
      <c r="FE378" s="37"/>
      <c r="FF378" s="37"/>
      <c r="FG378" s="37"/>
      <c r="FH378" s="37"/>
    </row>
    <row r="379" spans="2:164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48"/>
      <c r="M379" s="37"/>
      <c r="N379" s="37"/>
      <c r="O379" s="37"/>
      <c r="P379" s="37"/>
      <c r="Q379" s="37"/>
      <c r="R379" s="37"/>
      <c r="S379" s="37"/>
      <c r="T379" s="37"/>
      <c r="U379" s="37"/>
      <c r="V379" s="48"/>
      <c r="W379" s="37"/>
      <c r="X379" s="37"/>
      <c r="Y379" s="37"/>
      <c r="Z379" s="37"/>
      <c r="AA379" s="37"/>
      <c r="AB379" s="37"/>
      <c r="AC379" s="37"/>
      <c r="AD379" s="37"/>
      <c r="AE379" s="37"/>
      <c r="AF379" s="48"/>
      <c r="AG379" s="37"/>
      <c r="AH379" s="37"/>
      <c r="AI379" s="37"/>
      <c r="AJ379" s="37"/>
      <c r="AK379" s="37"/>
      <c r="AL379" s="37"/>
      <c r="AM379" s="37"/>
      <c r="AN379" s="37"/>
      <c r="AO379" s="37"/>
      <c r="AP379" s="48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6"/>
      <c r="BB379" s="37"/>
      <c r="BC379" s="37"/>
      <c r="BD379" s="37"/>
      <c r="BE379" s="37"/>
      <c r="BF379" s="37"/>
      <c r="BG379" s="37"/>
      <c r="BH379" s="37"/>
      <c r="BI379" s="37"/>
      <c r="BJ379" s="37"/>
      <c r="BK379" s="48"/>
      <c r="BL379" s="37"/>
      <c r="BM379" s="37"/>
      <c r="BN379" s="37"/>
      <c r="BO379" s="37"/>
      <c r="BP379" s="37"/>
      <c r="BQ379" s="37"/>
      <c r="BR379" s="37"/>
      <c r="BS379" s="37"/>
      <c r="BT379" s="37"/>
      <c r="BU379" s="48"/>
      <c r="BV379" s="37"/>
      <c r="BW379" s="37"/>
      <c r="BX379" s="37"/>
      <c r="BY379" s="37"/>
      <c r="BZ379" s="37"/>
      <c r="CA379" s="37"/>
      <c r="CB379" s="37"/>
      <c r="CC379" s="37"/>
      <c r="CD379" s="37"/>
      <c r="CE379" s="48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48"/>
      <c r="DA379" s="37"/>
      <c r="DB379" s="3">
        <v>39</v>
      </c>
      <c r="DD379" s="50">
        <v>9.2099999999999999E-6</v>
      </c>
      <c r="DE379">
        <v>59.851999999999997</v>
      </c>
      <c r="DF379">
        <v>51</v>
      </c>
      <c r="DG379">
        <v>63</v>
      </c>
      <c r="DH379">
        <v>-120.964</v>
      </c>
      <c r="DI379">
        <v>1.6E-2</v>
      </c>
      <c r="DT379" s="37"/>
      <c r="DU379" s="37"/>
      <c r="DV379" s="37"/>
      <c r="DW379" s="37"/>
      <c r="DX379" s="37"/>
      <c r="DY379" s="37"/>
      <c r="DZ379" s="37"/>
      <c r="EA379" s="37"/>
      <c r="EB379" s="37"/>
      <c r="EC379" s="37"/>
      <c r="ED379" s="37"/>
      <c r="EE379" s="48"/>
      <c r="EF379" s="37"/>
      <c r="EG379" s="49"/>
      <c r="EH379" s="37"/>
      <c r="EI379" s="37"/>
      <c r="EJ379" s="37"/>
      <c r="EK379" s="37"/>
      <c r="EL379" s="37"/>
      <c r="EM379" s="37"/>
      <c r="EN379" s="37"/>
      <c r="EO379" s="37"/>
      <c r="EP379" s="48"/>
      <c r="EQ379" s="37"/>
      <c r="ER379" s="37"/>
      <c r="ES379" s="37"/>
      <c r="ET379" s="37"/>
      <c r="EU379" s="37"/>
      <c r="EV379" s="37"/>
      <c r="EW379" s="37"/>
      <c r="EX379" s="37"/>
      <c r="EY379" s="36"/>
      <c r="EZ379" s="37"/>
      <c r="FA379" s="37"/>
      <c r="FB379" s="37"/>
      <c r="FC379" s="37"/>
      <c r="FD379" s="37"/>
      <c r="FE379" s="37"/>
      <c r="FF379" s="37"/>
      <c r="FG379" s="37"/>
      <c r="FH379" s="37"/>
    </row>
    <row r="380" spans="2:164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48"/>
      <c r="M380" s="37"/>
      <c r="N380" s="37"/>
      <c r="O380" s="37"/>
      <c r="P380" s="37"/>
      <c r="Q380" s="37"/>
      <c r="R380" s="37"/>
      <c r="S380" s="37"/>
      <c r="T380" s="37"/>
      <c r="U380" s="37"/>
      <c r="V380" s="48"/>
      <c r="W380" s="37"/>
      <c r="X380" s="37"/>
      <c r="Y380" s="37"/>
      <c r="Z380" s="37"/>
      <c r="AA380" s="37"/>
      <c r="AB380" s="37"/>
      <c r="AC380" s="37"/>
      <c r="AD380" s="37"/>
      <c r="AE380" s="37"/>
      <c r="AF380" s="48"/>
      <c r="AG380" s="37"/>
      <c r="AH380" s="37"/>
      <c r="AI380" s="37"/>
      <c r="AJ380" s="37"/>
      <c r="AK380" s="37"/>
      <c r="AL380" s="37"/>
      <c r="AM380" s="37"/>
      <c r="AN380" s="37"/>
      <c r="AO380" s="37"/>
      <c r="AP380" s="48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6"/>
      <c r="BB380" s="37"/>
      <c r="BC380" s="37"/>
      <c r="BD380" s="37"/>
      <c r="BE380" s="37"/>
      <c r="BF380" s="37"/>
      <c r="BG380" s="37"/>
      <c r="BH380" s="37"/>
      <c r="BI380" s="37"/>
      <c r="BJ380" s="37"/>
      <c r="BK380" s="48"/>
      <c r="BL380" s="37"/>
      <c r="BM380" s="37"/>
      <c r="BN380" s="37"/>
      <c r="BO380" s="37"/>
      <c r="BP380" s="37"/>
      <c r="BQ380" s="37"/>
      <c r="BR380" s="37"/>
      <c r="BS380" s="37"/>
      <c r="BT380" s="37"/>
      <c r="BU380" s="48"/>
      <c r="BV380" s="37"/>
      <c r="BW380" s="37"/>
      <c r="BX380" s="37"/>
      <c r="BY380" s="37"/>
      <c r="BZ380" s="37"/>
      <c r="CA380" s="37"/>
      <c r="CB380" s="37"/>
      <c r="CC380" s="37"/>
      <c r="CD380" s="37"/>
      <c r="CE380" s="48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48"/>
      <c r="DA380" s="37"/>
      <c r="DB380" s="3">
        <v>40</v>
      </c>
      <c r="DD380" s="50">
        <v>8.8999999999999995E-6</v>
      </c>
      <c r="DE380">
        <v>62.798999999999999</v>
      </c>
      <c r="DF380">
        <v>59.832000000000001</v>
      </c>
      <c r="DG380">
        <v>66.209000000000003</v>
      </c>
      <c r="DH380">
        <v>62.526000000000003</v>
      </c>
      <c r="DI380">
        <v>1.6E-2</v>
      </c>
      <c r="DT380" s="37"/>
      <c r="DU380" s="37"/>
      <c r="DV380" s="37"/>
      <c r="DW380" s="37"/>
      <c r="DX380" s="37"/>
      <c r="DY380" s="37"/>
      <c r="DZ380" s="37"/>
      <c r="EA380" s="37"/>
      <c r="EB380" s="37"/>
      <c r="EC380" s="37"/>
      <c r="ED380" s="37"/>
      <c r="EE380" s="48"/>
      <c r="EF380" s="37"/>
      <c r="EG380" s="49"/>
      <c r="EH380" s="37"/>
      <c r="EI380" s="37"/>
      <c r="EJ380" s="37"/>
      <c r="EK380" s="37"/>
      <c r="EL380" s="37"/>
      <c r="EM380" s="37"/>
      <c r="EN380" s="37"/>
      <c r="EO380" s="37"/>
      <c r="EP380" s="48"/>
      <c r="EQ380" s="37"/>
      <c r="ER380" s="37"/>
      <c r="ES380" s="37"/>
      <c r="ET380" s="37"/>
      <c r="EU380" s="37"/>
      <c r="EV380" s="37"/>
      <c r="EW380" s="37"/>
      <c r="EX380" s="37"/>
      <c r="EY380" s="36"/>
      <c r="EZ380" s="37"/>
      <c r="FA380" s="37"/>
      <c r="FB380" s="37"/>
      <c r="FC380" s="37"/>
      <c r="FD380" s="37"/>
      <c r="FE380" s="37"/>
      <c r="FF380" s="37"/>
      <c r="FG380" s="37"/>
      <c r="FH380" s="37"/>
    </row>
    <row r="381" spans="2:164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48"/>
      <c r="M381" s="37"/>
      <c r="N381" s="37"/>
      <c r="O381" s="37"/>
      <c r="P381" s="37"/>
      <c r="Q381" s="37"/>
      <c r="R381" s="37"/>
      <c r="S381" s="37"/>
      <c r="T381" s="37"/>
      <c r="U381" s="37"/>
      <c r="V381" s="48"/>
      <c r="W381" s="37"/>
      <c r="X381" s="37"/>
      <c r="Y381" s="37"/>
      <c r="Z381" s="37"/>
      <c r="AA381" s="37"/>
      <c r="AB381" s="37"/>
      <c r="AC381" s="37"/>
      <c r="AD381" s="37"/>
      <c r="AE381" s="37"/>
      <c r="AF381" s="48"/>
      <c r="AG381" s="37"/>
      <c r="AH381" s="37"/>
      <c r="AI381" s="37"/>
      <c r="AJ381" s="37"/>
      <c r="AK381" s="37"/>
      <c r="AL381" s="37"/>
      <c r="AM381" s="37"/>
      <c r="AN381" s="37"/>
      <c r="AO381" s="37"/>
      <c r="AP381" s="48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6"/>
      <c r="BB381" s="37"/>
      <c r="BC381" s="37"/>
      <c r="BD381" s="37"/>
      <c r="BE381" s="37"/>
      <c r="BF381" s="37"/>
      <c r="BG381" s="37"/>
      <c r="BH381" s="37"/>
      <c r="BI381" s="37"/>
      <c r="BJ381" s="37"/>
      <c r="BK381" s="48"/>
      <c r="BL381" s="37"/>
      <c r="BM381" s="37"/>
      <c r="BN381" s="37"/>
      <c r="BO381" s="37"/>
      <c r="BP381" s="37"/>
      <c r="BQ381" s="37"/>
      <c r="BR381" s="37"/>
      <c r="BS381" s="37"/>
      <c r="BT381" s="37"/>
      <c r="BU381" s="48"/>
      <c r="BV381" s="37"/>
      <c r="BW381" s="37"/>
      <c r="BX381" s="37"/>
      <c r="BY381" s="37"/>
      <c r="BZ381" s="37"/>
      <c r="CA381" s="37"/>
      <c r="CB381" s="37"/>
      <c r="CC381" s="37"/>
      <c r="CD381" s="37"/>
      <c r="CE381" s="48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48"/>
      <c r="DA381" s="37"/>
      <c r="DB381" s="3">
        <v>41</v>
      </c>
      <c r="DD381" s="50">
        <v>8.6000000000000007E-6</v>
      </c>
      <c r="DE381">
        <v>64.784999999999997</v>
      </c>
      <c r="DF381">
        <v>61</v>
      </c>
      <c r="DG381">
        <v>69.228999999999999</v>
      </c>
      <c r="DH381">
        <v>-116.565</v>
      </c>
      <c r="DI381">
        <v>1.4999999999999999E-2</v>
      </c>
      <c r="DT381" s="37"/>
      <c r="DU381" s="37"/>
      <c r="DV381" s="37"/>
      <c r="DW381" s="37"/>
      <c r="DX381" s="37"/>
      <c r="DY381" s="37"/>
      <c r="DZ381" s="37"/>
      <c r="EA381" s="37"/>
      <c r="EB381" s="37"/>
      <c r="EC381" s="37"/>
      <c r="ED381" s="37"/>
      <c r="EE381" s="48"/>
      <c r="EF381" s="37"/>
      <c r="EG381" s="49"/>
      <c r="EH381" s="37"/>
      <c r="EI381" s="37"/>
      <c r="EJ381" s="37"/>
      <c r="EK381" s="37"/>
      <c r="EL381" s="37"/>
      <c r="EM381" s="37"/>
      <c r="EN381" s="37"/>
      <c r="EO381" s="37"/>
      <c r="EP381" s="48"/>
      <c r="EQ381" s="37"/>
      <c r="ER381" s="37"/>
      <c r="ES381" s="37"/>
      <c r="ET381" s="37"/>
      <c r="EU381" s="37"/>
      <c r="EV381" s="37"/>
      <c r="EW381" s="37"/>
      <c r="EX381" s="37"/>
      <c r="EY381" s="36"/>
      <c r="EZ381" s="37"/>
      <c r="FA381" s="37"/>
      <c r="FB381" s="37"/>
      <c r="FC381" s="37"/>
      <c r="FD381" s="37"/>
      <c r="FE381" s="37"/>
      <c r="FF381" s="37"/>
      <c r="FG381" s="37"/>
      <c r="FH381" s="37"/>
    </row>
    <row r="382" spans="2:164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48"/>
      <c r="M382" s="37"/>
      <c r="N382" s="37"/>
      <c r="O382" s="37"/>
      <c r="P382" s="37"/>
      <c r="Q382" s="37"/>
      <c r="R382" s="37"/>
      <c r="S382" s="37"/>
      <c r="T382" s="37"/>
      <c r="U382" s="37"/>
      <c r="V382" s="48"/>
      <c r="W382" s="37"/>
      <c r="X382" s="37"/>
      <c r="Y382" s="37"/>
      <c r="Z382" s="37"/>
      <c r="AA382" s="37"/>
      <c r="AB382" s="37"/>
      <c r="AC382" s="37"/>
      <c r="AD382" s="37"/>
      <c r="AE382" s="37"/>
      <c r="AF382" s="48"/>
      <c r="AG382" s="37"/>
      <c r="AH382" s="37"/>
      <c r="AI382" s="37"/>
      <c r="AJ382" s="37"/>
      <c r="AK382" s="37"/>
      <c r="AL382" s="37"/>
      <c r="AM382" s="37"/>
      <c r="AN382" s="37"/>
      <c r="AO382" s="37"/>
      <c r="AP382" s="48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6"/>
      <c r="BB382" s="37"/>
      <c r="BC382" s="37"/>
      <c r="BD382" s="37"/>
      <c r="BE382" s="37"/>
      <c r="BF382" s="37"/>
      <c r="BG382" s="37"/>
      <c r="BH382" s="37"/>
      <c r="BI382" s="37"/>
      <c r="BJ382" s="37"/>
      <c r="BK382" s="48"/>
      <c r="BL382" s="37"/>
      <c r="BM382" s="37"/>
      <c r="BN382" s="37"/>
      <c r="BO382" s="37"/>
      <c r="BP382" s="37"/>
      <c r="BQ382" s="37"/>
      <c r="BR382" s="37"/>
      <c r="BS382" s="37"/>
      <c r="BT382" s="37"/>
      <c r="BU382" s="48"/>
      <c r="BV382" s="37"/>
      <c r="BW382" s="37"/>
      <c r="BX382" s="37"/>
      <c r="BY382" s="37"/>
      <c r="BZ382" s="37"/>
      <c r="CA382" s="37"/>
      <c r="CB382" s="37"/>
      <c r="CC382" s="37"/>
      <c r="CD382" s="37"/>
      <c r="CE382" s="48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48"/>
      <c r="DA382" s="37"/>
      <c r="DB382" s="3">
        <v>42</v>
      </c>
      <c r="DD382" s="50">
        <v>8.6000000000000007E-6</v>
      </c>
      <c r="DE382">
        <v>63.572000000000003</v>
      </c>
      <c r="DF382">
        <v>54.304000000000002</v>
      </c>
      <c r="DG382">
        <v>69.593000000000004</v>
      </c>
      <c r="DH382">
        <v>58.670999999999999</v>
      </c>
      <c r="DI382">
        <v>1.4999999999999999E-2</v>
      </c>
      <c r="DT382" s="37"/>
      <c r="DU382" s="37"/>
      <c r="DV382" s="37"/>
      <c r="DW382" s="37"/>
      <c r="DX382" s="37"/>
      <c r="DY382" s="37"/>
      <c r="DZ382" s="37"/>
      <c r="EA382" s="37"/>
      <c r="EB382" s="37"/>
      <c r="EC382" s="37"/>
      <c r="ED382" s="37"/>
      <c r="EE382" s="48"/>
      <c r="EF382" s="37"/>
      <c r="EG382" s="49"/>
      <c r="EH382" s="37"/>
      <c r="EI382" s="37"/>
      <c r="EJ382" s="37"/>
      <c r="EK382" s="37"/>
      <c r="EL382" s="37"/>
      <c r="EM382" s="37"/>
      <c r="EN382" s="37"/>
      <c r="EO382" s="37"/>
      <c r="EP382" s="48"/>
      <c r="EQ382" s="37"/>
      <c r="ER382" s="37"/>
      <c r="ES382" s="37"/>
      <c r="ET382" s="37"/>
      <c r="EU382" s="37"/>
      <c r="EV382" s="37"/>
      <c r="EW382" s="37"/>
      <c r="EX382" s="37"/>
      <c r="EY382" s="36"/>
      <c r="EZ382" s="37"/>
      <c r="FA382" s="37"/>
      <c r="FB382" s="37"/>
      <c r="FC382" s="37"/>
      <c r="FD382" s="37"/>
      <c r="FE382" s="37"/>
      <c r="FF382" s="37"/>
      <c r="FG382" s="37"/>
      <c r="FH382" s="37"/>
    </row>
    <row r="383" spans="2:164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48"/>
      <c r="M383" s="37"/>
      <c r="N383" s="37"/>
      <c r="O383" s="37"/>
      <c r="P383" s="37"/>
      <c r="Q383" s="37"/>
      <c r="R383" s="37"/>
      <c r="S383" s="37"/>
      <c r="T383" s="37"/>
      <c r="U383" s="37"/>
      <c r="V383" s="48"/>
      <c r="W383" s="37"/>
      <c r="X383" s="37"/>
      <c r="Y383" s="37"/>
      <c r="Z383" s="37"/>
      <c r="AA383" s="37"/>
      <c r="AB383" s="37"/>
      <c r="AC383" s="37"/>
      <c r="AD383" s="37"/>
      <c r="AE383" s="37"/>
      <c r="AF383" s="48"/>
      <c r="AG383" s="37"/>
      <c r="AH383" s="37"/>
      <c r="AI383" s="37"/>
      <c r="AJ383" s="37"/>
      <c r="AK383" s="37"/>
      <c r="AL383" s="37"/>
      <c r="AM383" s="37"/>
      <c r="AN383" s="37"/>
      <c r="AO383" s="37"/>
      <c r="AP383" s="48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6"/>
      <c r="BB383" s="37"/>
      <c r="BC383" s="37"/>
      <c r="BD383" s="37"/>
      <c r="BE383" s="37"/>
      <c r="BF383" s="37"/>
      <c r="BG383" s="37"/>
      <c r="BH383" s="37"/>
      <c r="BI383" s="37"/>
      <c r="BJ383" s="37"/>
      <c r="BK383" s="48"/>
      <c r="BL383" s="37"/>
      <c r="BM383" s="37"/>
      <c r="BN383" s="37"/>
      <c r="BO383" s="37"/>
      <c r="BP383" s="37"/>
      <c r="BQ383" s="37"/>
      <c r="BR383" s="37"/>
      <c r="BS383" s="37"/>
      <c r="BT383" s="37"/>
      <c r="BU383" s="48"/>
      <c r="BV383" s="37"/>
      <c r="BW383" s="37"/>
      <c r="BX383" s="37"/>
      <c r="BY383" s="37"/>
      <c r="BZ383" s="37"/>
      <c r="CA383" s="37"/>
      <c r="CB383" s="37"/>
      <c r="CC383" s="37"/>
      <c r="CD383" s="37"/>
      <c r="CE383" s="48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48"/>
      <c r="DA383" s="37"/>
      <c r="DB383" s="3">
        <v>43</v>
      </c>
      <c r="DD383" s="50">
        <v>6.1399999999999997E-6</v>
      </c>
      <c r="DE383">
        <v>65.207999999999998</v>
      </c>
      <c r="DF383">
        <v>61.527999999999999</v>
      </c>
      <c r="DG383">
        <v>69.736999999999995</v>
      </c>
      <c r="DH383">
        <v>-117.89700000000001</v>
      </c>
      <c r="DI383">
        <v>0.01</v>
      </c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48"/>
      <c r="EF383" s="37"/>
      <c r="EG383" s="49"/>
      <c r="EH383" s="37"/>
      <c r="EI383" s="37"/>
      <c r="EJ383" s="37"/>
      <c r="EK383" s="37"/>
      <c r="EL383" s="37"/>
      <c r="EM383" s="37"/>
      <c r="EN383" s="37"/>
      <c r="EO383" s="37"/>
      <c r="EP383" s="48"/>
      <c r="EQ383" s="37"/>
      <c r="ER383" s="37"/>
      <c r="ES383" s="37"/>
      <c r="ET383" s="37"/>
      <c r="EU383" s="37"/>
      <c r="EV383" s="37"/>
      <c r="EW383" s="37"/>
      <c r="EX383" s="37"/>
      <c r="EY383" s="36"/>
      <c r="EZ383" s="37"/>
      <c r="FA383" s="37"/>
      <c r="FB383" s="37"/>
      <c r="FC383" s="37"/>
      <c r="FD383" s="37"/>
      <c r="FE383" s="37"/>
      <c r="FF383" s="37"/>
      <c r="FG383" s="37"/>
      <c r="FH383" s="37"/>
    </row>
    <row r="384" spans="2:164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48"/>
      <c r="M384" s="37"/>
      <c r="N384" s="37"/>
      <c r="O384" s="37"/>
      <c r="P384" s="37"/>
      <c r="Q384" s="37"/>
      <c r="R384" s="37"/>
      <c r="S384" s="37"/>
      <c r="T384" s="37"/>
      <c r="U384" s="37"/>
      <c r="V384" s="48"/>
      <c r="W384" s="37"/>
      <c r="X384" s="37"/>
      <c r="Y384" s="37"/>
      <c r="Z384" s="37"/>
      <c r="AA384" s="37"/>
      <c r="AB384" s="37"/>
      <c r="AC384" s="37"/>
      <c r="AD384" s="37"/>
      <c r="AE384" s="37"/>
      <c r="AF384" s="48"/>
      <c r="AG384" s="37"/>
      <c r="AH384" s="37"/>
      <c r="AI384" s="37"/>
      <c r="AJ384" s="37"/>
      <c r="AK384" s="37"/>
      <c r="AL384" s="37"/>
      <c r="AM384" s="37"/>
      <c r="AN384" s="37"/>
      <c r="AO384" s="37"/>
      <c r="AP384" s="48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6"/>
      <c r="BB384" s="37"/>
      <c r="BC384" s="37"/>
      <c r="BD384" s="37"/>
      <c r="BE384" s="37"/>
      <c r="BF384" s="37"/>
      <c r="BG384" s="37"/>
      <c r="BH384" s="37"/>
      <c r="BI384" s="37"/>
      <c r="BJ384" s="37"/>
      <c r="BK384" s="48"/>
      <c r="BL384" s="37"/>
      <c r="BM384" s="37"/>
      <c r="BN384" s="37"/>
      <c r="BO384" s="37"/>
      <c r="BP384" s="37"/>
      <c r="BQ384" s="37"/>
      <c r="BR384" s="37"/>
      <c r="BS384" s="37"/>
      <c r="BT384" s="37"/>
      <c r="BU384" s="48"/>
      <c r="BV384" s="37"/>
      <c r="BW384" s="37"/>
      <c r="BX384" s="37"/>
      <c r="BY384" s="37"/>
      <c r="BZ384" s="37"/>
      <c r="CA384" s="37"/>
      <c r="CB384" s="37"/>
      <c r="CC384" s="37"/>
      <c r="CD384" s="37"/>
      <c r="CE384" s="48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48"/>
      <c r="DA384" s="37"/>
      <c r="DB384" s="3">
        <v>44</v>
      </c>
      <c r="DD384" s="50">
        <v>4.3000000000000003E-6</v>
      </c>
      <c r="DE384">
        <v>64.260999999999996</v>
      </c>
      <c r="DF384">
        <v>59.093000000000004</v>
      </c>
      <c r="DG384">
        <v>66.644999999999996</v>
      </c>
      <c r="DH384">
        <v>57.529000000000003</v>
      </c>
      <c r="DI384">
        <v>7.0000000000000001E-3</v>
      </c>
      <c r="DT384" s="37"/>
      <c r="DU384" s="37"/>
      <c r="DV384" s="37"/>
      <c r="DW384" s="37"/>
      <c r="DX384" s="37"/>
      <c r="DY384" s="37"/>
      <c r="DZ384" s="37"/>
      <c r="EA384" s="37"/>
      <c r="EB384" s="37"/>
      <c r="EC384" s="37"/>
      <c r="ED384" s="37"/>
      <c r="EE384" s="48"/>
      <c r="EF384" s="37"/>
      <c r="EG384" s="49"/>
      <c r="EH384" s="37"/>
      <c r="EI384" s="37"/>
      <c r="EJ384" s="37"/>
      <c r="EK384" s="37"/>
      <c r="EL384" s="37"/>
      <c r="EM384" s="37"/>
      <c r="EN384" s="37"/>
      <c r="EO384" s="37"/>
      <c r="EP384" s="48"/>
      <c r="EQ384" s="37"/>
      <c r="ER384" s="37"/>
      <c r="ES384" s="37"/>
      <c r="ET384" s="37"/>
      <c r="EU384" s="37"/>
      <c r="EV384" s="37"/>
      <c r="EW384" s="37"/>
      <c r="EX384" s="37"/>
      <c r="EY384" s="36"/>
      <c r="EZ384" s="37"/>
      <c r="FA384" s="37"/>
      <c r="FB384" s="37"/>
      <c r="FC384" s="37"/>
      <c r="FD384" s="37"/>
      <c r="FE384" s="37"/>
      <c r="FF384" s="37"/>
      <c r="FG384" s="37"/>
      <c r="FH384" s="37"/>
    </row>
    <row r="385" spans="2:164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48"/>
      <c r="M385" s="37"/>
      <c r="N385" s="37"/>
      <c r="O385" s="37"/>
      <c r="P385" s="37"/>
      <c r="Q385" s="37"/>
      <c r="R385" s="37"/>
      <c r="S385" s="37"/>
      <c r="T385" s="37"/>
      <c r="U385" s="37"/>
      <c r="V385" s="48"/>
      <c r="W385" s="37"/>
      <c r="X385" s="37"/>
      <c r="Y385" s="37"/>
      <c r="Z385" s="37"/>
      <c r="AA385" s="37"/>
      <c r="AB385" s="37"/>
      <c r="AC385" s="37"/>
      <c r="AD385" s="37"/>
      <c r="AE385" s="37"/>
      <c r="AF385" s="48"/>
      <c r="AG385" s="37"/>
      <c r="AH385" s="37"/>
      <c r="AI385" s="37"/>
      <c r="AJ385" s="37"/>
      <c r="AK385" s="37"/>
      <c r="AL385" s="37"/>
      <c r="AM385" s="37"/>
      <c r="AN385" s="37"/>
      <c r="AO385" s="37"/>
      <c r="AP385" s="48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6"/>
      <c r="BB385" s="37"/>
      <c r="BC385" s="37"/>
      <c r="BD385" s="37"/>
      <c r="BE385" s="37"/>
      <c r="BF385" s="37"/>
      <c r="BG385" s="37"/>
      <c r="BH385" s="37"/>
      <c r="BI385" s="37"/>
      <c r="BJ385" s="37"/>
      <c r="BK385" s="48"/>
      <c r="BL385" s="37"/>
      <c r="BM385" s="37"/>
      <c r="BN385" s="37"/>
      <c r="BO385" s="37"/>
      <c r="BP385" s="37"/>
      <c r="BQ385" s="37"/>
      <c r="BR385" s="37"/>
      <c r="BS385" s="37"/>
      <c r="BT385" s="37"/>
      <c r="BU385" s="48"/>
      <c r="BV385" s="37"/>
      <c r="BW385" s="37"/>
      <c r="BX385" s="37"/>
      <c r="BY385" s="37"/>
      <c r="BZ385" s="37"/>
      <c r="CA385" s="37"/>
      <c r="CB385" s="37"/>
      <c r="CC385" s="37"/>
      <c r="CD385" s="37"/>
      <c r="CE385" s="48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48"/>
      <c r="DA385" s="37"/>
      <c r="DB385" s="3">
        <v>45</v>
      </c>
      <c r="DD385" s="50">
        <v>7.0600000000000002E-6</v>
      </c>
      <c r="DE385">
        <v>66.984999999999999</v>
      </c>
      <c r="DF385">
        <v>63.667000000000002</v>
      </c>
      <c r="DG385">
        <v>71.412999999999997</v>
      </c>
      <c r="DH385">
        <v>-117.759</v>
      </c>
      <c r="DI385">
        <v>1.2E-2</v>
      </c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48"/>
      <c r="EF385" s="37"/>
      <c r="EG385" s="49"/>
      <c r="EH385" s="37"/>
      <c r="EI385" s="37"/>
      <c r="EJ385" s="37"/>
      <c r="EK385" s="37"/>
      <c r="EL385" s="37"/>
      <c r="EM385" s="37"/>
      <c r="EN385" s="37"/>
      <c r="EO385" s="37"/>
      <c r="EP385" s="48"/>
      <c r="EQ385" s="37"/>
      <c r="ER385" s="37"/>
      <c r="ES385" s="37"/>
      <c r="ET385" s="37"/>
      <c r="EU385" s="37"/>
      <c r="EV385" s="37"/>
      <c r="EW385" s="37"/>
      <c r="EX385" s="37"/>
      <c r="EY385" s="36"/>
      <c r="EZ385" s="37"/>
      <c r="FA385" s="37"/>
      <c r="FB385" s="37"/>
      <c r="FC385" s="37"/>
      <c r="FD385" s="37"/>
      <c r="FE385" s="37"/>
      <c r="FF385" s="37"/>
      <c r="FG385" s="37"/>
      <c r="FH385" s="37"/>
    </row>
    <row r="386" spans="2:164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48"/>
      <c r="M386" s="37"/>
      <c r="N386" s="37"/>
      <c r="O386" s="37"/>
      <c r="P386" s="37"/>
      <c r="Q386" s="37"/>
      <c r="R386" s="37"/>
      <c r="S386" s="37"/>
      <c r="T386" s="37"/>
      <c r="U386" s="37"/>
      <c r="V386" s="48"/>
      <c r="W386" s="37"/>
      <c r="X386" s="37"/>
      <c r="Y386" s="37"/>
      <c r="Z386" s="37"/>
      <c r="AA386" s="37"/>
      <c r="AB386" s="37"/>
      <c r="AC386" s="37"/>
      <c r="AD386" s="37"/>
      <c r="AE386" s="37"/>
      <c r="AF386" s="48"/>
      <c r="AG386" s="37"/>
      <c r="AH386" s="37"/>
      <c r="AI386" s="37"/>
      <c r="AJ386" s="37"/>
      <c r="AK386" s="37"/>
      <c r="AL386" s="37"/>
      <c r="AM386" s="37"/>
      <c r="AN386" s="37"/>
      <c r="AO386" s="37"/>
      <c r="AP386" s="48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6"/>
      <c r="BB386" s="37"/>
      <c r="BC386" s="37"/>
      <c r="BD386" s="37"/>
      <c r="BE386" s="37"/>
      <c r="BF386" s="37"/>
      <c r="BG386" s="37"/>
      <c r="BH386" s="37"/>
      <c r="BI386" s="37"/>
      <c r="BJ386" s="37"/>
      <c r="BK386" s="48"/>
      <c r="BL386" s="37"/>
      <c r="BM386" s="37"/>
      <c r="BN386" s="37"/>
      <c r="BO386" s="37"/>
      <c r="BP386" s="37"/>
      <c r="BQ386" s="37"/>
      <c r="BR386" s="37"/>
      <c r="BS386" s="37"/>
      <c r="BT386" s="37"/>
      <c r="BU386" s="48"/>
      <c r="BV386" s="37"/>
      <c r="BW386" s="37"/>
      <c r="BX386" s="37"/>
      <c r="BY386" s="37"/>
      <c r="BZ386" s="37"/>
      <c r="CA386" s="37"/>
      <c r="CB386" s="37"/>
      <c r="CC386" s="37"/>
      <c r="CD386" s="37"/>
      <c r="CE386" s="48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48"/>
      <c r="DA386" s="37"/>
      <c r="DB386" s="3">
        <v>46</v>
      </c>
      <c r="DD386" s="50">
        <v>5.22E-6</v>
      </c>
      <c r="DE386">
        <v>67.718000000000004</v>
      </c>
      <c r="DF386">
        <v>62.100999999999999</v>
      </c>
      <c r="DG386">
        <v>72.221999999999994</v>
      </c>
      <c r="DH386">
        <v>61.927999999999997</v>
      </c>
      <c r="DI386">
        <v>8.9999999999999993E-3</v>
      </c>
      <c r="DT386" s="37"/>
      <c r="DU386" s="37"/>
      <c r="DV386" s="37"/>
      <c r="DW386" s="37"/>
      <c r="DX386" s="37"/>
      <c r="DY386" s="37"/>
      <c r="DZ386" s="37"/>
      <c r="EA386" s="37"/>
      <c r="EB386" s="37"/>
      <c r="EC386" s="37"/>
      <c r="ED386" s="37"/>
      <c r="EE386" s="48"/>
      <c r="EF386" s="37"/>
      <c r="EG386" s="49"/>
      <c r="EH386" s="37"/>
      <c r="EI386" s="37"/>
      <c r="EJ386" s="37"/>
      <c r="EK386" s="37"/>
      <c r="EL386" s="37"/>
      <c r="EM386" s="37"/>
      <c r="EN386" s="37"/>
      <c r="EO386" s="37"/>
      <c r="EP386" s="48"/>
      <c r="EQ386" s="37"/>
      <c r="ER386" s="37"/>
      <c r="ES386" s="37"/>
      <c r="ET386" s="37"/>
      <c r="EU386" s="37"/>
      <c r="EV386" s="37"/>
      <c r="EW386" s="37"/>
      <c r="EX386" s="37"/>
      <c r="EY386" s="36"/>
      <c r="EZ386" s="37"/>
      <c r="FA386" s="37"/>
      <c r="FB386" s="37"/>
      <c r="FC386" s="37"/>
      <c r="FD386" s="37"/>
      <c r="FE386" s="37"/>
      <c r="FF386" s="37"/>
      <c r="FG386" s="37"/>
      <c r="FH386" s="37"/>
    </row>
    <row r="387" spans="2:164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48"/>
      <c r="M387" s="37"/>
      <c r="N387" s="37"/>
      <c r="O387" s="37"/>
      <c r="P387" s="37"/>
      <c r="Q387" s="37"/>
      <c r="R387" s="37"/>
      <c r="S387" s="37"/>
      <c r="T387" s="37"/>
      <c r="U387" s="37"/>
      <c r="V387" s="48"/>
      <c r="W387" s="37"/>
      <c r="X387" s="37"/>
      <c r="Y387" s="37"/>
      <c r="Z387" s="37"/>
      <c r="AA387" s="37"/>
      <c r="AB387" s="37"/>
      <c r="AC387" s="37"/>
      <c r="AD387" s="37"/>
      <c r="AE387" s="37"/>
      <c r="AF387" s="48"/>
      <c r="AG387" s="37"/>
      <c r="AH387" s="37"/>
      <c r="AI387" s="37"/>
      <c r="AJ387" s="37"/>
      <c r="AK387" s="37"/>
      <c r="AL387" s="37"/>
      <c r="AM387" s="37"/>
      <c r="AN387" s="37"/>
      <c r="AO387" s="37"/>
      <c r="AP387" s="48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6"/>
      <c r="BB387" s="37"/>
      <c r="BC387" s="37"/>
      <c r="BD387" s="37"/>
      <c r="BE387" s="37"/>
      <c r="BF387" s="37"/>
      <c r="BG387" s="37"/>
      <c r="BH387" s="37"/>
      <c r="BI387" s="37"/>
      <c r="BJ387" s="37"/>
      <c r="BK387" s="48"/>
      <c r="BL387" s="37"/>
      <c r="BM387" s="37"/>
      <c r="BN387" s="37"/>
      <c r="BO387" s="37"/>
      <c r="BP387" s="37"/>
      <c r="BQ387" s="37"/>
      <c r="BR387" s="37"/>
      <c r="BS387" s="37"/>
      <c r="BT387" s="37"/>
      <c r="BU387" s="48"/>
      <c r="BV387" s="37"/>
      <c r="BW387" s="37"/>
      <c r="BX387" s="37"/>
      <c r="BY387" s="37"/>
      <c r="BZ387" s="37"/>
      <c r="CA387" s="37"/>
      <c r="CB387" s="37"/>
      <c r="CC387" s="37"/>
      <c r="CD387" s="37"/>
      <c r="CE387" s="48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48"/>
      <c r="DA387" s="37"/>
      <c r="DB387" s="3">
        <v>47</v>
      </c>
      <c r="DD387" s="50">
        <v>7.6699999999999994E-6</v>
      </c>
      <c r="DE387">
        <v>68.731999999999999</v>
      </c>
      <c r="DF387">
        <v>62.908000000000001</v>
      </c>
      <c r="DG387">
        <v>79.012</v>
      </c>
      <c r="DH387">
        <v>-117.646</v>
      </c>
      <c r="DI387">
        <v>1.2999999999999999E-2</v>
      </c>
      <c r="DT387" s="37"/>
      <c r="DU387" s="37"/>
      <c r="DV387" s="37"/>
      <c r="DW387" s="37"/>
      <c r="DX387" s="37"/>
      <c r="DY387" s="37"/>
      <c r="DZ387" s="37"/>
      <c r="EA387" s="37"/>
      <c r="EB387" s="37"/>
      <c r="EC387" s="37"/>
      <c r="ED387" s="37"/>
      <c r="EE387" s="48"/>
      <c r="EF387" s="37"/>
      <c r="EG387" s="49"/>
      <c r="EH387" s="37"/>
      <c r="EI387" s="37"/>
      <c r="EJ387" s="37"/>
      <c r="EK387" s="37"/>
      <c r="EL387" s="37"/>
      <c r="EM387" s="37"/>
      <c r="EN387" s="37"/>
      <c r="EO387" s="37"/>
      <c r="EP387" s="48"/>
      <c r="EQ387" s="37"/>
      <c r="ER387" s="37"/>
      <c r="ES387" s="37"/>
      <c r="ET387" s="37"/>
      <c r="EU387" s="37"/>
      <c r="EV387" s="37"/>
      <c r="EW387" s="37"/>
      <c r="EX387" s="37"/>
      <c r="EY387" s="36"/>
      <c r="EZ387" s="37"/>
      <c r="FA387" s="37"/>
      <c r="FB387" s="37"/>
      <c r="FC387" s="37"/>
      <c r="FD387" s="37"/>
      <c r="FE387" s="37"/>
      <c r="FF387" s="37"/>
      <c r="FG387" s="37"/>
      <c r="FH387" s="37"/>
    </row>
    <row r="388" spans="2:164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48"/>
      <c r="M388" s="37"/>
      <c r="N388" s="37"/>
      <c r="O388" s="37"/>
      <c r="P388" s="37"/>
      <c r="Q388" s="37"/>
      <c r="R388" s="37"/>
      <c r="S388" s="37"/>
      <c r="T388" s="37"/>
      <c r="U388" s="37"/>
      <c r="V388" s="48"/>
      <c r="W388" s="37"/>
      <c r="X388" s="37"/>
      <c r="Y388" s="37"/>
      <c r="Z388" s="37"/>
      <c r="AA388" s="37"/>
      <c r="AB388" s="37"/>
      <c r="AC388" s="37"/>
      <c r="AD388" s="37"/>
      <c r="AE388" s="37"/>
      <c r="AF388" s="48"/>
      <c r="AG388" s="37"/>
      <c r="AH388" s="37"/>
      <c r="AI388" s="37"/>
      <c r="AJ388" s="37"/>
      <c r="AK388" s="37"/>
      <c r="AL388" s="37"/>
      <c r="AM388" s="37"/>
      <c r="AN388" s="37"/>
      <c r="AO388" s="37"/>
      <c r="AP388" s="48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6"/>
      <c r="BB388" s="37"/>
      <c r="BC388" s="37"/>
      <c r="BD388" s="37"/>
      <c r="BE388" s="37"/>
      <c r="BF388" s="37"/>
      <c r="BG388" s="37"/>
      <c r="BH388" s="37"/>
      <c r="BI388" s="37"/>
      <c r="BJ388" s="37"/>
      <c r="BK388" s="48"/>
      <c r="BL388" s="37"/>
      <c r="BM388" s="37"/>
      <c r="BN388" s="37"/>
      <c r="BO388" s="37"/>
      <c r="BP388" s="37"/>
      <c r="BQ388" s="37"/>
      <c r="BR388" s="37"/>
      <c r="BS388" s="37"/>
      <c r="BT388" s="37"/>
      <c r="BU388" s="48"/>
      <c r="BV388" s="37"/>
      <c r="BW388" s="37"/>
      <c r="BX388" s="37"/>
      <c r="BY388" s="37"/>
      <c r="BZ388" s="37"/>
      <c r="CA388" s="37"/>
      <c r="CB388" s="37"/>
      <c r="CC388" s="37"/>
      <c r="CD388" s="37"/>
      <c r="CE388" s="48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48"/>
      <c r="DA388" s="37"/>
      <c r="DB388" s="3">
        <v>48</v>
      </c>
      <c r="DD388" s="50">
        <v>6.4500000000000001E-6</v>
      </c>
      <c r="DE388">
        <v>66.605000000000004</v>
      </c>
      <c r="DF388">
        <v>61.76</v>
      </c>
      <c r="DG388">
        <v>69.667000000000002</v>
      </c>
      <c r="DH388">
        <v>62.103000000000002</v>
      </c>
      <c r="DI388">
        <v>1.0999999999999999E-2</v>
      </c>
      <c r="DT388" s="37"/>
      <c r="DU388" s="37"/>
      <c r="DV388" s="37"/>
      <c r="DW388" s="37"/>
      <c r="DX388" s="37"/>
      <c r="DY388" s="37"/>
      <c r="DZ388" s="37"/>
      <c r="EA388" s="37"/>
      <c r="EB388" s="37"/>
      <c r="EC388" s="37"/>
      <c r="ED388" s="37"/>
      <c r="EE388" s="48"/>
      <c r="EF388" s="37"/>
      <c r="EG388" s="49"/>
      <c r="EH388" s="37"/>
      <c r="EI388" s="37"/>
      <c r="EJ388" s="37"/>
      <c r="EK388" s="37"/>
      <c r="EL388" s="37"/>
      <c r="EM388" s="37"/>
      <c r="EN388" s="37"/>
      <c r="EO388" s="37"/>
      <c r="EP388" s="48"/>
      <c r="EQ388" s="37"/>
      <c r="ER388" s="37"/>
      <c r="ES388" s="37"/>
      <c r="ET388" s="37"/>
      <c r="EU388" s="37"/>
      <c r="EV388" s="37"/>
      <c r="EW388" s="37"/>
      <c r="EX388" s="37"/>
      <c r="EY388" s="36"/>
      <c r="EZ388" s="37"/>
      <c r="FA388" s="37"/>
      <c r="FB388" s="37"/>
      <c r="FC388" s="37"/>
      <c r="FD388" s="37"/>
      <c r="FE388" s="37"/>
      <c r="FF388" s="37"/>
      <c r="FG388" s="37"/>
      <c r="FH388" s="37"/>
    </row>
    <row r="389" spans="2:164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48"/>
      <c r="M389" s="37"/>
      <c r="N389" s="37"/>
      <c r="O389" s="37"/>
      <c r="P389" s="37"/>
      <c r="Q389" s="37"/>
      <c r="R389" s="37"/>
      <c r="S389" s="37"/>
      <c r="T389" s="37"/>
      <c r="U389" s="37"/>
      <c r="V389" s="48"/>
      <c r="W389" s="37"/>
      <c r="X389" s="37"/>
      <c r="Y389" s="37"/>
      <c r="Z389" s="37"/>
      <c r="AA389" s="37"/>
      <c r="AB389" s="37"/>
      <c r="AC389" s="37"/>
      <c r="AD389" s="37"/>
      <c r="AE389" s="37"/>
      <c r="AF389" s="48"/>
      <c r="AG389" s="37"/>
      <c r="AH389" s="37"/>
      <c r="AI389" s="37"/>
      <c r="AJ389" s="37"/>
      <c r="AK389" s="37"/>
      <c r="AL389" s="37"/>
      <c r="AM389" s="37"/>
      <c r="AN389" s="37"/>
      <c r="AO389" s="37"/>
      <c r="AP389" s="48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6"/>
      <c r="BB389" s="37"/>
      <c r="BC389" s="37"/>
      <c r="BD389" s="37"/>
      <c r="BE389" s="37"/>
      <c r="BF389" s="37"/>
      <c r="BG389" s="37"/>
      <c r="BH389" s="37"/>
      <c r="BI389" s="37"/>
      <c r="BJ389" s="37"/>
      <c r="BK389" s="48"/>
      <c r="BL389" s="37"/>
      <c r="BM389" s="37"/>
      <c r="BN389" s="37"/>
      <c r="BO389" s="37"/>
      <c r="BP389" s="37"/>
      <c r="BQ389" s="37"/>
      <c r="BR389" s="37"/>
      <c r="BS389" s="37"/>
      <c r="BT389" s="37"/>
      <c r="BU389" s="48"/>
      <c r="BV389" s="37"/>
      <c r="BW389" s="37"/>
      <c r="BX389" s="37"/>
      <c r="BY389" s="37"/>
      <c r="BZ389" s="37"/>
      <c r="CA389" s="37"/>
      <c r="CB389" s="37"/>
      <c r="CC389" s="37"/>
      <c r="CD389" s="37"/>
      <c r="CE389" s="48"/>
      <c r="CF389" s="37"/>
      <c r="CG389" s="37"/>
      <c r="CH389" s="37"/>
      <c r="CI389" s="37"/>
      <c r="CJ389" s="37"/>
      <c r="CK389" s="37"/>
      <c r="CL389" s="37"/>
      <c r="CM389" s="37"/>
      <c r="CN389" s="37"/>
      <c r="CO389" s="37"/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48"/>
      <c r="DA389" s="37"/>
      <c r="DB389" s="3">
        <v>49</v>
      </c>
      <c r="DD389" s="50">
        <v>3.3799999999999998E-6</v>
      </c>
      <c r="DE389">
        <v>66.819999999999993</v>
      </c>
      <c r="DF389">
        <v>64.924000000000007</v>
      </c>
      <c r="DG389">
        <v>68.533000000000001</v>
      </c>
      <c r="DH389">
        <v>-119.05500000000001</v>
      </c>
      <c r="DI389">
        <v>6.0000000000000001E-3</v>
      </c>
      <c r="DT389" s="37"/>
      <c r="DU389" s="37"/>
      <c r="DV389" s="37"/>
      <c r="DW389" s="37"/>
      <c r="DX389" s="37"/>
      <c r="DY389" s="37"/>
      <c r="DZ389" s="37"/>
      <c r="EA389" s="37"/>
      <c r="EB389" s="37"/>
      <c r="EC389" s="37"/>
      <c r="ED389" s="37"/>
      <c r="EE389" s="48"/>
      <c r="EF389" s="37"/>
      <c r="EG389" s="49"/>
      <c r="EH389" s="37"/>
      <c r="EI389" s="37"/>
      <c r="EJ389" s="37"/>
      <c r="EK389" s="37"/>
      <c r="EL389" s="37"/>
      <c r="EM389" s="37"/>
      <c r="EN389" s="37"/>
      <c r="EO389" s="37"/>
      <c r="EP389" s="48"/>
      <c r="EQ389" s="37"/>
      <c r="ER389" s="37"/>
      <c r="ES389" s="37"/>
      <c r="ET389" s="37"/>
      <c r="EU389" s="37"/>
      <c r="EV389" s="37"/>
      <c r="EW389" s="37"/>
      <c r="EX389" s="37"/>
      <c r="EY389" s="36"/>
      <c r="EZ389" s="37"/>
      <c r="FA389" s="37"/>
      <c r="FB389" s="37"/>
      <c r="FC389" s="37"/>
      <c r="FD389" s="37"/>
      <c r="FE389" s="37"/>
      <c r="FF389" s="37"/>
      <c r="FG389" s="37"/>
      <c r="FH389" s="37"/>
    </row>
    <row r="390" spans="2:164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48"/>
      <c r="M390" s="37"/>
      <c r="N390" s="37"/>
      <c r="O390" s="37"/>
      <c r="P390" s="37"/>
      <c r="Q390" s="37"/>
      <c r="R390" s="37"/>
      <c r="S390" s="37"/>
      <c r="T390" s="37"/>
      <c r="U390" s="37"/>
      <c r="V390" s="48"/>
      <c r="W390" s="37"/>
      <c r="X390" s="37"/>
      <c r="Y390" s="37"/>
      <c r="Z390" s="37"/>
      <c r="AA390" s="37"/>
      <c r="AB390" s="37"/>
      <c r="AC390" s="37"/>
      <c r="AD390" s="37"/>
      <c r="AE390" s="37"/>
      <c r="AF390" s="48"/>
      <c r="AG390" s="37"/>
      <c r="AH390" s="37"/>
      <c r="AI390" s="37"/>
      <c r="AJ390" s="37"/>
      <c r="AK390" s="37"/>
      <c r="AL390" s="37"/>
      <c r="AM390" s="37"/>
      <c r="AN390" s="37"/>
      <c r="AO390" s="37"/>
      <c r="AP390" s="48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6"/>
      <c r="BB390" s="37"/>
      <c r="BC390" s="37"/>
      <c r="BD390" s="37"/>
      <c r="BE390" s="37"/>
      <c r="BF390" s="37"/>
      <c r="BG390" s="37"/>
      <c r="BH390" s="37"/>
      <c r="BI390" s="37"/>
      <c r="BJ390" s="37"/>
      <c r="BK390" s="48"/>
      <c r="BL390" s="37"/>
      <c r="BM390" s="37"/>
      <c r="BN390" s="37"/>
      <c r="BO390" s="37"/>
      <c r="BP390" s="37"/>
      <c r="BQ390" s="37"/>
      <c r="BR390" s="37"/>
      <c r="BS390" s="37"/>
      <c r="BT390" s="37"/>
      <c r="BU390" s="48"/>
      <c r="BV390" s="37"/>
      <c r="BW390" s="37"/>
      <c r="BX390" s="37"/>
      <c r="BY390" s="37"/>
      <c r="BZ390" s="37"/>
      <c r="CA390" s="37"/>
      <c r="CB390" s="37"/>
      <c r="CC390" s="37"/>
      <c r="CD390" s="37"/>
      <c r="CE390" s="48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48"/>
      <c r="DA390" s="37"/>
      <c r="DB390" s="3">
        <v>50</v>
      </c>
      <c r="DD390" s="50">
        <v>7.3699999999999997E-6</v>
      </c>
      <c r="DE390">
        <v>66.921000000000006</v>
      </c>
      <c r="DF390">
        <v>63.396000000000001</v>
      </c>
      <c r="DG390">
        <v>70.638000000000005</v>
      </c>
      <c r="DH390">
        <v>59.036000000000001</v>
      </c>
      <c r="DI390">
        <v>1.2999999999999999E-2</v>
      </c>
      <c r="DT390" s="37"/>
      <c r="DU390" s="37"/>
      <c r="DV390" s="37"/>
      <c r="DW390" s="37"/>
      <c r="DX390" s="37"/>
      <c r="DY390" s="37"/>
      <c r="DZ390" s="37"/>
      <c r="EA390" s="37"/>
      <c r="EB390" s="37"/>
      <c r="EC390" s="37"/>
      <c r="ED390" s="37"/>
      <c r="EE390" s="48"/>
      <c r="EF390" s="37"/>
      <c r="EG390" s="49"/>
      <c r="EH390" s="37"/>
      <c r="EI390" s="37"/>
      <c r="EJ390" s="37"/>
      <c r="EK390" s="37"/>
      <c r="EL390" s="37"/>
      <c r="EM390" s="37"/>
      <c r="EN390" s="37"/>
      <c r="EO390" s="37"/>
      <c r="EP390" s="48"/>
      <c r="EQ390" s="37"/>
      <c r="ER390" s="37"/>
      <c r="ES390" s="37"/>
      <c r="ET390" s="37"/>
      <c r="EU390" s="37"/>
      <c r="EV390" s="37"/>
      <c r="EW390" s="37"/>
      <c r="EX390" s="37"/>
      <c r="EY390" s="36"/>
      <c r="EZ390" s="37"/>
      <c r="FA390" s="37"/>
      <c r="FB390" s="37"/>
      <c r="FC390" s="37"/>
      <c r="FD390" s="37"/>
      <c r="FE390" s="37"/>
      <c r="FF390" s="37"/>
      <c r="FG390" s="37"/>
      <c r="FH390" s="37"/>
    </row>
    <row r="391" spans="2:164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48"/>
      <c r="M391" s="37"/>
      <c r="N391" s="37"/>
      <c r="O391" s="37"/>
      <c r="P391" s="37"/>
      <c r="Q391" s="37"/>
      <c r="R391" s="37"/>
      <c r="S391" s="37"/>
      <c r="T391" s="37"/>
      <c r="U391" s="37"/>
      <c r="V391" s="48"/>
      <c r="W391" s="37"/>
      <c r="X391" s="37"/>
      <c r="Y391" s="37"/>
      <c r="Z391" s="37"/>
      <c r="AA391" s="37"/>
      <c r="AB391" s="37"/>
      <c r="AC391" s="37"/>
      <c r="AD391" s="37"/>
      <c r="AE391" s="37"/>
      <c r="AF391" s="48"/>
      <c r="AG391" s="37"/>
      <c r="AH391" s="37"/>
      <c r="AI391" s="37"/>
      <c r="AJ391" s="37"/>
      <c r="AK391" s="37"/>
      <c r="AL391" s="37"/>
      <c r="AM391" s="37"/>
      <c r="AN391" s="37"/>
      <c r="AO391" s="37"/>
      <c r="AP391" s="48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6"/>
      <c r="BB391" s="37"/>
      <c r="BC391" s="37"/>
      <c r="BD391" s="37"/>
      <c r="BE391" s="37"/>
      <c r="BF391" s="37"/>
      <c r="BG391" s="37"/>
      <c r="BH391" s="37"/>
      <c r="BI391" s="37"/>
      <c r="BJ391" s="37"/>
      <c r="BK391" s="48"/>
      <c r="BL391" s="37"/>
      <c r="BM391" s="37"/>
      <c r="BN391" s="37"/>
      <c r="BO391" s="37"/>
      <c r="BP391" s="37"/>
      <c r="BQ391" s="37"/>
      <c r="BR391" s="37"/>
      <c r="BS391" s="37"/>
      <c r="BT391" s="37"/>
      <c r="BU391" s="48"/>
      <c r="BV391" s="37"/>
      <c r="BW391" s="37"/>
      <c r="BX391" s="37"/>
      <c r="BY391" s="37"/>
      <c r="BZ391" s="37"/>
      <c r="CA391" s="37"/>
      <c r="CB391" s="37"/>
      <c r="CC391" s="37"/>
      <c r="CD391" s="37"/>
      <c r="CE391" s="48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48"/>
      <c r="DA391" s="37"/>
      <c r="DB391" s="3">
        <v>51</v>
      </c>
      <c r="DD391" s="50">
        <v>6.7499999999999997E-6</v>
      </c>
      <c r="DE391">
        <v>67.802000000000007</v>
      </c>
      <c r="DF391">
        <v>65.667000000000002</v>
      </c>
      <c r="DG391">
        <v>69.555999999999997</v>
      </c>
      <c r="DH391">
        <v>-120.069</v>
      </c>
      <c r="DI391">
        <v>1.2E-2</v>
      </c>
      <c r="DT391" s="37"/>
      <c r="DU391" s="37"/>
      <c r="DV391" s="37"/>
      <c r="DW391" s="37"/>
      <c r="DX391" s="37"/>
      <c r="DY391" s="37"/>
      <c r="DZ391" s="37"/>
      <c r="EA391" s="37"/>
      <c r="EB391" s="37"/>
      <c r="EC391" s="37"/>
      <c r="ED391" s="37"/>
      <c r="EE391" s="48"/>
      <c r="EF391" s="37"/>
      <c r="EG391" s="49"/>
      <c r="EH391" s="37"/>
      <c r="EI391" s="37"/>
      <c r="EJ391" s="37"/>
      <c r="EK391" s="37"/>
      <c r="EL391" s="37"/>
      <c r="EM391" s="37"/>
      <c r="EN391" s="37"/>
      <c r="EO391" s="37"/>
      <c r="EP391" s="48"/>
      <c r="EQ391" s="37"/>
      <c r="ER391" s="37"/>
      <c r="ES391" s="37"/>
      <c r="ET391" s="37"/>
      <c r="EU391" s="37"/>
      <c r="EV391" s="37"/>
      <c r="EW391" s="37"/>
      <c r="EX391" s="37"/>
      <c r="EY391" s="36"/>
      <c r="EZ391" s="37"/>
      <c r="FA391" s="37"/>
      <c r="FB391" s="37"/>
      <c r="FC391" s="37"/>
      <c r="FD391" s="37"/>
      <c r="FE391" s="37"/>
      <c r="FF391" s="37"/>
      <c r="FG391" s="37"/>
      <c r="FH391" s="37"/>
    </row>
    <row r="392" spans="2:164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48"/>
      <c r="M392" s="37"/>
      <c r="N392" s="37"/>
      <c r="O392" s="37"/>
      <c r="P392" s="37"/>
      <c r="Q392" s="37"/>
      <c r="R392" s="37"/>
      <c r="S392" s="37"/>
      <c r="T392" s="37"/>
      <c r="U392" s="37"/>
      <c r="V392" s="48"/>
      <c r="W392" s="37"/>
      <c r="X392" s="37"/>
      <c r="Y392" s="37"/>
      <c r="Z392" s="37"/>
      <c r="AA392" s="37"/>
      <c r="AB392" s="37"/>
      <c r="AC392" s="37"/>
      <c r="AD392" s="37"/>
      <c r="AE392" s="37"/>
      <c r="AF392" s="48"/>
      <c r="AG392" s="37"/>
      <c r="AH392" s="37"/>
      <c r="AI392" s="37"/>
      <c r="AJ392" s="37"/>
      <c r="AK392" s="37"/>
      <c r="AL392" s="37"/>
      <c r="AM392" s="37"/>
      <c r="AN392" s="37"/>
      <c r="AO392" s="37"/>
      <c r="AP392" s="48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6"/>
      <c r="BB392" s="37"/>
      <c r="BC392" s="37"/>
      <c r="BD392" s="37"/>
      <c r="BE392" s="37"/>
      <c r="BF392" s="37"/>
      <c r="BG392" s="37"/>
      <c r="BH392" s="37"/>
      <c r="BI392" s="37"/>
      <c r="BJ392" s="37"/>
      <c r="BK392" s="48"/>
      <c r="BL392" s="37"/>
      <c r="BM392" s="37"/>
      <c r="BN392" s="37"/>
      <c r="BO392" s="37"/>
      <c r="BP392" s="37"/>
      <c r="BQ392" s="37"/>
      <c r="BR392" s="37"/>
      <c r="BS392" s="37"/>
      <c r="BT392" s="37"/>
      <c r="BU392" s="48"/>
      <c r="BV392" s="37"/>
      <c r="BW392" s="37"/>
      <c r="BX392" s="37"/>
      <c r="BY392" s="37"/>
      <c r="BZ392" s="37"/>
      <c r="CA392" s="37"/>
      <c r="CB392" s="37"/>
      <c r="CC392" s="37"/>
      <c r="CD392" s="37"/>
      <c r="CE392" s="48"/>
      <c r="CF392" s="37"/>
      <c r="CG392" s="37"/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48"/>
      <c r="DA392" s="37"/>
      <c r="DB392" s="3">
        <v>52</v>
      </c>
      <c r="DD392" s="50">
        <v>6.1399999999999997E-6</v>
      </c>
      <c r="DE392">
        <v>67.253</v>
      </c>
      <c r="DF392">
        <v>64.921999999999997</v>
      </c>
      <c r="DG392">
        <v>70.058999999999997</v>
      </c>
      <c r="DH392">
        <v>64.799000000000007</v>
      </c>
      <c r="DI392">
        <v>1.0999999999999999E-2</v>
      </c>
      <c r="DT392" s="37"/>
      <c r="DU392" s="37"/>
      <c r="DV392" s="37"/>
      <c r="DW392" s="37"/>
      <c r="DX392" s="37"/>
      <c r="DY392" s="37"/>
      <c r="DZ392" s="37"/>
      <c r="EA392" s="37"/>
      <c r="EB392" s="37"/>
      <c r="EC392" s="37"/>
      <c r="ED392" s="37"/>
      <c r="EE392" s="48"/>
      <c r="EF392" s="37"/>
      <c r="EG392" s="49"/>
      <c r="EH392" s="37"/>
      <c r="EI392" s="37"/>
      <c r="EJ392" s="37"/>
      <c r="EK392" s="37"/>
      <c r="EL392" s="37"/>
      <c r="EM392" s="37"/>
      <c r="EN392" s="37"/>
      <c r="EO392" s="37"/>
      <c r="EP392" s="48"/>
      <c r="EQ392" s="37"/>
      <c r="ER392" s="37"/>
      <c r="ES392" s="37"/>
      <c r="ET392" s="37"/>
      <c r="EU392" s="37"/>
      <c r="EV392" s="37"/>
      <c r="EW392" s="37"/>
      <c r="EX392" s="37"/>
      <c r="EY392" s="36"/>
      <c r="EZ392" s="37"/>
      <c r="FA392" s="37"/>
      <c r="FB392" s="37"/>
      <c r="FC392" s="37"/>
      <c r="FD392" s="37"/>
      <c r="FE392" s="37"/>
      <c r="FF392" s="37"/>
      <c r="FG392" s="37"/>
      <c r="FH392" s="37"/>
    </row>
    <row r="393" spans="2:164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48"/>
      <c r="M393" s="37"/>
      <c r="N393" s="37"/>
      <c r="O393" s="37"/>
      <c r="P393" s="37"/>
      <c r="Q393" s="37"/>
      <c r="R393" s="37"/>
      <c r="S393" s="37"/>
      <c r="T393" s="37"/>
      <c r="U393" s="37"/>
      <c r="V393" s="48"/>
      <c r="W393" s="37"/>
      <c r="X393" s="37"/>
      <c r="Y393" s="37"/>
      <c r="Z393" s="37"/>
      <c r="AA393" s="37"/>
      <c r="AB393" s="37"/>
      <c r="AC393" s="37"/>
      <c r="AD393" s="37"/>
      <c r="AE393" s="37"/>
      <c r="AF393" s="48"/>
      <c r="AG393" s="37"/>
      <c r="AH393" s="37"/>
      <c r="AI393" s="37"/>
      <c r="AJ393" s="37"/>
      <c r="AK393" s="37"/>
      <c r="AL393" s="37"/>
      <c r="AM393" s="37"/>
      <c r="AN393" s="37"/>
      <c r="AO393" s="37"/>
      <c r="AP393" s="48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6"/>
      <c r="BB393" s="37"/>
      <c r="BC393" s="37"/>
      <c r="BD393" s="37"/>
      <c r="BE393" s="37"/>
      <c r="BF393" s="37"/>
      <c r="BG393" s="37"/>
      <c r="BH393" s="37"/>
      <c r="BI393" s="37"/>
      <c r="BJ393" s="37"/>
      <c r="BK393" s="48"/>
      <c r="BL393" s="37"/>
      <c r="BM393" s="37"/>
      <c r="BN393" s="37"/>
      <c r="BO393" s="37"/>
      <c r="BP393" s="37"/>
      <c r="BQ393" s="37"/>
      <c r="BR393" s="37"/>
      <c r="BS393" s="37"/>
      <c r="BT393" s="37"/>
      <c r="BU393" s="48"/>
      <c r="BV393" s="37"/>
      <c r="BW393" s="37"/>
      <c r="BX393" s="37"/>
      <c r="BY393" s="37"/>
      <c r="BZ393" s="37"/>
      <c r="CA393" s="37"/>
      <c r="CB393" s="37"/>
      <c r="CC393" s="37"/>
      <c r="CD393" s="37"/>
      <c r="CE393" s="48"/>
      <c r="CF393" s="37"/>
      <c r="CG393" s="37"/>
      <c r="CH393" s="37"/>
      <c r="CI393" s="37"/>
      <c r="CJ393" s="37"/>
      <c r="CK393" s="37"/>
      <c r="CL393" s="37"/>
      <c r="CM393" s="37"/>
      <c r="CN393" s="37"/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48"/>
      <c r="DA393" s="37"/>
      <c r="DB393" s="3">
        <v>53</v>
      </c>
      <c r="DD393" s="50">
        <v>6.1399999999999997E-6</v>
      </c>
      <c r="DE393">
        <v>68.424999999999997</v>
      </c>
      <c r="DF393">
        <v>65.596000000000004</v>
      </c>
      <c r="DG393">
        <v>73</v>
      </c>
      <c r="DH393">
        <v>-122.005</v>
      </c>
      <c r="DI393">
        <v>1.0999999999999999E-2</v>
      </c>
      <c r="DT393" s="37"/>
      <c r="DU393" s="37"/>
      <c r="DV393" s="37"/>
      <c r="DW393" s="37"/>
      <c r="DX393" s="37"/>
      <c r="DY393" s="37"/>
      <c r="DZ393" s="37"/>
      <c r="EA393" s="37"/>
      <c r="EB393" s="37"/>
      <c r="EC393" s="37"/>
      <c r="ED393" s="37"/>
      <c r="EE393" s="48"/>
      <c r="EF393" s="37"/>
      <c r="EG393" s="49"/>
      <c r="EH393" s="37"/>
      <c r="EI393" s="37"/>
      <c r="EJ393" s="37"/>
      <c r="EK393" s="37"/>
      <c r="EL393" s="37"/>
      <c r="EM393" s="37"/>
      <c r="EN393" s="37"/>
      <c r="EO393" s="37"/>
      <c r="EP393" s="48"/>
      <c r="EQ393" s="37"/>
      <c r="ER393" s="37"/>
      <c r="ES393" s="37"/>
      <c r="ET393" s="37"/>
      <c r="EU393" s="37"/>
      <c r="EV393" s="37"/>
      <c r="EW393" s="37"/>
      <c r="EX393" s="37"/>
      <c r="EY393" s="36"/>
      <c r="EZ393" s="37"/>
      <c r="FA393" s="37"/>
      <c r="FB393" s="37"/>
      <c r="FC393" s="37"/>
      <c r="FD393" s="37"/>
      <c r="FE393" s="37"/>
      <c r="FF393" s="37"/>
      <c r="FG393" s="37"/>
      <c r="FH393" s="37"/>
    </row>
    <row r="394" spans="2:164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48"/>
      <c r="M394" s="37"/>
      <c r="N394" s="37"/>
      <c r="O394" s="37"/>
      <c r="P394" s="37"/>
      <c r="Q394" s="37"/>
      <c r="R394" s="37"/>
      <c r="S394" s="37"/>
      <c r="T394" s="37"/>
      <c r="U394" s="37"/>
      <c r="V394" s="48"/>
      <c r="W394" s="37"/>
      <c r="X394" s="37"/>
      <c r="Y394" s="37"/>
      <c r="Z394" s="37"/>
      <c r="AA394" s="37"/>
      <c r="AB394" s="37"/>
      <c r="AC394" s="37"/>
      <c r="AD394" s="37"/>
      <c r="AE394" s="37"/>
      <c r="AF394" s="48"/>
      <c r="AG394" s="37"/>
      <c r="AH394" s="37"/>
      <c r="AI394" s="37"/>
      <c r="AJ394" s="37"/>
      <c r="AK394" s="37"/>
      <c r="AL394" s="37"/>
      <c r="AM394" s="37"/>
      <c r="AN394" s="37"/>
      <c r="AO394" s="37"/>
      <c r="AP394" s="48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6"/>
      <c r="BB394" s="37"/>
      <c r="BC394" s="37"/>
      <c r="BD394" s="37"/>
      <c r="BE394" s="37"/>
      <c r="BF394" s="37"/>
      <c r="BG394" s="37"/>
      <c r="BH394" s="37"/>
      <c r="BI394" s="37"/>
      <c r="BJ394" s="37"/>
      <c r="BK394" s="48"/>
      <c r="BL394" s="37"/>
      <c r="BM394" s="37"/>
      <c r="BN394" s="37"/>
      <c r="BO394" s="37"/>
      <c r="BP394" s="37"/>
      <c r="BQ394" s="37"/>
      <c r="BR394" s="37"/>
      <c r="BS394" s="37"/>
      <c r="BT394" s="37"/>
      <c r="BU394" s="48"/>
      <c r="BV394" s="37"/>
      <c r="BW394" s="37"/>
      <c r="BX394" s="37"/>
      <c r="BY394" s="37"/>
      <c r="BZ394" s="37"/>
      <c r="CA394" s="37"/>
      <c r="CB394" s="37"/>
      <c r="CC394" s="37"/>
      <c r="CD394" s="37"/>
      <c r="CE394" s="48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48"/>
      <c r="DA394" s="37"/>
      <c r="DB394" s="3">
        <v>54</v>
      </c>
      <c r="DD394" s="50">
        <v>6.7499999999999997E-6</v>
      </c>
      <c r="DE394">
        <v>64.926000000000002</v>
      </c>
      <c r="DF394">
        <v>61.094999999999999</v>
      </c>
      <c r="DG394">
        <v>67.332999999999998</v>
      </c>
      <c r="DH394">
        <v>62.241</v>
      </c>
      <c r="DI394">
        <v>1.2E-2</v>
      </c>
      <c r="DT394" s="37"/>
      <c r="DU394" s="37"/>
      <c r="DV394" s="37"/>
      <c r="DW394" s="37"/>
      <c r="DX394" s="37"/>
      <c r="DY394" s="37"/>
      <c r="DZ394" s="37"/>
      <c r="EA394" s="37"/>
      <c r="EB394" s="37"/>
      <c r="EC394" s="37"/>
      <c r="ED394" s="37"/>
      <c r="EE394" s="48"/>
      <c r="EF394" s="37"/>
      <c r="EG394" s="49"/>
      <c r="EH394" s="37"/>
      <c r="EI394" s="37"/>
      <c r="EJ394" s="37"/>
      <c r="EK394" s="37"/>
      <c r="EL394" s="37"/>
      <c r="EM394" s="37"/>
      <c r="EN394" s="37"/>
      <c r="EO394" s="37"/>
      <c r="EP394" s="48"/>
      <c r="EQ394" s="37"/>
      <c r="ER394" s="37"/>
      <c r="ES394" s="37"/>
      <c r="ET394" s="37"/>
      <c r="EU394" s="37"/>
      <c r="EV394" s="37"/>
      <c r="EW394" s="37"/>
      <c r="EX394" s="37"/>
      <c r="EY394" s="36"/>
      <c r="EZ394" s="37"/>
      <c r="FA394" s="37"/>
      <c r="FB394" s="37"/>
      <c r="FC394" s="37"/>
      <c r="FD394" s="37"/>
      <c r="FE394" s="37"/>
      <c r="FF394" s="37"/>
      <c r="FG394" s="37"/>
      <c r="FH394" s="37"/>
    </row>
    <row r="395" spans="2:164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48"/>
      <c r="M395" s="37"/>
      <c r="N395" s="37"/>
      <c r="O395" s="37"/>
      <c r="P395" s="37"/>
      <c r="Q395" s="37"/>
      <c r="R395" s="37"/>
      <c r="S395" s="37"/>
      <c r="T395" s="37"/>
      <c r="U395" s="37"/>
      <c r="V395" s="48"/>
      <c r="W395" s="37"/>
      <c r="X395" s="37"/>
      <c r="Y395" s="37"/>
      <c r="Z395" s="37"/>
      <c r="AA395" s="37"/>
      <c r="AB395" s="37"/>
      <c r="AC395" s="37"/>
      <c r="AD395" s="37"/>
      <c r="AE395" s="37"/>
      <c r="AF395" s="48"/>
      <c r="AG395" s="37"/>
      <c r="AH395" s="37"/>
      <c r="AI395" s="37"/>
      <c r="AJ395" s="37"/>
      <c r="AK395" s="37"/>
      <c r="AL395" s="37"/>
      <c r="AM395" s="37"/>
      <c r="AN395" s="37"/>
      <c r="AO395" s="37"/>
      <c r="AP395" s="48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6"/>
      <c r="BB395" s="37"/>
      <c r="BC395" s="37"/>
      <c r="BD395" s="37"/>
      <c r="BE395" s="37"/>
      <c r="BF395" s="37"/>
      <c r="BG395" s="37"/>
      <c r="BH395" s="37"/>
      <c r="BI395" s="37"/>
      <c r="BJ395" s="37"/>
      <c r="BK395" s="48"/>
      <c r="BL395" s="37"/>
      <c r="BM395" s="37"/>
      <c r="BN395" s="37"/>
      <c r="BO395" s="37"/>
      <c r="BP395" s="37"/>
      <c r="BQ395" s="37"/>
      <c r="BR395" s="37"/>
      <c r="BS395" s="37"/>
      <c r="BT395" s="37"/>
      <c r="BU395" s="48"/>
      <c r="BV395" s="37"/>
      <c r="BW395" s="37"/>
      <c r="BX395" s="37"/>
      <c r="BY395" s="37"/>
      <c r="BZ395" s="37"/>
      <c r="CA395" s="37"/>
      <c r="CB395" s="37"/>
      <c r="CC395" s="37"/>
      <c r="CD395" s="37"/>
      <c r="CE395" s="48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48"/>
      <c r="DA395" s="37"/>
      <c r="DB395" s="3">
        <v>55</v>
      </c>
      <c r="DD395" s="50">
        <v>4.3000000000000003E-6</v>
      </c>
      <c r="DE395">
        <v>65.292000000000002</v>
      </c>
      <c r="DF395">
        <v>62.667000000000002</v>
      </c>
      <c r="DG395">
        <v>67.546000000000006</v>
      </c>
      <c r="DH395">
        <v>-118.61</v>
      </c>
      <c r="DI395">
        <v>7.0000000000000001E-3</v>
      </c>
      <c r="DT395" s="37"/>
      <c r="DU395" s="37"/>
      <c r="DV395" s="37"/>
      <c r="DW395" s="37"/>
      <c r="DX395" s="37"/>
      <c r="DY395" s="37"/>
      <c r="DZ395" s="37"/>
      <c r="EA395" s="37"/>
      <c r="EB395" s="37"/>
      <c r="EC395" s="37"/>
      <c r="ED395" s="37"/>
      <c r="EE395" s="48"/>
      <c r="EF395" s="37"/>
      <c r="EG395" s="49"/>
      <c r="EH395" s="37"/>
      <c r="EI395" s="37"/>
      <c r="EJ395" s="37"/>
      <c r="EK395" s="37"/>
      <c r="EL395" s="37"/>
      <c r="EM395" s="37"/>
      <c r="EN395" s="37"/>
      <c r="EO395" s="37"/>
      <c r="EP395" s="48"/>
      <c r="EQ395" s="37"/>
      <c r="ER395" s="37"/>
      <c r="ES395" s="37"/>
      <c r="ET395" s="37"/>
      <c r="EU395" s="37"/>
      <c r="EV395" s="37"/>
      <c r="EW395" s="37"/>
      <c r="EX395" s="37"/>
      <c r="EY395" s="36"/>
      <c r="EZ395" s="37"/>
      <c r="FA395" s="37"/>
      <c r="FB395" s="37"/>
      <c r="FC395" s="37"/>
      <c r="FD395" s="37"/>
      <c r="FE395" s="37"/>
      <c r="FF395" s="37"/>
      <c r="FG395" s="37"/>
      <c r="FH395" s="37"/>
    </row>
    <row r="396" spans="2:164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48"/>
      <c r="M396" s="37"/>
      <c r="N396" s="37"/>
      <c r="O396" s="37"/>
      <c r="P396" s="37"/>
      <c r="Q396" s="37"/>
      <c r="R396" s="37"/>
      <c r="S396" s="37"/>
      <c r="T396" s="37"/>
      <c r="U396" s="37"/>
      <c r="V396" s="48"/>
      <c r="W396" s="37"/>
      <c r="X396" s="37"/>
      <c r="Y396" s="37"/>
      <c r="Z396" s="37"/>
      <c r="AA396" s="37"/>
      <c r="AB396" s="37"/>
      <c r="AC396" s="37"/>
      <c r="AD396" s="37"/>
      <c r="AE396" s="37"/>
      <c r="AF396" s="48"/>
      <c r="AG396" s="37"/>
      <c r="AH396" s="37"/>
      <c r="AI396" s="37"/>
      <c r="AJ396" s="37"/>
      <c r="AK396" s="37"/>
      <c r="AL396" s="37"/>
      <c r="AM396" s="37"/>
      <c r="AN396" s="37"/>
      <c r="AO396" s="37"/>
      <c r="AP396" s="48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6"/>
      <c r="BB396" s="37"/>
      <c r="BC396" s="37"/>
      <c r="BD396" s="37"/>
      <c r="BE396" s="37"/>
      <c r="BF396" s="37"/>
      <c r="BG396" s="37"/>
      <c r="BH396" s="37"/>
      <c r="BI396" s="37"/>
      <c r="BJ396" s="37"/>
      <c r="BK396" s="48"/>
      <c r="BL396" s="37"/>
      <c r="BM396" s="37"/>
      <c r="BN396" s="37"/>
      <c r="BO396" s="37"/>
      <c r="BP396" s="37"/>
      <c r="BQ396" s="37"/>
      <c r="BR396" s="37"/>
      <c r="BS396" s="37"/>
      <c r="BT396" s="37"/>
      <c r="BU396" s="48"/>
      <c r="BV396" s="37"/>
      <c r="BW396" s="37"/>
      <c r="BX396" s="37"/>
      <c r="BY396" s="37"/>
      <c r="BZ396" s="37"/>
      <c r="CA396" s="37"/>
      <c r="CB396" s="37"/>
      <c r="CC396" s="37"/>
      <c r="CD396" s="37"/>
      <c r="CE396" s="48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48"/>
      <c r="DA396" s="37"/>
      <c r="DB396" s="3">
        <v>56</v>
      </c>
      <c r="DD396" s="50">
        <v>6.1399999999999997E-6</v>
      </c>
      <c r="DE396">
        <v>62.08</v>
      </c>
      <c r="DF396">
        <v>57.649000000000001</v>
      </c>
      <c r="DG396">
        <v>64.578999999999994</v>
      </c>
      <c r="DH396">
        <v>59.533999999999999</v>
      </c>
      <c r="DI396">
        <v>1.0999999999999999E-2</v>
      </c>
      <c r="DT396" s="37"/>
      <c r="DU396" s="37"/>
      <c r="DV396" s="37"/>
      <c r="DW396" s="37"/>
      <c r="DX396" s="37"/>
      <c r="DY396" s="37"/>
      <c r="DZ396" s="37"/>
      <c r="EA396" s="37"/>
      <c r="EB396" s="37"/>
      <c r="EC396" s="37"/>
      <c r="ED396" s="37"/>
      <c r="EE396" s="48"/>
      <c r="EF396" s="37"/>
      <c r="EG396" s="49"/>
      <c r="EH396" s="37"/>
      <c r="EI396" s="37"/>
      <c r="EJ396" s="37"/>
      <c r="EK396" s="37"/>
      <c r="EL396" s="37"/>
      <c r="EM396" s="37"/>
      <c r="EN396" s="37"/>
      <c r="EO396" s="37"/>
      <c r="EP396" s="48"/>
      <c r="EQ396" s="37"/>
      <c r="ER396" s="37"/>
      <c r="ES396" s="37"/>
      <c r="ET396" s="37"/>
      <c r="EU396" s="37"/>
      <c r="EV396" s="37"/>
      <c r="EW396" s="37"/>
      <c r="EX396" s="37"/>
      <c r="EY396" s="36"/>
      <c r="EZ396" s="37"/>
      <c r="FA396" s="37"/>
      <c r="FB396" s="37"/>
      <c r="FC396" s="37"/>
      <c r="FD396" s="37"/>
      <c r="FE396" s="37"/>
      <c r="FF396" s="37"/>
      <c r="FG396" s="37"/>
      <c r="FH396" s="37"/>
    </row>
    <row r="397" spans="2:164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48"/>
      <c r="M397" s="37"/>
      <c r="N397" s="37"/>
      <c r="O397" s="37"/>
      <c r="P397" s="37"/>
      <c r="Q397" s="37"/>
      <c r="R397" s="37"/>
      <c r="S397" s="37"/>
      <c r="T397" s="37"/>
      <c r="U397" s="37"/>
      <c r="V397" s="48"/>
      <c r="W397" s="37"/>
      <c r="X397" s="37"/>
      <c r="Y397" s="37"/>
      <c r="Z397" s="37"/>
      <c r="AA397" s="37"/>
      <c r="AB397" s="37"/>
      <c r="AC397" s="37"/>
      <c r="AD397" s="37"/>
      <c r="AE397" s="37"/>
      <c r="AF397" s="48"/>
      <c r="AG397" s="37"/>
      <c r="AH397" s="37"/>
      <c r="AI397" s="37"/>
      <c r="AJ397" s="37"/>
      <c r="AK397" s="37"/>
      <c r="AL397" s="37"/>
      <c r="AM397" s="37"/>
      <c r="AN397" s="37"/>
      <c r="AO397" s="37"/>
      <c r="AP397" s="48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6"/>
      <c r="BB397" s="37"/>
      <c r="BC397" s="37"/>
      <c r="BD397" s="37"/>
      <c r="BE397" s="37"/>
      <c r="BF397" s="37"/>
      <c r="BG397" s="37"/>
      <c r="BH397" s="37"/>
      <c r="BI397" s="37"/>
      <c r="BJ397" s="37"/>
      <c r="BK397" s="48"/>
      <c r="BL397" s="37"/>
      <c r="BM397" s="37"/>
      <c r="BN397" s="37"/>
      <c r="BO397" s="37"/>
      <c r="BP397" s="37"/>
      <c r="BQ397" s="37"/>
      <c r="BR397" s="37"/>
      <c r="BS397" s="37"/>
      <c r="BT397" s="37"/>
      <c r="BU397" s="48"/>
      <c r="BV397" s="37"/>
      <c r="BW397" s="37"/>
      <c r="BX397" s="37"/>
      <c r="BY397" s="37"/>
      <c r="BZ397" s="37"/>
      <c r="CA397" s="37"/>
      <c r="CB397" s="37"/>
      <c r="CC397" s="37"/>
      <c r="CD397" s="37"/>
      <c r="CE397" s="48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48"/>
      <c r="DA397" s="37"/>
      <c r="DB397" s="3">
        <v>57</v>
      </c>
      <c r="DD397" s="50">
        <v>6.7499999999999997E-6</v>
      </c>
      <c r="DE397">
        <v>62.220999999999997</v>
      </c>
      <c r="DF397">
        <v>56.158999999999999</v>
      </c>
      <c r="DG397">
        <v>66.299000000000007</v>
      </c>
      <c r="DH397">
        <v>-119.05500000000001</v>
      </c>
      <c r="DI397">
        <v>1.2E-2</v>
      </c>
      <c r="DT397" s="37"/>
      <c r="DU397" s="37"/>
      <c r="DV397" s="37"/>
      <c r="DW397" s="37"/>
      <c r="DX397" s="37"/>
      <c r="DY397" s="37"/>
      <c r="DZ397" s="37"/>
      <c r="EA397" s="37"/>
      <c r="EB397" s="37"/>
      <c r="EC397" s="37"/>
      <c r="ED397" s="37"/>
      <c r="EE397" s="48"/>
      <c r="EF397" s="37"/>
      <c r="EG397" s="49"/>
      <c r="EH397" s="37"/>
      <c r="EI397" s="37"/>
      <c r="EJ397" s="37"/>
      <c r="EK397" s="37"/>
      <c r="EL397" s="37"/>
      <c r="EM397" s="37"/>
      <c r="EN397" s="37"/>
      <c r="EO397" s="37"/>
      <c r="EP397" s="48"/>
      <c r="EQ397" s="37"/>
      <c r="ER397" s="37"/>
      <c r="ES397" s="37"/>
      <c r="ET397" s="37"/>
      <c r="EU397" s="37"/>
      <c r="EV397" s="37"/>
      <c r="EW397" s="37"/>
      <c r="EX397" s="37"/>
      <c r="EY397" s="36"/>
      <c r="EZ397" s="37"/>
      <c r="FA397" s="37"/>
      <c r="FB397" s="37"/>
      <c r="FC397" s="37"/>
      <c r="FD397" s="37"/>
      <c r="FE397" s="37"/>
      <c r="FF397" s="37"/>
      <c r="FG397" s="37"/>
      <c r="FH397" s="37"/>
    </row>
    <row r="398" spans="2:164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48"/>
      <c r="M398" s="37"/>
      <c r="N398" s="37"/>
      <c r="O398" s="37"/>
      <c r="P398" s="37"/>
      <c r="Q398" s="37"/>
      <c r="R398" s="37"/>
      <c r="S398" s="37"/>
      <c r="T398" s="37"/>
      <c r="U398" s="37"/>
      <c r="V398" s="48"/>
      <c r="W398" s="37"/>
      <c r="X398" s="37"/>
      <c r="Y398" s="37"/>
      <c r="Z398" s="37"/>
      <c r="AA398" s="37"/>
      <c r="AB398" s="37"/>
      <c r="AC398" s="37"/>
      <c r="AD398" s="37"/>
      <c r="AE398" s="37"/>
      <c r="AF398" s="48"/>
      <c r="AG398" s="37"/>
      <c r="AH398" s="37"/>
      <c r="AI398" s="37"/>
      <c r="AJ398" s="37"/>
      <c r="AK398" s="37"/>
      <c r="AL398" s="37"/>
      <c r="AM398" s="37"/>
      <c r="AN398" s="37"/>
      <c r="AO398" s="37"/>
      <c r="AP398" s="48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6"/>
      <c r="BB398" s="37"/>
      <c r="BC398" s="37"/>
      <c r="BD398" s="37"/>
      <c r="BE398" s="37"/>
      <c r="BF398" s="37"/>
      <c r="BG398" s="37"/>
      <c r="BH398" s="37"/>
      <c r="BI398" s="37"/>
      <c r="BJ398" s="37"/>
      <c r="BK398" s="48"/>
      <c r="BL398" s="37"/>
      <c r="BM398" s="37"/>
      <c r="BN398" s="37"/>
      <c r="BO398" s="37"/>
      <c r="BP398" s="37"/>
      <c r="BQ398" s="37"/>
      <c r="BR398" s="37"/>
      <c r="BS398" s="37"/>
      <c r="BT398" s="37"/>
      <c r="BU398" s="48"/>
      <c r="BV398" s="37"/>
      <c r="BW398" s="37"/>
      <c r="BX398" s="37"/>
      <c r="BY398" s="37"/>
      <c r="BZ398" s="37"/>
      <c r="CA398" s="37"/>
      <c r="CB398" s="37"/>
      <c r="CC398" s="37"/>
      <c r="CD398" s="37"/>
      <c r="CE398" s="48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48"/>
      <c r="DA398" s="37"/>
      <c r="DB398" s="3">
        <v>58</v>
      </c>
      <c r="DD398" s="50">
        <v>7.6699999999999994E-6</v>
      </c>
      <c r="DE398">
        <v>64.37</v>
      </c>
      <c r="DF398">
        <v>60.832999999999998</v>
      </c>
      <c r="DG398">
        <v>69.888999999999996</v>
      </c>
      <c r="DH398">
        <v>64.537000000000006</v>
      </c>
      <c r="DI398">
        <v>1.2999999999999999E-2</v>
      </c>
      <c r="DT398" s="37"/>
      <c r="DU398" s="37"/>
      <c r="DV398" s="37"/>
      <c r="DW398" s="37"/>
      <c r="DX398" s="37"/>
      <c r="DY398" s="37"/>
      <c r="DZ398" s="37"/>
      <c r="EA398" s="37"/>
      <c r="EB398" s="37"/>
      <c r="EC398" s="37"/>
      <c r="ED398" s="37"/>
      <c r="EE398" s="48"/>
      <c r="EF398" s="37"/>
      <c r="EG398" s="49"/>
      <c r="EH398" s="37"/>
      <c r="EI398" s="37"/>
      <c r="EJ398" s="37"/>
      <c r="EK398" s="37"/>
      <c r="EL398" s="37"/>
      <c r="EM398" s="37"/>
      <c r="EN398" s="37"/>
      <c r="EO398" s="37"/>
      <c r="EP398" s="48"/>
      <c r="EQ398" s="37"/>
      <c r="ER398" s="37"/>
      <c r="ES398" s="37"/>
      <c r="ET398" s="37"/>
      <c r="EU398" s="37"/>
      <c r="EV398" s="37"/>
      <c r="EW398" s="37"/>
      <c r="EX398" s="37"/>
      <c r="EY398" s="36"/>
      <c r="EZ398" s="37"/>
      <c r="FA398" s="37"/>
      <c r="FB398" s="37"/>
      <c r="FC398" s="37"/>
      <c r="FD398" s="37"/>
      <c r="FE398" s="37"/>
      <c r="FF398" s="37"/>
      <c r="FG398" s="37"/>
      <c r="FH398" s="37"/>
    </row>
    <row r="399" spans="2:164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48"/>
      <c r="M399" s="37"/>
      <c r="N399" s="37"/>
      <c r="O399" s="37"/>
      <c r="P399" s="37"/>
      <c r="Q399" s="37"/>
      <c r="R399" s="37"/>
      <c r="S399" s="37"/>
      <c r="T399" s="37"/>
      <c r="U399" s="37"/>
      <c r="V399" s="48"/>
      <c r="W399" s="37"/>
      <c r="X399" s="37"/>
      <c r="Y399" s="37"/>
      <c r="Z399" s="37"/>
      <c r="AA399" s="37"/>
      <c r="AB399" s="37"/>
      <c r="AC399" s="37"/>
      <c r="AD399" s="37"/>
      <c r="AE399" s="37"/>
      <c r="AF399" s="48"/>
      <c r="AG399" s="37"/>
      <c r="AH399" s="37"/>
      <c r="AI399" s="37"/>
      <c r="AJ399" s="37"/>
      <c r="AK399" s="37"/>
      <c r="AL399" s="37"/>
      <c r="AM399" s="37"/>
      <c r="AN399" s="37"/>
      <c r="AO399" s="37"/>
      <c r="AP399" s="48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6"/>
      <c r="BB399" s="37"/>
      <c r="BC399" s="37"/>
      <c r="BD399" s="37"/>
      <c r="BE399" s="37"/>
      <c r="BF399" s="37"/>
      <c r="BG399" s="37"/>
      <c r="BH399" s="37"/>
      <c r="BI399" s="37"/>
      <c r="BJ399" s="37"/>
      <c r="BK399" s="48"/>
      <c r="BL399" s="37"/>
      <c r="BM399" s="37"/>
      <c r="BN399" s="37"/>
      <c r="BO399" s="37"/>
      <c r="BP399" s="37"/>
      <c r="BQ399" s="37"/>
      <c r="BR399" s="37"/>
      <c r="BS399" s="37"/>
      <c r="BT399" s="37"/>
      <c r="BU399" s="48"/>
      <c r="BV399" s="37"/>
      <c r="BW399" s="37"/>
      <c r="BX399" s="37"/>
      <c r="BY399" s="37"/>
      <c r="BZ399" s="37"/>
      <c r="CA399" s="37"/>
      <c r="CB399" s="37"/>
      <c r="CC399" s="37"/>
      <c r="CD399" s="37"/>
      <c r="CE399" s="48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48"/>
      <c r="DA399" s="37"/>
      <c r="DB399" s="3">
        <v>59</v>
      </c>
      <c r="DD399" s="50">
        <v>7.6699999999999994E-6</v>
      </c>
      <c r="DE399">
        <v>62.869</v>
      </c>
      <c r="DF399">
        <v>59.444000000000003</v>
      </c>
      <c r="DG399">
        <v>67.721999999999994</v>
      </c>
      <c r="DH399">
        <v>-118.61</v>
      </c>
      <c r="DI399">
        <v>1.4E-2</v>
      </c>
      <c r="DT399" s="37"/>
      <c r="DU399" s="37"/>
      <c r="DV399" s="37"/>
      <c r="DW399" s="37"/>
      <c r="DX399" s="37"/>
      <c r="DY399" s="37"/>
      <c r="DZ399" s="37"/>
      <c r="EA399" s="37"/>
      <c r="EB399" s="37"/>
      <c r="EC399" s="37"/>
      <c r="ED399" s="37"/>
      <c r="EE399" s="48"/>
      <c r="EF399" s="37"/>
      <c r="EG399" s="49"/>
      <c r="EH399" s="37"/>
      <c r="EI399" s="37"/>
      <c r="EJ399" s="37"/>
      <c r="EK399" s="37"/>
      <c r="EL399" s="37"/>
      <c r="EM399" s="37"/>
      <c r="EN399" s="37"/>
      <c r="EO399" s="37"/>
      <c r="EP399" s="48"/>
      <c r="EQ399" s="37"/>
      <c r="ER399" s="37"/>
      <c r="ES399" s="37"/>
      <c r="ET399" s="37"/>
      <c r="EU399" s="37"/>
      <c r="EV399" s="37"/>
      <c r="EW399" s="37"/>
      <c r="EX399" s="37"/>
      <c r="EY399" s="36"/>
      <c r="EZ399" s="37"/>
      <c r="FA399" s="37"/>
      <c r="FB399" s="37"/>
      <c r="FC399" s="37"/>
      <c r="FD399" s="37"/>
      <c r="FE399" s="37"/>
      <c r="FF399" s="37"/>
      <c r="FG399" s="37"/>
      <c r="FH399" s="37"/>
    </row>
    <row r="400" spans="2:164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48"/>
      <c r="M400" s="37"/>
      <c r="N400" s="37"/>
      <c r="O400" s="37"/>
      <c r="P400" s="37"/>
      <c r="Q400" s="37"/>
      <c r="R400" s="37"/>
      <c r="S400" s="37"/>
      <c r="T400" s="37"/>
      <c r="U400" s="37"/>
      <c r="V400" s="48"/>
      <c r="W400" s="37"/>
      <c r="X400" s="37"/>
      <c r="Y400" s="37"/>
      <c r="Z400" s="37"/>
      <c r="AA400" s="37"/>
      <c r="AB400" s="37"/>
      <c r="AC400" s="37"/>
      <c r="AD400" s="37"/>
      <c r="AE400" s="37"/>
      <c r="AF400" s="48"/>
      <c r="AG400" s="37"/>
      <c r="AH400" s="37"/>
      <c r="AI400" s="37"/>
      <c r="AJ400" s="37"/>
      <c r="AK400" s="37"/>
      <c r="AL400" s="37"/>
      <c r="AM400" s="37"/>
      <c r="AN400" s="37"/>
      <c r="AO400" s="37"/>
      <c r="AP400" s="48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6"/>
      <c r="BB400" s="37"/>
      <c r="BC400" s="37"/>
      <c r="BD400" s="37"/>
      <c r="BE400" s="37"/>
      <c r="BF400" s="37"/>
      <c r="BG400" s="37"/>
      <c r="BH400" s="37"/>
      <c r="BI400" s="37"/>
      <c r="BJ400" s="37"/>
      <c r="BK400" s="48"/>
      <c r="BL400" s="37"/>
      <c r="BM400" s="37"/>
      <c r="BN400" s="37"/>
      <c r="BO400" s="37"/>
      <c r="BP400" s="37"/>
      <c r="BQ400" s="37"/>
      <c r="BR400" s="37"/>
      <c r="BS400" s="37"/>
      <c r="BT400" s="37"/>
      <c r="BU400" s="48"/>
      <c r="BV400" s="37"/>
      <c r="BW400" s="37"/>
      <c r="BX400" s="37"/>
      <c r="BY400" s="37"/>
      <c r="BZ400" s="37"/>
      <c r="CA400" s="37"/>
      <c r="CB400" s="37"/>
      <c r="CC400" s="37"/>
      <c r="CD400" s="37"/>
      <c r="CE400" s="48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/>
      <c r="CU400" s="37"/>
      <c r="CV400" s="37"/>
      <c r="CW400" s="37"/>
      <c r="CX400" s="37"/>
      <c r="CY400" s="37"/>
      <c r="CZ400" s="48"/>
      <c r="DA400" s="37"/>
      <c r="DB400" s="3">
        <v>60</v>
      </c>
      <c r="DD400" s="50">
        <v>5.8300000000000001E-6</v>
      </c>
      <c r="DE400">
        <v>64.295000000000002</v>
      </c>
      <c r="DF400">
        <v>62.128</v>
      </c>
      <c r="DG400">
        <v>67.460999999999999</v>
      </c>
      <c r="DH400">
        <v>60.642000000000003</v>
      </c>
      <c r="DI400">
        <v>0.01</v>
      </c>
      <c r="DT400" s="37"/>
      <c r="DU400" s="37"/>
      <c r="DV400" s="37"/>
      <c r="DW400" s="37"/>
      <c r="DX400" s="37"/>
      <c r="DY400" s="37"/>
      <c r="DZ400" s="37"/>
      <c r="EA400" s="37"/>
      <c r="EB400" s="37"/>
      <c r="EC400" s="37"/>
      <c r="ED400" s="37"/>
      <c r="EE400" s="48"/>
      <c r="EF400" s="37"/>
      <c r="EG400" s="49"/>
      <c r="EH400" s="37"/>
      <c r="EI400" s="37"/>
      <c r="EJ400" s="37"/>
      <c r="EK400" s="37"/>
      <c r="EL400" s="37"/>
      <c r="EM400" s="37"/>
      <c r="EN400" s="37"/>
      <c r="EO400" s="37"/>
      <c r="EP400" s="48"/>
      <c r="EQ400" s="37"/>
      <c r="ER400" s="37"/>
      <c r="ES400" s="37"/>
      <c r="ET400" s="37"/>
      <c r="EU400" s="37"/>
      <c r="EV400" s="37"/>
      <c r="EW400" s="37"/>
      <c r="EX400" s="37"/>
      <c r="EY400" s="36"/>
      <c r="EZ400" s="37"/>
      <c r="FA400" s="37"/>
      <c r="FB400" s="37"/>
      <c r="FC400" s="37"/>
      <c r="FD400" s="37"/>
      <c r="FE400" s="37"/>
      <c r="FF400" s="37"/>
      <c r="FG400" s="37"/>
      <c r="FH400" s="37"/>
    </row>
    <row r="401" spans="2:164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48"/>
      <c r="M401" s="37"/>
      <c r="N401" s="37"/>
      <c r="O401" s="37"/>
      <c r="P401" s="37"/>
      <c r="Q401" s="37"/>
      <c r="R401" s="37"/>
      <c r="S401" s="37"/>
      <c r="T401" s="37"/>
      <c r="U401" s="37"/>
      <c r="V401" s="48"/>
      <c r="W401" s="37"/>
      <c r="X401" s="37"/>
      <c r="Y401" s="37"/>
      <c r="Z401" s="37"/>
      <c r="AA401" s="37"/>
      <c r="AB401" s="37"/>
      <c r="AC401" s="37"/>
      <c r="AD401" s="37"/>
      <c r="AE401" s="37"/>
      <c r="AF401" s="48"/>
      <c r="AG401" s="37"/>
      <c r="AH401" s="37"/>
      <c r="AI401" s="37"/>
      <c r="AJ401" s="37"/>
      <c r="AK401" s="37"/>
      <c r="AL401" s="37"/>
      <c r="AM401" s="37"/>
      <c r="AN401" s="37"/>
      <c r="AO401" s="37"/>
      <c r="AP401" s="48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6"/>
      <c r="BB401" s="37"/>
      <c r="BC401" s="37"/>
      <c r="BD401" s="37"/>
      <c r="BE401" s="37"/>
      <c r="BF401" s="37"/>
      <c r="BG401" s="37"/>
      <c r="BH401" s="37"/>
      <c r="BI401" s="37"/>
      <c r="BJ401" s="37"/>
      <c r="BK401" s="48"/>
      <c r="BL401" s="37"/>
      <c r="BM401" s="37"/>
      <c r="BN401" s="37"/>
      <c r="BO401" s="37"/>
      <c r="BP401" s="37"/>
      <c r="BQ401" s="37"/>
      <c r="BR401" s="37"/>
      <c r="BS401" s="37"/>
      <c r="BT401" s="37"/>
      <c r="BU401" s="48"/>
      <c r="BV401" s="37"/>
      <c r="BW401" s="37"/>
      <c r="BX401" s="37"/>
      <c r="BY401" s="37"/>
      <c r="BZ401" s="37"/>
      <c r="CA401" s="37"/>
      <c r="CB401" s="37"/>
      <c r="CC401" s="37"/>
      <c r="CD401" s="37"/>
      <c r="CE401" s="48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/>
      <c r="CV401" s="37"/>
      <c r="CW401" s="37"/>
      <c r="CX401" s="37"/>
      <c r="CY401" s="37"/>
      <c r="CZ401" s="48"/>
      <c r="DA401" s="37"/>
      <c r="DB401" s="3">
        <v>61</v>
      </c>
      <c r="DD401" s="50">
        <v>7.0600000000000002E-6</v>
      </c>
      <c r="DE401">
        <v>64.429000000000002</v>
      </c>
      <c r="DF401">
        <v>53.746000000000002</v>
      </c>
      <c r="DG401">
        <v>70.765000000000001</v>
      </c>
      <c r="DH401">
        <v>-117.759</v>
      </c>
      <c r="DI401">
        <v>1.2E-2</v>
      </c>
      <c r="DT401" s="37"/>
      <c r="DU401" s="37"/>
      <c r="DV401" s="37"/>
      <c r="DW401" s="37"/>
      <c r="DX401" s="37"/>
      <c r="DY401" s="37"/>
      <c r="DZ401" s="37"/>
      <c r="EA401" s="37"/>
      <c r="EB401" s="37"/>
      <c r="EC401" s="37"/>
      <c r="ED401" s="37"/>
      <c r="EE401" s="48"/>
      <c r="EF401" s="37"/>
      <c r="EG401" s="49"/>
      <c r="EH401" s="37"/>
      <c r="EI401" s="37"/>
      <c r="EJ401" s="37"/>
      <c r="EK401" s="37"/>
      <c r="EL401" s="37"/>
      <c r="EM401" s="37"/>
      <c r="EN401" s="37"/>
      <c r="EO401" s="37"/>
      <c r="EP401" s="48"/>
      <c r="EQ401" s="37"/>
      <c r="ER401" s="37"/>
      <c r="ES401" s="37"/>
      <c r="ET401" s="37"/>
      <c r="EU401" s="37"/>
      <c r="EV401" s="37"/>
      <c r="EW401" s="37"/>
      <c r="EX401" s="37"/>
      <c r="EY401" s="36"/>
      <c r="EZ401" s="37"/>
      <c r="FA401" s="37"/>
      <c r="FB401" s="37"/>
      <c r="FC401" s="37"/>
      <c r="FD401" s="37"/>
      <c r="FE401" s="37"/>
      <c r="FF401" s="37"/>
      <c r="FG401" s="37"/>
      <c r="FH401" s="37"/>
    </row>
    <row r="402" spans="2:164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48"/>
      <c r="M402" s="37"/>
      <c r="N402" s="37"/>
      <c r="O402" s="37"/>
      <c r="P402" s="37"/>
      <c r="Q402" s="37"/>
      <c r="R402" s="37"/>
      <c r="S402" s="37"/>
      <c r="T402" s="37"/>
      <c r="U402" s="37"/>
      <c r="V402" s="48"/>
      <c r="W402" s="37"/>
      <c r="X402" s="37"/>
      <c r="Y402" s="37"/>
      <c r="Z402" s="37"/>
      <c r="AA402" s="37"/>
      <c r="AB402" s="37"/>
      <c r="AC402" s="37"/>
      <c r="AD402" s="37"/>
      <c r="AE402" s="37"/>
      <c r="AF402" s="48"/>
      <c r="AG402" s="37"/>
      <c r="AH402" s="37"/>
      <c r="AI402" s="37"/>
      <c r="AJ402" s="37"/>
      <c r="AK402" s="37"/>
      <c r="AL402" s="37"/>
      <c r="AM402" s="37"/>
      <c r="AN402" s="37"/>
      <c r="AO402" s="37"/>
      <c r="AP402" s="48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6"/>
      <c r="BB402" s="37"/>
      <c r="BC402" s="37"/>
      <c r="BD402" s="37"/>
      <c r="BE402" s="37"/>
      <c r="BF402" s="37"/>
      <c r="BG402" s="37"/>
      <c r="BH402" s="37"/>
      <c r="BI402" s="37"/>
      <c r="BJ402" s="37"/>
      <c r="BK402" s="48"/>
      <c r="BL402" s="37"/>
      <c r="BM402" s="37"/>
      <c r="BN402" s="37"/>
      <c r="BO402" s="37"/>
      <c r="BP402" s="37"/>
      <c r="BQ402" s="37"/>
      <c r="BR402" s="37"/>
      <c r="BS402" s="37"/>
      <c r="BT402" s="37"/>
      <c r="BU402" s="48"/>
      <c r="BV402" s="37"/>
      <c r="BW402" s="37"/>
      <c r="BX402" s="37"/>
      <c r="BY402" s="37"/>
      <c r="BZ402" s="37"/>
      <c r="CA402" s="37"/>
      <c r="CB402" s="37"/>
      <c r="CC402" s="37"/>
      <c r="CD402" s="37"/>
      <c r="CE402" s="48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48"/>
      <c r="DA402" s="37"/>
      <c r="DB402" s="3">
        <v>62</v>
      </c>
      <c r="DD402" s="50">
        <v>7.3699999999999997E-6</v>
      </c>
      <c r="DE402">
        <v>62.3</v>
      </c>
      <c r="DF402">
        <v>57.64</v>
      </c>
      <c r="DG402">
        <v>72.802000000000007</v>
      </c>
      <c r="DH402">
        <v>57.723999999999997</v>
      </c>
      <c r="DI402">
        <v>1.2999999999999999E-2</v>
      </c>
      <c r="DT402" s="37"/>
      <c r="DU402" s="37"/>
      <c r="DV402" s="37"/>
      <c r="DW402" s="37"/>
      <c r="DX402" s="37"/>
      <c r="DY402" s="37"/>
      <c r="DZ402" s="37"/>
      <c r="EA402" s="37"/>
      <c r="EB402" s="37"/>
      <c r="EC402" s="37"/>
      <c r="ED402" s="37"/>
      <c r="EE402" s="48"/>
      <c r="EF402" s="37"/>
      <c r="EG402" s="49"/>
      <c r="EH402" s="37"/>
      <c r="EI402" s="37"/>
      <c r="EJ402" s="37"/>
      <c r="EK402" s="37"/>
      <c r="EL402" s="37"/>
      <c r="EM402" s="37"/>
      <c r="EN402" s="37"/>
      <c r="EO402" s="37"/>
      <c r="EP402" s="48"/>
      <c r="EQ402" s="37"/>
      <c r="ER402" s="37"/>
      <c r="ES402" s="37"/>
      <c r="ET402" s="37"/>
      <c r="EU402" s="37"/>
      <c r="EV402" s="37"/>
      <c r="EW402" s="37"/>
      <c r="EX402" s="37"/>
      <c r="EY402" s="36"/>
      <c r="EZ402" s="37"/>
      <c r="FA402" s="37"/>
      <c r="FB402" s="37"/>
      <c r="FC402" s="37"/>
      <c r="FD402" s="37"/>
      <c r="FE402" s="37"/>
      <c r="FF402" s="37"/>
      <c r="FG402" s="37"/>
      <c r="FH402" s="37"/>
    </row>
    <row r="403" spans="2:164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48"/>
      <c r="M403" s="37"/>
      <c r="N403" s="37"/>
      <c r="O403" s="37"/>
      <c r="P403" s="37"/>
      <c r="Q403" s="37"/>
      <c r="R403" s="37"/>
      <c r="S403" s="37"/>
      <c r="T403" s="37"/>
      <c r="U403" s="37"/>
      <c r="V403" s="48"/>
      <c r="W403" s="37"/>
      <c r="X403" s="37"/>
      <c r="Y403" s="37"/>
      <c r="Z403" s="37"/>
      <c r="AA403" s="37"/>
      <c r="AB403" s="37"/>
      <c r="AC403" s="37"/>
      <c r="AD403" s="37"/>
      <c r="AE403" s="37"/>
      <c r="AF403" s="48"/>
      <c r="AG403" s="37"/>
      <c r="AH403" s="37"/>
      <c r="AI403" s="37"/>
      <c r="AJ403" s="37"/>
      <c r="AK403" s="37"/>
      <c r="AL403" s="37"/>
      <c r="AM403" s="37"/>
      <c r="AN403" s="37"/>
      <c r="AO403" s="37"/>
      <c r="AP403" s="48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6"/>
      <c r="BB403" s="37"/>
      <c r="BC403" s="37"/>
      <c r="BD403" s="37"/>
      <c r="BE403" s="37"/>
      <c r="BF403" s="37"/>
      <c r="BG403" s="37"/>
      <c r="BH403" s="37"/>
      <c r="BI403" s="37"/>
      <c r="BJ403" s="37"/>
      <c r="BK403" s="48"/>
      <c r="BL403" s="37"/>
      <c r="BM403" s="37"/>
      <c r="BN403" s="37"/>
      <c r="BO403" s="37"/>
      <c r="BP403" s="37"/>
      <c r="BQ403" s="37"/>
      <c r="BR403" s="37"/>
      <c r="BS403" s="37"/>
      <c r="BT403" s="37"/>
      <c r="BU403" s="48"/>
      <c r="BV403" s="37"/>
      <c r="BW403" s="37"/>
      <c r="BX403" s="37"/>
      <c r="BY403" s="37"/>
      <c r="BZ403" s="37"/>
      <c r="CA403" s="37"/>
      <c r="CB403" s="37"/>
      <c r="CC403" s="37"/>
      <c r="CD403" s="37"/>
      <c r="CE403" s="48"/>
      <c r="CF403" s="37"/>
      <c r="CG403" s="37"/>
      <c r="CH403" s="37"/>
      <c r="CI403" s="37"/>
      <c r="CJ403" s="37"/>
      <c r="CK403" s="37"/>
      <c r="CL403" s="37"/>
      <c r="CM403" s="37"/>
      <c r="CN403" s="37"/>
      <c r="CO403" s="37"/>
      <c r="CP403" s="37"/>
      <c r="CQ403" s="37"/>
      <c r="CR403" s="37"/>
      <c r="CS403" s="37"/>
      <c r="CT403" s="37"/>
      <c r="CU403" s="37"/>
      <c r="CV403" s="37"/>
      <c r="CW403" s="37"/>
      <c r="CX403" s="37"/>
      <c r="CY403" s="37"/>
      <c r="CZ403" s="48"/>
      <c r="DA403" s="37"/>
      <c r="DB403" s="3">
        <v>63</v>
      </c>
      <c r="DD403" s="50">
        <v>4.9100000000000004E-6</v>
      </c>
      <c r="DE403">
        <v>62.813000000000002</v>
      </c>
      <c r="DF403">
        <v>59.177999999999997</v>
      </c>
      <c r="DG403">
        <v>67.427999999999997</v>
      </c>
      <c r="DH403">
        <v>-118.301</v>
      </c>
      <c r="DI403">
        <v>8.0000000000000002E-3</v>
      </c>
      <c r="DT403" s="37"/>
      <c r="DU403" s="37"/>
      <c r="DV403" s="37"/>
      <c r="DW403" s="37"/>
      <c r="DX403" s="37"/>
      <c r="DY403" s="37"/>
      <c r="DZ403" s="37"/>
      <c r="EA403" s="37"/>
      <c r="EB403" s="37"/>
      <c r="EC403" s="37"/>
      <c r="ED403" s="37"/>
      <c r="EE403" s="48"/>
      <c r="EF403" s="37"/>
      <c r="EG403" s="49"/>
      <c r="EH403" s="37"/>
      <c r="EI403" s="37"/>
      <c r="EJ403" s="37"/>
      <c r="EK403" s="37"/>
      <c r="EL403" s="37"/>
      <c r="EM403" s="37"/>
      <c r="EN403" s="37"/>
      <c r="EO403" s="37"/>
      <c r="EP403" s="48"/>
      <c r="EQ403" s="37"/>
      <c r="ER403" s="37"/>
      <c r="ES403" s="37"/>
      <c r="ET403" s="37"/>
      <c r="EU403" s="37"/>
      <c r="EV403" s="37"/>
      <c r="EW403" s="37"/>
      <c r="EX403" s="37"/>
      <c r="EY403" s="36"/>
      <c r="EZ403" s="37"/>
      <c r="FA403" s="37"/>
      <c r="FB403" s="37"/>
      <c r="FC403" s="37"/>
      <c r="FD403" s="37"/>
      <c r="FE403" s="37"/>
      <c r="FF403" s="37"/>
      <c r="FG403" s="37"/>
      <c r="FH403" s="37"/>
    </row>
    <row r="404" spans="2:164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48"/>
      <c r="M404" s="37"/>
      <c r="N404" s="37"/>
      <c r="O404" s="37"/>
      <c r="P404" s="37"/>
      <c r="Q404" s="37"/>
      <c r="R404" s="37"/>
      <c r="S404" s="37"/>
      <c r="T404" s="37"/>
      <c r="U404" s="37"/>
      <c r="V404" s="48"/>
      <c r="W404" s="37"/>
      <c r="X404" s="37"/>
      <c r="Y404" s="37"/>
      <c r="Z404" s="37"/>
      <c r="AA404" s="37"/>
      <c r="AB404" s="37"/>
      <c r="AC404" s="37"/>
      <c r="AD404" s="37"/>
      <c r="AE404" s="37"/>
      <c r="AF404" s="48"/>
      <c r="AG404" s="37"/>
      <c r="AH404" s="37"/>
      <c r="AI404" s="37"/>
      <c r="AJ404" s="37"/>
      <c r="AK404" s="37"/>
      <c r="AL404" s="37"/>
      <c r="AM404" s="37"/>
      <c r="AN404" s="37"/>
      <c r="AO404" s="37"/>
      <c r="AP404" s="48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6"/>
      <c r="BB404" s="37"/>
      <c r="BC404" s="37"/>
      <c r="BD404" s="37"/>
      <c r="BE404" s="37"/>
      <c r="BF404" s="37"/>
      <c r="BG404" s="37"/>
      <c r="BH404" s="37"/>
      <c r="BI404" s="37"/>
      <c r="BJ404" s="37"/>
      <c r="BK404" s="48"/>
      <c r="BL404" s="37"/>
      <c r="BM404" s="37"/>
      <c r="BN404" s="37"/>
      <c r="BO404" s="37"/>
      <c r="BP404" s="37"/>
      <c r="BQ404" s="37"/>
      <c r="BR404" s="37"/>
      <c r="BS404" s="37"/>
      <c r="BT404" s="37"/>
      <c r="BU404" s="48"/>
      <c r="BV404" s="37"/>
      <c r="BW404" s="37"/>
      <c r="BX404" s="37"/>
      <c r="BY404" s="37"/>
      <c r="BZ404" s="37"/>
      <c r="CA404" s="37"/>
      <c r="CB404" s="37"/>
      <c r="CC404" s="37"/>
      <c r="CD404" s="37"/>
      <c r="CE404" s="48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48"/>
      <c r="DA404" s="37"/>
      <c r="DB404" s="3">
        <v>64</v>
      </c>
      <c r="DD404" s="50">
        <v>6.1399999999999997E-6</v>
      </c>
      <c r="DE404">
        <v>69.754999999999995</v>
      </c>
      <c r="DF404">
        <v>60.817</v>
      </c>
      <c r="DG404">
        <v>87.332999999999998</v>
      </c>
      <c r="DH404">
        <v>59.533999999999999</v>
      </c>
      <c r="DI404">
        <v>1.0999999999999999E-2</v>
      </c>
      <c r="DT404" s="37"/>
      <c r="DU404" s="37"/>
      <c r="DV404" s="37"/>
      <c r="DW404" s="37"/>
      <c r="DX404" s="37"/>
      <c r="DY404" s="37"/>
      <c r="DZ404" s="37"/>
      <c r="EA404" s="37"/>
      <c r="EB404" s="37"/>
      <c r="EC404" s="37"/>
      <c r="ED404" s="37"/>
      <c r="EE404" s="48"/>
      <c r="EF404" s="37"/>
      <c r="EG404" s="49"/>
      <c r="EH404" s="37"/>
      <c r="EI404" s="37"/>
      <c r="EJ404" s="37"/>
      <c r="EK404" s="37"/>
      <c r="EL404" s="37"/>
      <c r="EM404" s="37"/>
      <c r="EN404" s="37"/>
      <c r="EO404" s="37"/>
      <c r="EP404" s="48"/>
      <c r="EQ404" s="37"/>
      <c r="ER404" s="37"/>
      <c r="ES404" s="37"/>
      <c r="ET404" s="37"/>
      <c r="EU404" s="37"/>
      <c r="EV404" s="37"/>
      <c r="EW404" s="37"/>
      <c r="EX404" s="37"/>
      <c r="EY404" s="36"/>
      <c r="EZ404" s="37"/>
      <c r="FA404" s="37"/>
      <c r="FB404" s="37"/>
      <c r="FC404" s="37"/>
      <c r="FD404" s="37"/>
      <c r="FE404" s="37"/>
      <c r="FF404" s="37"/>
      <c r="FG404" s="37"/>
      <c r="FH404" s="37"/>
    </row>
    <row r="405" spans="2:164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48"/>
      <c r="M405" s="37"/>
      <c r="N405" s="37"/>
      <c r="O405" s="37"/>
      <c r="P405" s="37"/>
      <c r="Q405" s="37"/>
      <c r="R405" s="37"/>
      <c r="S405" s="37"/>
      <c r="T405" s="37"/>
      <c r="U405" s="37"/>
      <c r="V405" s="48"/>
      <c r="W405" s="37"/>
      <c r="X405" s="37"/>
      <c r="Y405" s="37"/>
      <c r="Z405" s="37"/>
      <c r="AA405" s="37"/>
      <c r="AB405" s="37"/>
      <c r="AC405" s="37"/>
      <c r="AD405" s="37"/>
      <c r="AE405" s="37"/>
      <c r="AF405" s="48"/>
      <c r="AG405" s="37"/>
      <c r="AH405" s="37"/>
      <c r="AI405" s="37"/>
      <c r="AJ405" s="37"/>
      <c r="AK405" s="37"/>
      <c r="AL405" s="37"/>
      <c r="AM405" s="37"/>
      <c r="AN405" s="37"/>
      <c r="AO405" s="37"/>
      <c r="AP405" s="48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6"/>
      <c r="BB405" s="37"/>
      <c r="BC405" s="37"/>
      <c r="BD405" s="37"/>
      <c r="BE405" s="37"/>
      <c r="BF405" s="37"/>
      <c r="BG405" s="37"/>
      <c r="BH405" s="37"/>
      <c r="BI405" s="37"/>
      <c r="BJ405" s="37"/>
      <c r="BK405" s="48"/>
      <c r="BL405" s="37"/>
      <c r="BM405" s="37"/>
      <c r="BN405" s="37"/>
      <c r="BO405" s="37"/>
      <c r="BP405" s="37"/>
      <c r="BQ405" s="37"/>
      <c r="BR405" s="37"/>
      <c r="BS405" s="37"/>
      <c r="BT405" s="37"/>
      <c r="BU405" s="48"/>
      <c r="BV405" s="37"/>
      <c r="BW405" s="37"/>
      <c r="BX405" s="37"/>
      <c r="BY405" s="37"/>
      <c r="BZ405" s="37"/>
      <c r="CA405" s="37"/>
      <c r="CB405" s="37"/>
      <c r="CC405" s="37"/>
      <c r="CD405" s="37"/>
      <c r="CE405" s="48"/>
      <c r="CF405" s="37"/>
      <c r="CG405" s="37"/>
      <c r="CH405" s="37"/>
      <c r="CI405" s="37"/>
      <c r="CJ405" s="37"/>
      <c r="CK405" s="37"/>
      <c r="CL405" s="37"/>
      <c r="CM405" s="37"/>
      <c r="CN405" s="37"/>
      <c r="CO405" s="37"/>
      <c r="CP405" s="37"/>
      <c r="CQ405" s="37"/>
      <c r="CR405" s="37"/>
      <c r="CS405" s="37"/>
      <c r="CT405" s="37"/>
      <c r="CU405" s="37"/>
      <c r="CV405" s="37"/>
      <c r="CW405" s="37"/>
      <c r="CX405" s="37"/>
      <c r="CY405" s="37"/>
      <c r="CZ405" s="48"/>
      <c r="DA405" s="37"/>
      <c r="DB405" s="3">
        <v>65</v>
      </c>
      <c r="DC405" t="s">
        <v>3</v>
      </c>
      <c r="DD405" s="50">
        <v>7.6899999999999992E-6</v>
      </c>
      <c r="DE405">
        <v>57.732999999999997</v>
      </c>
      <c r="DF405">
        <v>52.972000000000001</v>
      </c>
      <c r="DG405">
        <v>62.149000000000001</v>
      </c>
      <c r="DH405">
        <v>-28.838000000000001</v>
      </c>
      <c r="DI405">
        <v>1.2999999999999999E-2</v>
      </c>
      <c r="DT405" s="37"/>
      <c r="DU405" s="37"/>
      <c r="DV405" s="37"/>
      <c r="DW405" s="37"/>
      <c r="DX405" s="37"/>
      <c r="DY405" s="37"/>
      <c r="DZ405" s="37"/>
      <c r="EA405" s="37"/>
      <c r="EB405" s="37"/>
      <c r="EC405" s="37"/>
      <c r="ED405" s="37"/>
      <c r="EE405" s="48"/>
      <c r="EF405" s="37"/>
      <c r="EG405" s="49"/>
      <c r="EH405" s="37"/>
      <c r="EI405" s="37"/>
      <c r="EJ405" s="37"/>
      <c r="EK405" s="37"/>
      <c r="EL405" s="37"/>
      <c r="EM405" s="37"/>
      <c r="EN405" s="37"/>
      <c r="EO405" s="37"/>
      <c r="EP405" s="48"/>
      <c r="EQ405" s="37"/>
      <c r="ER405" s="37"/>
      <c r="ES405" s="37"/>
      <c r="ET405" s="37"/>
      <c r="EU405" s="37"/>
      <c r="EV405" s="37"/>
      <c r="EW405" s="37"/>
      <c r="EX405" s="37"/>
      <c r="EY405" s="36"/>
      <c r="EZ405" s="37"/>
      <c r="FA405" s="37"/>
      <c r="FB405" s="37"/>
      <c r="FC405" s="37"/>
      <c r="FD405" s="37"/>
      <c r="FE405" s="37"/>
      <c r="FF405" s="37"/>
      <c r="FG405" s="37"/>
      <c r="FH405" s="37"/>
    </row>
    <row r="406" spans="2:164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48"/>
      <c r="M406" s="37"/>
      <c r="N406" s="37"/>
      <c r="O406" s="37"/>
      <c r="P406" s="37"/>
      <c r="Q406" s="37"/>
      <c r="R406" s="37"/>
      <c r="S406" s="37"/>
      <c r="T406" s="37"/>
      <c r="U406" s="37"/>
      <c r="V406" s="48"/>
      <c r="W406" s="37"/>
      <c r="X406" s="37"/>
      <c r="Y406" s="37"/>
      <c r="Z406" s="37"/>
      <c r="AA406" s="37"/>
      <c r="AB406" s="37"/>
      <c r="AC406" s="37"/>
      <c r="AD406" s="37"/>
      <c r="AE406" s="37"/>
      <c r="AF406" s="48"/>
      <c r="AG406" s="37"/>
      <c r="AH406" s="37"/>
      <c r="AI406" s="37"/>
      <c r="AJ406" s="37"/>
      <c r="AK406" s="37"/>
      <c r="AL406" s="37"/>
      <c r="AM406" s="37"/>
      <c r="AN406" s="37"/>
      <c r="AO406" s="37"/>
      <c r="AP406" s="48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6"/>
      <c r="BB406" s="37"/>
      <c r="BC406" s="37"/>
      <c r="BD406" s="37"/>
      <c r="BE406" s="37"/>
      <c r="BF406" s="37"/>
      <c r="BG406" s="37"/>
      <c r="BH406" s="37"/>
      <c r="BI406" s="37"/>
      <c r="BJ406" s="37"/>
      <c r="BK406" s="48"/>
      <c r="BL406" s="37"/>
      <c r="BM406" s="37"/>
      <c r="BN406" s="37"/>
      <c r="BO406" s="37"/>
      <c r="BP406" s="37"/>
      <c r="BQ406" s="37"/>
      <c r="BR406" s="37"/>
      <c r="BS406" s="37"/>
      <c r="BT406" s="37"/>
      <c r="BU406" s="48"/>
      <c r="BV406" s="37"/>
      <c r="BW406" s="37"/>
      <c r="BX406" s="37"/>
      <c r="BY406" s="37"/>
      <c r="BZ406" s="37"/>
      <c r="CA406" s="37"/>
      <c r="CB406" s="37"/>
      <c r="CC406" s="37"/>
      <c r="CD406" s="37"/>
      <c r="CE406" s="48"/>
      <c r="CF406" s="37"/>
      <c r="CG406" s="37"/>
      <c r="CH406" s="37"/>
      <c r="CI406" s="37"/>
      <c r="CJ406" s="37"/>
      <c r="CK406" s="37"/>
      <c r="CL406" s="37"/>
      <c r="CM406" s="37"/>
      <c r="CN406" s="37"/>
      <c r="CO406" s="37"/>
      <c r="CP406" s="37"/>
      <c r="CQ406" s="37"/>
      <c r="CR406" s="37"/>
      <c r="CS406" s="37"/>
      <c r="CT406" s="37"/>
      <c r="CU406" s="37"/>
      <c r="CV406" s="37"/>
      <c r="CW406" s="37"/>
      <c r="CX406" s="37"/>
      <c r="CY406" s="37"/>
      <c r="CZ406" s="48"/>
      <c r="DA406" s="37"/>
      <c r="DB406" s="3">
        <v>66</v>
      </c>
      <c r="DC406" t="s">
        <v>7</v>
      </c>
      <c r="DD406" s="50">
        <v>1.77E-6</v>
      </c>
      <c r="DE406">
        <v>6.891</v>
      </c>
      <c r="DF406">
        <v>8.0020000000000007</v>
      </c>
      <c r="DG406">
        <v>7.7510000000000003</v>
      </c>
      <c r="DH406">
        <v>90.706000000000003</v>
      </c>
      <c r="DI406">
        <v>3.0000000000000001E-3</v>
      </c>
      <c r="DT406" s="37"/>
      <c r="DU406" s="37"/>
      <c r="DV406" s="37"/>
      <c r="DW406" s="37"/>
      <c r="DX406" s="37"/>
      <c r="DY406" s="37"/>
      <c r="DZ406" s="37"/>
      <c r="EA406" s="37"/>
      <c r="EB406" s="37"/>
      <c r="EC406" s="37"/>
      <c r="ED406" s="37"/>
      <c r="EE406" s="48"/>
      <c r="EF406" s="37"/>
      <c r="EG406" s="49"/>
      <c r="EH406" s="37"/>
      <c r="EI406" s="37"/>
      <c r="EJ406" s="37"/>
      <c r="EK406" s="37"/>
      <c r="EL406" s="37"/>
      <c r="EM406" s="37"/>
      <c r="EN406" s="37"/>
      <c r="EO406" s="37"/>
      <c r="EP406" s="48"/>
      <c r="EQ406" s="37"/>
      <c r="ER406" s="37"/>
      <c r="ES406" s="37"/>
      <c r="ET406" s="37"/>
      <c r="EU406" s="37"/>
      <c r="EV406" s="37"/>
      <c r="EW406" s="37"/>
      <c r="EX406" s="37"/>
      <c r="EY406" s="36"/>
      <c r="EZ406" s="37"/>
      <c r="FA406" s="37"/>
      <c r="FB406" s="37"/>
      <c r="FC406" s="37"/>
      <c r="FD406" s="37"/>
      <c r="FE406" s="37"/>
      <c r="FF406" s="37"/>
      <c r="FG406" s="37"/>
      <c r="FH406" s="37"/>
    </row>
    <row r="407" spans="2:164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48"/>
      <c r="M407" s="37"/>
      <c r="N407" s="37"/>
      <c r="O407" s="37"/>
      <c r="P407" s="37"/>
      <c r="Q407" s="37"/>
      <c r="R407" s="37"/>
      <c r="S407" s="37"/>
      <c r="T407" s="37"/>
      <c r="U407" s="37"/>
      <c r="V407" s="48"/>
      <c r="W407" s="37"/>
      <c r="X407" s="37"/>
      <c r="Y407" s="37"/>
      <c r="Z407" s="37"/>
      <c r="AA407" s="37"/>
      <c r="AB407" s="37"/>
      <c r="AC407" s="37"/>
      <c r="AD407" s="37"/>
      <c r="AE407" s="37"/>
      <c r="AF407" s="48"/>
      <c r="AG407" s="37"/>
      <c r="AH407" s="37"/>
      <c r="AI407" s="37"/>
      <c r="AJ407" s="37"/>
      <c r="AK407" s="37"/>
      <c r="AL407" s="37"/>
      <c r="AM407" s="37"/>
      <c r="AN407" s="37"/>
      <c r="AO407" s="37"/>
      <c r="AP407" s="48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6"/>
      <c r="BB407" s="37"/>
      <c r="BC407" s="37"/>
      <c r="BD407" s="37"/>
      <c r="BE407" s="37"/>
      <c r="BF407" s="37"/>
      <c r="BG407" s="37"/>
      <c r="BH407" s="37"/>
      <c r="BI407" s="37"/>
      <c r="BJ407" s="37"/>
      <c r="BK407" s="48"/>
      <c r="BL407" s="37"/>
      <c r="BM407" s="37"/>
      <c r="BN407" s="37"/>
      <c r="BO407" s="37"/>
      <c r="BP407" s="37"/>
      <c r="BQ407" s="37"/>
      <c r="BR407" s="37"/>
      <c r="BS407" s="37"/>
      <c r="BT407" s="37"/>
      <c r="BU407" s="48"/>
      <c r="BV407" s="37"/>
      <c r="BW407" s="37"/>
      <c r="BX407" s="37"/>
      <c r="BY407" s="37"/>
      <c r="BZ407" s="37"/>
      <c r="CA407" s="37"/>
      <c r="CB407" s="37"/>
      <c r="CC407" s="37"/>
      <c r="CD407" s="37"/>
      <c r="CE407" s="48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48"/>
      <c r="DA407" s="37"/>
      <c r="DB407" s="3">
        <v>67</v>
      </c>
      <c r="DC407" t="s">
        <v>4</v>
      </c>
      <c r="DD407" s="50">
        <v>3.3799999999999998E-6</v>
      </c>
      <c r="DE407">
        <v>44.615000000000002</v>
      </c>
      <c r="DF407">
        <v>28</v>
      </c>
      <c r="DG407">
        <v>49.406999999999996</v>
      </c>
      <c r="DH407">
        <v>-123.69</v>
      </c>
      <c r="DI407">
        <v>6.0000000000000001E-3</v>
      </c>
      <c r="DT407" s="37"/>
      <c r="DU407" s="37"/>
      <c r="DV407" s="37"/>
      <c r="DW407" s="37"/>
      <c r="DX407" s="37"/>
      <c r="DY407" s="37"/>
      <c r="DZ407" s="37"/>
      <c r="EA407" s="37"/>
      <c r="EB407" s="37"/>
      <c r="EC407" s="37"/>
      <c r="ED407" s="37"/>
      <c r="EE407" s="48"/>
      <c r="EF407" s="37"/>
      <c r="EG407" s="49"/>
      <c r="EH407" s="37"/>
      <c r="EI407" s="37"/>
      <c r="EJ407" s="37"/>
      <c r="EK407" s="37"/>
      <c r="EL407" s="37"/>
      <c r="EM407" s="37"/>
      <c r="EN407" s="37"/>
      <c r="EO407" s="37"/>
      <c r="EP407" s="48"/>
      <c r="EQ407" s="37"/>
      <c r="ER407" s="37"/>
      <c r="ES407" s="37"/>
      <c r="ET407" s="37"/>
      <c r="EU407" s="37"/>
      <c r="EV407" s="37"/>
      <c r="EW407" s="37"/>
      <c r="EX407" s="37"/>
      <c r="EY407" s="36"/>
      <c r="EZ407" s="37"/>
      <c r="FA407" s="37"/>
      <c r="FB407" s="37"/>
      <c r="FC407" s="37"/>
      <c r="FD407" s="37"/>
      <c r="FE407" s="37"/>
      <c r="FF407" s="37"/>
      <c r="FG407" s="37"/>
      <c r="FH407" s="37"/>
    </row>
    <row r="408" spans="2:164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48"/>
      <c r="M408" s="37"/>
      <c r="N408" s="37"/>
      <c r="O408" s="37"/>
      <c r="P408" s="37"/>
      <c r="Q408" s="37"/>
      <c r="R408" s="37"/>
      <c r="S408" s="37"/>
      <c r="T408" s="37"/>
      <c r="U408" s="37"/>
      <c r="V408" s="48"/>
      <c r="W408" s="37"/>
      <c r="X408" s="37"/>
      <c r="Y408" s="37"/>
      <c r="Z408" s="37"/>
      <c r="AA408" s="37"/>
      <c r="AB408" s="37"/>
      <c r="AC408" s="37"/>
      <c r="AD408" s="37"/>
      <c r="AE408" s="37"/>
      <c r="AF408" s="48"/>
      <c r="AG408" s="37"/>
      <c r="AH408" s="37"/>
      <c r="AI408" s="37"/>
      <c r="AJ408" s="37"/>
      <c r="AK408" s="37"/>
      <c r="AL408" s="37"/>
      <c r="AM408" s="37"/>
      <c r="AN408" s="37"/>
      <c r="AO408" s="37"/>
      <c r="AP408" s="48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6"/>
      <c r="BB408" s="37"/>
      <c r="BC408" s="37"/>
      <c r="BD408" s="37"/>
      <c r="BE408" s="37"/>
      <c r="BF408" s="37"/>
      <c r="BG408" s="37"/>
      <c r="BH408" s="37"/>
      <c r="BI408" s="37"/>
      <c r="BJ408" s="37"/>
      <c r="BK408" s="48"/>
      <c r="BL408" s="37"/>
      <c r="BM408" s="37"/>
      <c r="BN408" s="37"/>
      <c r="BO408" s="37"/>
      <c r="BP408" s="37"/>
      <c r="BQ408" s="37"/>
      <c r="BR408" s="37"/>
      <c r="BS408" s="37"/>
      <c r="BT408" s="37"/>
      <c r="BU408" s="48"/>
      <c r="BV408" s="37"/>
      <c r="BW408" s="37"/>
      <c r="BX408" s="37"/>
      <c r="BY408" s="37"/>
      <c r="BZ408" s="37"/>
      <c r="CA408" s="37"/>
      <c r="CB408" s="37"/>
      <c r="CC408" s="37"/>
      <c r="CD408" s="37"/>
      <c r="CE408" s="48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48"/>
      <c r="DA408" s="37"/>
      <c r="DB408" s="3">
        <v>68</v>
      </c>
      <c r="DC408" t="s">
        <v>5</v>
      </c>
      <c r="DD408" s="50">
        <v>1.1399999999999999E-5</v>
      </c>
      <c r="DE408">
        <v>69.754999999999995</v>
      </c>
      <c r="DF408">
        <v>65.667000000000002</v>
      </c>
      <c r="DG408">
        <v>87.332999999999998</v>
      </c>
      <c r="DH408">
        <v>64.799000000000007</v>
      </c>
      <c r="DI408">
        <v>0.02</v>
      </c>
      <c r="DT408" s="37"/>
      <c r="DU408" s="37"/>
      <c r="DV408" s="37"/>
      <c r="DW408" s="37"/>
      <c r="DX408" s="37"/>
      <c r="DY408" s="37"/>
      <c r="DZ408" s="37"/>
      <c r="EA408" s="37"/>
      <c r="EB408" s="37"/>
      <c r="EC408" s="37"/>
      <c r="ED408" s="37"/>
      <c r="EE408" s="48"/>
      <c r="EF408" s="37"/>
      <c r="EG408" s="49"/>
      <c r="EH408" s="37"/>
      <c r="EI408" s="37"/>
      <c r="EJ408" s="37"/>
      <c r="EK408" s="37"/>
      <c r="EL408" s="37"/>
      <c r="EM408" s="37"/>
      <c r="EN408" s="37"/>
      <c r="EO408" s="37"/>
      <c r="EP408" s="48"/>
      <c r="EQ408" s="37"/>
      <c r="ER408" s="37"/>
      <c r="ES408" s="37"/>
      <c r="ET408" s="37"/>
      <c r="EU408" s="37"/>
      <c r="EV408" s="37"/>
      <c r="EW408" s="37"/>
      <c r="EX408" s="37"/>
      <c r="EY408" s="36"/>
      <c r="EZ408" s="37"/>
      <c r="FA408" s="37"/>
      <c r="FB408" s="37"/>
      <c r="FC408" s="37"/>
      <c r="FD408" s="37"/>
      <c r="FE408" s="37"/>
      <c r="FF408" s="37"/>
      <c r="FG408" s="37"/>
      <c r="FH408" s="37"/>
    </row>
    <row r="409" spans="2:164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48"/>
      <c r="M409" s="37"/>
      <c r="N409" s="37"/>
      <c r="O409" s="37"/>
      <c r="P409" s="37"/>
      <c r="Q409" s="37"/>
      <c r="R409" s="37"/>
      <c r="S409" s="37"/>
      <c r="T409" s="37"/>
      <c r="U409" s="37"/>
      <c r="V409" s="48"/>
      <c r="W409" s="37"/>
      <c r="X409" s="37"/>
      <c r="Y409" s="37"/>
      <c r="Z409" s="37"/>
      <c r="AA409" s="37"/>
      <c r="AB409" s="37"/>
      <c r="AC409" s="37"/>
      <c r="AD409" s="37"/>
      <c r="AE409" s="37"/>
      <c r="AF409" s="48"/>
      <c r="AG409" s="37"/>
      <c r="AH409" s="37"/>
      <c r="AI409" s="37"/>
      <c r="AJ409" s="37"/>
      <c r="AK409" s="37"/>
      <c r="AL409" s="37"/>
      <c r="AM409" s="37"/>
      <c r="AN409" s="37"/>
      <c r="AO409" s="37"/>
      <c r="AP409" s="48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6"/>
      <c r="BB409" s="37"/>
      <c r="BC409" s="37"/>
      <c r="BD409" s="37"/>
      <c r="BE409" s="37"/>
      <c r="BF409" s="37"/>
      <c r="BG409" s="37"/>
      <c r="BH409" s="37"/>
      <c r="BI409" s="37"/>
      <c r="BJ409" s="37"/>
      <c r="BK409" s="48"/>
      <c r="BL409" s="37"/>
      <c r="BM409" s="37"/>
      <c r="BN409" s="37"/>
      <c r="BO409" s="37"/>
      <c r="BP409" s="37"/>
      <c r="BQ409" s="37"/>
      <c r="BR409" s="37"/>
      <c r="BS409" s="37"/>
      <c r="BT409" s="37"/>
      <c r="BU409" s="48"/>
      <c r="BV409" s="37"/>
      <c r="BW409" s="37"/>
      <c r="BX409" s="37"/>
      <c r="BY409" s="37"/>
      <c r="BZ409" s="37"/>
      <c r="CA409" s="37"/>
      <c r="CB409" s="37"/>
      <c r="CC409" s="37"/>
      <c r="CD409" s="37"/>
      <c r="CE409" s="48"/>
      <c r="CF409" s="37"/>
      <c r="CG409" s="37"/>
      <c r="CH409" s="37"/>
      <c r="CI409" s="37"/>
      <c r="CJ409" s="37"/>
      <c r="CK409" s="37"/>
      <c r="CL409" s="37"/>
      <c r="CM409" s="37"/>
      <c r="CN409" s="37"/>
      <c r="CO409" s="37"/>
      <c r="CP409" s="37"/>
      <c r="CQ409" s="37"/>
      <c r="CR409" s="37"/>
      <c r="CS409" s="37"/>
      <c r="CT409" s="37"/>
      <c r="CU409" s="37"/>
      <c r="CV409" s="37"/>
      <c r="CW409" s="37"/>
      <c r="CX409" s="37"/>
      <c r="CY409" s="37"/>
      <c r="CZ409" s="48"/>
      <c r="DA409" s="37"/>
      <c r="DB409" s="3">
        <v>65</v>
      </c>
      <c r="DC409" t="s">
        <v>90</v>
      </c>
      <c r="DD409" s="50">
        <v>4.73E-4</v>
      </c>
      <c r="DE409">
        <v>57.070999999999998</v>
      </c>
      <c r="DF409">
        <v>28.468</v>
      </c>
      <c r="DG409">
        <v>87.332999999999998</v>
      </c>
      <c r="DH409">
        <v>61.137</v>
      </c>
      <c r="DI409">
        <v>0.85299999999999998</v>
      </c>
      <c r="DT409" s="37"/>
      <c r="DU409" s="37"/>
      <c r="DV409" s="37"/>
      <c r="DW409" s="37"/>
      <c r="DX409" s="37"/>
      <c r="DY409" s="37"/>
      <c r="DZ409" s="37"/>
      <c r="EA409" s="37"/>
      <c r="EB409" s="37"/>
      <c r="EC409" s="37"/>
      <c r="ED409" s="37"/>
      <c r="EE409" s="48"/>
      <c r="EF409" s="37"/>
      <c r="EG409" s="49"/>
      <c r="EH409" s="37"/>
      <c r="EI409" s="37"/>
      <c r="EJ409" s="37"/>
      <c r="EK409" s="37"/>
      <c r="EL409" s="37"/>
      <c r="EM409" s="37"/>
      <c r="EN409" s="37"/>
      <c r="EO409" s="37"/>
      <c r="EP409" s="48"/>
      <c r="EQ409" s="37"/>
      <c r="ER409" s="37"/>
      <c r="ES409" s="37"/>
      <c r="ET409" s="37"/>
      <c r="EU409" s="37"/>
      <c r="EV409" s="37"/>
      <c r="EW409" s="37"/>
      <c r="EX409" s="37"/>
      <c r="EY409" s="36"/>
      <c r="EZ409" s="37"/>
      <c r="FA409" s="37"/>
      <c r="FB409" s="37"/>
      <c r="FC409" s="37"/>
      <c r="FD409" s="37"/>
      <c r="FE409" s="37"/>
      <c r="FF409" s="37"/>
      <c r="FG409" s="37"/>
      <c r="FH409" s="37"/>
    </row>
    <row r="410" spans="2:164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48"/>
      <c r="M410" s="37"/>
      <c r="N410" s="37"/>
      <c r="O410" s="37"/>
      <c r="P410" s="37"/>
      <c r="Q410" s="37"/>
      <c r="R410" s="37"/>
      <c r="S410" s="37"/>
      <c r="T410" s="37"/>
      <c r="U410" s="37"/>
      <c r="V410" s="48"/>
      <c r="W410" s="37"/>
      <c r="X410" s="37"/>
      <c r="Y410" s="37"/>
      <c r="Z410" s="37"/>
      <c r="AA410" s="37"/>
      <c r="AB410" s="37"/>
      <c r="AC410" s="37"/>
      <c r="AD410" s="37"/>
      <c r="AE410" s="37"/>
      <c r="AF410" s="48"/>
      <c r="AG410" s="37"/>
      <c r="AH410" s="37"/>
      <c r="AI410" s="37"/>
      <c r="AJ410" s="37"/>
      <c r="AK410" s="37"/>
      <c r="AL410" s="37"/>
      <c r="AM410" s="37"/>
      <c r="AN410" s="37"/>
      <c r="AO410" s="37"/>
      <c r="AP410" s="48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6"/>
      <c r="BB410" s="37"/>
      <c r="BC410" s="37"/>
      <c r="BD410" s="37"/>
      <c r="BE410" s="37"/>
      <c r="BF410" s="37"/>
      <c r="BG410" s="37"/>
      <c r="BH410" s="37"/>
      <c r="BI410" s="37"/>
      <c r="BJ410" s="37"/>
      <c r="BK410" s="48"/>
      <c r="BL410" s="37"/>
      <c r="BM410" s="37"/>
      <c r="BN410" s="37"/>
      <c r="BO410" s="37"/>
      <c r="BP410" s="37"/>
      <c r="BQ410" s="37"/>
      <c r="BR410" s="37"/>
      <c r="BS410" s="37"/>
      <c r="BT410" s="37"/>
      <c r="BU410" s="48"/>
      <c r="BV410" s="37"/>
      <c r="BW410" s="37"/>
      <c r="BX410" s="37"/>
      <c r="BY410" s="37"/>
      <c r="BZ410" s="37"/>
      <c r="CA410" s="37"/>
      <c r="CB410" s="37"/>
      <c r="CC410" s="37"/>
      <c r="CD410" s="37"/>
      <c r="CE410" s="48"/>
      <c r="CF410" s="37"/>
      <c r="CG410" s="37"/>
      <c r="CH410" s="37"/>
      <c r="CI410" s="37"/>
      <c r="CJ410" s="37"/>
      <c r="CK410" s="37"/>
      <c r="CL410" s="37"/>
      <c r="CM410" s="37"/>
      <c r="CN410" s="37"/>
      <c r="CO410" s="37"/>
      <c r="CP410" s="37"/>
      <c r="CQ410" s="37"/>
      <c r="CR410" s="37"/>
      <c r="CS410" s="37"/>
      <c r="CT410" s="37"/>
      <c r="CU410" s="37"/>
      <c r="CV410" s="37"/>
      <c r="CW410" s="37"/>
      <c r="CX410" s="37"/>
      <c r="CY410" s="37"/>
      <c r="CZ410" s="48"/>
      <c r="DA410" s="37"/>
      <c r="DB410" s="3">
        <v>65</v>
      </c>
      <c r="DC410" t="s">
        <v>90</v>
      </c>
      <c r="DD410" s="50">
        <v>4.73E-4</v>
      </c>
      <c r="DE410">
        <v>57.070999999999998</v>
      </c>
      <c r="DF410">
        <v>28.468</v>
      </c>
      <c r="DG410">
        <v>87.332999999999998</v>
      </c>
      <c r="DH410">
        <v>61.137</v>
      </c>
      <c r="DI410">
        <v>0.85299999999999998</v>
      </c>
      <c r="DL410">
        <v>65</v>
      </c>
      <c r="DM410" t="s">
        <v>3</v>
      </c>
      <c r="DN410" s="50">
        <v>7.6899999999999992E-6</v>
      </c>
      <c r="DO410">
        <v>57.732999999999997</v>
      </c>
      <c r="DP410">
        <v>52.972000000000001</v>
      </c>
      <c r="DQ410">
        <v>62.149000000000001</v>
      </c>
      <c r="DR410">
        <v>-28.838000000000001</v>
      </c>
      <c r="DS410">
        <v>1.2999999999999999E-2</v>
      </c>
      <c r="DT410" s="37"/>
      <c r="DU410" s="37"/>
      <c r="DV410" s="37"/>
      <c r="DW410" s="37"/>
      <c r="DX410" s="37"/>
      <c r="DY410" s="37"/>
      <c r="DZ410" s="37"/>
      <c r="EA410" s="37"/>
      <c r="EB410" s="37"/>
      <c r="EC410" s="37"/>
      <c r="ED410" s="37"/>
      <c r="EE410" s="48"/>
      <c r="EF410" s="37"/>
      <c r="EG410" s="49"/>
      <c r="EH410" s="37"/>
      <c r="EI410" s="37"/>
      <c r="EJ410" s="37"/>
      <c r="EK410" s="37"/>
      <c r="EL410" s="37"/>
      <c r="EM410" s="37"/>
      <c r="EN410" s="37"/>
      <c r="EO410" s="37"/>
      <c r="EP410" s="48"/>
      <c r="EQ410" s="37"/>
      <c r="ER410" s="37"/>
      <c r="ES410" s="37"/>
      <c r="ET410" s="37"/>
      <c r="EU410" s="37"/>
      <c r="EV410" s="37"/>
      <c r="EW410" s="37"/>
      <c r="EX410" s="37"/>
      <c r="EY410" s="36"/>
      <c r="EZ410" s="37"/>
      <c r="FA410" s="37"/>
      <c r="FB410" s="37"/>
      <c r="FC410" s="37"/>
      <c r="FD410" s="37"/>
      <c r="FE410" s="37"/>
      <c r="FF410" s="37"/>
      <c r="FG410" s="37"/>
      <c r="FH410" s="37"/>
    </row>
    <row r="411" spans="2:164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48"/>
      <c r="M411" s="37"/>
      <c r="N411" s="37"/>
      <c r="O411" s="37"/>
      <c r="P411" s="37"/>
      <c r="Q411" s="37"/>
      <c r="R411" s="37"/>
      <c r="S411" s="37"/>
      <c r="T411" s="37"/>
      <c r="U411" s="37"/>
      <c r="V411" s="48"/>
      <c r="W411" s="37"/>
      <c r="X411" s="37"/>
      <c r="Y411" s="37"/>
      <c r="Z411" s="37"/>
      <c r="AA411" s="37"/>
      <c r="AB411" s="37"/>
      <c r="AC411" s="37"/>
      <c r="AD411" s="37"/>
      <c r="AE411" s="37"/>
      <c r="AF411" s="48"/>
      <c r="AG411" s="37"/>
      <c r="AH411" s="37"/>
      <c r="AI411" s="37"/>
      <c r="AJ411" s="37"/>
      <c r="AK411" s="37"/>
      <c r="AL411" s="37"/>
      <c r="AM411" s="37"/>
      <c r="AN411" s="37"/>
      <c r="AO411" s="37"/>
      <c r="AP411" s="48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6"/>
      <c r="BB411" s="37"/>
      <c r="BC411" s="37"/>
      <c r="BD411" s="37"/>
      <c r="BE411" s="37"/>
      <c r="BF411" s="37"/>
      <c r="BG411" s="37"/>
      <c r="BH411" s="37"/>
      <c r="BI411" s="37"/>
      <c r="BJ411" s="37"/>
      <c r="BK411" s="48"/>
      <c r="BL411" s="37"/>
      <c r="BM411" s="37"/>
      <c r="BN411" s="37"/>
      <c r="BO411" s="37"/>
      <c r="BP411" s="37"/>
      <c r="BQ411" s="37"/>
      <c r="BR411" s="37"/>
      <c r="BS411" s="37"/>
      <c r="BT411" s="37"/>
      <c r="BU411" s="48"/>
      <c r="BV411" s="37"/>
      <c r="BW411" s="37"/>
      <c r="BX411" s="37"/>
      <c r="BY411" s="37"/>
      <c r="BZ411" s="37"/>
      <c r="CA411" s="37"/>
      <c r="CB411" s="37"/>
      <c r="CC411" s="37"/>
      <c r="CD411" s="37"/>
      <c r="CE411" s="48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48"/>
      <c r="DA411" s="37"/>
      <c r="DJ411" t="s">
        <v>9</v>
      </c>
      <c r="DL411">
        <v>66</v>
      </c>
      <c r="DM411" t="s">
        <v>7</v>
      </c>
      <c r="DN411" s="50">
        <v>1.77E-6</v>
      </c>
      <c r="DO411">
        <v>6.891</v>
      </c>
      <c r="DP411">
        <v>8.0020000000000007</v>
      </c>
      <c r="DQ411">
        <v>7.7510000000000003</v>
      </c>
      <c r="DR411">
        <v>90.706000000000003</v>
      </c>
      <c r="DS411">
        <v>3.0000000000000001E-3</v>
      </c>
      <c r="DT411" s="37"/>
      <c r="DU411" s="37"/>
      <c r="DV411" s="37"/>
      <c r="DW411" s="37"/>
      <c r="DX411" s="37"/>
      <c r="DY411" s="37"/>
      <c r="DZ411" s="37"/>
      <c r="EA411" s="37"/>
      <c r="EB411" s="37"/>
      <c r="EC411" s="37"/>
      <c r="ED411" s="37"/>
      <c r="EE411" s="48"/>
      <c r="EF411" s="37"/>
      <c r="EG411" s="49"/>
      <c r="EH411" s="37"/>
      <c r="EI411" s="37"/>
      <c r="EJ411" s="37"/>
      <c r="EK411" s="37"/>
      <c r="EL411" s="37"/>
      <c r="EM411" s="37"/>
      <c r="EN411" s="37"/>
      <c r="EO411" s="37"/>
      <c r="EP411" s="48"/>
      <c r="EQ411" s="37"/>
      <c r="ER411" s="37"/>
      <c r="ES411" s="37"/>
      <c r="ET411" s="37"/>
      <c r="EU411" s="37"/>
      <c r="EV411" s="37"/>
      <c r="EW411" s="37"/>
      <c r="EX411" s="37"/>
      <c r="EY411" s="36"/>
      <c r="EZ411" s="37"/>
      <c r="FA411" s="37"/>
      <c r="FB411" s="37"/>
      <c r="FC411" s="37"/>
      <c r="FD411" s="37"/>
      <c r="FE411" s="37"/>
      <c r="FF411" s="37"/>
      <c r="FG411" s="37"/>
      <c r="FH411" s="37"/>
    </row>
    <row r="412" spans="2:164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48"/>
      <c r="M412" s="37"/>
      <c r="N412" s="37"/>
      <c r="O412" s="37"/>
      <c r="P412" s="37"/>
      <c r="Q412" s="37"/>
      <c r="R412" s="37"/>
      <c r="S412" s="37"/>
      <c r="T412" s="37"/>
      <c r="U412" s="37"/>
      <c r="V412" s="48"/>
      <c r="W412" s="37"/>
      <c r="X412" s="37"/>
      <c r="Y412" s="37"/>
      <c r="Z412" s="37"/>
      <c r="AA412" s="37"/>
      <c r="AB412" s="37"/>
      <c r="AC412" s="37"/>
      <c r="AD412" s="37"/>
      <c r="AE412" s="37"/>
      <c r="AF412" s="48"/>
      <c r="AG412" s="37"/>
      <c r="AH412" s="37"/>
      <c r="AI412" s="37"/>
      <c r="AJ412" s="37"/>
      <c r="AK412" s="37"/>
      <c r="AL412" s="37"/>
      <c r="AM412" s="37"/>
      <c r="AN412" s="37"/>
      <c r="AO412" s="37"/>
      <c r="AP412" s="48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6"/>
      <c r="BB412" s="37"/>
      <c r="BC412" s="37"/>
      <c r="BD412" s="37"/>
      <c r="BE412" s="37"/>
      <c r="BF412" s="37"/>
      <c r="BG412" s="37"/>
      <c r="BH412" s="37"/>
      <c r="BI412" s="37"/>
      <c r="BJ412" s="37"/>
      <c r="BK412" s="48"/>
      <c r="BL412" s="37"/>
      <c r="BM412" s="37"/>
      <c r="BN412" s="37"/>
      <c r="BO412" s="37"/>
      <c r="BP412" s="37"/>
      <c r="BQ412" s="37"/>
      <c r="BR412" s="37"/>
      <c r="BS412" s="37"/>
      <c r="BT412" s="37"/>
      <c r="BU412" s="48"/>
      <c r="BV412" s="37"/>
      <c r="BW412" s="37"/>
      <c r="BX412" s="37"/>
      <c r="BY412" s="37"/>
      <c r="BZ412" s="37"/>
      <c r="CA412" s="37"/>
      <c r="CB412" s="37"/>
      <c r="CC412" s="37"/>
      <c r="CD412" s="37"/>
      <c r="CE412" s="48"/>
      <c r="CF412" s="37"/>
      <c r="CG412" s="37"/>
      <c r="CH412" s="37"/>
      <c r="CI412" s="37"/>
      <c r="CJ412" s="37"/>
      <c r="CK412" s="37"/>
      <c r="CL412" s="37"/>
      <c r="CM412" s="37"/>
      <c r="CN412" s="37"/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48"/>
      <c r="DA412" s="37"/>
      <c r="DJ412">
        <v>65.61538462</v>
      </c>
      <c r="DK412">
        <v>65.61538462</v>
      </c>
      <c r="DL412">
        <v>67</v>
      </c>
      <c r="DM412" t="s">
        <v>4</v>
      </c>
      <c r="DN412" s="50">
        <v>3.3799999999999998E-6</v>
      </c>
      <c r="DO412">
        <v>44.615000000000002</v>
      </c>
      <c r="DP412">
        <v>28</v>
      </c>
      <c r="DQ412">
        <v>49.406999999999996</v>
      </c>
      <c r="DR412">
        <v>-123.69</v>
      </c>
      <c r="DS412">
        <v>6.0000000000000001E-3</v>
      </c>
      <c r="DT412" s="37"/>
      <c r="DU412" s="37"/>
      <c r="DV412" s="37"/>
      <c r="DW412" s="37"/>
      <c r="DX412" s="37"/>
      <c r="DY412" s="37"/>
      <c r="DZ412" s="37"/>
      <c r="EA412" s="37"/>
      <c r="EB412" s="37"/>
      <c r="EC412" s="37"/>
      <c r="ED412" s="37"/>
      <c r="EE412" s="48"/>
      <c r="EF412" s="37"/>
      <c r="EG412" s="49"/>
      <c r="EH412" s="37"/>
      <c r="EI412" s="37"/>
      <c r="EJ412" s="37"/>
      <c r="EK412" s="37"/>
      <c r="EL412" s="37"/>
      <c r="EM412" s="37"/>
      <c r="EN412" s="37"/>
      <c r="EO412" s="37"/>
      <c r="EP412" s="48"/>
      <c r="EQ412" s="37"/>
      <c r="ER412" s="37"/>
      <c r="ES412" s="37"/>
      <c r="ET412" s="37"/>
      <c r="EU412" s="37"/>
      <c r="EV412" s="37"/>
      <c r="EW412" s="37"/>
      <c r="EX412" s="37"/>
      <c r="EY412" s="36"/>
      <c r="EZ412" s="37"/>
      <c r="FA412" s="37"/>
      <c r="FB412" s="37"/>
      <c r="FC412" s="37"/>
      <c r="FD412" s="37"/>
      <c r="FE412" s="37"/>
      <c r="FF412" s="37"/>
      <c r="FG412" s="37"/>
      <c r="FH412" s="37"/>
    </row>
    <row r="413" spans="2:164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48"/>
      <c r="M413" s="37"/>
      <c r="N413" s="37"/>
      <c r="O413" s="37"/>
      <c r="P413" s="37"/>
      <c r="Q413" s="37"/>
      <c r="R413" s="37"/>
      <c r="S413" s="37"/>
      <c r="T413" s="37"/>
      <c r="U413" s="37"/>
      <c r="V413" s="48"/>
      <c r="W413" s="37"/>
      <c r="X413" s="37"/>
      <c r="Y413" s="37"/>
      <c r="Z413" s="37"/>
      <c r="AA413" s="37"/>
      <c r="AB413" s="37"/>
      <c r="AC413" s="37"/>
      <c r="AD413" s="37"/>
      <c r="AE413" s="37"/>
      <c r="AF413" s="48"/>
      <c r="AG413" s="37"/>
      <c r="AH413" s="37"/>
      <c r="AI413" s="37"/>
      <c r="AJ413" s="37"/>
      <c r="AK413" s="37"/>
      <c r="AL413" s="37"/>
      <c r="AM413" s="37"/>
      <c r="AN413" s="37"/>
      <c r="AO413" s="37"/>
      <c r="AP413" s="48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6"/>
      <c r="BB413" s="37"/>
      <c r="BC413" s="37"/>
      <c r="BD413" s="37"/>
      <c r="BE413" s="37"/>
      <c r="BF413" s="37"/>
      <c r="BG413" s="37"/>
      <c r="BH413" s="37"/>
      <c r="BI413" s="37"/>
      <c r="BJ413" s="37"/>
      <c r="BK413" s="48"/>
      <c r="BL413" s="37"/>
      <c r="BM413" s="37"/>
      <c r="BN413" s="37"/>
      <c r="BO413" s="37"/>
      <c r="BP413" s="37"/>
      <c r="BQ413" s="37"/>
      <c r="BR413" s="37"/>
      <c r="BS413" s="37"/>
      <c r="BT413" s="37"/>
      <c r="BU413" s="48"/>
      <c r="BV413" s="37"/>
      <c r="BW413" s="37"/>
      <c r="BX413" s="37"/>
      <c r="BY413" s="37"/>
      <c r="BZ413" s="37"/>
      <c r="CA413" s="37"/>
      <c r="CB413" s="37"/>
      <c r="CC413" s="37"/>
      <c r="CD413" s="37"/>
      <c r="CE413" s="48"/>
      <c r="CF413" s="37"/>
      <c r="CG413" s="37"/>
      <c r="CH413" s="37"/>
      <c r="CI413" s="37"/>
      <c r="CJ413" s="37"/>
      <c r="CK413" s="37"/>
      <c r="CL413" s="37"/>
      <c r="CM413" s="37"/>
      <c r="CN413" s="37"/>
      <c r="CO413" s="37"/>
      <c r="CP413" s="37"/>
      <c r="CQ413" s="37"/>
      <c r="CR413" s="37"/>
      <c r="CS413" s="37"/>
      <c r="CT413" s="37"/>
      <c r="CU413" s="37"/>
      <c r="CV413" s="37"/>
      <c r="CW413" s="37"/>
      <c r="CX413" s="37"/>
      <c r="CY413" s="37"/>
      <c r="CZ413" s="48"/>
      <c r="DA413" s="37"/>
      <c r="DE413">
        <v>19.68461538</v>
      </c>
      <c r="DF413">
        <v>53.3125</v>
      </c>
      <c r="DG413">
        <v>19.68461538</v>
      </c>
      <c r="DH413">
        <v>53.3125</v>
      </c>
      <c r="DI413" t="s">
        <v>10</v>
      </c>
      <c r="DJ413">
        <v>42.65</v>
      </c>
      <c r="DK413">
        <v>42.65</v>
      </c>
      <c r="DL413">
        <v>68</v>
      </c>
      <c r="DM413" t="s">
        <v>5</v>
      </c>
      <c r="DN413" s="50">
        <v>1.1399999999999999E-5</v>
      </c>
      <c r="DO413">
        <v>69.754999999999995</v>
      </c>
      <c r="DP413">
        <v>65.667000000000002</v>
      </c>
      <c r="DQ413">
        <v>87.332999999999998</v>
      </c>
      <c r="DR413">
        <v>64.799000000000007</v>
      </c>
      <c r="DS413">
        <v>0.02</v>
      </c>
      <c r="DT413" s="37"/>
      <c r="DU413" s="37"/>
      <c r="DV413" s="37"/>
      <c r="DW413" s="37"/>
      <c r="DX413" s="37"/>
      <c r="DY413" s="37"/>
      <c r="DZ413" s="37"/>
      <c r="EA413" s="37"/>
      <c r="EB413" s="37"/>
      <c r="EC413" s="37"/>
      <c r="ED413" s="37"/>
      <c r="EE413" s="48"/>
      <c r="EF413" s="37"/>
      <c r="EG413" s="49"/>
      <c r="EH413" s="37"/>
      <c r="EI413" s="37"/>
      <c r="EJ413" s="37"/>
      <c r="EK413" s="37"/>
      <c r="EL413" s="37"/>
      <c r="EM413" s="37"/>
      <c r="EN413" s="37"/>
      <c r="EO413" s="37"/>
      <c r="EP413" s="48"/>
      <c r="EQ413" s="37"/>
      <c r="ER413" s="37"/>
      <c r="ES413" s="37"/>
      <c r="ET413" s="37"/>
      <c r="EU413" s="37"/>
      <c r="EV413" s="37"/>
      <c r="EW413" s="37"/>
      <c r="EX413" s="37"/>
      <c r="EY413" s="36"/>
      <c r="EZ413" s="37"/>
      <c r="FA413" s="37"/>
      <c r="FB413" s="37"/>
      <c r="FC413" s="37"/>
      <c r="FD413" s="37"/>
      <c r="FE413" s="37"/>
      <c r="FF413" s="37"/>
      <c r="FG413" s="37"/>
      <c r="FH413" s="37"/>
    </row>
    <row r="414" spans="2:164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48"/>
      <c r="M414" s="37"/>
      <c r="N414" s="37"/>
      <c r="O414" s="37"/>
      <c r="P414" s="37"/>
      <c r="Q414" s="37"/>
      <c r="R414" s="37"/>
      <c r="S414" s="37"/>
      <c r="T414" s="37"/>
      <c r="U414" s="37"/>
      <c r="V414" s="48"/>
      <c r="W414" s="37"/>
      <c r="X414" s="37"/>
      <c r="Y414" s="37"/>
      <c r="Z414" s="37"/>
      <c r="AA414" s="37"/>
      <c r="AB414" s="37"/>
      <c r="AC414" s="37"/>
      <c r="AD414" s="37"/>
      <c r="AE414" s="37"/>
      <c r="AF414" s="48"/>
      <c r="AG414" s="37"/>
      <c r="AH414" s="37"/>
      <c r="AI414" s="37"/>
      <c r="AJ414" s="37"/>
      <c r="AK414" s="37"/>
      <c r="AL414" s="37"/>
      <c r="AM414" s="37"/>
      <c r="AN414" s="37"/>
      <c r="AO414" s="37"/>
      <c r="AP414" s="48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6"/>
      <c r="BB414" s="37"/>
      <c r="BC414" s="37"/>
      <c r="BD414" s="37"/>
      <c r="BE414" s="37"/>
      <c r="BF414" s="37"/>
      <c r="BG414" s="37"/>
      <c r="BH414" s="37"/>
      <c r="BI414" s="37"/>
      <c r="BJ414" s="37"/>
      <c r="BK414" s="48"/>
      <c r="BL414" s="37"/>
      <c r="BM414" s="37"/>
      <c r="BN414" s="37"/>
      <c r="BO414" s="37"/>
      <c r="BP414" s="37"/>
      <c r="BQ414" s="37"/>
      <c r="BR414" s="37"/>
      <c r="BS414" s="37"/>
      <c r="BT414" s="37"/>
      <c r="BU414" s="48"/>
      <c r="BV414" s="37"/>
      <c r="BW414" s="37"/>
      <c r="BX414" s="37"/>
      <c r="BY414" s="37"/>
      <c r="BZ414" s="37"/>
      <c r="CA414" s="37"/>
      <c r="CB414" s="37"/>
      <c r="CC414" s="37"/>
      <c r="CD414" s="37"/>
      <c r="CE414" s="48"/>
      <c r="CF414" s="37"/>
      <c r="CG414" s="37"/>
      <c r="CH414" s="37"/>
      <c r="CI414" s="37"/>
      <c r="CJ414" s="37"/>
      <c r="CK414" s="37"/>
      <c r="CL414" s="37"/>
      <c r="CM414" s="37"/>
      <c r="CN414" s="37"/>
      <c r="CO414" s="37"/>
      <c r="CP414" s="37"/>
      <c r="CQ414" s="37"/>
      <c r="CR414" s="37"/>
      <c r="CS414" s="37"/>
      <c r="CT414" s="37"/>
      <c r="CU414" s="37"/>
      <c r="CV414" s="37"/>
      <c r="CW414" s="37"/>
      <c r="CX414" s="37"/>
      <c r="CY414" s="37"/>
      <c r="CZ414" s="48"/>
      <c r="DA414" s="37"/>
      <c r="DF414">
        <v>85.3</v>
      </c>
      <c r="DH414">
        <v>85.3</v>
      </c>
      <c r="DI414" t="s">
        <v>11</v>
      </c>
      <c r="DJ414">
        <v>142.16666670000001</v>
      </c>
      <c r="DK414">
        <v>142.16666670000001</v>
      </c>
      <c r="DL414">
        <v>58</v>
      </c>
      <c r="DM414" t="s">
        <v>3</v>
      </c>
      <c r="DN414" s="50">
        <v>8.1000000000000004E-6</v>
      </c>
      <c r="DO414">
        <v>82.147999999999996</v>
      </c>
      <c r="DP414">
        <v>67.293999999999997</v>
      </c>
      <c r="DQ414">
        <v>97.841999999999999</v>
      </c>
      <c r="DR414">
        <v>-51.642000000000003</v>
      </c>
      <c r="DS414">
        <v>1.4E-2</v>
      </c>
      <c r="DT414" s="37"/>
      <c r="DU414" s="37"/>
      <c r="DV414" s="37"/>
      <c r="DW414" s="37"/>
      <c r="DX414" s="37"/>
      <c r="DY414" s="37"/>
      <c r="DZ414" s="37"/>
      <c r="EA414" s="37"/>
      <c r="EB414" s="37"/>
      <c r="EC414" s="37"/>
      <c r="ED414" s="37"/>
      <c r="EE414" s="48"/>
      <c r="EF414" s="37"/>
      <c r="EG414" s="49"/>
      <c r="EH414" s="37"/>
      <c r="EI414" s="37"/>
      <c r="EJ414" s="37"/>
      <c r="EK414" s="37"/>
      <c r="EL414" s="37"/>
      <c r="EM414" s="37"/>
      <c r="EN414" s="37"/>
      <c r="EO414" s="37"/>
      <c r="EP414" s="48"/>
      <c r="EQ414" s="37"/>
      <c r="ER414" s="37"/>
      <c r="ES414" s="37"/>
      <c r="ET414" s="37"/>
      <c r="EU414" s="37"/>
      <c r="EV414" s="37"/>
      <c r="EW414" s="37"/>
      <c r="EX414" s="37"/>
      <c r="EY414" s="36"/>
      <c r="EZ414" s="37"/>
      <c r="FA414" s="37"/>
      <c r="FB414" s="37"/>
      <c r="FC414" s="37"/>
      <c r="FD414" s="37"/>
      <c r="FE414" s="37"/>
      <c r="FF414" s="37"/>
      <c r="FG414" s="37"/>
      <c r="FH414" s="37"/>
    </row>
    <row r="415" spans="2:164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48"/>
      <c r="M415" s="37"/>
      <c r="N415" s="37"/>
      <c r="O415" s="37"/>
      <c r="P415" s="37"/>
      <c r="Q415" s="37"/>
      <c r="R415" s="37"/>
      <c r="S415" s="37"/>
      <c r="T415" s="37"/>
      <c r="U415" s="37"/>
      <c r="V415" s="48"/>
      <c r="W415" s="37"/>
      <c r="X415" s="37"/>
      <c r="Y415" s="37"/>
      <c r="Z415" s="37"/>
      <c r="AA415" s="37"/>
      <c r="AB415" s="37"/>
      <c r="AC415" s="37"/>
      <c r="AD415" s="37"/>
      <c r="AE415" s="37"/>
      <c r="AF415" s="48"/>
      <c r="AG415" s="37"/>
      <c r="AH415" s="37"/>
      <c r="AI415" s="37"/>
      <c r="AJ415" s="37"/>
      <c r="AK415" s="37"/>
      <c r="AL415" s="37"/>
      <c r="AM415" s="37"/>
      <c r="AN415" s="37"/>
      <c r="AO415" s="37"/>
      <c r="AP415" s="48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6"/>
      <c r="BB415" s="37"/>
      <c r="BC415" s="37"/>
      <c r="BD415" s="37"/>
      <c r="BE415" s="37"/>
      <c r="BF415" s="37"/>
      <c r="BG415" s="37"/>
      <c r="BH415" s="37"/>
      <c r="BI415" s="37"/>
      <c r="BJ415" s="37"/>
      <c r="BK415" s="48"/>
      <c r="BL415" s="37"/>
      <c r="BM415" s="37"/>
      <c r="BN415" s="37"/>
      <c r="BO415" s="37"/>
      <c r="BP415" s="37"/>
      <c r="BQ415" s="37"/>
      <c r="BR415" s="37"/>
      <c r="BS415" s="37"/>
      <c r="BT415" s="37"/>
      <c r="BU415" s="48"/>
      <c r="BV415" s="37"/>
      <c r="BW415" s="37"/>
      <c r="BX415" s="37"/>
      <c r="BY415" s="37"/>
      <c r="BZ415" s="37"/>
      <c r="CA415" s="37"/>
      <c r="CB415" s="37"/>
      <c r="CC415" s="37"/>
      <c r="CD415" s="37"/>
      <c r="CE415" s="48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/>
      <c r="CV415" s="37"/>
      <c r="CW415" s="37"/>
      <c r="CX415" s="37"/>
      <c r="CY415" s="37"/>
      <c r="CZ415" s="48"/>
      <c r="DA415" s="37"/>
      <c r="DL415">
        <v>59</v>
      </c>
      <c r="DM415" t="s">
        <v>7</v>
      </c>
      <c r="DN415" s="50">
        <v>2.04E-6</v>
      </c>
      <c r="DO415">
        <v>21.715</v>
      </c>
      <c r="DP415">
        <v>17.504999999999999</v>
      </c>
      <c r="DQ415">
        <v>31.582000000000001</v>
      </c>
      <c r="DR415">
        <v>90.81</v>
      </c>
      <c r="DS415">
        <v>4.0000000000000001E-3</v>
      </c>
      <c r="DT415" s="37"/>
      <c r="DU415" s="37"/>
      <c r="DV415" s="37"/>
      <c r="DW415" s="37"/>
      <c r="DX415" s="37"/>
      <c r="DY415" s="37"/>
      <c r="DZ415" s="37"/>
      <c r="EA415" s="37"/>
      <c r="EB415" s="37"/>
      <c r="EC415" s="37"/>
      <c r="ED415" s="37"/>
      <c r="EE415" s="48"/>
      <c r="EF415" s="37"/>
      <c r="EG415" s="49"/>
      <c r="EH415" s="37"/>
      <c r="EI415" s="37"/>
      <c r="EJ415" s="37"/>
      <c r="EK415" s="37"/>
      <c r="EL415" s="37"/>
      <c r="EM415" s="37"/>
      <c r="EN415" s="37"/>
      <c r="EO415" s="37"/>
      <c r="EP415" s="48"/>
      <c r="EQ415" s="37"/>
      <c r="ER415" s="37"/>
      <c r="ES415" s="37"/>
      <c r="ET415" s="37"/>
      <c r="EU415" s="37"/>
      <c r="EV415" s="37"/>
      <c r="EW415" s="37"/>
      <c r="EX415" s="37"/>
      <c r="EY415" s="36"/>
      <c r="EZ415" s="37"/>
      <c r="FA415" s="37"/>
      <c r="FB415" s="37"/>
      <c r="FC415" s="37"/>
      <c r="FD415" s="37"/>
      <c r="FE415" s="37"/>
      <c r="FF415" s="37"/>
      <c r="FG415" s="37"/>
      <c r="FH415" s="37"/>
    </row>
    <row r="416" spans="2:164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48"/>
      <c r="M416" s="37"/>
      <c r="N416" s="37"/>
      <c r="O416" s="37"/>
      <c r="P416" s="37"/>
      <c r="Q416" s="37"/>
      <c r="R416" s="37"/>
      <c r="S416" s="37"/>
      <c r="T416" s="37"/>
      <c r="U416" s="37"/>
      <c r="V416" s="48"/>
      <c r="W416" s="37"/>
      <c r="X416" s="37"/>
      <c r="Y416" s="37"/>
      <c r="Z416" s="37"/>
      <c r="AA416" s="37"/>
      <c r="AB416" s="37"/>
      <c r="AC416" s="37"/>
      <c r="AD416" s="37"/>
      <c r="AE416" s="37"/>
      <c r="AF416" s="48"/>
      <c r="AG416" s="37"/>
      <c r="AH416" s="37"/>
      <c r="AI416" s="37"/>
      <c r="AJ416" s="37"/>
      <c r="AK416" s="37"/>
      <c r="AL416" s="37"/>
      <c r="AM416" s="37"/>
      <c r="AN416" s="37"/>
      <c r="AO416" s="37"/>
      <c r="AP416" s="48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6"/>
      <c r="BB416" s="37"/>
      <c r="BC416" s="37"/>
      <c r="BD416" s="37"/>
      <c r="BE416" s="37"/>
      <c r="BF416" s="37"/>
      <c r="BG416" s="37"/>
      <c r="BH416" s="37"/>
      <c r="BI416" s="37"/>
      <c r="BJ416" s="37"/>
      <c r="BK416" s="48"/>
      <c r="BL416" s="37"/>
      <c r="BM416" s="37"/>
      <c r="BN416" s="37"/>
      <c r="BO416" s="37"/>
      <c r="BP416" s="37"/>
      <c r="BQ416" s="37"/>
      <c r="BR416" s="37"/>
      <c r="BS416" s="37"/>
      <c r="BT416" s="37"/>
      <c r="BU416" s="48"/>
      <c r="BV416" s="37"/>
      <c r="BW416" s="37"/>
      <c r="BX416" s="37"/>
      <c r="BY416" s="37"/>
      <c r="BZ416" s="37"/>
      <c r="CA416" s="37"/>
      <c r="CB416" s="37"/>
      <c r="CC416" s="37"/>
      <c r="CD416" s="37"/>
      <c r="CE416" s="48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48"/>
      <c r="DA416" s="37"/>
      <c r="DC416" t="s">
        <v>3</v>
      </c>
      <c r="DI416">
        <v>1.35E-2</v>
      </c>
      <c r="DL416">
        <v>60</v>
      </c>
      <c r="DM416" t="s">
        <v>4</v>
      </c>
      <c r="DN416" s="50">
        <v>4.6E-6</v>
      </c>
      <c r="DO416">
        <v>44.665999999999997</v>
      </c>
      <c r="DP416">
        <v>40.454999999999998</v>
      </c>
      <c r="DQ416">
        <v>48.045000000000002</v>
      </c>
      <c r="DR416">
        <v>-144.46199999999999</v>
      </c>
      <c r="DS416">
        <v>8.0000000000000002E-3</v>
      </c>
      <c r="DT416" s="37"/>
      <c r="DU416" s="37"/>
      <c r="DV416" s="37"/>
      <c r="DW416" s="37"/>
      <c r="DX416" s="37"/>
      <c r="DY416" s="37"/>
      <c r="DZ416" s="37"/>
      <c r="EA416" s="37"/>
      <c r="EB416" s="37"/>
      <c r="EC416" s="37"/>
      <c r="ED416" s="37"/>
      <c r="EE416" s="48"/>
      <c r="EF416" s="37"/>
      <c r="EG416" s="37"/>
      <c r="EH416" s="37"/>
      <c r="EI416" s="37"/>
      <c r="EJ416" s="37"/>
      <c r="EK416" s="37"/>
      <c r="EL416" s="37"/>
      <c r="EM416" s="37"/>
      <c r="EN416" s="37"/>
      <c r="EO416" s="37"/>
      <c r="EP416" s="48"/>
      <c r="EQ416" s="37"/>
      <c r="ER416" s="37"/>
      <c r="ES416" s="37"/>
      <c r="ET416" s="37"/>
      <c r="EU416" s="37"/>
      <c r="EV416" s="37"/>
      <c r="EW416" s="37"/>
      <c r="EX416" s="37"/>
      <c r="EY416" s="36"/>
      <c r="EZ416" s="37"/>
      <c r="FA416" s="37"/>
      <c r="FB416" s="37"/>
      <c r="FC416" s="37"/>
      <c r="FD416" s="37"/>
      <c r="FE416" s="37"/>
      <c r="FF416" s="37"/>
      <c r="FG416" s="37"/>
      <c r="FH416" s="37"/>
    </row>
    <row r="417" spans="2:164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48"/>
      <c r="M417" s="37"/>
      <c r="N417" s="37"/>
      <c r="O417" s="37"/>
      <c r="P417" s="37"/>
      <c r="Q417" s="37"/>
      <c r="R417" s="37"/>
      <c r="S417" s="37"/>
      <c r="T417" s="37"/>
      <c r="U417" s="37"/>
      <c r="V417" s="48"/>
      <c r="W417" s="37"/>
      <c r="X417" s="37"/>
      <c r="Y417" s="37"/>
      <c r="Z417" s="37"/>
      <c r="AA417" s="37"/>
      <c r="AB417" s="37"/>
      <c r="AC417" s="37"/>
      <c r="AD417" s="37"/>
      <c r="AE417" s="37"/>
      <c r="AF417" s="48"/>
      <c r="AG417" s="37"/>
      <c r="AH417" s="37"/>
      <c r="AI417" s="37"/>
      <c r="AJ417" s="37"/>
      <c r="AK417" s="37"/>
      <c r="AL417" s="37"/>
      <c r="AM417" s="37"/>
      <c r="AN417" s="37"/>
      <c r="AO417" s="37"/>
      <c r="AP417" s="48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6"/>
      <c r="BB417" s="37"/>
      <c r="BC417" s="37"/>
      <c r="BD417" s="37"/>
      <c r="BE417" s="37"/>
      <c r="BF417" s="37"/>
      <c r="BG417" s="37"/>
      <c r="BH417" s="37"/>
      <c r="BI417" s="37"/>
      <c r="BJ417" s="37"/>
      <c r="BK417" s="48"/>
      <c r="BL417" s="37"/>
      <c r="BM417" s="37"/>
      <c r="BN417" s="37"/>
      <c r="BO417" s="37"/>
      <c r="BP417" s="37"/>
      <c r="BQ417" s="37"/>
      <c r="BR417" s="37"/>
      <c r="BS417" s="37"/>
      <c r="BT417" s="37"/>
      <c r="BU417" s="48"/>
      <c r="BV417" s="37"/>
      <c r="BW417" s="37"/>
      <c r="BX417" s="37"/>
      <c r="BY417" s="37"/>
      <c r="BZ417" s="37"/>
      <c r="CA417" s="37"/>
      <c r="CB417" s="37"/>
      <c r="CC417" s="37"/>
      <c r="CD417" s="37"/>
      <c r="CE417" s="48"/>
      <c r="CF417" s="37"/>
      <c r="CG417" s="37"/>
      <c r="CH417" s="37"/>
      <c r="CI417" s="37"/>
      <c r="CJ417" s="37"/>
      <c r="CK417" s="37"/>
      <c r="CL417" s="37"/>
      <c r="CM417" s="37"/>
      <c r="CN417" s="37"/>
      <c r="CO417" s="37"/>
      <c r="CP417" s="37"/>
      <c r="CQ417" s="37"/>
      <c r="CR417" s="37"/>
      <c r="CS417" s="37"/>
      <c r="CT417" s="37"/>
      <c r="CU417" s="37"/>
      <c r="CV417" s="37"/>
      <c r="CW417" s="37"/>
      <c r="CX417" s="37"/>
      <c r="CY417" s="37"/>
      <c r="CZ417" s="48"/>
      <c r="DA417" s="37"/>
      <c r="DC417" t="s">
        <v>7</v>
      </c>
      <c r="DI417">
        <v>3.5000000000000001E-3</v>
      </c>
      <c r="DL417">
        <v>61</v>
      </c>
      <c r="DM417" t="s">
        <v>5</v>
      </c>
      <c r="DN417" s="50">
        <v>1.3499999999999999E-5</v>
      </c>
      <c r="DO417">
        <v>126.736</v>
      </c>
      <c r="DP417">
        <v>111.57899999999999</v>
      </c>
      <c r="DQ417">
        <v>159.36099999999999</v>
      </c>
      <c r="DR417">
        <v>43.667999999999999</v>
      </c>
      <c r="DS417">
        <v>2.4E-2</v>
      </c>
      <c r="DT417" s="37"/>
      <c r="DU417" s="37"/>
      <c r="DV417" s="37"/>
      <c r="DW417" s="37"/>
      <c r="DX417" s="37"/>
      <c r="DY417" s="37"/>
      <c r="DZ417" s="37"/>
      <c r="EA417" s="37"/>
      <c r="EB417" s="37"/>
      <c r="EC417" s="37"/>
      <c r="ED417" s="37"/>
      <c r="EE417" s="48"/>
      <c r="EF417" s="37"/>
      <c r="EG417" s="37"/>
      <c r="EH417" s="37"/>
      <c r="EI417" s="37"/>
      <c r="EJ417" s="37"/>
      <c r="EK417" s="37"/>
      <c r="EL417" s="37"/>
      <c r="EM417" s="37"/>
      <c r="EN417" s="37"/>
      <c r="EO417" s="37"/>
      <c r="EP417" s="48"/>
      <c r="EQ417" s="37"/>
      <c r="ER417" s="37"/>
      <c r="ES417" s="37"/>
      <c r="ET417" s="37"/>
      <c r="EU417" s="37"/>
      <c r="EV417" s="37"/>
      <c r="EW417" s="37"/>
      <c r="EX417" s="37"/>
      <c r="EY417" s="36"/>
      <c r="EZ417" s="37"/>
      <c r="FA417" s="37"/>
      <c r="FB417" s="37"/>
      <c r="FC417" s="37"/>
      <c r="FD417" s="37"/>
      <c r="FE417" s="37"/>
      <c r="FF417" s="37"/>
      <c r="FG417" s="37"/>
      <c r="FH417" s="37"/>
    </row>
    <row r="418" spans="2:164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48"/>
      <c r="M418" s="37"/>
      <c r="N418" s="37"/>
      <c r="O418" s="37"/>
      <c r="P418" s="37"/>
      <c r="Q418" s="37"/>
      <c r="R418" s="37"/>
      <c r="S418" s="37"/>
      <c r="T418" s="37"/>
      <c r="U418" s="37"/>
      <c r="V418" s="48"/>
      <c r="W418" s="37"/>
      <c r="X418" s="37"/>
      <c r="Y418" s="37"/>
      <c r="Z418" s="37"/>
      <c r="AA418" s="37"/>
      <c r="AB418" s="37"/>
      <c r="AC418" s="37"/>
      <c r="AD418" s="37"/>
      <c r="AE418" s="37"/>
      <c r="AF418" s="48"/>
      <c r="AG418" s="37"/>
      <c r="AH418" s="37"/>
      <c r="AI418" s="37"/>
      <c r="AJ418" s="37"/>
      <c r="AK418" s="37"/>
      <c r="AL418" s="37"/>
      <c r="AM418" s="37"/>
      <c r="AN418" s="37"/>
      <c r="AO418" s="37"/>
      <c r="AP418" s="48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6"/>
      <c r="BB418" s="37"/>
      <c r="BC418" s="37"/>
      <c r="BD418" s="37"/>
      <c r="BE418" s="37"/>
      <c r="BF418" s="37"/>
      <c r="BG418" s="37"/>
      <c r="BH418" s="37"/>
      <c r="BI418" s="37"/>
      <c r="BJ418" s="37"/>
      <c r="BK418" s="48"/>
      <c r="BL418" s="37"/>
      <c r="BM418" s="37"/>
      <c r="BN418" s="37"/>
      <c r="BO418" s="37"/>
      <c r="BP418" s="37"/>
      <c r="BQ418" s="37"/>
      <c r="BR418" s="37"/>
      <c r="BS418" s="37"/>
      <c r="BT418" s="37"/>
      <c r="BU418" s="48"/>
      <c r="BV418" s="37"/>
      <c r="BW418" s="37"/>
      <c r="BX418" s="37"/>
      <c r="BY418" s="37"/>
      <c r="BZ418" s="37"/>
      <c r="CA418" s="37"/>
      <c r="CB418" s="37"/>
      <c r="CC418" s="37"/>
      <c r="CD418" s="37"/>
      <c r="CE418" s="48"/>
      <c r="CF418" s="37"/>
      <c r="CG418" s="37"/>
      <c r="CH418" s="37"/>
      <c r="CI418" s="37"/>
      <c r="CJ418" s="37"/>
      <c r="CK418" s="37"/>
      <c r="CL418" s="37"/>
      <c r="CM418" s="37"/>
      <c r="CN418" s="37"/>
      <c r="CO418" s="37"/>
      <c r="CP418" s="37"/>
      <c r="CQ418" s="37"/>
      <c r="CR418" s="37"/>
      <c r="CS418" s="37"/>
      <c r="CT418" s="37"/>
      <c r="CU418" s="37"/>
      <c r="CV418" s="37"/>
      <c r="CW418" s="37"/>
      <c r="CX418" s="37"/>
      <c r="CY418" s="37"/>
      <c r="CZ418" s="48"/>
      <c r="DA418" s="37"/>
      <c r="DC418" t="s">
        <v>4</v>
      </c>
      <c r="DI418">
        <v>7.0000000000000001E-3</v>
      </c>
      <c r="DT418" s="37"/>
      <c r="DU418" s="37"/>
      <c r="DV418" s="37"/>
      <c r="DW418" s="37"/>
      <c r="DX418" s="37"/>
      <c r="DY418" s="37"/>
      <c r="DZ418" s="37"/>
      <c r="EA418" s="37"/>
      <c r="EB418" s="37"/>
      <c r="EC418" s="37"/>
      <c r="ED418" s="37"/>
      <c r="EE418" s="48"/>
      <c r="EF418" s="37"/>
      <c r="EG418" s="37"/>
      <c r="EH418" s="37"/>
      <c r="EI418" s="37"/>
      <c r="EJ418" s="37"/>
      <c r="EK418" s="37"/>
      <c r="EL418" s="37"/>
      <c r="EM418" s="37"/>
      <c r="EN418" s="37"/>
      <c r="EO418" s="37"/>
      <c r="EP418" s="48"/>
      <c r="EQ418" s="37"/>
      <c r="ER418" s="37"/>
      <c r="ES418" s="37"/>
      <c r="ET418" s="37"/>
      <c r="EU418" s="37"/>
      <c r="EV418" s="37"/>
      <c r="EW418" s="37"/>
      <c r="EX418" s="37"/>
      <c r="EY418" s="36"/>
      <c r="EZ418" s="37"/>
      <c r="FA418" s="37"/>
      <c r="FB418" s="37"/>
      <c r="FC418" s="37"/>
      <c r="FD418" s="37"/>
      <c r="FE418" s="37"/>
      <c r="FF418" s="37"/>
      <c r="FG418" s="37"/>
      <c r="FH418" s="37"/>
    </row>
    <row r="419" spans="2:164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48"/>
      <c r="M419" s="37"/>
      <c r="N419" s="37"/>
      <c r="O419" s="37"/>
      <c r="P419" s="37"/>
      <c r="Q419" s="37"/>
      <c r="R419" s="37"/>
      <c r="S419" s="37"/>
      <c r="T419" s="37"/>
      <c r="U419" s="37"/>
      <c r="V419" s="48"/>
      <c r="W419" s="37"/>
      <c r="X419" s="37"/>
      <c r="Y419" s="37"/>
      <c r="Z419" s="37"/>
      <c r="AA419" s="37"/>
      <c r="AB419" s="37"/>
      <c r="AC419" s="37"/>
      <c r="AD419" s="37"/>
      <c r="AE419" s="37"/>
      <c r="AF419" s="48"/>
      <c r="AG419" s="37"/>
      <c r="AH419" s="37"/>
      <c r="AI419" s="37"/>
      <c r="AJ419" s="37"/>
      <c r="AK419" s="37"/>
      <c r="AL419" s="37"/>
      <c r="AM419" s="37"/>
      <c r="AN419" s="37"/>
      <c r="AO419" s="37"/>
      <c r="AP419" s="48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6"/>
      <c r="BB419" s="37"/>
      <c r="BC419" s="37"/>
      <c r="BD419" s="37"/>
      <c r="BE419" s="37"/>
      <c r="BF419" s="37"/>
      <c r="BG419" s="37"/>
      <c r="BH419" s="37"/>
      <c r="BI419" s="37"/>
      <c r="BJ419" s="37"/>
      <c r="BK419" s="48"/>
      <c r="BL419" s="37"/>
      <c r="BM419" s="37"/>
      <c r="BN419" s="37"/>
      <c r="BO419" s="37"/>
      <c r="BP419" s="37"/>
      <c r="BQ419" s="37"/>
      <c r="BR419" s="37"/>
      <c r="BS419" s="37"/>
      <c r="BT419" s="37"/>
      <c r="BU419" s="48"/>
      <c r="BV419" s="37"/>
      <c r="BW419" s="37"/>
      <c r="BX419" s="37"/>
      <c r="BY419" s="37"/>
      <c r="BZ419" s="37"/>
      <c r="CA419" s="37"/>
      <c r="CB419" s="37"/>
      <c r="CC419" s="37"/>
      <c r="CD419" s="37"/>
      <c r="CE419" s="48"/>
      <c r="CF419" s="37"/>
      <c r="CG419" s="37"/>
      <c r="CH419" s="37"/>
      <c r="CI419" s="37"/>
      <c r="CJ419" s="37"/>
      <c r="CK419" s="37"/>
      <c r="CL419" s="37"/>
      <c r="CM419" s="37"/>
      <c r="CN419" s="37"/>
      <c r="CO419" s="37"/>
      <c r="CP419" s="37"/>
      <c r="CQ419" s="37"/>
      <c r="CR419" s="37"/>
      <c r="CS419" s="37"/>
      <c r="CT419" s="37"/>
      <c r="CU419" s="37"/>
      <c r="CV419" s="37"/>
      <c r="CW419" s="37"/>
      <c r="CX419" s="37"/>
      <c r="CY419" s="37"/>
      <c r="CZ419" s="48"/>
      <c r="DA419" s="37"/>
      <c r="DC419" t="s">
        <v>5</v>
      </c>
      <c r="DI419">
        <v>2.1999999999999999E-2</v>
      </c>
      <c r="DT419" s="37"/>
      <c r="DU419" s="37"/>
      <c r="DV419" s="37"/>
      <c r="DW419" s="37"/>
      <c r="DX419" s="37"/>
      <c r="DY419" s="37"/>
      <c r="DZ419" s="37"/>
      <c r="EA419" s="37"/>
      <c r="EB419" s="37"/>
      <c r="EC419" s="37"/>
      <c r="ED419" s="37"/>
      <c r="EE419" s="48"/>
      <c r="EF419" s="37"/>
      <c r="EG419" s="37"/>
      <c r="EH419" s="37"/>
      <c r="EI419" s="37"/>
      <c r="EJ419" s="37"/>
      <c r="EK419" s="37"/>
      <c r="EL419" s="37"/>
      <c r="EM419" s="37"/>
      <c r="EN419" s="37"/>
      <c r="EO419" s="37"/>
      <c r="EP419" s="48"/>
      <c r="EQ419" s="37"/>
      <c r="ER419" s="37"/>
      <c r="ES419" s="37"/>
      <c r="ET419" s="37"/>
      <c r="EU419" s="37"/>
      <c r="EV419" s="37"/>
      <c r="EW419" s="37"/>
      <c r="EX419" s="37"/>
      <c r="EY419" s="36"/>
      <c r="EZ419" s="37"/>
      <c r="FA419" s="37"/>
      <c r="FB419" s="37"/>
      <c r="FC419" s="37"/>
      <c r="FD419" s="37"/>
      <c r="FE419" s="37"/>
      <c r="FF419" s="37"/>
      <c r="FG419" s="37"/>
      <c r="FH419" s="37"/>
    </row>
    <row r="420" spans="2:164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48"/>
      <c r="M420" s="37"/>
      <c r="N420" s="37"/>
      <c r="O420" s="37"/>
      <c r="P420" s="37"/>
      <c r="Q420" s="37"/>
      <c r="R420" s="37"/>
      <c r="S420" s="37"/>
      <c r="T420" s="37"/>
      <c r="U420" s="37"/>
      <c r="V420" s="48"/>
      <c r="W420" s="37"/>
      <c r="X420" s="37"/>
      <c r="Y420" s="37"/>
      <c r="Z420" s="37"/>
      <c r="AA420" s="37"/>
      <c r="AB420" s="37"/>
      <c r="AC420" s="37"/>
      <c r="AD420" s="37"/>
      <c r="AE420" s="37"/>
      <c r="AF420" s="48"/>
      <c r="AG420" s="37"/>
      <c r="AH420" s="37"/>
      <c r="AI420" s="37"/>
      <c r="AJ420" s="37"/>
      <c r="AK420" s="37"/>
      <c r="AL420" s="37"/>
      <c r="AM420" s="37"/>
      <c r="AN420" s="37"/>
      <c r="AO420" s="37"/>
      <c r="AP420" s="48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6"/>
      <c r="BB420" s="37"/>
      <c r="BC420" s="37"/>
      <c r="BD420" s="37"/>
      <c r="BE420" s="37"/>
      <c r="BF420" s="37"/>
      <c r="BG420" s="37"/>
      <c r="BH420" s="37"/>
      <c r="BI420" s="37"/>
      <c r="BJ420" s="37"/>
      <c r="BK420" s="48"/>
      <c r="BL420" s="37"/>
      <c r="BM420" s="37"/>
      <c r="BN420" s="37"/>
      <c r="BO420" s="37"/>
      <c r="BP420" s="37"/>
      <c r="BQ420" s="37"/>
      <c r="BR420" s="37"/>
      <c r="BS420" s="37"/>
      <c r="BT420" s="37"/>
      <c r="BU420" s="48"/>
      <c r="BV420" s="37"/>
      <c r="BW420" s="37"/>
      <c r="BX420" s="37"/>
      <c r="BY420" s="37"/>
      <c r="BZ420" s="37"/>
      <c r="CA420" s="37"/>
      <c r="CB420" s="37"/>
      <c r="CC420" s="37"/>
      <c r="CD420" s="37"/>
      <c r="CE420" s="48"/>
      <c r="CF420" s="37"/>
      <c r="CG420" s="37"/>
      <c r="CH420" s="37"/>
      <c r="CI420" s="37"/>
      <c r="CJ420" s="37"/>
      <c r="CK420" s="37"/>
      <c r="CL420" s="37"/>
      <c r="CM420" s="37"/>
      <c r="CN420" s="37"/>
      <c r="CO420" s="37"/>
      <c r="CP420" s="37"/>
      <c r="CQ420" s="37"/>
      <c r="CR420" s="37"/>
      <c r="CS420" s="37"/>
      <c r="CT420" s="37"/>
      <c r="CU420" s="37"/>
      <c r="CV420" s="37"/>
      <c r="CW420" s="37"/>
      <c r="CX420" s="37"/>
      <c r="CY420" s="37"/>
      <c r="CZ420" s="48"/>
      <c r="DA420" s="37"/>
      <c r="DI420">
        <v>1.65</v>
      </c>
      <c r="DT420" s="37"/>
      <c r="DU420" s="37"/>
      <c r="DV420" s="37"/>
      <c r="DW420" s="37"/>
      <c r="DX420" s="37"/>
      <c r="DY420" s="37"/>
      <c r="DZ420" s="37"/>
      <c r="EA420" s="37"/>
      <c r="EB420" s="37"/>
      <c r="EC420" s="37"/>
      <c r="ED420" s="37"/>
      <c r="EE420" s="48"/>
      <c r="EF420" s="37"/>
      <c r="EG420" s="37"/>
      <c r="EH420" s="37"/>
      <c r="EI420" s="37"/>
      <c r="EJ420" s="37"/>
      <c r="EK420" s="37"/>
      <c r="EL420" s="37"/>
      <c r="EM420" s="37"/>
      <c r="EN420" s="37"/>
      <c r="EO420" s="37"/>
      <c r="EP420" s="48"/>
      <c r="EQ420" s="37"/>
      <c r="ER420" s="37"/>
      <c r="ES420" s="37"/>
      <c r="ET420" s="37"/>
      <c r="EU420" s="37"/>
      <c r="EV420" s="37"/>
      <c r="EW420" s="37"/>
      <c r="EX420" s="37"/>
      <c r="EY420" s="36"/>
      <c r="EZ420" s="37"/>
      <c r="FA420" s="37"/>
      <c r="FB420" s="37"/>
      <c r="FC420" s="37"/>
      <c r="FD420" s="37"/>
      <c r="FE420" s="37"/>
      <c r="FF420" s="37"/>
      <c r="FG420" s="37"/>
      <c r="FH420" s="37"/>
    </row>
    <row r="421" spans="2:164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48"/>
      <c r="M421" s="37"/>
      <c r="N421" s="37"/>
      <c r="O421" s="37"/>
      <c r="P421" s="37"/>
      <c r="Q421" s="37"/>
      <c r="R421" s="37"/>
      <c r="S421" s="37"/>
      <c r="T421" s="37"/>
      <c r="U421" s="37"/>
      <c r="V421" s="48"/>
      <c r="W421" s="37"/>
      <c r="X421" s="37"/>
      <c r="Y421" s="37"/>
      <c r="Z421" s="37"/>
      <c r="AA421" s="37"/>
      <c r="AB421" s="37"/>
      <c r="AC421" s="37"/>
      <c r="AD421" s="37"/>
      <c r="AE421" s="37"/>
      <c r="AF421" s="48"/>
      <c r="AG421" s="37"/>
      <c r="AH421" s="37"/>
      <c r="AI421" s="37"/>
      <c r="AJ421" s="37"/>
      <c r="AK421" s="37"/>
      <c r="AL421" s="37"/>
      <c r="AM421" s="37"/>
      <c r="AN421" s="37"/>
      <c r="AO421" s="37"/>
      <c r="AP421" s="48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6"/>
      <c r="BB421" s="37"/>
      <c r="BC421" s="37"/>
      <c r="BD421" s="37"/>
      <c r="BE421" s="37"/>
      <c r="BF421" s="37"/>
      <c r="BG421" s="37"/>
      <c r="BH421" s="37"/>
      <c r="BI421" s="37"/>
      <c r="BJ421" s="37"/>
      <c r="BK421" s="48"/>
      <c r="BL421" s="37"/>
      <c r="BM421" s="37"/>
      <c r="BN421" s="37"/>
      <c r="BO421" s="37"/>
      <c r="BP421" s="37"/>
      <c r="BQ421" s="37"/>
      <c r="BR421" s="37"/>
      <c r="BS421" s="37"/>
      <c r="BT421" s="37"/>
      <c r="BU421" s="48"/>
      <c r="BV421" s="37"/>
      <c r="BW421" s="37"/>
      <c r="BX421" s="37"/>
      <c r="BY421" s="37"/>
      <c r="BZ421" s="37"/>
      <c r="CA421" s="37"/>
      <c r="CB421" s="37"/>
      <c r="CC421" s="37"/>
      <c r="CD421" s="37"/>
      <c r="CE421" s="48"/>
      <c r="CF421" s="37"/>
      <c r="CG421" s="37"/>
      <c r="CH421" s="37"/>
      <c r="CI421" s="37"/>
      <c r="CJ421" s="37"/>
      <c r="CK421" s="37"/>
      <c r="CL421" s="37"/>
      <c r="CM421" s="37"/>
      <c r="CN421" s="37"/>
      <c r="CO421" s="37"/>
      <c r="CP421" s="37"/>
      <c r="CQ421" s="37"/>
      <c r="CR421" s="37"/>
      <c r="CS421" s="37"/>
      <c r="CT421" s="37"/>
      <c r="CU421" s="37"/>
      <c r="CV421" s="37"/>
      <c r="CW421" s="37"/>
      <c r="CX421" s="37"/>
      <c r="CY421" s="37"/>
      <c r="CZ421" s="48"/>
      <c r="DA421" s="37"/>
      <c r="DB421" s="3">
        <v>66</v>
      </c>
      <c r="DD421" s="50">
        <v>9.1699999999999995E-4</v>
      </c>
      <c r="DE421">
        <v>83.269000000000005</v>
      </c>
      <c r="DF421">
        <v>30.667000000000002</v>
      </c>
      <c r="DG421">
        <v>218.79599999999999</v>
      </c>
      <c r="DH421">
        <v>52.238999999999997</v>
      </c>
      <c r="DI421">
        <v>1.6539999999999999</v>
      </c>
      <c r="DT421" s="37"/>
      <c r="DU421" s="37"/>
      <c r="DV421" s="37"/>
      <c r="DW421" s="37"/>
      <c r="DX421" s="37"/>
      <c r="DY421" s="37"/>
      <c r="DZ421" s="37"/>
      <c r="EA421" s="37"/>
      <c r="EB421" s="37"/>
      <c r="EC421" s="37"/>
      <c r="ED421" s="37"/>
      <c r="EE421" s="48"/>
      <c r="EF421" s="37"/>
      <c r="EG421" s="37"/>
      <c r="EH421" s="37"/>
      <c r="EI421" s="37"/>
      <c r="EJ421" s="37"/>
      <c r="EK421" s="37"/>
      <c r="EL421" s="37"/>
      <c r="EM421" s="37"/>
      <c r="EN421" s="37"/>
      <c r="EO421" s="37"/>
      <c r="EP421" s="48"/>
      <c r="EQ421" s="37"/>
      <c r="ER421" s="37"/>
      <c r="ES421" s="37"/>
      <c r="ET421" s="37"/>
      <c r="EU421" s="37"/>
      <c r="EV421" s="37"/>
      <c r="EW421" s="37"/>
      <c r="EX421" s="37"/>
      <c r="EY421" s="36"/>
      <c r="EZ421" s="37"/>
      <c r="FA421" s="37"/>
      <c r="FB421" s="37"/>
      <c r="FC421" s="37"/>
      <c r="FD421" s="37"/>
      <c r="FE421" s="37"/>
      <c r="FF421" s="37"/>
      <c r="FG421" s="37"/>
      <c r="FH421" s="37"/>
    </row>
    <row r="422" spans="2:164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48"/>
      <c r="M422" s="37"/>
      <c r="N422" s="37"/>
      <c r="O422" s="37"/>
      <c r="P422" s="37"/>
      <c r="Q422" s="37"/>
      <c r="R422" s="37"/>
      <c r="S422" s="37"/>
      <c r="T422" s="37"/>
      <c r="U422" s="37"/>
      <c r="V422" s="48"/>
      <c r="W422" s="37"/>
      <c r="X422" s="37"/>
      <c r="Y422" s="37"/>
      <c r="Z422" s="37"/>
      <c r="AA422" s="37"/>
      <c r="AB422" s="37"/>
      <c r="AC422" s="37"/>
      <c r="AD422" s="37"/>
      <c r="AE422" s="37"/>
      <c r="AF422" s="48"/>
      <c r="AG422" s="37"/>
      <c r="AH422" s="37"/>
      <c r="AI422" s="37"/>
      <c r="AJ422" s="37"/>
      <c r="AK422" s="37"/>
      <c r="AL422" s="37"/>
      <c r="AM422" s="37"/>
      <c r="AN422" s="37"/>
      <c r="AO422" s="37"/>
      <c r="AP422" s="48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6"/>
      <c r="BB422" s="37"/>
      <c r="BC422" s="37"/>
      <c r="BD422" s="37"/>
      <c r="BE422" s="37"/>
      <c r="BF422" s="37"/>
      <c r="BG422" s="37"/>
      <c r="BH422" s="37"/>
      <c r="BI422" s="37"/>
      <c r="BJ422" s="37"/>
      <c r="BK422" s="48"/>
      <c r="BL422" s="37"/>
      <c r="BM422" s="37"/>
      <c r="BN422" s="37"/>
      <c r="BO422" s="37"/>
      <c r="BP422" s="37"/>
      <c r="BQ422" s="37"/>
      <c r="BR422" s="37"/>
      <c r="BS422" s="37"/>
      <c r="BT422" s="37"/>
      <c r="BU422" s="48"/>
      <c r="BV422" s="37"/>
      <c r="BW422" s="37"/>
      <c r="BX422" s="37"/>
      <c r="BY422" s="37"/>
      <c r="BZ422" s="37"/>
      <c r="CA422" s="37"/>
      <c r="CB422" s="37"/>
      <c r="CC422" s="37"/>
      <c r="CD422" s="37"/>
      <c r="CE422" s="48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48"/>
      <c r="DA422" s="37"/>
      <c r="DJ422" t="s">
        <v>9</v>
      </c>
      <c r="DT422" s="37"/>
      <c r="DU422" s="37"/>
      <c r="DV422" s="37"/>
      <c r="DW422" s="37"/>
      <c r="DX422" s="37"/>
      <c r="DY422" s="37"/>
      <c r="DZ422" s="37"/>
      <c r="EA422" s="37"/>
      <c r="EB422" s="37"/>
      <c r="EC422" s="37"/>
      <c r="ED422" s="37"/>
      <c r="EE422" s="48"/>
      <c r="EF422" s="37"/>
      <c r="EG422" s="37"/>
      <c r="EH422" s="37"/>
      <c r="EI422" s="37"/>
      <c r="EJ422" s="37"/>
      <c r="EK422" s="37"/>
      <c r="EL422" s="37"/>
      <c r="EM422" s="37"/>
      <c r="EN422" s="37"/>
      <c r="EO422" s="37"/>
      <c r="EP422" s="48"/>
      <c r="EQ422" s="37"/>
      <c r="ER422" s="37"/>
      <c r="ES422" s="37"/>
      <c r="ET422" s="37"/>
      <c r="EU422" s="37"/>
      <c r="EV422" s="37"/>
      <c r="EW422" s="37"/>
      <c r="EX422" s="37"/>
      <c r="EY422" s="36"/>
      <c r="EZ422" s="37"/>
      <c r="FA422" s="37"/>
      <c r="FB422" s="37"/>
      <c r="FC422" s="37"/>
      <c r="FD422" s="37"/>
      <c r="FE422" s="37"/>
      <c r="FF422" s="37"/>
      <c r="FG422" s="37"/>
      <c r="FH422" s="37"/>
    </row>
    <row r="423" spans="2:164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48"/>
      <c r="M423" s="37"/>
      <c r="N423" s="37"/>
      <c r="O423" s="37"/>
      <c r="P423" s="37"/>
      <c r="Q423" s="37"/>
      <c r="R423" s="37"/>
      <c r="S423" s="37"/>
      <c r="T423" s="37"/>
      <c r="U423" s="37"/>
      <c r="V423" s="48"/>
      <c r="W423" s="37"/>
      <c r="X423" s="37"/>
      <c r="Y423" s="37"/>
      <c r="Z423" s="37"/>
      <c r="AA423" s="37"/>
      <c r="AB423" s="37"/>
      <c r="AC423" s="37"/>
      <c r="AD423" s="37"/>
      <c r="AE423" s="37"/>
      <c r="AF423" s="48"/>
      <c r="AG423" s="37"/>
      <c r="AH423" s="37"/>
      <c r="AI423" s="37"/>
      <c r="AJ423" s="37"/>
      <c r="AK423" s="37"/>
      <c r="AL423" s="37"/>
      <c r="AM423" s="37"/>
      <c r="AN423" s="37"/>
      <c r="AO423" s="37"/>
      <c r="AP423" s="48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6"/>
      <c r="BB423" s="37"/>
      <c r="BC423" s="37"/>
      <c r="BD423" s="37"/>
      <c r="BE423" s="37"/>
      <c r="BF423" s="37"/>
      <c r="BG423" s="37"/>
      <c r="BH423" s="37"/>
      <c r="BI423" s="37"/>
      <c r="BJ423" s="37"/>
      <c r="BK423" s="48"/>
      <c r="BL423" s="37"/>
      <c r="BM423" s="37"/>
      <c r="BN423" s="37"/>
      <c r="BO423" s="37"/>
      <c r="BP423" s="37"/>
      <c r="BQ423" s="37"/>
      <c r="BR423" s="37"/>
      <c r="BS423" s="37"/>
      <c r="BT423" s="37"/>
      <c r="BU423" s="48"/>
      <c r="BV423" s="37"/>
      <c r="BW423" s="37"/>
      <c r="BX423" s="37"/>
      <c r="BY423" s="37"/>
      <c r="BZ423" s="37"/>
      <c r="CA423" s="37"/>
      <c r="CB423" s="37"/>
      <c r="CC423" s="37"/>
      <c r="CD423" s="37"/>
      <c r="CE423" s="48"/>
      <c r="CF423" s="37"/>
      <c r="CG423" s="37"/>
      <c r="CH423" s="37"/>
      <c r="CI423" s="37"/>
      <c r="CJ423" s="37"/>
      <c r="CK423" s="37"/>
      <c r="CL423" s="37"/>
      <c r="CM423" s="37"/>
      <c r="CN423" s="37"/>
      <c r="CO423" s="37"/>
      <c r="CP423" s="37"/>
      <c r="CQ423" s="37"/>
      <c r="CR423" s="37"/>
      <c r="CS423" s="37"/>
      <c r="CT423" s="37"/>
      <c r="CU423" s="37"/>
      <c r="CV423" s="37"/>
      <c r="CW423" s="37"/>
      <c r="CX423" s="37"/>
      <c r="CY423" s="37"/>
      <c r="CZ423" s="48"/>
      <c r="DA423" s="37"/>
      <c r="DJ423">
        <v>122.2222222</v>
      </c>
      <c r="DK423">
        <v>122.5185185</v>
      </c>
      <c r="DT423" s="37"/>
      <c r="DU423" s="37"/>
      <c r="DV423" s="37"/>
      <c r="DW423" s="37"/>
      <c r="DX423" s="37"/>
      <c r="DY423" s="37"/>
      <c r="DZ423" s="37"/>
      <c r="EA423" s="37"/>
      <c r="EB423" s="37"/>
      <c r="EC423" s="37"/>
      <c r="ED423" s="37"/>
      <c r="EE423" s="48"/>
      <c r="EF423" s="37"/>
      <c r="EG423" s="37"/>
      <c r="EH423" s="37"/>
      <c r="EI423" s="37"/>
      <c r="EJ423" s="37"/>
      <c r="EK423" s="37"/>
      <c r="EL423" s="37"/>
      <c r="EM423" s="37"/>
      <c r="EN423" s="37"/>
      <c r="EO423" s="37"/>
      <c r="EP423" s="48"/>
      <c r="EQ423" s="37"/>
      <c r="ER423" s="37"/>
      <c r="ES423" s="37"/>
      <c r="ET423" s="37"/>
      <c r="EU423" s="37"/>
      <c r="EV423" s="37"/>
      <c r="EW423" s="37"/>
      <c r="EX423" s="37"/>
      <c r="EY423" s="36"/>
      <c r="EZ423" s="37"/>
      <c r="FA423" s="37"/>
      <c r="FB423" s="37"/>
      <c r="FC423" s="37"/>
      <c r="FD423" s="37"/>
      <c r="FE423" s="37"/>
      <c r="FF423" s="37"/>
      <c r="FG423" s="37"/>
      <c r="FH423" s="37"/>
    </row>
    <row r="424" spans="2:164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48"/>
      <c r="M424" s="37"/>
      <c r="N424" s="37"/>
      <c r="O424" s="37"/>
      <c r="P424" s="37"/>
      <c r="Q424" s="37"/>
      <c r="R424" s="37"/>
      <c r="S424" s="37"/>
      <c r="T424" s="37"/>
      <c r="U424" s="37"/>
      <c r="V424" s="48"/>
      <c r="W424" s="37"/>
      <c r="X424" s="37"/>
      <c r="Y424" s="37"/>
      <c r="Z424" s="37"/>
      <c r="AA424" s="37"/>
      <c r="AB424" s="37"/>
      <c r="AC424" s="37"/>
      <c r="AD424" s="37"/>
      <c r="AE424" s="37"/>
      <c r="AF424" s="48"/>
      <c r="AG424" s="37"/>
      <c r="AH424" s="37"/>
      <c r="AI424" s="37"/>
      <c r="AJ424" s="37"/>
      <c r="AK424" s="37"/>
      <c r="AL424" s="37"/>
      <c r="AM424" s="37"/>
      <c r="AN424" s="37"/>
      <c r="AO424" s="37"/>
      <c r="AP424" s="48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6"/>
      <c r="BB424" s="37"/>
      <c r="BC424" s="37"/>
      <c r="BD424" s="37"/>
      <c r="BE424" s="37"/>
      <c r="BF424" s="37"/>
      <c r="BG424" s="37"/>
      <c r="BH424" s="37"/>
      <c r="BI424" s="37"/>
      <c r="BJ424" s="37"/>
      <c r="BK424" s="48"/>
      <c r="BL424" s="37"/>
      <c r="BM424" s="37"/>
      <c r="BN424" s="37"/>
      <c r="BO424" s="37"/>
      <c r="BP424" s="37"/>
      <c r="BQ424" s="37"/>
      <c r="BR424" s="37"/>
      <c r="BS424" s="37"/>
      <c r="BT424" s="37"/>
      <c r="BU424" s="48"/>
      <c r="BV424" s="37"/>
      <c r="BW424" s="37"/>
      <c r="BX424" s="37"/>
      <c r="BY424" s="37"/>
      <c r="BZ424" s="37"/>
      <c r="CA424" s="37"/>
      <c r="CB424" s="37"/>
      <c r="CC424" s="37"/>
      <c r="CD424" s="37"/>
      <c r="CE424" s="48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48"/>
      <c r="DA424" s="37"/>
      <c r="DE424">
        <v>42.881481479999998</v>
      </c>
      <c r="DF424">
        <v>97.294117650000004</v>
      </c>
      <c r="DG424">
        <v>42.777777780000001</v>
      </c>
      <c r="DH424">
        <v>97.058823529999998</v>
      </c>
      <c r="DI424" t="s">
        <v>10</v>
      </c>
      <c r="DJ424">
        <v>75</v>
      </c>
      <c r="DK424">
        <v>75.181818179999993</v>
      </c>
      <c r="DT424" s="37"/>
      <c r="DU424" s="37"/>
      <c r="DV424" s="37"/>
      <c r="DW424" s="37"/>
      <c r="DX424" s="37"/>
      <c r="DY424" s="37"/>
      <c r="DZ424" s="37"/>
      <c r="EA424" s="37"/>
      <c r="EB424" s="37"/>
      <c r="EC424" s="37"/>
      <c r="ED424" s="37"/>
      <c r="EE424" s="48"/>
      <c r="EF424" s="37"/>
      <c r="EG424" s="37"/>
      <c r="EH424" s="37"/>
      <c r="EI424" s="37"/>
      <c r="EJ424" s="37"/>
      <c r="EK424" s="37"/>
      <c r="EL424" s="37"/>
      <c r="EM424" s="37"/>
      <c r="EN424" s="37"/>
      <c r="EO424" s="37"/>
      <c r="EP424" s="48"/>
      <c r="EQ424" s="37"/>
      <c r="ER424" s="37"/>
      <c r="ES424" s="37"/>
      <c r="ET424" s="37"/>
      <c r="EU424" s="37"/>
      <c r="EV424" s="37"/>
      <c r="EW424" s="37"/>
      <c r="EX424" s="37"/>
      <c r="EY424" s="36"/>
      <c r="EZ424" s="37"/>
      <c r="FA424" s="37"/>
      <c r="FB424" s="37"/>
      <c r="FC424" s="37"/>
      <c r="FD424" s="37"/>
      <c r="FE424" s="37"/>
      <c r="FF424" s="37"/>
      <c r="FG424" s="37"/>
      <c r="FH424" s="37"/>
    </row>
    <row r="425" spans="2:164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48"/>
      <c r="M425" s="37"/>
      <c r="N425" s="37"/>
      <c r="O425" s="37"/>
      <c r="P425" s="37"/>
      <c r="Q425" s="37"/>
      <c r="R425" s="37"/>
      <c r="S425" s="37"/>
      <c r="T425" s="37"/>
      <c r="U425" s="37"/>
      <c r="V425" s="48"/>
      <c r="W425" s="37"/>
      <c r="X425" s="37"/>
      <c r="Y425" s="37"/>
      <c r="Z425" s="37"/>
      <c r="AA425" s="37"/>
      <c r="AB425" s="37"/>
      <c r="AC425" s="37"/>
      <c r="AD425" s="37"/>
      <c r="AE425" s="37"/>
      <c r="AF425" s="48"/>
      <c r="AG425" s="37"/>
      <c r="AH425" s="37"/>
      <c r="AI425" s="37"/>
      <c r="AJ425" s="37"/>
      <c r="AK425" s="37"/>
      <c r="AL425" s="37"/>
      <c r="AM425" s="37"/>
      <c r="AN425" s="37"/>
      <c r="AO425" s="37"/>
      <c r="AP425" s="48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6"/>
      <c r="BB425" s="37"/>
      <c r="BC425" s="37"/>
      <c r="BD425" s="37"/>
      <c r="BE425" s="37"/>
      <c r="BF425" s="37"/>
      <c r="BG425" s="37"/>
      <c r="BH425" s="37"/>
      <c r="BI425" s="37"/>
      <c r="BJ425" s="37"/>
      <c r="BK425" s="48"/>
      <c r="BL425" s="37"/>
      <c r="BM425" s="37"/>
      <c r="BN425" s="37"/>
      <c r="BO425" s="37"/>
      <c r="BP425" s="37"/>
      <c r="BQ425" s="37"/>
      <c r="BR425" s="37"/>
      <c r="BS425" s="37"/>
      <c r="BT425" s="37"/>
      <c r="BU425" s="48"/>
      <c r="BV425" s="37"/>
      <c r="BW425" s="37"/>
      <c r="BX425" s="37"/>
      <c r="BY425" s="37"/>
      <c r="BZ425" s="37"/>
      <c r="CA425" s="37"/>
      <c r="CB425" s="37"/>
      <c r="CC425" s="37"/>
      <c r="CD425" s="37"/>
      <c r="CE425" s="48"/>
      <c r="CF425" s="37"/>
      <c r="CG425" s="37"/>
      <c r="CH425" s="37"/>
      <c r="CI425" s="37"/>
      <c r="CJ425" s="37"/>
      <c r="CK425" s="37"/>
      <c r="CL425" s="37"/>
      <c r="CM425" s="37"/>
      <c r="CN425" s="37"/>
      <c r="CO425" s="37"/>
      <c r="CP425" s="37"/>
      <c r="CQ425" s="37"/>
      <c r="CR425" s="37"/>
      <c r="CS425" s="37"/>
      <c r="CT425" s="37"/>
      <c r="CU425" s="37"/>
      <c r="CV425" s="37"/>
      <c r="CW425" s="37"/>
      <c r="CX425" s="37"/>
      <c r="CY425" s="37"/>
      <c r="CZ425" s="48"/>
      <c r="DA425" s="37"/>
      <c r="DF425">
        <v>165.4</v>
      </c>
      <c r="DH425">
        <v>165</v>
      </c>
      <c r="DI425" t="s">
        <v>11</v>
      </c>
      <c r="DJ425">
        <v>235.7142857</v>
      </c>
      <c r="DK425">
        <v>236.2857143</v>
      </c>
      <c r="DT425" s="37"/>
      <c r="DU425" s="37"/>
      <c r="DV425" s="37"/>
      <c r="DW425" s="37"/>
      <c r="DX425" s="37"/>
      <c r="DY425" s="37"/>
      <c r="DZ425" s="37"/>
      <c r="EA425" s="37"/>
      <c r="EB425" s="37"/>
      <c r="EC425" s="37"/>
      <c r="ED425" s="37"/>
      <c r="EE425" s="48"/>
      <c r="EF425" s="37"/>
      <c r="EG425" s="37"/>
      <c r="EH425" s="37"/>
      <c r="EI425" s="37"/>
      <c r="EJ425" s="37"/>
      <c r="EK425" s="37"/>
      <c r="EL425" s="37"/>
      <c r="EM425" s="37"/>
      <c r="EN425" s="37"/>
      <c r="EO425" s="37"/>
      <c r="EP425" s="48"/>
      <c r="EQ425" s="37"/>
      <c r="ER425" s="37"/>
      <c r="ES425" s="37"/>
      <c r="ET425" s="37"/>
      <c r="EU425" s="37"/>
      <c r="EV425" s="37"/>
      <c r="EW425" s="37"/>
      <c r="EX425" s="37"/>
      <c r="EY425" s="36"/>
      <c r="EZ425" s="37"/>
      <c r="FA425" s="37"/>
      <c r="FB425" s="37"/>
      <c r="FC425" s="37"/>
      <c r="FD425" s="37"/>
      <c r="FE425" s="37"/>
      <c r="FF425" s="37"/>
      <c r="FG425" s="37"/>
      <c r="FH425" s="37"/>
    </row>
    <row r="426" spans="2:164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48"/>
      <c r="M426" s="37"/>
      <c r="N426" s="37"/>
      <c r="O426" s="37"/>
      <c r="P426" s="37"/>
      <c r="Q426" s="37"/>
      <c r="R426" s="37"/>
      <c r="S426" s="37"/>
      <c r="T426" s="37"/>
      <c r="U426" s="37"/>
      <c r="V426" s="48"/>
      <c r="W426" s="37"/>
      <c r="X426" s="37"/>
      <c r="Y426" s="37"/>
      <c r="Z426" s="37"/>
      <c r="AA426" s="37"/>
      <c r="AB426" s="37"/>
      <c r="AC426" s="37"/>
      <c r="AD426" s="37"/>
      <c r="AE426" s="37"/>
      <c r="AF426" s="48"/>
      <c r="AG426" s="37"/>
      <c r="AH426" s="37"/>
      <c r="AI426" s="37"/>
      <c r="AJ426" s="37"/>
      <c r="AK426" s="37"/>
      <c r="AL426" s="37"/>
      <c r="AM426" s="37"/>
      <c r="AN426" s="37"/>
      <c r="AO426" s="37"/>
      <c r="AP426" s="48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6"/>
      <c r="BB426" s="37"/>
      <c r="BC426" s="37"/>
      <c r="BD426" s="37"/>
      <c r="BE426" s="37"/>
      <c r="BF426" s="37"/>
      <c r="BG426" s="37"/>
      <c r="BH426" s="37"/>
      <c r="BI426" s="37"/>
      <c r="BJ426" s="37"/>
      <c r="BK426" s="48"/>
      <c r="BL426" s="37"/>
      <c r="BM426" s="37"/>
      <c r="BN426" s="37"/>
      <c r="BO426" s="37"/>
      <c r="BP426" s="37"/>
      <c r="BQ426" s="37"/>
      <c r="BR426" s="37"/>
      <c r="BS426" s="37"/>
      <c r="BT426" s="37"/>
      <c r="BU426" s="48"/>
      <c r="BV426" s="37"/>
      <c r="BW426" s="37"/>
      <c r="BX426" s="37"/>
      <c r="BY426" s="37"/>
      <c r="BZ426" s="37"/>
      <c r="CA426" s="37"/>
      <c r="CB426" s="37"/>
      <c r="CC426" s="37"/>
      <c r="CD426" s="37"/>
      <c r="CE426" s="48"/>
      <c r="CF426" s="37"/>
      <c r="CG426" s="37"/>
      <c r="CH426" s="37"/>
      <c r="CI426" s="37"/>
      <c r="CJ426" s="37"/>
      <c r="CK426" s="37"/>
      <c r="CL426" s="37"/>
      <c r="CM426" s="37"/>
      <c r="CN426" s="37"/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/>
      <c r="CZ426" s="48"/>
      <c r="DA426" s="37"/>
      <c r="DB426" s="51" t="s">
        <v>97</v>
      </c>
      <c r="DC426" s="37"/>
      <c r="DD426" s="37"/>
      <c r="DE426" s="37"/>
      <c r="DF426" s="37"/>
      <c r="DG426" s="37"/>
      <c r="DH426" s="37"/>
      <c r="DI426" s="37"/>
      <c r="DJ426" s="37"/>
      <c r="DK426" s="37"/>
      <c r="DL426" s="37"/>
      <c r="DM426" s="37"/>
      <c r="DN426" s="37"/>
      <c r="DO426" s="37"/>
      <c r="DP426" s="37"/>
      <c r="DQ426" s="37"/>
      <c r="DR426" s="37"/>
      <c r="DS426" s="37"/>
      <c r="DT426" s="37"/>
      <c r="DU426" s="37"/>
      <c r="DV426" s="37"/>
      <c r="DW426" s="37"/>
      <c r="DX426" s="37"/>
      <c r="DY426" s="37"/>
      <c r="DZ426" s="37"/>
      <c r="EA426" s="37"/>
      <c r="EB426" s="37"/>
      <c r="EC426" s="37"/>
      <c r="ED426" s="37"/>
      <c r="EE426" s="48"/>
      <c r="EF426" s="37"/>
      <c r="EG426" s="37"/>
      <c r="EH426" s="37"/>
      <c r="EI426" s="37"/>
      <c r="EJ426" s="37"/>
      <c r="EK426" s="37"/>
      <c r="EL426" s="37"/>
      <c r="EM426" s="37"/>
      <c r="EN426" s="37"/>
      <c r="EO426" s="37"/>
      <c r="EP426" s="48"/>
      <c r="EQ426" s="37"/>
      <c r="ER426" s="37"/>
      <c r="ES426" s="37"/>
      <c r="ET426" s="37"/>
      <c r="EU426" s="37"/>
      <c r="EV426" s="37"/>
      <c r="EW426" s="37"/>
      <c r="EX426" s="37"/>
      <c r="EY426" s="36"/>
      <c r="EZ426" s="37"/>
      <c r="FA426" s="37"/>
      <c r="FB426" s="37"/>
      <c r="FC426" s="37"/>
      <c r="FD426" s="37"/>
      <c r="FE426" s="37"/>
      <c r="FF426" s="37"/>
      <c r="FG426" s="37"/>
      <c r="FH426" s="37"/>
    </row>
    <row r="427" spans="2:164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48"/>
      <c r="M427" s="37"/>
      <c r="N427" s="37"/>
      <c r="O427" s="37"/>
      <c r="P427" s="37"/>
      <c r="Q427" s="37"/>
      <c r="R427" s="37"/>
      <c r="S427" s="37"/>
      <c r="T427" s="37"/>
      <c r="U427" s="37"/>
      <c r="V427" s="48"/>
      <c r="W427" s="37"/>
      <c r="X427" s="37"/>
      <c r="Y427" s="37"/>
      <c r="Z427" s="37"/>
      <c r="AA427" s="37"/>
      <c r="AB427" s="37"/>
      <c r="AC427" s="37"/>
      <c r="AD427" s="37"/>
      <c r="AE427" s="37"/>
      <c r="AF427" s="48"/>
      <c r="AG427" s="37"/>
      <c r="AH427" s="37"/>
      <c r="AI427" s="37"/>
      <c r="AJ427" s="37"/>
      <c r="AK427" s="37"/>
      <c r="AL427" s="37"/>
      <c r="AM427" s="37"/>
      <c r="AN427" s="37"/>
      <c r="AO427" s="37"/>
      <c r="AP427" s="48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6"/>
      <c r="BB427" s="37"/>
      <c r="BC427" s="37"/>
      <c r="BD427" s="37"/>
      <c r="BE427" s="37"/>
      <c r="BF427" s="37"/>
      <c r="BG427" s="37"/>
      <c r="BH427" s="37"/>
      <c r="BI427" s="37"/>
      <c r="BJ427" s="37"/>
      <c r="BK427" s="48"/>
      <c r="BL427" s="37"/>
      <c r="BM427" s="37"/>
      <c r="BN427" s="37"/>
      <c r="BO427" s="37"/>
      <c r="BP427" s="37"/>
      <c r="BQ427" s="37"/>
      <c r="BR427" s="37"/>
      <c r="BS427" s="37"/>
      <c r="BT427" s="37"/>
      <c r="BU427" s="48"/>
      <c r="BV427" s="37"/>
      <c r="BW427" s="37"/>
      <c r="BX427" s="37"/>
      <c r="BY427" s="37"/>
      <c r="BZ427" s="37"/>
      <c r="CA427" s="37"/>
      <c r="CB427" s="37"/>
      <c r="CC427" s="37"/>
      <c r="CD427" s="37"/>
      <c r="CE427" s="48"/>
      <c r="CF427" s="37"/>
      <c r="CG427" s="37"/>
      <c r="CH427" s="37"/>
      <c r="CI427" s="37"/>
      <c r="CJ427" s="37"/>
      <c r="CK427" s="37"/>
      <c r="CL427" s="37"/>
      <c r="CM427" s="37"/>
      <c r="CN427" s="37"/>
      <c r="CO427" s="37"/>
      <c r="CP427" s="37"/>
      <c r="CQ427" s="37"/>
      <c r="CR427" s="37"/>
      <c r="CS427" s="37"/>
      <c r="CT427" s="37"/>
      <c r="CU427" s="37"/>
      <c r="CV427" s="37"/>
      <c r="CW427" s="37"/>
      <c r="CX427" s="37"/>
      <c r="CY427" s="37"/>
      <c r="CZ427" s="48"/>
      <c r="DA427" s="37"/>
      <c r="DB427" s="3" t="s">
        <v>13</v>
      </c>
      <c r="DC427" t="s">
        <v>1</v>
      </c>
      <c r="DD427" t="s">
        <v>2</v>
      </c>
      <c r="DE427" t="s">
        <v>3</v>
      </c>
      <c r="DF427" t="s">
        <v>4</v>
      </c>
      <c r="DG427" t="s">
        <v>5</v>
      </c>
      <c r="DH427" t="s">
        <v>6</v>
      </c>
      <c r="DI427" t="s">
        <v>14</v>
      </c>
      <c r="DT427" s="37"/>
      <c r="DU427" s="37"/>
      <c r="DV427" s="37"/>
      <c r="DW427" s="37"/>
      <c r="DX427" s="37"/>
      <c r="DY427" s="37"/>
      <c r="DZ427" s="37"/>
      <c r="EA427" s="37"/>
      <c r="EB427" s="37"/>
      <c r="EC427" s="37"/>
      <c r="ED427" s="37"/>
      <c r="EE427" s="48"/>
      <c r="EF427" s="37"/>
      <c r="EG427" s="37"/>
      <c r="EH427" s="37"/>
      <c r="EI427" s="37"/>
      <c r="EJ427" s="37"/>
      <c r="EK427" s="37"/>
      <c r="EL427" s="37"/>
      <c r="EM427" s="37"/>
      <c r="EN427" s="37"/>
      <c r="EO427" s="37"/>
      <c r="EP427" s="48"/>
      <c r="EQ427" s="37"/>
      <c r="ER427" s="37"/>
      <c r="ES427" s="37"/>
      <c r="ET427" s="37"/>
      <c r="EU427" s="37"/>
      <c r="EV427" s="37"/>
      <c r="EW427" s="37"/>
      <c r="EX427" s="37"/>
      <c r="EY427" s="36"/>
      <c r="EZ427" s="37"/>
      <c r="FA427" s="37"/>
      <c r="FB427" s="37"/>
      <c r="FC427" s="37"/>
      <c r="FD427" s="37"/>
      <c r="FE427" s="37"/>
      <c r="FF427" s="37"/>
      <c r="FG427" s="37"/>
      <c r="FH427" s="37"/>
    </row>
    <row r="428" spans="2:164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48"/>
      <c r="M428" s="37"/>
      <c r="N428" s="37"/>
      <c r="O428" s="37"/>
      <c r="P428" s="37"/>
      <c r="Q428" s="37"/>
      <c r="R428" s="37"/>
      <c r="S428" s="37"/>
      <c r="T428" s="37"/>
      <c r="U428" s="37"/>
      <c r="V428" s="48"/>
      <c r="W428" s="37"/>
      <c r="X428" s="37"/>
      <c r="Y428" s="37"/>
      <c r="Z428" s="37"/>
      <c r="AA428" s="37"/>
      <c r="AB428" s="37"/>
      <c r="AC428" s="37"/>
      <c r="AD428" s="37"/>
      <c r="AE428" s="37"/>
      <c r="AF428" s="48"/>
      <c r="AG428" s="37"/>
      <c r="AH428" s="37"/>
      <c r="AI428" s="37"/>
      <c r="AJ428" s="37"/>
      <c r="AK428" s="37"/>
      <c r="AL428" s="37"/>
      <c r="AM428" s="37"/>
      <c r="AN428" s="37"/>
      <c r="AO428" s="37"/>
      <c r="AP428" s="48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6"/>
      <c r="BB428" s="37"/>
      <c r="BC428" s="37"/>
      <c r="BD428" s="37"/>
      <c r="BE428" s="37"/>
      <c r="BF428" s="37"/>
      <c r="BG428" s="37"/>
      <c r="BH428" s="37"/>
      <c r="BI428" s="37"/>
      <c r="BJ428" s="37"/>
      <c r="BK428" s="48"/>
      <c r="BL428" s="37"/>
      <c r="BM428" s="37"/>
      <c r="BN428" s="37"/>
      <c r="BO428" s="37"/>
      <c r="BP428" s="37"/>
      <c r="BQ428" s="37"/>
      <c r="BR428" s="37"/>
      <c r="BS428" s="37"/>
      <c r="BT428" s="37"/>
      <c r="BU428" s="48"/>
      <c r="BV428" s="37"/>
      <c r="BW428" s="37"/>
      <c r="BX428" s="37"/>
      <c r="BY428" s="37"/>
      <c r="BZ428" s="37"/>
      <c r="CA428" s="37"/>
      <c r="CB428" s="37"/>
      <c r="CC428" s="37"/>
      <c r="CD428" s="37"/>
      <c r="CE428" s="48"/>
      <c r="CF428" s="37"/>
      <c r="CG428" s="37"/>
      <c r="CH428" s="37"/>
      <c r="CI428" s="37"/>
      <c r="CJ428" s="37"/>
      <c r="CK428" s="37"/>
      <c r="CL428" s="37"/>
      <c r="CM428" s="37"/>
      <c r="CN428" s="37"/>
      <c r="CO428" s="37"/>
      <c r="CP428" s="37"/>
      <c r="CQ428" s="37"/>
      <c r="CR428" s="37"/>
      <c r="CS428" s="37"/>
      <c r="CT428" s="37"/>
      <c r="CU428" s="37"/>
      <c r="CV428" s="37"/>
      <c r="CW428" s="37"/>
      <c r="CX428" s="37"/>
      <c r="CY428" s="37"/>
      <c r="CZ428" s="48"/>
      <c r="DA428" s="37"/>
      <c r="DB428" s="3">
        <v>1</v>
      </c>
      <c r="DD428" s="50">
        <v>1.136E-5</v>
      </c>
      <c r="DE428">
        <v>104.883</v>
      </c>
      <c r="DF428">
        <v>49.822000000000003</v>
      </c>
      <c r="DG428">
        <v>164.82599999999999</v>
      </c>
      <c r="DH428">
        <v>-125.91</v>
      </c>
      <c r="DI428">
        <v>0.02</v>
      </c>
      <c r="DT428" s="37"/>
      <c r="DU428" s="37"/>
      <c r="DV428" s="37"/>
      <c r="DW428" s="37"/>
      <c r="DX428" s="37"/>
      <c r="DY428" s="37"/>
      <c r="DZ428" s="37"/>
      <c r="EA428" s="37"/>
      <c r="EB428" s="37"/>
      <c r="EC428" s="37"/>
      <c r="ED428" s="37"/>
      <c r="EE428" s="48"/>
      <c r="EF428" s="37"/>
      <c r="EG428" s="37"/>
      <c r="EH428" s="37"/>
      <c r="EI428" s="37"/>
      <c r="EJ428" s="37"/>
      <c r="EK428" s="37"/>
      <c r="EL428" s="37"/>
      <c r="EM428" s="37"/>
      <c r="EN428" s="37"/>
      <c r="EO428" s="37"/>
      <c r="EP428" s="48"/>
      <c r="EQ428" s="37"/>
      <c r="ER428" s="37"/>
      <c r="ES428" s="37"/>
      <c r="ET428" s="37"/>
      <c r="EU428" s="37"/>
      <c r="EV428" s="37"/>
      <c r="EW428" s="37"/>
      <c r="EX428" s="37"/>
      <c r="EY428" s="36"/>
      <c r="EZ428" s="37"/>
      <c r="FA428" s="37"/>
      <c r="FB428" s="37"/>
      <c r="FC428" s="37"/>
      <c r="FD428" s="37"/>
      <c r="FE428" s="37"/>
      <c r="FF428" s="37"/>
      <c r="FG428" s="37"/>
      <c r="FH428" s="37"/>
    </row>
    <row r="429" spans="2:164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48"/>
      <c r="M429" s="37"/>
      <c r="N429" s="37"/>
      <c r="O429" s="37"/>
      <c r="P429" s="37"/>
      <c r="Q429" s="37"/>
      <c r="R429" s="37"/>
      <c r="S429" s="37"/>
      <c r="T429" s="37"/>
      <c r="U429" s="37"/>
      <c r="V429" s="48"/>
      <c r="W429" s="37"/>
      <c r="X429" s="37"/>
      <c r="Y429" s="37"/>
      <c r="Z429" s="37"/>
      <c r="AA429" s="37"/>
      <c r="AB429" s="37"/>
      <c r="AC429" s="37"/>
      <c r="AD429" s="37"/>
      <c r="AE429" s="37"/>
      <c r="AF429" s="48"/>
      <c r="AG429" s="37"/>
      <c r="AH429" s="37"/>
      <c r="AI429" s="37"/>
      <c r="AJ429" s="37"/>
      <c r="AK429" s="37"/>
      <c r="AL429" s="37"/>
      <c r="AM429" s="37"/>
      <c r="AN429" s="37"/>
      <c r="AO429" s="37"/>
      <c r="AP429" s="48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6"/>
      <c r="BB429" s="37"/>
      <c r="BC429" s="37"/>
      <c r="BD429" s="37"/>
      <c r="BE429" s="37"/>
      <c r="BF429" s="37"/>
      <c r="BG429" s="37"/>
      <c r="BH429" s="37"/>
      <c r="BI429" s="37"/>
      <c r="BJ429" s="37"/>
      <c r="BK429" s="48"/>
      <c r="BL429" s="37"/>
      <c r="BM429" s="37"/>
      <c r="BN429" s="37"/>
      <c r="BO429" s="37"/>
      <c r="BP429" s="37"/>
      <c r="BQ429" s="37"/>
      <c r="BR429" s="37"/>
      <c r="BS429" s="37"/>
      <c r="BT429" s="37"/>
      <c r="BU429" s="48"/>
      <c r="BV429" s="37"/>
      <c r="BW429" s="37"/>
      <c r="BX429" s="37"/>
      <c r="BY429" s="37"/>
      <c r="BZ429" s="37"/>
      <c r="CA429" s="37"/>
      <c r="CB429" s="37"/>
      <c r="CC429" s="37"/>
      <c r="CD429" s="37"/>
      <c r="CE429" s="48"/>
      <c r="CF429" s="37"/>
      <c r="CG429" s="37"/>
      <c r="CH429" s="37"/>
      <c r="CI429" s="37"/>
      <c r="CJ429" s="37"/>
      <c r="CK429" s="37"/>
      <c r="CL429" s="37"/>
      <c r="CM429" s="37"/>
      <c r="CN429" s="37"/>
      <c r="CO429" s="37"/>
      <c r="CP429" s="37"/>
      <c r="CQ429" s="37"/>
      <c r="CR429" s="37"/>
      <c r="CS429" s="37"/>
      <c r="CT429" s="37"/>
      <c r="CU429" s="37"/>
      <c r="CV429" s="37"/>
      <c r="CW429" s="37"/>
      <c r="CX429" s="37"/>
      <c r="CY429" s="37"/>
      <c r="CZ429" s="48"/>
      <c r="DA429" s="37"/>
      <c r="DB429" s="3">
        <v>2</v>
      </c>
      <c r="DD429" s="50">
        <v>6.7530000000000004E-6</v>
      </c>
      <c r="DE429">
        <v>121.75</v>
      </c>
      <c r="DF429">
        <v>79.367000000000004</v>
      </c>
      <c r="DG429">
        <v>163.59899999999999</v>
      </c>
      <c r="DH429">
        <v>50.905999999999999</v>
      </c>
      <c r="DI429">
        <v>1.0999999999999999E-2</v>
      </c>
      <c r="DT429" s="37"/>
      <c r="DU429" s="37"/>
      <c r="DV429" s="37"/>
      <c r="DW429" s="37"/>
      <c r="DX429" s="37"/>
      <c r="DY429" s="37"/>
      <c r="DZ429" s="37"/>
      <c r="EA429" s="37"/>
      <c r="EB429" s="37"/>
      <c r="EC429" s="37"/>
      <c r="ED429" s="37"/>
      <c r="EE429" s="48"/>
      <c r="EF429" s="37"/>
      <c r="EG429" s="37"/>
      <c r="EH429" s="37"/>
      <c r="EI429" s="37"/>
      <c r="EJ429" s="37"/>
      <c r="EK429" s="37"/>
      <c r="EL429" s="37"/>
      <c r="EM429" s="37"/>
      <c r="EN429" s="37"/>
      <c r="EO429" s="37"/>
      <c r="EP429" s="48"/>
      <c r="EQ429" s="37"/>
      <c r="ER429" s="37"/>
      <c r="ES429" s="37"/>
      <c r="ET429" s="37"/>
      <c r="EU429" s="37"/>
      <c r="EV429" s="37"/>
      <c r="EW429" s="37"/>
      <c r="EX429" s="37"/>
      <c r="EY429" s="36"/>
      <c r="EZ429" s="37"/>
      <c r="FA429" s="37"/>
      <c r="FB429" s="37"/>
      <c r="FC429" s="37"/>
      <c r="FD429" s="37"/>
      <c r="FE429" s="37"/>
      <c r="FF429" s="37"/>
      <c r="FG429" s="37"/>
      <c r="FH429" s="37"/>
    </row>
    <row r="430" spans="2:164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48"/>
      <c r="M430" s="37"/>
      <c r="N430" s="37"/>
      <c r="O430" s="37"/>
      <c r="P430" s="37"/>
      <c r="Q430" s="37"/>
      <c r="R430" s="37"/>
      <c r="S430" s="37"/>
      <c r="T430" s="37"/>
      <c r="U430" s="37"/>
      <c r="V430" s="48"/>
      <c r="W430" s="37"/>
      <c r="X430" s="37"/>
      <c r="Y430" s="37"/>
      <c r="Z430" s="37"/>
      <c r="AA430" s="37"/>
      <c r="AB430" s="37"/>
      <c r="AC430" s="37"/>
      <c r="AD430" s="37"/>
      <c r="AE430" s="37"/>
      <c r="AF430" s="48"/>
      <c r="AG430" s="37"/>
      <c r="AH430" s="37"/>
      <c r="AI430" s="37"/>
      <c r="AJ430" s="37"/>
      <c r="AK430" s="37"/>
      <c r="AL430" s="37"/>
      <c r="AM430" s="37"/>
      <c r="AN430" s="37"/>
      <c r="AO430" s="37"/>
      <c r="AP430" s="48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6"/>
      <c r="BB430" s="37"/>
      <c r="BC430" s="37"/>
      <c r="BD430" s="37"/>
      <c r="BE430" s="37"/>
      <c r="BF430" s="37"/>
      <c r="BG430" s="37"/>
      <c r="BH430" s="37"/>
      <c r="BI430" s="37"/>
      <c r="BJ430" s="37"/>
      <c r="BK430" s="48"/>
      <c r="BL430" s="37"/>
      <c r="BM430" s="37"/>
      <c r="BN430" s="37"/>
      <c r="BO430" s="37"/>
      <c r="BP430" s="37"/>
      <c r="BQ430" s="37"/>
      <c r="BR430" s="37"/>
      <c r="BS430" s="37"/>
      <c r="BT430" s="37"/>
      <c r="BU430" s="48"/>
      <c r="BV430" s="37"/>
      <c r="BW430" s="37"/>
      <c r="BX430" s="37"/>
      <c r="BY430" s="37"/>
      <c r="BZ430" s="37"/>
      <c r="CA430" s="37"/>
      <c r="CB430" s="37"/>
      <c r="CC430" s="37"/>
      <c r="CD430" s="37"/>
      <c r="CE430" s="48"/>
      <c r="CF430" s="37"/>
      <c r="CG430" s="37"/>
      <c r="CH430" s="37"/>
      <c r="CI430" s="37"/>
      <c r="CJ430" s="37"/>
      <c r="CK430" s="37"/>
      <c r="CL430" s="37"/>
      <c r="CM430" s="37"/>
      <c r="CN430" s="37"/>
      <c r="CO430" s="37"/>
      <c r="CP430" s="37"/>
      <c r="CQ430" s="37"/>
      <c r="CR430" s="37"/>
      <c r="CS430" s="37"/>
      <c r="CT430" s="37"/>
      <c r="CU430" s="37"/>
      <c r="CV430" s="37"/>
      <c r="CW430" s="37"/>
      <c r="CX430" s="37"/>
      <c r="CY430" s="37"/>
      <c r="CZ430" s="48"/>
      <c r="DA430" s="37"/>
      <c r="DB430" s="3">
        <v>3</v>
      </c>
      <c r="DD430" s="50">
        <v>8.5949999999999999E-6</v>
      </c>
      <c r="DE430">
        <v>96.686999999999998</v>
      </c>
      <c r="DF430">
        <v>48.481000000000002</v>
      </c>
      <c r="DG430">
        <v>153.333</v>
      </c>
      <c r="DH430">
        <v>-124.28700000000001</v>
      </c>
      <c r="DI430">
        <v>1.4999999999999999E-2</v>
      </c>
      <c r="DT430" s="37"/>
      <c r="DU430" s="37"/>
      <c r="DV430" s="37"/>
      <c r="DW430" s="37"/>
      <c r="DX430" s="37"/>
      <c r="DY430" s="37"/>
      <c r="DZ430" s="37"/>
      <c r="EA430" s="37"/>
      <c r="EB430" s="37"/>
      <c r="EC430" s="37"/>
      <c r="ED430" s="37"/>
      <c r="EE430" s="48"/>
      <c r="EF430" s="37"/>
      <c r="EG430" s="37"/>
      <c r="EH430" s="37"/>
      <c r="EI430" s="37"/>
      <c r="EJ430" s="37"/>
      <c r="EK430" s="37"/>
      <c r="EL430" s="37"/>
      <c r="EM430" s="37"/>
      <c r="EN430" s="37"/>
      <c r="EO430" s="37"/>
      <c r="EP430" s="48"/>
      <c r="EQ430" s="37"/>
      <c r="ER430" s="37"/>
      <c r="ES430" s="37"/>
      <c r="ET430" s="37"/>
      <c r="EU430" s="37"/>
      <c r="EV430" s="37"/>
      <c r="EW430" s="37"/>
      <c r="EX430" s="37"/>
      <c r="EY430" s="36"/>
      <c r="EZ430" s="37"/>
      <c r="FA430" s="37"/>
      <c r="FB430" s="37"/>
      <c r="FC430" s="37"/>
      <c r="FD430" s="37"/>
      <c r="FE430" s="37"/>
      <c r="FF430" s="37"/>
      <c r="FG430" s="37"/>
      <c r="FH430" s="37"/>
    </row>
    <row r="431" spans="2:164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48"/>
      <c r="M431" s="37"/>
      <c r="N431" s="37"/>
      <c r="O431" s="37"/>
      <c r="P431" s="37"/>
      <c r="Q431" s="37"/>
      <c r="R431" s="37"/>
      <c r="S431" s="37"/>
      <c r="T431" s="37"/>
      <c r="U431" s="37"/>
      <c r="V431" s="48"/>
      <c r="W431" s="37"/>
      <c r="X431" s="37"/>
      <c r="Y431" s="37"/>
      <c r="Z431" s="37"/>
      <c r="AA431" s="37"/>
      <c r="AB431" s="37"/>
      <c r="AC431" s="37"/>
      <c r="AD431" s="37"/>
      <c r="AE431" s="37"/>
      <c r="AF431" s="48"/>
      <c r="AG431" s="37"/>
      <c r="AH431" s="37"/>
      <c r="AI431" s="37"/>
      <c r="AJ431" s="37"/>
      <c r="AK431" s="37"/>
      <c r="AL431" s="37"/>
      <c r="AM431" s="37"/>
      <c r="AN431" s="37"/>
      <c r="AO431" s="37"/>
      <c r="AP431" s="48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6"/>
      <c r="BB431" s="37"/>
      <c r="BC431" s="37"/>
      <c r="BD431" s="37"/>
      <c r="BE431" s="37"/>
      <c r="BF431" s="37"/>
      <c r="BG431" s="37"/>
      <c r="BH431" s="37"/>
      <c r="BI431" s="37"/>
      <c r="BJ431" s="37"/>
      <c r="BK431" s="48"/>
      <c r="BL431" s="37"/>
      <c r="BM431" s="37"/>
      <c r="BN431" s="37"/>
      <c r="BO431" s="37"/>
      <c r="BP431" s="37"/>
      <c r="BQ431" s="37"/>
      <c r="BR431" s="37"/>
      <c r="BS431" s="37"/>
      <c r="BT431" s="37"/>
      <c r="BU431" s="48"/>
      <c r="BV431" s="37"/>
      <c r="BW431" s="37"/>
      <c r="BX431" s="37"/>
      <c r="BY431" s="37"/>
      <c r="BZ431" s="37"/>
      <c r="CA431" s="37"/>
      <c r="CB431" s="37"/>
      <c r="CC431" s="37"/>
      <c r="CD431" s="37"/>
      <c r="CE431" s="48"/>
      <c r="CF431" s="37"/>
      <c r="CG431" s="37"/>
      <c r="CH431" s="37"/>
      <c r="CI431" s="37"/>
      <c r="CJ431" s="37"/>
      <c r="CK431" s="37"/>
      <c r="CL431" s="37"/>
      <c r="CM431" s="37"/>
      <c r="CN431" s="37"/>
      <c r="CO431" s="37"/>
      <c r="CP431" s="37"/>
      <c r="CQ431" s="37"/>
      <c r="CR431" s="37"/>
      <c r="CS431" s="37"/>
      <c r="CT431" s="37"/>
      <c r="CU431" s="37"/>
      <c r="CV431" s="37"/>
      <c r="CW431" s="37"/>
      <c r="CX431" s="37"/>
      <c r="CY431" s="37"/>
      <c r="CZ431" s="48"/>
      <c r="DA431" s="37"/>
      <c r="DB431" s="3">
        <v>4</v>
      </c>
      <c r="DD431" s="50">
        <v>8.2879999999999993E-6</v>
      </c>
      <c r="DE431">
        <v>84.832999999999998</v>
      </c>
      <c r="DF431">
        <v>62.311999999999998</v>
      </c>
      <c r="DG431">
        <v>108.489</v>
      </c>
      <c r="DH431">
        <v>49.634999999999998</v>
      </c>
      <c r="DI431">
        <v>1.4999999999999999E-2</v>
      </c>
      <c r="DT431" s="37"/>
      <c r="DU431" s="37"/>
      <c r="DV431" s="37"/>
      <c r="DW431" s="37"/>
      <c r="DX431" s="37"/>
      <c r="DY431" s="37"/>
      <c r="DZ431" s="37"/>
      <c r="EA431" s="37"/>
      <c r="EB431" s="37"/>
      <c r="EC431" s="37"/>
      <c r="ED431" s="37"/>
      <c r="EE431" s="48"/>
      <c r="EF431" s="37"/>
      <c r="EG431" s="37"/>
      <c r="EH431" s="37"/>
      <c r="EI431" s="37"/>
      <c r="EJ431" s="37"/>
      <c r="EK431" s="37"/>
      <c r="EL431" s="37"/>
      <c r="EM431" s="37"/>
      <c r="EN431" s="37"/>
      <c r="EO431" s="37"/>
      <c r="EP431" s="48"/>
      <c r="EQ431" s="37"/>
      <c r="ER431" s="37"/>
      <c r="ES431" s="37"/>
      <c r="ET431" s="37"/>
      <c r="EU431" s="37"/>
      <c r="EV431" s="37"/>
      <c r="EW431" s="37"/>
      <c r="EX431" s="37"/>
      <c r="EY431" s="36"/>
      <c r="EZ431" s="37"/>
      <c r="FA431" s="37"/>
      <c r="FB431" s="37"/>
      <c r="FC431" s="37"/>
      <c r="FD431" s="37"/>
      <c r="FE431" s="37"/>
      <c r="FF431" s="37"/>
      <c r="FG431" s="37"/>
      <c r="FH431" s="37"/>
    </row>
    <row r="432" spans="2:164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48"/>
      <c r="M432" s="37"/>
      <c r="N432" s="37"/>
      <c r="O432" s="37"/>
      <c r="P432" s="37"/>
      <c r="Q432" s="37"/>
      <c r="R432" s="37"/>
      <c r="S432" s="37"/>
      <c r="T432" s="37"/>
      <c r="U432" s="37"/>
      <c r="V432" s="48"/>
      <c r="W432" s="37"/>
      <c r="X432" s="37"/>
      <c r="Y432" s="37"/>
      <c r="Z432" s="37"/>
      <c r="AA432" s="37"/>
      <c r="AB432" s="37"/>
      <c r="AC432" s="37"/>
      <c r="AD432" s="37"/>
      <c r="AE432" s="37"/>
      <c r="AF432" s="48"/>
      <c r="AG432" s="37"/>
      <c r="AH432" s="37"/>
      <c r="AI432" s="37"/>
      <c r="AJ432" s="37"/>
      <c r="AK432" s="37"/>
      <c r="AL432" s="37"/>
      <c r="AM432" s="37"/>
      <c r="AN432" s="37"/>
      <c r="AO432" s="37"/>
      <c r="AP432" s="48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6"/>
      <c r="BB432" s="37"/>
      <c r="BC432" s="37"/>
      <c r="BD432" s="37"/>
      <c r="BE432" s="37"/>
      <c r="BF432" s="37"/>
      <c r="BG432" s="37"/>
      <c r="BH432" s="37"/>
      <c r="BI432" s="37"/>
      <c r="BJ432" s="37"/>
      <c r="BK432" s="48"/>
      <c r="BL432" s="37"/>
      <c r="BM432" s="37"/>
      <c r="BN432" s="37"/>
      <c r="BO432" s="37"/>
      <c r="BP432" s="37"/>
      <c r="BQ432" s="37"/>
      <c r="BR432" s="37"/>
      <c r="BS432" s="37"/>
      <c r="BT432" s="37"/>
      <c r="BU432" s="48"/>
      <c r="BV432" s="37"/>
      <c r="BW432" s="37"/>
      <c r="BX432" s="37"/>
      <c r="BY432" s="37"/>
      <c r="BZ432" s="37"/>
      <c r="CA432" s="37"/>
      <c r="CB432" s="37"/>
      <c r="CC432" s="37"/>
      <c r="CD432" s="37"/>
      <c r="CE432" s="48"/>
      <c r="CF432" s="37"/>
      <c r="CG432" s="37"/>
      <c r="CH432" s="37"/>
      <c r="CI432" s="37"/>
      <c r="CJ432" s="37"/>
      <c r="CK432" s="37"/>
      <c r="CL432" s="37"/>
      <c r="CM432" s="37"/>
      <c r="CN432" s="37"/>
      <c r="CO432" s="37"/>
      <c r="CP432" s="37"/>
      <c r="CQ432" s="37"/>
      <c r="CR432" s="37"/>
      <c r="CS432" s="37"/>
      <c r="CT432" s="37"/>
      <c r="CU432" s="37"/>
      <c r="CV432" s="37"/>
      <c r="CW432" s="37"/>
      <c r="CX432" s="37"/>
      <c r="CY432" s="37"/>
      <c r="CZ432" s="48"/>
      <c r="DA432" s="37"/>
      <c r="DB432" s="3">
        <v>5</v>
      </c>
      <c r="DD432" s="50">
        <v>1.1970000000000001E-5</v>
      </c>
      <c r="DE432">
        <v>86.676000000000002</v>
      </c>
      <c r="DF432">
        <v>67.210999999999999</v>
      </c>
      <c r="DG432">
        <v>132.49</v>
      </c>
      <c r="DH432">
        <v>-123.27500000000001</v>
      </c>
      <c r="DI432">
        <v>2.1000000000000001E-2</v>
      </c>
      <c r="DT432" s="37"/>
      <c r="DU432" s="37"/>
      <c r="DV432" s="37"/>
      <c r="DW432" s="37"/>
      <c r="DX432" s="37"/>
      <c r="DY432" s="37"/>
      <c r="DZ432" s="37"/>
      <c r="EA432" s="37"/>
      <c r="EB432" s="37"/>
      <c r="EC432" s="37"/>
      <c r="ED432" s="37"/>
      <c r="EE432" s="48"/>
      <c r="EF432" s="37"/>
      <c r="EG432" s="37"/>
      <c r="EH432" s="37"/>
      <c r="EI432" s="37"/>
      <c r="EJ432" s="37"/>
      <c r="EK432" s="37"/>
      <c r="EL432" s="37"/>
      <c r="EM432" s="37"/>
      <c r="EN432" s="37"/>
      <c r="EO432" s="37"/>
      <c r="EP432" s="48"/>
      <c r="EQ432" s="37"/>
      <c r="ER432" s="37"/>
      <c r="ES432" s="37"/>
      <c r="ET432" s="37"/>
      <c r="EU432" s="37"/>
      <c r="EV432" s="37"/>
      <c r="EW432" s="37"/>
      <c r="EX432" s="37"/>
      <c r="EY432" s="36"/>
      <c r="EZ432" s="37"/>
      <c r="FA432" s="37"/>
      <c r="FB432" s="37"/>
      <c r="FC432" s="37"/>
      <c r="FD432" s="37"/>
      <c r="FE432" s="37"/>
      <c r="FF432" s="37"/>
      <c r="FG432" s="37"/>
      <c r="FH432" s="37"/>
    </row>
    <row r="433" spans="2:164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48"/>
      <c r="M433" s="37"/>
      <c r="N433" s="37"/>
      <c r="O433" s="37"/>
      <c r="P433" s="37"/>
      <c r="Q433" s="37"/>
      <c r="R433" s="37"/>
      <c r="S433" s="37"/>
      <c r="T433" s="37"/>
      <c r="U433" s="37"/>
      <c r="V433" s="48"/>
      <c r="W433" s="37"/>
      <c r="X433" s="37"/>
      <c r="Y433" s="37"/>
      <c r="Z433" s="37"/>
      <c r="AA433" s="37"/>
      <c r="AB433" s="37"/>
      <c r="AC433" s="37"/>
      <c r="AD433" s="37"/>
      <c r="AE433" s="37"/>
      <c r="AF433" s="48"/>
      <c r="AG433" s="37"/>
      <c r="AH433" s="37"/>
      <c r="AI433" s="37"/>
      <c r="AJ433" s="37"/>
      <c r="AK433" s="37"/>
      <c r="AL433" s="37"/>
      <c r="AM433" s="37"/>
      <c r="AN433" s="37"/>
      <c r="AO433" s="37"/>
      <c r="AP433" s="48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6"/>
      <c r="BB433" s="37"/>
      <c r="BC433" s="37"/>
      <c r="BD433" s="37"/>
      <c r="BE433" s="37"/>
      <c r="BF433" s="37"/>
      <c r="BG433" s="37"/>
      <c r="BH433" s="37"/>
      <c r="BI433" s="37"/>
      <c r="BJ433" s="37"/>
      <c r="BK433" s="48"/>
      <c r="BL433" s="37"/>
      <c r="BM433" s="37"/>
      <c r="BN433" s="37"/>
      <c r="BO433" s="37"/>
      <c r="BP433" s="37"/>
      <c r="BQ433" s="37"/>
      <c r="BR433" s="37"/>
      <c r="BS433" s="37"/>
      <c r="BT433" s="37"/>
      <c r="BU433" s="48"/>
      <c r="BV433" s="37"/>
      <c r="BW433" s="37"/>
      <c r="BX433" s="37"/>
      <c r="BY433" s="37"/>
      <c r="BZ433" s="37"/>
      <c r="CA433" s="37"/>
      <c r="CB433" s="37"/>
      <c r="CC433" s="37"/>
      <c r="CD433" s="37"/>
      <c r="CE433" s="48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/>
      <c r="CR433" s="37"/>
      <c r="CS433" s="37"/>
      <c r="CT433" s="37"/>
      <c r="CU433" s="37"/>
      <c r="CV433" s="37"/>
      <c r="CW433" s="37"/>
      <c r="CX433" s="37"/>
      <c r="CY433" s="37"/>
      <c r="CZ433" s="48"/>
      <c r="DA433" s="37"/>
      <c r="DB433" s="3">
        <v>6</v>
      </c>
      <c r="DD433" s="50">
        <v>5.2179999999999998E-6</v>
      </c>
      <c r="DE433">
        <v>73.504000000000005</v>
      </c>
      <c r="DF433">
        <v>66.572999999999993</v>
      </c>
      <c r="DG433">
        <v>86.332999999999998</v>
      </c>
      <c r="DH433">
        <v>50.194000000000003</v>
      </c>
      <c r="DI433">
        <v>8.9999999999999993E-3</v>
      </c>
      <c r="DT433" s="37"/>
      <c r="DU433" s="37"/>
      <c r="DV433" s="37"/>
      <c r="DW433" s="37"/>
      <c r="DX433" s="37"/>
      <c r="DY433" s="37"/>
      <c r="DZ433" s="37"/>
      <c r="EA433" s="37"/>
      <c r="EB433" s="37"/>
      <c r="EC433" s="37"/>
      <c r="ED433" s="37"/>
      <c r="EE433" s="48"/>
      <c r="EF433" s="37"/>
      <c r="EG433" s="37"/>
      <c r="EH433" s="37"/>
      <c r="EI433" s="37"/>
      <c r="EJ433" s="37"/>
      <c r="EK433" s="37"/>
      <c r="EL433" s="37"/>
      <c r="EM433" s="37"/>
      <c r="EN433" s="37"/>
      <c r="EO433" s="37"/>
      <c r="EP433" s="48"/>
      <c r="EQ433" s="37"/>
      <c r="ER433" s="37"/>
      <c r="ES433" s="37"/>
      <c r="ET433" s="37"/>
      <c r="EU433" s="37"/>
      <c r="EV433" s="37"/>
      <c r="EW433" s="37"/>
      <c r="EX433" s="37"/>
      <c r="EY433" s="36"/>
      <c r="EZ433" s="37"/>
      <c r="FA433" s="37"/>
      <c r="FB433" s="37"/>
      <c r="FC433" s="37"/>
      <c r="FD433" s="37"/>
      <c r="FE433" s="37"/>
      <c r="FF433" s="37"/>
      <c r="FG433" s="37"/>
      <c r="FH433" s="37"/>
    </row>
    <row r="434" spans="2:164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48"/>
      <c r="M434" s="37"/>
      <c r="N434" s="37"/>
      <c r="O434" s="37"/>
      <c r="P434" s="37"/>
      <c r="Q434" s="37"/>
      <c r="R434" s="37"/>
      <c r="S434" s="37"/>
      <c r="T434" s="37"/>
      <c r="U434" s="37"/>
      <c r="V434" s="48"/>
      <c r="W434" s="37"/>
      <c r="X434" s="37"/>
      <c r="Y434" s="37"/>
      <c r="Z434" s="37"/>
      <c r="AA434" s="37"/>
      <c r="AB434" s="37"/>
      <c r="AC434" s="37"/>
      <c r="AD434" s="37"/>
      <c r="AE434" s="37"/>
      <c r="AF434" s="48"/>
      <c r="AG434" s="37"/>
      <c r="AH434" s="37"/>
      <c r="AI434" s="37"/>
      <c r="AJ434" s="37"/>
      <c r="AK434" s="37"/>
      <c r="AL434" s="37"/>
      <c r="AM434" s="37"/>
      <c r="AN434" s="37"/>
      <c r="AO434" s="37"/>
      <c r="AP434" s="48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6"/>
      <c r="BB434" s="37"/>
      <c r="BC434" s="37"/>
      <c r="BD434" s="37"/>
      <c r="BE434" s="37"/>
      <c r="BF434" s="37"/>
      <c r="BG434" s="37"/>
      <c r="BH434" s="37"/>
      <c r="BI434" s="37"/>
      <c r="BJ434" s="37"/>
      <c r="BK434" s="48"/>
      <c r="BL434" s="37"/>
      <c r="BM434" s="37"/>
      <c r="BN434" s="37"/>
      <c r="BO434" s="37"/>
      <c r="BP434" s="37"/>
      <c r="BQ434" s="37"/>
      <c r="BR434" s="37"/>
      <c r="BS434" s="37"/>
      <c r="BT434" s="37"/>
      <c r="BU434" s="48"/>
      <c r="BV434" s="37"/>
      <c r="BW434" s="37"/>
      <c r="BX434" s="37"/>
      <c r="BY434" s="37"/>
      <c r="BZ434" s="37"/>
      <c r="CA434" s="37"/>
      <c r="CB434" s="37"/>
      <c r="CC434" s="37"/>
      <c r="CD434" s="37"/>
      <c r="CE434" s="48"/>
      <c r="CF434" s="37"/>
      <c r="CG434" s="37"/>
      <c r="CH434" s="37"/>
      <c r="CI434" s="37"/>
      <c r="CJ434" s="37"/>
      <c r="CK434" s="37"/>
      <c r="CL434" s="37"/>
      <c r="CM434" s="37"/>
      <c r="CN434" s="37"/>
      <c r="CO434" s="37"/>
      <c r="CP434" s="37"/>
      <c r="CQ434" s="37"/>
      <c r="CR434" s="37"/>
      <c r="CS434" s="37"/>
      <c r="CT434" s="37"/>
      <c r="CU434" s="37"/>
      <c r="CV434" s="37"/>
      <c r="CW434" s="37"/>
      <c r="CX434" s="37"/>
      <c r="CY434" s="37"/>
      <c r="CZ434" s="48"/>
      <c r="DA434" s="37"/>
      <c r="DB434" s="3">
        <v>7</v>
      </c>
      <c r="DD434" s="50">
        <v>9.5149999999999995E-6</v>
      </c>
      <c r="DE434">
        <v>74.944999999999993</v>
      </c>
      <c r="DF434">
        <v>63.146999999999998</v>
      </c>
      <c r="DG434">
        <v>89.667000000000002</v>
      </c>
      <c r="DH434">
        <v>-126.87</v>
      </c>
      <c r="DI434">
        <v>1.7000000000000001E-2</v>
      </c>
      <c r="DT434" s="37"/>
      <c r="DU434" s="37"/>
      <c r="DV434" s="37"/>
      <c r="DW434" s="37"/>
      <c r="DX434" s="37"/>
      <c r="DY434" s="37"/>
      <c r="DZ434" s="37"/>
      <c r="EA434" s="37"/>
      <c r="EB434" s="37"/>
      <c r="EC434" s="37"/>
      <c r="ED434" s="37"/>
      <c r="EE434" s="48"/>
      <c r="EF434" s="37"/>
      <c r="EG434" s="37"/>
      <c r="EH434" s="37"/>
      <c r="EI434" s="37"/>
      <c r="EJ434" s="37"/>
      <c r="EK434" s="37"/>
      <c r="EL434" s="37"/>
      <c r="EM434" s="37"/>
      <c r="EN434" s="37"/>
      <c r="EO434" s="37"/>
      <c r="EP434" s="48"/>
      <c r="EQ434" s="37"/>
      <c r="ER434" s="37"/>
      <c r="ES434" s="37"/>
      <c r="ET434" s="37"/>
      <c r="EU434" s="37"/>
      <c r="EV434" s="37"/>
      <c r="EW434" s="37"/>
      <c r="EX434" s="37"/>
      <c r="EY434" s="36"/>
      <c r="EZ434" s="37"/>
      <c r="FA434" s="37"/>
      <c r="FB434" s="37"/>
      <c r="FC434" s="37"/>
      <c r="FD434" s="37"/>
      <c r="FE434" s="37"/>
      <c r="FF434" s="37"/>
      <c r="FG434" s="37"/>
      <c r="FH434" s="37"/>
    </row>
    <row r="435" spans="2:164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48"/>
      <c r="M435" s="37"/>
      <c r="N435" s="37"/>
      <c r="O435" s="37"/>
      <c r="P435" s="37"/>
      <c r="Q435" s="37"/>
      <c r="R435" s="37"/>
      <c r="S435" s="37"/>
      <c r="T435" s="37"/>
      <c r="U435" s="37"/>
      <c r="V435" s="48"/>
      <c r="W435" s="37"/>
      <c r="X435" s="37"/>
      <c r="Y435" s="37"/>
      <c r="Z435" s="37"/>
      <c r="AA435" s="37"/>
      <c r="AB435" s="37"/>
      <c r="AC435" s="37"/>
      <c r="AD435" s="37"/>
      <c r="AE435" s="37"/>
      <c r="AF435" s="48"/>
      <c r="AG435" s="37"/>
      <c r="AH435" s="37"/>
      <c r="AI435" s="37"/>
      <c r="AJ435" s="37"/>
      <c r="AK435" s="37"/>
      <c r="AL435" s="37"/>
      <c r="AM435" s="37"/>
      <c r="AN435" s="37"/>
      <c r="AO435" s="37"/>
      <c r="AP435" s="48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6"/>
      <c r="BB435" s="37"/>
      <c r="BC435" s="37"/>
      <c r="BD435" s="37"/>
      <c r="BE435" s="37"/>
      <c r="BF435" s="37"/>
      <c r="BG435" s="37"/>
      <c r="BH435" s="37"/>
      <c r="BI435" s="37"/>
      <c r="BJ435" s="37"/>
      <c r="BK435" s="48"/>
      <c r="BL435" s="37"/>
      <c r="BM435" s="37"/>
      <c r="BN435" s="37"/>
      <c r="BO435" s="37"/>
      <c r="BP435" s="37"/>
      <c r="BQ435" s="37"/>
      <c r="BR435" s="37"/>
      <c r="BS435" s="37"/>
      <c r="BT435" s="37"/>
      <c r="BU435" s="48"/>
      <c r="BV435" s="37"/>
      <c r="BW435" s="37"/>
      <c r="BX435" s="37"/>
      <c r="BY435" s="37"/>
      <c r="BZ435" s="37"/>
      <c r="CA435" s="37"/>
      <c r="CB435" s="37"/>
      <c r="CC435" s="37"/>
      <c r="CD435" s="37"/>
      <c r="CE435" s="48"/>
      <c r="CF435" s="37"/>
      <c r="CG435" s="37"/>
      <c r="CH435" s="37"/>
      <c r="CI435" s="37"/>
      <c r="CJ435" s="37"/>
      <c r="CK435" s="37"/>
      <c r="CL435" s="37"/>
      <c r="CM435" s="37"/>
      <c r="CN435" s="37"/>
      <c r="CO435" s="37"/>
      <c r="CP435" s="37"/>
      <c r="CQ435" s="37"/>
      <c r="CR435" s="37"/>
      <c r="CS435" s="37"/>
      <c r="CT435" s="37"/>
      <c r="CU435" s="37"/>
      <c r="CV435" s="37"/>
      <c r="CW435" s="37"/>
      <c r="CX435" s="37"/>
      <c r="CY435" s="37"/>
      <c r="CZ435" s="48"/>
      <c r="DA435" s="37"/>
      <c r="DB435" s="3">
        <v>8</v>
      </c>
      <c r="DD435" s="50">
        <v>1.4430000000000001E-5</v>
      </c>
      <c r="DE435">
        <v>81.296999999999997</v>
      </c>
      <c r="DF435">
        <v>56.582999999999998</v>
      </c>
      <c r="DG435">
        <v>100.93300000000001</v>
      </c>
      <c r="DH435">
        <v>52.125</v>
      </c>
      <c r="DI435">
        <v>2.5000000000000001E-2</v>
      </c>
      <c r="DT435" s="37"/>
      <c r="DU435" s="37"/>
      <c r="DV435" s="37"/>
      <c r="DW435" s="37"/>
      <c r="DX435" s="37"/>
      <c r="DY435" s="37"/>
      <c r="DZ435" s="37"/>
      <c r="EA435" s="37"/>
      <c r="EB435" s="37"/>
      <c r="EC435" s="37"/>
      <c r="ED435" s="37"/>
      <c r="EE435" s="48"/>
      <c r="EF435" s="37"/>
      <c r="EG435" s="37"/>
      <c r="EH435" s="37"/>
      <c r="EI435" s="37"/>
      <c r="EJ435" s="37"/>
      <c r="EK435" s="37"/>
      <c r="EL435" s="37"/>
      <c r="EM435" s="37"/>
      <c r="EN435" s="37"/>
      <c r="EO435" s="37"/>
      <c r="EP435" s="48"/>
      <c r="EQ435" s="37"/>
      <c r="ER435" s="37"/>
      <c r="ES435" s="37"/>
      <c r="ET435" s="37"/>
      <c r="EU435" s="37"/>
      <c r="EV435" s="37"/>
      <c r="EW435" s="37"/>
      <c r="EX435" s="37"/>
      <c r="EY435" s="36"/>
      <c r="EZ435" s="37"/>
      <c r="FA435" s="37"/>
      <c r="FB435" s="37"/>
      <c r="FC435" s="37"/>
      <c r="FD435" s="37"/>
      <c r="FE435" s="37"/>
      <c r="FF435" s="37"/>
      <c r="FG435" s="37"/>
      <c r="FH435" s="37"/>
    </row>
    <row r="436" spans="2:164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48"/>
      <c r="M436" s="37"/>
      <c r="N436" s="37"/>
      <c r="O436" s="37"/>
      <c r="P436" s="37"/>
      <c r="Q436" s="37"/>
      <c r="R436" s="37"/>
      <c r="S436" s="37"/>
      <c r="T436" s="37"/>
      <c r="U436" s="37"/>
      <c r="V436" s="48"/>
      <c r="W436" s="37"/>
      <c r="X436" s="37"/>
      <c r="Y436" s="37"/>
      <c r="Z436" s="37"/>
      <c r="AA436" s="37"/>
      <c r="AB436" s="37"/>
      <c r="AC436" s="37"/>
      <c r="AD436" s="37"/>
      <c r="AE436" s="37"/>
      <c r="AF436" s="48"/>
      <c r="AG436" s="37"/>
      <c r="AH436" s="37"/>
      <c r="AI436" s="37"/>
      <c r="AJ436" s="37"/>
      <c r="AK436" s="37"/>
      <c r="AL436" s="37"/>
      <c r="AM436" s="37"/>
      <c r="AN436" s="37"/>
      <c r="AO436" s="37"/>
      <c r="AP436" s="48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6"/>
      <c r="BB436" s="37"/>
      <c r="BC436" s="37"/>
      <c r="BD436" s="37"/>
      <c r="BE436" s="37"/>
      <c r="BF436" s="37"/>
      <c r="BG436" s="37"/>
      <c r="BH436" s="37"/>
      <c r="BI436" s="37"/>
      <c r="BJ436" s="37"/>
      <c r="BK436" s="48"/>
      <c r="BL436" s="37"/>
      <c r="BM436" s="37"/>
      <c r="BN436" s="37"/>
      <c r="BO436" s="37"/>
      <c r="BP436" s="37"/>
      <c r="BQ436" s="37"/>
      <c r="BR436" s="37"/>
      <c r="BS436" s="37"/>
      <c r="BT436" s="37"/>
      <c r="BU436" s="48"/>
      <c r="BV436" s="37"/>
      <c r="BW436" s="37"/>
      <c r="BX436" s="37"/>
      <c r="BY436" s="37"/>
      <c r="BZ436" s="37"/>
      <c r="CA436" s="37"/>
      <c r="CB436" s="37"/>
      <c r="CC436" s="37"/>
      <c r="CD436" s="37"/>
      <c r="CE436" s="48"/>
      <c r="CF436" s="37"/>
      <c r="CG436" s="37"/>
      <c r="CH436" s="37"/>
      <c r="CI436" s="37"/>
      <c r="CJ436" s="37"/>
      <c r="CK436" s="37"/>
      <c r="CL436" s="37"/>
      <c r="CM436" s="37"/>
      <c r="CN436" s="37"/>
      <c r="CO436" s="37"/>
      <c r="CP436" s="37"/>
      <c r="CQ436" s="37"/>
      <c r="CR436" s="37"/>
      <c r="CS436" s="37"/>
      <c r="CT436" s="37"/>
      <c r="CU436" s="37"/>
      <c r="CV436" s="37"/>
      <c r="CW436" s="37"/>
      <c r="CX436" s="37"/>
      <c r="CY436" s="37"/>
      <c r="CZ436" s="48"/>
      <c r="DA436" s="37"/>
      <c r="DB436" s="3">
        <v>9</v>
      </c>
      <c r="DD436" s="50">
        <v>1.013E-5</v>
      </c>
      <c r="DE436">
        <v>84.491</v>
      </c>
      <c r="DF436">
        <v>72.316000000000003</v>
      </c>
      <c r="DG436">
        <v>101.14100000000001</v>
      </c>
      <c r="DH436">
        <v>-123.69</v>
      </c>
      <c r="DI436">
        <v>1.7999999999999999E-2</v>
      </c>
      <c r="DT436" s="37"/>
      <c r="DU436" s="37"/>
      <c r="DV436" s="37"/>
      <c r="DW436" s="37"/>
      <c r="DX436" s="37"/>
      <c r="DY436" s="37"/>
      <c r="DZ436" s="37"/>
      <c r="EA436" s="37"/>
      <c r="EB436" s="37"/>
      <c r="EC436" s="37"/>
      <c r="ED436" s="37"/>
      <c r="EE436" s="48"/>
      <c r="EF436" s="37"/>
      <c r="EG436" s="37"/>
      <c r="EH436" s="37"/>
      <c r="EI436" s="37"/>
      <c r="EJ436" s="37"/>
      <c r="EK436" s="37"/>
      <c r="EL436" s="37"/>
      <c r="EM436" s="37"/>
      <c r="EN436" s="37"/>
      <c r="EO436" s="37"/>
      <c r="EP436" s="48"/>
      <c r="EQ436" s="37"/>
      <c r="ER436" s="37"/>
      <c r="ES436" s="37"/>
      <c r="ET436" s="37"/>
      <c r="EU436" s="37"/>
      <c r="EV436" s="37"/>
      <c r="EW436" s="37"/>
      <c r="EX436" s="37"/>
      <c r="EY436" s="36"/>
      <c r="EZ436" s="37"/>
      <c r="FA436" s="37"/>
      <c r="FB436" s="37"/>
      <c r="FC436" s="37"/>
      <c r="FD436" s="37"/>
      <c r="FE436" s="37"/>
      <c r="FF436" s="37"/>
      <c r="FG436" s="37"/>
      <c r="FH436" s="37"/>
    </row>
    <row r="437" spans="2:164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48"/>
      <c r="M437" s="37"/>
      <c r="N437" s="37"/>
      <c r="O437" s="37"/>
      <c r="P437" s="37"/>
      <c r="Q437" s="37"/>
      <c r="R437" s="37"/>
      <c r="S437" s="37"/>
      <c r="T437" s="37"/>
      <c r="U437" s="37"/>
      <c r="V437" s="48"/>
      <c r="W437" s="37"/>
      <c r="X437" s="37"/>
      <c r="Y437" s="37"/>
      <c r="Z437" s="37"/>
      <c r="AA437" s="37"/>
      <c r="AB437" s="37"/>
      <c r="AC437" s="37"/>
      <c r="AD437" s="37"/>
      <c r="AE437" s="37"/>
      <c r="AF437" s="48"/>
      <c r="AG437" s="37"/>
      <c r="AH437" s="37"/>
      <c r="AI437" s="37"/>
      <c r="AJ437" s="37"/>
      <c r="AK437" s="37"/>
      <c r="AL437" s="37"/>
      <c r="AM437" s="37"/>
      <c r="AN437" s="37"/>
      <c r="AO437" s="37"/>
      <c r="AP437" s="48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6"/>
      <c r="BB437" s="37"/>
      <c r="BC437" s="37"/>
      <c r="BD437" s="37"/>
      <c r="BE437" s="37"/>
      <c r="BF437" s="37"/>
      <c r="BG437" s="37"/>
      <c r="BH437" s="37"/>
      <c r="BI437" s="37"/>
      <c r="BJ437" s="37"/>
      <c r="BK437" s="48"/>
      <c r="BL437" s="37"/>
      <c r="BM437" s="37"/>
      <c r="BN437" s="37"/>
      <c r="BO437" s="37"/>
      <c r="BP437" s="37"/>
      <c r="BQ437" s="37"/>
      <c r="BR437" s="37"/>
      <c r="BS437" s="37"/>
      <c r="BT437" s="37"/>
      <c r="BU437" s="48"/>
      <c r="BV437" s="37"/>
      <c r="BW437" s="37"/>
      <c r="BX437" s="37"/>
      <c r="BY437" s="37"/>
      <c r="BZ437" s="37"/>
      <c r="CA437" s="37"/>
      <c r="CB437" s="37"/>
      <c r="CC437" s="37"/>
      <c r="CD437" s="37"/>
      <c r="CE437" s="48"/>
      <c r="CF437" s="37"/>
      <c r="CG437" s="37"/>
      <c r="CH437" s="37"/>
      <c r="CI437" s="37"/>
      <c r="CJ437" s="37"/>
      <c r="CK437" s="37"/>
      <c r="CL437" s="37"/>
      <c r="CM437" s="37"/>
      <c r="CN437" s="37"/>
      <c r="CO437" s="37"/>
      <c r="CP437" s="37"/>
      <c r="CQ437" s="37"/>
      <c r="CR437" s="37"/>
      <c r="CS437" s="37"/>
      <c r="CT437" s="37"/>
      <c r="CU437" s="37"/>
      <c r="CV437" s="37"/>
      <c r="CW437" s="37"/>
      <c r="CX437" s="37"/>
      <c r="CY437" s="37"/>
      <c r="CZ437" s="48"/>
      <c r="DA437" s="37"/>
      <c r="DB437" s="3">
        <v>10</v>
      </c>
      <c r="DD437" s="50">
        <v>1.473E-5</v>
      </c>
      <c r="DE437">
        <v>96.048000000000002</v>
      </c>
      <c r="DF437">
        <v>64.296999999999997</v>
      </c>
      <c r="DG437">
        <v>135.102</v>
      </c>
      <c r="DH437">
        <v>51.911000000000001</v>
      </c>
      <c r="DI437">
        <v>2.5999999999999999E-2</v>
      </c>
      <c r="DT437" s="37"/>
      <c r="DU437" s="37"/>
      <c r="DV437" s="37"/>
      <c r="DW437" s="37"/>
      <c r="DX437" s="37"/>
      <c r="DY437" s="37"/>
      <c r="DZ437" s="37"/>
      <c r="EA437" s="37"/>
      <c r="EB437" s="37"/>
      <c r="EC437" s="37"/>
      <c r="ED437" s="37"/>
      <c r="EE437" s="48"/>
      <c r="EF437" s="37"/>
      <c r="EG437" s="37"/>
      <c r="EH437" s="37"/>
      <c r="EI437" s="37"/>
      <c r="EJ437" s="37"/>
      <c r="EK437" s="37"/>
      <c r="EL437" s="37"/>
      <c r="EM437" s="37"/>
      <c r="EN437" s="37"/>
      <c r="EO437" s="37"/>
      <c r="EP437" s="48"/>
      <c r="EQ437" s="37"/>
      <c r="ER437" s="37"/>
      <c r="ES437" s="37"/>
      <c r="ET437" s="37"/>
      <c r="EU437" s="37"/>
      <c r="EV437" s="37"/>
      <c r="EW437" s="37"/>
      <c r="EX437" s="37"/>
      <c r="EY437" s="36"/>
      <c r="EZ437" s="37"/>
      <c r="FA437" s="37"/>
      <c r="FB437" s="37"/>
      <c r="FC437" s="37"/>
      <c r="FD437" s="37"/>
      <c r="FE437" s="37"/>
      <c r="FF437" s="37"/>
      <c r="FG437" s="37"/>
      <c r="FH437" s="37"/>
    </row>
    <row r="438" spans="2:164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48"/>
      <c r="M438" s="37"/>
      <c r="N438" s="37"/>
      <c r="O438" s="37"/>
      <c r="P438" s="37"/>
      <c r="Q438" s="37"/>
      <c r="R438" s="37"/>
      <c r="S438" s="37"/>
      <c r="T438" s="37"/>
      <c r="U438" s="37"/>
      <c r="V438" s="48"/>
      <c r="W438" s="37"/>
      <c r="X438" s="37"/>
      <c r="Y438" s="37"/>
      <c r="Z438" s="37"/>
      <c r="AA438" s="37"/>
      <c r="AB438" s="37"/>
      <c r="AC438" s="37"/>
      <c r="AD438" s="37"/>
      <c r="AE438" s="37"/>
      <c r="AF438" s="48"/>
      <c r="AG438" s="37"/>
      <c r="AH438" s="37"/>
      <c r="AI438" s="37"/>
      <c r="AJ438" s="37"/>
      <c r="AK438" s="37"/>
      <c r="AL438" s="37"/>
      <c r="AM438" s="37"/>
      <c r="AN438" s="37"/>
      <c r="AO438" s="37"/>
      <c r="AP438" s="48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6"/>
      <c r="BB438" s="37"/>
      <c r="BC438" s="37"/>
      <c r="BD438" s="37"/>
      <c r="BE438" s="37"/>
      <c r="BF438" s="37"/>
      <c r="BG438" s="37"/>
      <c r="BH438" s="37"/>
      <c r="BI438" s="37"/>
      <c r="BJ438" s="37"/>
      <c r="BK438" s="48"/>
      <c r="BL438" s="37"/>
      <c r="BM438" s="37"/>
      <c r="BN438" s="37"/>
      <c r="BO438" s="37"/>
      <c r="BP438" s="37"/>
      <c r="BQ438" s="37"/>
      <c r="BR438" s="37"/>
      <c r="BS438" s="37"/>
      <c r="BT438" s="37"/>
      <c r="BU438" s="48"/>
      <c r="BV438" s="37"/>
      <c r="BW438" s="37"/>
      <c r="BX438" s="37"/>
      <c r="BY438" s="37"/>
      <c r="BZ438" s="37"/>
      <c r="CA438" s="37"/>
      <c r="CB438" s="37"/>
      <c r="CC438" s="37"/>
      <c r="CD438" s="37"/>
      <c r="CE438" s="48"/>
      <c r="CF438" s="37"/>
      <c r="CG438" s="37"/>
      <c r="CH438" s="37"/>
      <c r="CI438" s="37"/>
      <c r="CJ438" s="37"/>
      <c r="CK438" s="37"/>
      <c r="CL438" s="37"/>
      <c r="CM438" s="37"/>
      <c r="CN438" s="37"/>
      <c r="CO438" s="37"/>
      <c r="CP438" s="37"/>
      <c r="CQ438" s="37"/>
      <c r="CR438" s="37"/>
      <c r="CS438" s="37"/>
      <c r="CT438" s="37"/>
      <c r="CU438" s="37"/>
      <c r="CV438" s="37"/>
      <c r="CW438" s="37"/>
      <c r="CX438" s="37"/>
      <c r="CY438" s="37"/>
      <c r="CZ438" s="48"/>
      <c r="DA438" s="37"/>
      <c r="DB438" s="3">
        <v>11</v>
      </c>
      <c r="DD438" s="50">
        <v>5.2179999999999998E-6</v>
      </c>
      <c r="DE438">
        <v>75.111999999999995</v>
      </c>
      <c r="DF438">
        <v>64.88</v>
      </c>
      <c r="DG438">
        <v>87.061999999999998</v>
      </c>
      <c r="DH438">
        <v>-132.51</v>
      </c>
      <c r="DI438">
        <v>8.9999999999999993E-3</v>
      </c>
      <c r="DT438" s="37"/>
      <c r="DU438" s="37"/>
      <c r="DV438" s="37"/>
      <c r="DW438" s="37"/>
      <c r="DX438" s="37"/>
      <c r="DY438" s="37"/>
      <c r="DZ438" s="37"/>
      <c r="EA438" s="37"/>
      <c r="EB438" s="37"/>
      <c r="EC438" s="37"/>
      <c r="ED438" s="37"/>
      <c r="EE438" s="48"/>
      <c r="EF438" s="37"/>
      <c r="EG438" s="37"/>
      <c r="EH438" s="37"/>
      <c r="EI438" s="37"/>
      <c r="EJ438" s="37"/>
      <c r="EK438" s="37"/>
      <c r="EL438" s="37"/>
      <c r="EM438" s="37"/>
      <c r="EN438" s="37"/>
      <c r="EO438" s="37"/>
      <c r="EP438" s="48"/>
      <c r="EQ438" s="37"/>
      <c r="ER438" s="37"/>
      <c r="ES438" s="37"/>
      <c r="ET438" s="37"/>
      <c r="EU438" s="37"/>
      <c r="EV438" s="37"/>
      <c r="EW438" s="37"/>
      <c r="EX438" s="37"/>
      <c r="EY438" s="36"/>
      <c r="EZ438" s="37"/>
      <c r="FA438" s="37"/>
      <c r="FB438" s="37"/>
      <c r="FC438" s="37"/>
      <c r="FD438" s="37"/>
      <c r="FE438" s="37"/>
      <c r="FF438" s="37"/>
      <c r="FG438" s="37"/>
      <c r="FH438" s="37"/>
    </row>
    <row r="439" spans="2:164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48"/>
      <c r="M439" s="37"/>
      <c r="N439" s="37"/>
      <c r="O439" s="37"/>
      <c r="P439" s="37"/>
      <c r="Q439" s="37"/>
      <c r="R439" s="37"/>
      <c r="S439" s="37"/>
      <c r="T439" s="37"/>
      <c r="U439" s="37"/>
      <c r="V439" s="48"/>
      <c r="W439" s="37"/>
      <c r="X439" s="37"/>
      <c r="Y439" s="37"/>
      <c r="Z439" s="37"/>
      <c r="AA439" s="37"/>
      <c r="AB439" s="37"/>
      <c r="AC439" s="37"/>
      <c r="AD439" s="37"/>
      <c r="AE439" s="37"/>
      <c r="AF439" s="48"/>
      <c r="AG439" s="37"/>
      <c r="AH439" s="37"/>
      <c r="AI439" s="37"/>
      <c r="AJ439" s="37"/>
      <c r="AK439" s="37"/>
      <c r="AL439" s="37"/>
      <c r="AM439" s="37"/>
      <c r="AN439" s="37"/>
      <c r="AO439" s="37"/>
      <c r="AP439" s="48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6"/>
      <c r="BB439" s="37"/>
      <c r="BC439" s="37"/>
      <c r="BD439" s="37"/>
      <c r="BE439" s="37"/>
      <c r="BF439" s="37"/>
      <c r="BG439" s="37"/>
      <c r="BH439" s="37"/>
      <c r="BI439" s="37"/>
      <c r="BJ439" s="37"/>
      <c r="BK439" s="48"/>
      <c r="BL439" s="37"/>
      <c r="BM439" s="37"/>
      <c r="BN439" s="37"/>
      <c r="BO439" s="37"/>
      <c r="BP439" s="37"/>
      <c r="BQ439" s="37"/>
      <c r="BR439" s="37"/>
      <c r="BS439" s="37"/>
      <c r="BT439" s="37"/>
      <c r="BU439" s="48"/>
      <c r="BV439" s="37"/>
      <c r="BW439" s="37"/>
      <c r="BX439" s="37"/>
      <c r="BY439" s="37"/>
      <c r="BZ439" s="37"/>
      <c r="CA439" s="37"/>
      <c r="CB439" s="37"/>
      <c r="CC439" s="37"/>
      <c r="CD439" s="37"/>
      <c r="CE439" s="48"/>
      <c r="CF439" s="37"/>
      <c r="CG439" s="37"/>
      <c r="CH439" s="37"/>
      <c r="CI439" s="37"/>
      <c r="CJ439" s="37"/>
      <c r="CK439" s="37"/>
      <c r="CL439" s="37"/>
      <c r="CM439" s="37"/>
      <c r="CN439" s="37"/>
      <c r="CO439" s="37"/>
      <c r="CP439" s="37"/>
      <c r="CQ439" s="37"/>
      <c r="CR439" s="37"/>
      <c r="CS439" s="37"/>
      <c r="CT439" s="37"/>
      <c r="CU439" s="37"/>
      <c r="CV439" s="37"/>
      <c r="CW439" s="37"/>
      <c r="CX439" s="37"/>
      <c r="CY439" s="37"/>
      <c r="CZ439" s="48"/>
      <c r="DA439" s="37"/>
      <c r="DB439" s="3">
        <v>12</v>
      </c>
      <c r="DD439" s="50">
        <v>6.7530000000000004E-6</v>
      </c>
      <c r="DE439">
        <v>74.022000000000006</v>
      </c>
      <c r="DF439">
        <v>67.364999999999995</v>
      </c>
      <c r="DG439">
        <v>79.888999999999996</v>
      </c>
      <c r="DH439">
        <v>48.814</v>
      </c>
      <c r="DI439">
        <v>1.2E-2</v>
      </c>
      <c r="DT439" s="37"/>
      <c r="DU439" s="37"/>
      <c r="DV439" s="37"/>
      <c r="DW439" s="37"/>
      <c r="DX439" s="37"/>
      <c r="DY439" s="37"/>
      <c r="DZ439" s="37"/>
      <c r="EA439" s="37"/>
      <c r="EB439" s="37"/>
      <c r="EC439" s="37"/>
      <c r="ED439" s="37"/>
      <c r="EE439" s="48"/>
      <c r="EF439" s="37"/>
      <c r="EG439" s="37"/>
      <c r="EH439" s="37"/>
      <c r="EI439" s="37"/>
      <c r="EJ439" s="37"/>
      <c r="EK439" s="37"/>
      <c r="EL439" s="37"/>
      <c r="EM439" s="37"/>
      <c r="EN439" s="37"/>
      <c r="EO439" s="37"/>
      <c r="EP439" s="48"/>
      <c r="EQ439" s="37"/>
      <c r="ER439" s="37"/>
      <c r="ES439" s="37"/>
      <c r="ET439" s="37"/>
      <c r="EU439" s="37"/>
      <c r="EV439" s="37"/>
      <c r="EW439" s="37"/>
      <c r="EX439" s="37"/>
      <c r="EY439" s="36"/>
      <c r="EZ439" s="37"/>
      <c r="FA439" s="37"/>
      <c r="FB439" s="37"/>
      <c r="FC439" s="37"/>
      <c r="FD439" s="37"/>
      <c r="FE439" s="37"/>
      <c r="FF439" s="37"/>
      <c r="FG439" s="37"/>
      <c r="FH439" s="37"/>
    </row>
    <row r="440" spans="2:164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48"/>
      <c r="M440" s="37"/>
      <c r="N440" s="37"/>
      <c r="O440" s="37"/>
      <c r="P440" s="37"/>
      <c r="Q440" s="37"/>
      <c r="R440" s="37"/>
      <c r="S440" s="37"/>
      <c r="T440" s="37"/>
      <c r="U440" s="37"/>
      <c r="V440" s="48"/>
      <c r="W440" s="37"/>
      <c r="X440" s="37"/>
      <c r="Y440" s="37"/>
      <c r="Z440" s="37"/>
      <c r="AA440" s="37"/>
      <c r="AB440" s="37"/>
      <c r="AC440" s="37"/>
      <c r="AD440" s="37"/>
      <c r="AE440" s="37"/>
      <c r="AF440" s="48"/>
      <c r="AG440" s="37"/>
      <c r="AH440" s="37"/>
      <c r="AI440" s="37"/>
      <c r="AJ440" s="37"/>
      <c r="AK440" s="37"/>
      <c r="AL440" s="37"/>
      <c r="AM440" s="37"/>
      <c r="AN440" s="37"/>
      <c r="AO440" s="37"/>
      <c r="AP440" s="48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6"/>
      <c r="BB440" s="37"/>
      <c r="BC440" s="37"/>
      <c r="BD440" s="37"/>
      <c r="BE440" s="37"/>
      <c r="BF440" s="37"/>
      <c r="BG440" s="37"/>
      <c r="BH440" s="37"/>
      <c r="BI440" s="37"/>
      <c r="BJ440" s="37"/>
      <c r="BK440" s="48"/>
      <c r="BL440" s="37"/>
      <c r="BM440" s="37"/>
      <c r="BN440" s="37"/>
      <c r="BO440" s="37"/>
      <c r="BP440" s="37"/>
      <c r="BQ440" s="37"/>
      <c r="BR440" s="37"/>
      <c r="BS440" s="37"/>
      <c r="BT440" s="37"/>
      <c r="BU440" s="48"/>
      <c r="BV440" s="37"/>
      <c r="BW440" s="37"/>
      <c r="BX440" s="37"/>
      <c r="BY440" s="37"/>
      <c r="BZ440" s="37"/>
      <c r="CA440" s="37"/>
      <c r="CB440" s="37"/>
      <c r="CC440" s="37"/>
      <c r="CD440" s="37"/>
      <c r="CE440" s="48"/>
      <c r="CF440" s="37"/>
      <c r="CG440" s="37"/>
      <c r="CH440" s="37"/>
      <c r="CI440" s="37"/>
      <c r="CJ440" s="37"/>
      <c r="CK440" s="37"/>
      <c r="CL440" s="37"/>
      <c r="CM440" s="37"/>
      <c r="CN440" s="37"/>
      <c r="CO440" s="37"/>
      <c r="CP440" s="37"/>
      <c r="CQ440" s="37"/>
      <c r="CR440" s="37"/>
      <c r="CS440" s="37"/>
      <c r="CT440" s="37"/>
      <c r="CU440" s="37"/>
      <c r="CV440" s="37"/>
      <c r="CW440" s="37"/>
      <c r="CX440" s="37"/>
      <c r="CY440" s="37"/>
      <c r="CZ440" s="48"/>
      <c r="DA440" s="37"/>
      <c r="DB440" s="3">
        <v>13</v>
      </c>
      <c r="DD440" s="50">
        <v>7.0600000000000002E-6</v>
      </c>
      <c r="DE440">
        <v>78.426000000000002</v>
      </c>
      <c r="DF440">
        <v>68.332999999999998</v>
      </c>
      <c r="DG440">
        <v>87.590999999999994</v>
      </c>
      <c r="DH440">
        <v>-122.276</v>
      </c>
      <c r="DI440">
        <v>1.2E-2</v>
      </c>
      <c r="DT440" s="37"/>
      <c r="DU440" s="37"/>
      <c r="DV440" s="37"/>
      <c r="DW440" s="37"/>
      <c r="DX440" s="37"/>
      <c r="DY440" s="37"/>
      <c r="DZ440" s="37"/>
      <c r="EA440" s="37"/>
      <c r="EB440" s="37"/>
      <c r="EC440" s="37"/>
      <c r="ED440" s="37"/>
      <c r="EE440" s="48"/>
      <c r="EF440" s="37"/>
      <c r="EG440" s="37"/>
      <c r="EH440" s="37"/>
      <c r="EI440" s="37"/>
      <c r="EJ440" s="37"/>
      <c r="EK440" s="37"/>
      <c r="EL440" s="37"/>
      <c r="EM440" s="37"/>
      <c r="EN440" s="37"/>
      <c r="EO440" s="37"/>
      <c r="EP440" s="48"/>
      <c r="EQ440" s="37"/>
      <c r="ER440" s="37"/>
      <c r="ES440" s="37"/>
      <c r="ET440" s="37"/>
      <c r="EU440" s="37"/>
      <c r="EV440" s="37"/>
      <c r="EW440" s="37"/>
      <c r="EX440" s="37"/>
      <c r="EY440" s="36"/>
      <c r="EZ440" s="37"/>
      <c r="FA440" s="37"/>
      <c r="FB440" s="37"/>
      <c r="FC440" s="37"/>
      <c r="FD440" s="37"/>
      <c r="FE440" s="37"/>
      <c r="FF440" s="37"/>
      <c r="FG440" s="37"/>
      <c r="FH440" s="37"/>
    </row>
    <row r="441" spans="2:164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48"/>
      <c r="M441" s="37"/>
      <c r="N441" s="37"/>
      <c r="O441" s="37"/>
      <c r="P441" s="37"/>
      <c r="Q441" s="37"/>
      <c r="R441" s="37"/>
      <c r="S441" s="37"/>
      <c r="T441" s="37"/>
      <c r="U441" s="37"/>
      <c r="V441" s="48"/>
      <c r="W441" s="37"/>
      <c r="X441" s="37"/>
      <c r="Y441" s="37"/>
      <c r="Z441" s="37"/>
      <c r="AA441" s="37"/>
      <c r="AB441" s="37"/>
      <c r="AC441" s="37"/>
      <c r="AD441" s="37"/>
      <c r="AE441" s="37"/>
      <c r="AF441" s="48"/>
      <c r="AG441" s="37"/>
      <c r="AH441" s="37"/>
      <c r="AI441" s="37"/>
      <c r="AJ441" s="37"/>
      <c r="AK441" s="37"/>
      <c r="AL441" s="37"/>
      <c r="AM441" s="37"/>
      <c r="AN441" s="37"/>
      <c r="AO441" s="37"/>
      <c r="AP441" s="48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6"/>
      <c r="BB441" s="37"/>
      <c r="BC441" s="37"/>
      <c r="BD441" s="37"/>
      <c r="BE441" s="37"/>
      <c r="BF441" s="37"/>
      <c r="BG441" s="37"/>
      <c r="BH441" s="37"/>
      <c r="BI441" s="37"/>
      <c r="BJ441" s="37"/>
      <c r="BK441" s="48"/>
      <c r="BL441" s="37"/>
      <c r="BM441" s="37"/>
      <c r="BN441" s="37"/>
      <c r="BO441" s="37"/>
      <c r="BP441" s="37"/>
      <c r="BQ441" s="37"/>
      <c r="BR441" s="37"/>
      <c r="BS441" s="37"/>
      <c r="BT441" s="37"/>
      <c r="BU441" s="48"/>
      <c r="BV441" s="37"/>
      <c r="BW441" s="37"/>
      <c r="BX441" s="37"/>
      <c r="BY441" s="37"/>
      <c r="BZ441" s="37"/>
      <c r="CA441" s="37"/>
      <c r="CB441" s="37"/>
      <c r="CC441" s="37"/>
      <c r="CD441" s="37"/>
      <c r="CE441" s="48"/>
      <c r="CF441" s="37"/>
      <c r="CG441" s="37"/>
      <c r="CH441" s="37"/>
      <c r="CI441" s="37"/>
      <c r="CJ441" s="37"/>
      <c r="CK441" s="37"/>
      <c r="CL441" s="37"/>
      <c r="CM441" s="37"/>
      <c r="CN441" s="37"/>
      <c r="CO441" s="37"/>
      <c r="CP441" s="37"/>
      <c r="CQ441" s="37"/>
      <c r="CR441" s="37"/>
      <c r="CS441" s="37"/>
      <c r="CT441" s="37"/>
      <c r="CU441" s="37"/>
      <c r="CV441" s="37"/>
      <c r="CW441" s="37"/>
      <c r="CX441" s="37"/>
      <c r="CY441" s="37"/>
      <c r="CZ441" s="48"/>
      <c r="DA441" s="37"/>
      <c r="DB441" s="3">
        <v>14</v>
      </c>
      <c r="DD441" s="50">
        <v>6.4459999999999998E-6</v>
      </c>
      <c r="DE441">
        <v>76.11</v>
      </c>
      <c r="DF441">
        <v>68.332999999999998</v>
      </c>
      <c r="DG441">
        <v>82</v>
      </c>
      <c r="DH441">
        <v>53.13</v>
      </c>
      <c r="DI441">
        <v>1.0999999999999999E-2</v>
      </c>
      <c r="DT441" s="37"/>
      <c r="DU441" s="37"/>
      <c r="DV441" s="37"/>
      <c r="DW441" s="37"/>
      <c r="DX441" s="37"/>
      <c r="DY441" s="37"/>
      <c r="DZ441" s="37"/>
      <c r="EA441" s="37"/>
      <c r="EB441" s="37"/>
      <c r="EC441" s="37"/>
      <c r="ED441" s="37"/>
      <c r="EE441" s="48"/>
      <c r="EF441" s="37"/>
      <c r="EG441" s="37"/>
      <c r="EH441" s="37"/>
      <c r="EI441" s="37"/>
      <c r="EJ441" s="37"/>
      <c r="EK441" s="37"/>
      <c r="EL441" s="37"/>
      <c r="EM441" s="37"/>
      <c r="EN441" s="37"/>
      <c r="EO441" s="37"/>
      <c r="EP441" s="48"/>
      <c r="EQ441" s="37"/>
      <c r="ER441" s="37"/>
      <c r="ES441" s="37"/>
      <c r="ET441" s="37"/>
      <c r="EU441" s="37"/>
      <c r="EV441" s="37"/>
      <c r="EW441" s="37"/>
      <c r="EX441" s="37"/>
      <c r="EY441" s="36"/>
      <c r="EZ441" s="37"/>
      <c r="FA441" s="37"/>
      <c r="FB441" s="37"/>
      <c r="FC441" s="37"/>
      <c r="FD441" s="37"/>
      <c r="FE441" s="37"/>
      <c r="FF441" s="37"/>
      <c r="FG441" s="37"/>
      <c r="FH441" s="37"/>
    </row>
    <row r="442" spans="2:164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48"/>
      <c r="M442" s="37"/>
      <c r="N442" s="37"/>
      <c r="O442" s="37"/>
      <c r="P442" s="37"/>
      <c r="Q442" s="37"/>
      <c r="R442" s="37"/>
      <c r="S442" s="37"/>
      <c r="T442" s="37"/>
      <c r="U442" s="37"/>
      <c r="V442" s="48"/>
      <c r="W442" s="37"/>
      <c r="X442" s="37"/>
      <c r="Y442" s="37"/>
      <c r="Z442" s="37"/>
      <c r="AA442" s="37"/>
      <c r="AB442" s="37"/>
      <c r="AC442" s="37"/>
      <c r="AD442" s="37"/>
      <c r="AE442" s="37"/>
      <c r="AF442" s="48"/>
      <c r="AG442" s="37"/>
      <c r="AH442" s="37"/>
      <c r="AI442" s="37"/>
      <c r="AJ442" s="37"/>
      <c r="AK442" s="37"/>
      <c r="AL442" s="37"/>
      <c r="AM442" s="37"/>
      <c r="AN442" s="37"/>
      <c r="AO442" s="37"/>
      <c r="AP442" s="48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6"/>
      <c r="BB442" s="37"/>
      <c r="BC442" s="37"/>
      <c r="BD442" s="37"/>
      <c r="BE442" s="37"/>
      <c r="BF442" s="37"/>
      <c r="BG442" s="37"/>
      <c r="BH442" s="37"/>
      <c r="BI442" s="37"/>
      <c r="BJ442" s="37"/>
      <c r="BK442" s="48"/>
      <c r="BL442" s="37"/>
      <c r="BM442" s="37"/>
      <c r="BN442" s="37"/>
      <c r="BO442" s="37"/>
      <c r="BP442" s="37"/>
      <c r="BQ442" s="37"/>
      <c r="BR442" s="37"/>
      <c r="BS442" s="37"/>
      <c r="BT442" s="37"/>
      <c r="BU442" s="48"/>
      <c r="BV442" s="37"/>
      <c r="BW442" s="37"/>
      <c r="BX442" s="37"/>
      <c r="BY442" s="37"/>
      <c r="BZ442" s="37"/>
      <c r="CA442" s="37"/>
      <c r="CB442" s="37"/>
      <c r="CC442" s="37"/>
      <c r="CD442" s="37"/>
      <c r="CE442" s="48"/>
      <c r="CF442" s="37"/>
      <c r="CG442" s="37"/>
      <c r="CH442" s="37"/>
      <c r="CI442" s="37"/>
      <c r="CJ442" s="37"/>
      <c r="CK442" s="37"/>
      <c r="CL442" s="37"/>
      <c r="CM442" s="37"/>
      <c r="CN442" s="37"/>
      <c r="CO442" s="37"/>
      <c r="CP442" s="37"/>
      <c r="CQ442" s="37"/>
      <c r="CR442" s="37"/>
      <c r="CS442" s="37"/>
      <c r="CT442" s="37"/>
      <c r="CU442" s="37"/>
      <c r="CV442" s="37"/>
      <c r="CW442" s="37"/>
      <c r="CX442" s="37"/>
      <c r="CY442" s="37"/>
      <c r="CZ442" s="48"/>
      <c r="DA442" s="37"/>
      <c r="DB442" s="3">
        <v>15</v>
      </c>
      <c r="DD442" s="50">
        <v>1.381E-5</v>
      </c>
      <c r="DE442">
        <v>77.033000000000001</v>
      </c>
      <c r="DF442">
        <v>63.667000000000002</v>
      </c>
      <c r="DG442">
        <v>90.138999999999996</v>
      </c>
      <c r="DH442">
        <v>-126.607</v>
      </c>
      <c r="DI442">
        <v>2.4E-2</v>
      </c>
      <c r="DT442" s="37"/>
      <c r="DU442" s="37"/>
      <c r="DV442" s="37"/>
      <c r="DW442" s="37"/>
      <c r="DX442" s="37"/>
      <c r="DY442" s="37"/>
      <c r="DZ442" s="37"/>
      <c r="EA442" s="37"/>
      <c r="EB442" s="37"/>
      <c r="EC442" s="37"/>
      <c r="ED442" s="37"/>
      <c r="EE442" s="48"/>
      <c r="EF442" s="37"/>
      <c r="EG442" s="37"/>
      <c r="EH442" s="37"/>
      <c r="EI442" s="37"/>
      <c r="EJ442" s="37"/>
      <c r="EK442" s="37"/>
      <c r="EL442" s="37"/>
      <c r="EM442" s="37"/>
      <c r="EN442" s="37"/>
      <c r="EO442" s="37"/>
      <c r="EP442" s="48"/>
      <c r="EQ442" s="37"/>
      <c r="ER442" s="37"/>
      <c r="ES442" s="37"/>
      <c r="ET442" s="37"/>
      <c r="EU442" s="37"/>
      <c r="EV442" s="37"/>
      <c r="EW442" s="37"/>
      <c r="EX442" s="37"/>
      <c r="EY442" s="36"/>
      <c r="EZ442" s="37"/>
      <c r="FA442" s="37"/>
      <c r="FB442" s="37"/>
      <c r="FC442" s="37"/>
      <c r="FD442" s="37"/>
      <c r="FE442" s="37"/>
      <c r="FF442" s="37"/>
      <c r="FG442" s="37"/>
      <c r="FH442" s="37"/>
    </row>
    <row r="443" spans="2:164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48"/>
      <c r="M443" s="37"/>
      <c r="N443" s="37"/>
      <c r="O443" s="37"/>
      <c r="P443" s="37"/>
      <c r="Q443" s="37"/>
      <c r="R443" s="37"/>
      <c r="S443" s="37"/>
      <c r="T443" s="37"/>
      <c r="U443" s="37"/>
      <c r="V443" s="48"/>
      <c r="W443" s="37"/>
      <c r="X443" s="37"/>
      <c r="Y443" s="37"/>
      <c r="Z443" s="37"/>
      <c r="AA443" s="37"/>
      <c r="AB443" s="37"/>
      <c r="AC443" s="37"/>
      <c r="AD443" s="37"/>
      <c r="AE443" s="37"/>
      <c r="AF443" s="48"/>
      <c r="AG443" s="37"/>
      <c r="AH443" s="37"/>
      <c r="AI443" s="37"/>
      <c r="AJ443" s="37"/>
      <c r="AK443" s="37"/>
      <c r="AL443" s="37"/>
      <c r="AM443" s="37"/>
      <c r="AN443" s="37"/>
      <c r="AO443" s="37"/>
      <c r="AP443" s="48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6"/>
      <c r="BB443" s="37"/>
      <c r="BC443" s="37"/>
      <c r="BD443" s="37"/>
      <c r="BE443" s="37"/>
      <c r="BF443" s="37"/>
      <c r="BG443" s="37"/>
      <c r="BH443" s="37"/>
      <c r="BI443" s="37"/>
      <c r="BJ443" s="37"/>
      <c r="BK443" s="48"/>
      <c r="BL443" s="37"/>
      <c r="BM443" s="37"/>
      <c r="BN443" s="37"/>
      <c r="BO443" s="37"/>
      <c r="BP443" s="37"/>
      <c r="BQ443" s="37"/>
      <c r="BR443" s="37"/>
      <c r="BS443" s="37"/>
      <c r="BT443" s="37"/>
      <c r="BU443" s="48"/>
      <c r="BV443" s="37"/>
      <c r="BW443" s="37"/>
      <c r="BX443" s="37"/>
      <c r="BY443" s="37"/>
      <c r="BZ443" s="37"/>
      <c r="CA443" s="37"/>
      <c r="CB443" s="37"/>
      <c r="CC443" s="37"/>
      <c r="CD443" s="37"/>
      <c r="CE443" s="48"/>
      <c r="CF443" s="37"/>
      <c r="CG443" s="37"/>
      <c r="CH443" s="37"/>
      <c r="CI443" s="37"/>
      <c r="CJ443" s="37"/>
      <c r="CK443" s="37"/>
      <c r="CL443" s="37"/>
      <c r="CM443" s="37"/>
      <c r="CN443" s="37"/>
      <c r="CO443" s="37"/>
      <c r="CP443" s="37"/>
      <c r="CQ443" s="37"/>
      <c r="CR443" s="37"/>
      <c r="CS443" s="37"/>
      <c r="CT443" s="37"/>
      <c r="CU443" s="37"/>
      <c r="CV443" s="37"/>
      <c r="CW443" s="37"/>
      <c r="CX443" s="37"/>
      <c r="CY443" s="37"/>
      <c r="CZ443" s="48"/>
      <c r="DA443" s="37"/>
      <c r="DB443" s="3">
        <v>16</v>
      </c>
      <c r="DD443" s="50">
        <v>8.5949999999999999E-6</v>
      </c>
      <c r="DE443">
        <v>54.572000000000003</v>
      </c>
      <c r="DF443">
        <v>33.267000000000003</v>
      </c>
      <c r="DG443">
        <v>85.332999999999998</v>
      </c>
      <c r="DH443">
        <v>51.009</v>
      </c>
      <c r="DI443">
        <v>1.4999999999999999E-2</v>
      </c>
      <c r="DT443" s="37"/>
      <c r="DU443" s="37"/>
      <c r="DV443" s="37"/>
      <c r="DW443" s="37"/>
      <c r="DX443" s="37"/>
      <c r="DY443" s="37"/>
      <c r="DZ443" s="37"/>
      <c r="EA443" s="37"/>
      <c r="EB443" s="37"/>
      <c r="EC443" s="37"/>
      <c r="ED443" s="37"/>
      <c r="EE443" s="48"/>
      <c r="EF443" s="37"/>
      <c r="EG443" s="37"/>
      <c r="EH443" s="37"/>
      <c r="EI443" s="37"/>
      <c r="EJ443" s="37"/>
      <c r="EK443" s="37"/>
      <c r="EL443" s="37"/>
      <c r="EM443" s="37"/>
      <c r="EN443" s="37"/>
      <c r="EO443" s="37"/>
      <c r="EP443" s="48"/>
      <c r="EQ443" s="37"/>
      <c r="ER443" s="37"/>
      <c r="ES443" s="37"/>
      <c r="ET443" s="37"/>
      <c r="EU443" s="37"/>
      <c r="EV443" s="37"/>
      <c r="EW443" s="37"/>
      <c r="EX443" s="37"/>
      <c r="EY443" s="36"/>
      <c r="EZ443" s="37"/>
      <c r="FA443" s="37"/>
      <c r="FB443" s="37"/>
      <c r="FC443" s="37"/>
      <c r="FD443" s="37"/>
      <c r="FE443" s="37"/>
      <c r="FF443" s="37"/>
      <c r="FG443" s="37"/>
      <c r="FH443" s="37"/>
    </row>
    <row r="444" spans="2:164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48"/>
      <c r="M444" s="37"/>
      <c r="N444" s="37"/>
      <c r="O444" s="37"/>
      <c r="P444" s="37"/>
      <c r="Q444" s="37"/>
      <c r="R444" s="37"/>
      <c r="S444" s="37"/>
      <c r="T444" s="37"/>
      <c r="U444" s="37"/>
      <c r="V444" s="48"/>
      <c r="W444" s="37"/>
      <c r="X444" s="37"/>
      <c r="Y444" s="37"/>
      <c r="Z444" s="37"/>
      <c r="AA444" s="37"/>
      <c r="AB444" s="37"/>
      <c r="AC444" s="37"/>
      <c r="AD444" s="37"/>
      <c r="AE444" s="37"/>
      <c r="AF444" s="48"/>
      <c r="AG444" s="37"/>
      <c r="AH444" s="37"/>
      <c r="AI444" s="37"/>
      <c r="AJ444" s="37"/>
      <c r="AK444" s="37"/>
      <c r="AL444" s="37"/>
      <c r="AM444" s="37"/>
      <c r="AN444" s="37"/>
      <c r="AO444" s="37"/>
      <c r="AP444" s="48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6"/>
      <c r="BB444" s="37"/>
      <c r="BC444" s="37"/>
      <c r="BD444" s="37"/>
      <c r="BE444" s="37"/>
      <c r="BF444" s="37"/>
      <c r="BG444" s="37"/>
      <c r="BH444" s="37"/>
      <c r="BI444" s="37"/>
      <c r="BJ444" s="37"/>
      <c r="BK444" s="48"/>
      <c r="BL444" s="37"/>
      <c r="BM444" s="37"/>
      <c r="BN444" s="37"/>
      <c r="BO444" s="37"/>
      <c r="BP444" s="37"/>
      <c r="BQ444" s="37"/>
      <c r="BR444" s="37"/>
      <c r="BS444" s="37"/>
      <c r="BT444" s="37"/>
      <c r="BU444" s="48"/>
      <c r="BV444" s="37"/>
      <c r="BW444" s="37"/>
      <c r="BX444" s="37"/>
      <c r="BY444" s="37"/>
      <c r="BZ444" s="37"/>
      <c r="CA444" s="37"/>
      <c r="CB444" s="37"/>
      <c r="CC444" s="37"/>
      <c r="CD444" s="37"/>
      <c r="CE444" s="48"/>
      <c r="CF444" s="37"/>
      <c r="CG444" s="37"/>
      <c r="CH444" s="37"/>
      <c r="CI444" s="37"/>
      <c r="CJ444" s="37"/>
      <c r="CK444" s="37"/>
      <c r="CL444" s="37"/>
      <c r="CM444" s="37"/>
      <c r="CN444" s="37"/>
      <c r="CO444" s="37"/>
      <c r="CP444" s="37"/>
      <c r="CQ444" s="37"/>
      <c r="CR444" s="37"/>
      <c r="CS444" s="37"/>
      <c r="CT444" s="37"/>
      <c r="CU444" s="37"/>
      <c r="CV444" s="37"/>
      <c r="CW444" s="37"/>
      <c r="CX444" s="37"/>
      <c r="CY444" s="37"/>
      <c r="CZ444" s="48"/>
      <c r="DA444" s="37"/>
      <c r="DB444" s="3">
        <v>17</v>
      </c>
      <c r="DD444" s="50">
        <v>6.7530000000000004E-6</v>
      </c>
      <c r="DE444">
        <v>81.188999999999993</v>
      </c>
      <c r="DF444">
        <v>67.332999999999998</v>
      </c>
      <c r="DG444">
        <v>93.716999999999999</v>
      </c>
      <c r="DH444">
        <v>-129.09399999999999</v>
      </c>
      <c r="DI444">
        <v>1.0999999999999999E-2</v>
      </c>
      <c r="DT444" s="37"/>
      <c r="DU444" s="37"/>
      <c r="DV444" s="37"/>
      <c r="DW444" s="37"/>
      <c r="DX444" s="37"/>
      <c r="DY444" s="37"/>
      <c r="DZ444" s="37"/>
      <c r="EA444" s="37"/>
      <c r="EB444" s="37"/>
      <c r="EC444" s="37"/>
      <c r="ED444" s="37"/>
      <c r="EE444" s="48"/>
      <c r="EF444" s="37"/>
      <c r="EG444" s="37"/>
      <c r="EH444" s="37"/>
      <c r="EI444" s="37"/>
      <c r="EJ444" s="37"/>
      <c r="EK444" s="37"/>
      <c r="EL444" s="37"/>
      <c r="EM444" s="37"/>
      <c r="EN444" s="37"/>
      <c r="EO444" s="37"/>
      <c r="EP444" s="48"/>
      <c r="EQ444" s="37"/>
      <c r="ER444" s="37"/>
      <c r="ES444" s="37"/>
      <c r="ET444" s="37"/>
      <c r="EU444" s="37"/>
      <c r="EV444" s="37"/>
      <c r="EW444" s="37"/>
      <c r="EX444" s="37"/>
      <c r="EY444" s="36"/>
      <c r="EZ444" s="37"/>
      <c r="FA444" s="37"/>
      <c r="FB444" s="37"/>
      <c r="FC444" s="37"/>
      <c r="FD444" s="37"/>
      <c r="FE444" s="37"/>
      <c r="FF444" s="37"/>
      <c r="FG444" s="37"/>
      <c r="FH444" s="37"/>
    </row>
    <row r="445" spans="2:164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48"/>
      <c r="M445" s="37"/>
      <c r="N445" s="37"/>
      <c r="O445" s="37"/>
      <c r="P445" s="37"/>
      <c r="Q445" s="37"/>
      <c r="R445" s="37"/>
      <c r="S445" s="37"/>
      <c r="T445" s="37"/>
      <c r="U445" s="37"/>
      <c r="V445" s="48"/>
      <c r="W445" s="37"/>
      <c r="X445" s="37"/>
      <c r="Y445" s="37"/>
      <c r="Z445" s="37"/>
      <c r="AA445" s="37"/>
      <c r="AB445" s="37"/>
      <c r="AC445" s="37"/>
      <c r="AD445" s="37"/>
      <c r="AE445" s="37"/>
      <c r="AF445" s="48"/>
      <c r="AG445" s="37"/>
      <c r="AH445" s="37"/>
      <c r="AI445" s="37"/>
      <c r="AJ445" s="37"/>
      <c r="AK445" s="37"/>
      <c r="AL445" s="37"/>
      <c r="AM445" s="37"/>
      <c r="AN445" s="37"/>
      <c r="AO445" s="37"/>
      <c r="AP445" s="48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6"/>
      <c r="BB445" s="37"/>
      <c r="BC445" s="37"/>
      <c r="BD445" s="37"/>
      <c r="BE445" s="37"/>
      <c r="BF445" s="37"/>
      <c r="BG445" s="37"/>
      <c r="BH445" s="37"/>
      <c r="BI445" s="37"/>
      <c r="BJ445" s="37"/>
      <c r="BK445" s="48"/>
      <c r="BL445" s="37"/>
      <c r="BM445" s="37"/>
      <c r="BN445" s="37"/>
      <c r="BO445" s="37"/>
      <c r="BP445" s="37"/>
      <c r="BQ445" s="37"/>
      <c r="BR445" s="37"/>
      <c r="BS445" s="37"/>
      <c r="BT445" s="37"/>
      <c r="BU445" s="48"/>
      <c r="BV445" s="37"/>
      <c r="BW445" s="37"/>
      <c r="BX445" s="37"/>
      <c r="BY445" s="37"/>
      <c r="BZ445" s="37"/>
      <c r="CA445" s="37"/>
      <c r="CB445" s="37"/>
      <c r="CC445" s="37"/>
      <c r="CD445" s="37"/>
      <c r="CE445" s="48"/>
      <c r="CF445" s="37"/>
      <c r="CG445" s="37"/>
      <c r="CH445" s="37"/>
      <c r="CI445" s="37"/>
      <c r="CJ445" s="37"/>
      <c r="CK445" s="37"/>
      <c r="CL445" s="37"/>
      <c r="CM445" s="37"/>
      <c r="CN445" s="37"/>
      <c r="CO445" s="37"/>
      <c r="CP445" s="37"/>
      <c r="CQ445" s="37"/>
      <c r="CR445" s="37"/>
      <c r="CS445" s="37"/>
      <c r="CT445" s="37"/>
      <c r="CU445" s="37"/>
      <c r="CV445" s="37"/>
      <c r="CW445" s="37"/>
      <c r="CX445" s="37"/>
      <c r="CY445" s="37"/>
      <c r="CZ445" s="48"/>
      <c r="DA445" s="37"/>
      <c r="DB445" s="3">
        <v>18</v>
      </c>
      <c r="DD445" s="50">
        <v>1.0740000000000001E-5</v>
      </c>
      <c r="DE445">
        <v>76.994</v>
      </c>
      <c r="DF445">
        <v>67.305999999999997</v>
      </c>
      <c r="DG445">
        <v>86.18</v>
      </c>
      <c r="DH445">
        <v>54.462000000000003</v>
      </c>
      <c r="DI445">
        <v>1.9E-2</v>
      </c>
      <c r="DT445" s="37"/>
      <c r="DU445" s="37"/>
      <c r="DV445" s="37"/>
      <c r="DW445" s="37"/>
      <c r="DX445" s="37"/>
      <c r="DY445" s="37"/>
      <c r="DZ445" s="37"/>
      <c r="EA445" s="37"/>
      <c r="EB445" s="37"/>
      <c r="EC445" s="37"/>
      <c r="ED445" s="37"/>
      <c r="EE445" s="48"/>
      <c r="EF445" s="37"/>
      <c r="EG445" s="37"/>
      <c r="EH445" s="37"/>
      <c r="EI445" s="37"/>
      <c r="EJ445" s="37"/>
      <c r="EK445" s="37"/>
      <c r="EL445" s="37"/>
      <c r="EM445" s="37"/>
      <c r="EN445" s="37"/>
      <c r="EO445" s="37"/>
      <c r="EP445" s="48"/>
      <c r="EQ445" s="37"/>
      <c r="ER445" s="37"/>
      <c r="ES445" s="37"/>
      <c r="ET445" s="37"/>
      <c r="EU445" s="37"/>
      <c r="EV445" s="37"/>
      <c r="EW445" s="37"/>
      <c r="EX445" s="37"/>
      <c r="EY445" s="36"/>
      <c r="EZ445" s="37"/>
      <c r="FA445" s="37"/>
      <c r="FB445" s="37"/>
      <c r="FC445" s="37"/>
      <c r="FD445" s="37"/>
      <c r="FE445" s="37"/>
      <c r="FF445" s="37"/>
      <c r="FG445" s="37"/>
      <c r="FH445" s="37"/>
    </row>
    <row r="446" spans="2:164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48"/>
      <c r="M446" s="37"/>
      <c r="N446" s="37"/>
      <c r="O446" s="37"/>
      <c r="P446" s="37"/>
      <c r="Q446" s="37"/>
      <c r="R446" s="37"/>
      <c r="S446" s="37"/>
      <c r="T446" s="37"/>
      <c r="U446" s="37"/>
      <c r="V446" s="48"/>
      <c r="W446" s="37"/>
      <c r="X446" s="37"/>
      <c r="Y446" s="37"/>
      <c r="Z446" s="37"/>
      <c r="AA446" s="37"/>
      <c r="AB446" s="37"/>
      <c r="AC446" s="37"/>
      <c r="AD446" s="37"/>
      <c r="AE446" s="37"/>
      <c r="AF446" s="48"/>
      <c r="AG446" s="37"/>
      <c r="AH446" s="37"/>
      <c r="AI446" s="37"/>
      <c r="AJ446" s="37"/>
      <c r="AK446" s="37"/>
      <c r="AL446" s="37"/>
      <c r="AM446" s="37"/>
      <c r="AN446" s="37"/>
      <c r="AO446" s="37"/>
      <c r="AP446" s="48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6"/>
      <c r="BB446" s="37"/>
      <c r="BC446" s="37"/>
      <c r="BD446" s="37"/>
      <c r="BE446" s="37"/>
      <c r="BF446" s="37"/>
      <c r="BG446" s="37"/>
      <c r="BH446" s="37"/>
      <c r="BI446" s="37"/>
      <c r="BJ446" s="37"/>
      <c r="BK446" s="48"/>
      <c r="BL446" s="37"/>
      <c r="BM446" s="37"/>
      <c r="BN446" s="37"/>
      <c r="BO446" s="37"/>
      <c r="BP446" s="37"/>
      <c r="BQ446" s="37"/>
      <c r="BR446" s="37"/>
      <c r="BS446" s="37"/>
      <c r="BT446" s="37"/>
      <c r="BU446" s="48"/>
      <c r="BV446" s="37"/>
      <c r="BW446" s="37"/>
      <c r="BX446" s="37"/>
      <c r="BY446" s="37"/>
      <c r="BZ446" s="37"/>
      <c r="CA446" s="37"/>
      <c r="CB446" s="37"/>
      <c r="CC446" s="37"/>
      <c r="CD446" s="37"/>
      <c r="CE446" s="48"/>
      <c r="CF446" s="37"/>
      <c r="CG446" s="37"/>
      <c r="CH446" s="37"/>
      <c r="CI446" s="37"/>
      <c r="CJ446" s="37"/>
      <c r="CK446" s="37"/>
      <c r="CL446" s="37"/>
      <c r="CM446" s="37"/>
      <c r="CN446" s="37"/>
      <c r="CO446" s="37"/>
      <c r="CP446" s="37"/>
      <c r="CQ446" s="37"/>
      <c r="CR446" s="37"/>
      <c r="CS446" s="37"/>
      <c r="CT446" s="37"/>
      <c r="CU446" s="37"/>
      <c r="CV446" s="37"/>
      <c r="CW446" s="37"/>
      <c r="CX446" s="37"/>
      <c r="CY446" s="37"/>
      <c r="CZ446" s="48"/>
      <c r="DA446" s="37"/>
      <c r="DB446" s="3">
        <v>19</v>
      </c>
      <c r="DD446" s="50">
        <v>8.5949999999999999E-6</v>
      </c>
      <c r="DE446">
        <v>77.260000000000005</v>
      </c>
      <c r="DF446">
        <v>70.388000000000005</v>
      </c>
      <c r="DG446">
        <v>84.736999999999995</v>
      </c>
      <c r="DH446">
        <v>-126.027</v>
      </c>
      <c r="DI446">
        <v>1.4999999999999999E-2</v>
      </c>
      <c r="DT446" s="37"/>
      <c r="DU446" s="37"/>
      <c r="DV446" s="37"/>
      <c r="DW446" s="37"/>
      <c r="DX446" s="37"/>
      <c r="DY446" s="37"/>
      <c r="DZ446" s="37"/>
      <c r="EA446" s="37"/>
      <c r="EB446" s="37"/>
      <c r="EC446" s="37"/>
      <c r="ED446" s="37"/>
      <c r="EE446" s="48"/>
      <c r="EF446" s="37"/>
      <c r="EG446" s="37"/>
      <c r="EH446" s="37"/>
      <c r="EI446" s="37"/>
      <c r="EJ446" s="37"/>
      <c r="EK446" s="37"/>
      <c r="EL446" s="37"/>
      <c r="EM446" s="37"/>
      <c r="EN446" s="37"/>
      <c r="EO446" s="37"/>
      <c r="EP446" s="48"/>
      <c r="EQ446" s="37"/>
      <c r="ER446" s="37"/>
      <c r="ES446" s="37"/>
      <c r="ET446" s="37"/>
      <c r="EU446" s="37"/>
      <c r="EV446" s="37"/>
      <c r="EW446" s="37"/>
      <c r="EX446" s="37"/>
      <c r="EY446" s="36"/>
      <c r="EZ446" s="37"/>
      <c r="FA446" s="37"/>
      <c r="FB446" s="37"/>
      <c r="FC446" s="37"/>
      <c r="FD446" s="37"/>
      <c r="FE446" s="37"/>
      <c r="FF446" s="37"/>
      <c r="FG446" s="37"/>
      <c r="FH446" s="37"/>
    </row>
    <row r="447" spans="2:164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48"/>
      <c r="M447" s="37"/>
      <c r="N447" s="37"/>
      <c r="O447" s="37"/>
      <c r="P447" s="37"/>
      <c r="Q447" s="37"/>
      <c r="R447" s="37"/>
      <c r="S447" s="37"/>
      <c r="T447" s="37"/>
      <c r="U447" s="37"/>
      <c r="V447" s="48"/>
      <c r="W447" s="37"/>
      <c r="X447" s="37"/>
      <c r="Y447" s="37"/>
      <c r="Z447" s="37"/>
      <c r="AA447" s="37"/>
      <c r="AB447" s="37"/>
      <c r="AC447" s="37"/>
      <c r="AD447" s="37"/>
      <c r="AE447" s="37"/>
      <c r="AF447" s="48"/>
      <c r="AG447" s="37"/>
      <c r="AH447" s="37"/>
      <c r="AI447" s="37"/>
      <c r="AJ447" s="37"/>
      <c r="AK447" s="37"/>
      <c r="AL447" s="37"/>
      <c r="AM447" s="37"/>
      <c r="AN447" s="37"/>
      <c r="AO447" s="37"/>
      <c r="AP447" s="48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6"/>
      <c r="BB447" s="37"/>
      <c r="BC447" s="37"/>
      <c r="BD447" s="37"/>
      <c r="BE447" s="37"/>
      <c r="BF447" s="37"/>
      <c r="BG447" s="37"/>
      <c r="BH447" s="37"/>
      <c r="BI447" s="37"/>
      <c r="BJ447" s="37"/>
      <c r="BK447" s="48"/>
      <c r="BL447" s="37"/>
      <c r="BM447" s="37"/>
      <c r="BN447" s="37"/>
      <c r="BO447" s="37"/>
      <c r="BP447" s="37"/>
      <c r="BQ447" s="37"/>
      <c r="BR447" s="37"/>
      <c r="BS447" s="37"/>
      <c r="BT447" s="37"/>
      <c r="BU447" s="48"/>
      <c r="BV447" s="37"/>
      <c r="BW447" s="37"/>
      <c r="BX447" s="37"/>
      <c r="BY447" s="37"/>
      <c r="BZ447" s="37"/>
      <c r="CA447" s="37"/>
      <c r="CB447" s="37"/>
      <c r="CC447" s="37"/>
      <c r="CD447" s="37"/>
      <c r="CE447" s="48"/>
      <c r="CF447" s="37"/>
      <c r="CG447" s="37"/>
      <c r="CH447" s="37"/>
      <c r="CI447" s="37"/>
      <c r="CJ447" s="37"/>
      <c r="CK447" s="37"/>
      <c r="CL447" s="37"/>
      <c r="CM447" s="37"/>
      <c r="CN447" s="37"/>
      <c r="CO447" s="37"/>
      <c r="CP447" s="37"/>
      <c r="CQ447" s="37"/>
      <c r="CR447" s="37"/>
      <c r="CS447" s="37"/>
      <c r="CT447" s="37"/>
      <c r="CU447" s="37"/>
      <c r="CV447" s="37"/>
      <c r="CW447" s="37"/>
      <c r="CX447" s="37"/>
      <c r="CY447" s="37"/>
      <c r="CZ447" s="48"/>
      <c r="DA447" s="37"/>
      <c r="DB447" s="3">
        <v>20</v>
      </c>
      <c r="DD447" s="50">
        <v>7.0600000000000002E-6</v>
      </c>
      <c r="DE447">
        <v>83.049000000000007</v>
      </c>
      <c r="DF447">
        <v>77.78</v>
      </c>
      <c r="DG447">
        <v>96.754999999999995</v>
      </c>
      <c r="DH447">
        <v>56.31</v>
      </c>
      <c r="DI447">
        <v>1.2E-2</v>
      </c>
      <c r="DT447" s="37"/>
      <c r="DU447" s="37"/>
      <c r="DV447" s="37"/>
      <c r="DW447" s="37"/>
      <c r="DX447" s="37"/>
      <c r="DY447" s="37"/>
      <c r="DZ447" s="37"/>
      <c r="EA447" s="37"/>
      <c r="EB447" s="37"/>
      <c r="EC447" s="37"/>
      <c r="ED447" s="37"/>
      <c r="EE447" s="48"/>
      <c r="EF447" s="37"/>
      <c r="EG447" s="37"/>
      <c r="EH447" s="37"/>
      <c r="EI447" s="37"/>
      <c r="EJ447" s="37"/>
      <c r="EK447" s="37"/>
      <c r="EL447" s="37"/>
      <c r="EM447" s="37"/>
      <c r="EN447" s="37"/>
      <c r="EO447" s="37"/>
      <c r="EP447" s="48"/>
      <c r="EQ447" s="37"/>
      <c r="ER447" s="37"/>
      <c r="ES447" s="37"/>
      <c r="ET447" s="37"/>
      <c r="EU447" s="37"/>
      <c r="EV447" s="37"/>
      <c r="EW447" s="37"/>
      <c r="EX447" s="37"/>
      <c r="EY447" s="36"/>
      <c r="EZ447" s="37"/>
      <c r="FA447" s="37"/>
      <c r="FB447" s="37"/>
      <c r="FC447" s="37"/>
      <c r="FD447" s="37"/>
      <c r="FE447" s="37"/>
      <c r="FF447" s="37"/>
      <c r="FG447" s="37"/>
      <c r="FH447" s="37"/>
    </row>
    <row r="448" spans="2:164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48"/>
      <c r="M448" s="37"/>
      <c r="N448" s="37"/>
      <c r="O448" s="37"/>
      <c r="P448" s="37"/>
      <c r="Q448" s="37"/>
      <c r="R448" s="37"/>
      <c r="S448" s="37"/>
      <c r="T448" s="37"/>
      <c r="U448" s="37"/>
      <c r="V448" s="48"/>
      <c r="W448" s="37"/>
      <c r="X448" s="37"/>
      <c r="Y448" s="37"/>
      <c r="Z448" s="37"/>
      <c r="AA448" s="37"/>
      <c r="AB448" s="37"/>
      <c r="AC448" s="37"/>
      <c r="AD448" s="37"/>
      <c r="AE448" s="37"/>
      <c r="AF448" s="48"/>
      <c r="AG448" s="37"/>
      <c r="AH448" s="37"/>
      <c r="AI448" s="37"/>
      <c r="AJ448" s="37"/>
      <c r="AK448" s="37"/>
      <c r="AL448" s="37"/>
      <c r="AM448" s="37"/>
      <c r="AN448" s="37"/>
      <c r="AO448" s="37"/>
      <c r="AP448" s="48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6"/>
      <c r="BB448" s="37"/>
      <c r="BC448" s="37"/>
      <c r="BD448" s="37"/>
      <c r="BE448" s="37"/>
      <c r="BF448" s="37"/>
      <c r="BG448" s="37"/>
      <c r="BH448" s="37"/>
      <c r="BI448" s="37"/>
      <c r="BJ448" s="37"/>
      <c r="BK448" s="48"/>
      <c r="BL448" s="37"/>
      <c r="BM448" s="37"/>
      <c r="BN448" s="37"/>
      <c r="BO448" s="37"/>
      <c r="BP448" s="37"/>
      <c r="BQ448" s="37"/>
      <c r="BR448" s="37"/>
      <c r="BS448" s="37"/>
      <c r="BT448" s="37"/>
      <c r="BU448" s="48"/>
      <c r="BV448" s="37"/>
      <c r="BW448" s="37"/>
      <c r="BX448" s="37"/>
      <c r="BY448" s="37"/>
      <c r="BZ448" s="37"/>
      <c r="CA448" s="37"/>
      <c r="CB448" s="37"/>
      <c r="CC448" s="37"/>
      <c r="CD448" s="37"/>
      <c r="CE448" s="48"/>
      <c r="CF448" s="37"/>
      <c r="CG448" s="37"/>
      <c r="CH448" s="37"/>
      <c r="CI448" s="37"/>
      <c r="CJ448" s="37"/>
      <c r="CK448" s="37"/>
      <c r="CL448" s="37"/>
      <c r="CM448" s="37"/>
      <c r="CN448" s="37"/>
      <c r="CO448" s="37"/>
      <c r="CP448" s="37"/>
      <c r="CQ448" s="37"/>
      <c r="CR448" s="37"/>
      <c r="CS448" s="37"/>
      <c r="CT448" s="37"/>
      <c r="CU448" s="37"/>
      <c r="CV448" s="37"/>
      <c r="CW448" s="37"/>
      <c r="CX448" s="37"/>
      <c r="CY448" s="37"/>
      <c r="CZ448" s="48"/>
      <c r="DA448" s="37"/>
      <c r="DB448" s="3">
        <v>21</v>
      </c>
      <c r="DD448" s="50">
        <v>9.5149999999999995E-6</v>
      </c>
      <c r="DE448">
        <v>82.367999999999995</v>
      </c>
      <c r="DF448">
        <v>74.852999999999994</v>
      </c>
      <c r="DG448">
        <v>88.692999999999998</v>
      </c>
      <c r="DH448">
        <v>-126.87</v>
      </c>
      <c r="DI448">
        <v>1.7000000000000001E-2</v>
      </c>
      <c r="DT448" s="37"/>
      <c r="DU448" s="37"/>
      <c r="DV448" s="37"/>
      <c r="DW448" s="37"/>
      <c r="DX448" s="37"/>
      <c r="DY448" s="37"/>
      <c r="DZ448" s="37"/>
      <c r="EA448" s="37"/>
      <c r="EB448" s="37"/>
      <c r="EC448" s="37"/>
      <c r="ED448" s="37"/>
      <c r="EE448" s="48"/>
      <c r="EF448" s="37"/>
      <c r="EG448" s="37"/>
      <c r="EH448" s="37"/>
      <c r="EI448" s="37"/>
      <c r="EJ448" s="37"/>
      <c r="EK448" s="37"/>
      <c r="EL448" s="37"/>
      <c r="EM448" s="37"/>
      <c r="EN448" s="37"/>
      <c r="EO448" s="37"/>
      <c r="EP448" s="48"/>
      <c r="EQ448" s="37"/>
      <c r="ER448" s="37"/>
      <c r="ES448" s="37"/>
      <c r="ET448" s="37"/>
      <c r="EU448" s="37"/>
      <c r="EV448" s="37"/>
      <c r="EW448" s="37"/>
      <c r="EX448" s="37"/>
      <c r="EY448" s="36"/>
      <c r="EZ448" s="37"/>
      <c r="FA448" s="37"/>
      <c r="FB448" s="37"/>
      <c r="FC448" s="37"/>
      <c r="FD448" s="37"/>
      <c r="FE448" s="37"/>
      <c r="FF448" s="37"/>
      <c r="FG448" s="37"/>
      <c r="FH448" s="37"/>
    </row>
    <row r="449" spans="2:164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48"/>
      <c r="M449" s="37"/>
      <c r="N449" s="37"/>
      <c r="O449" s="37"/>
      <c r="P449" s="37"/>
      <c r="Q449" s="37"/>
      <c r="R449" s="37"/>
      <c r="S449" s="37"/>
      <c r="T449" s="37"/>
      <c r="U449" s="37"/>
      <c r="V449" s="48"/>
      <c r="W449" s="37"/>
      <c r="X449" s="37"/>
      <c r="Y449" s="37"/>
      <c r="Z449" s="37"/>
      <c r="AA449" s="37"/>
      <c r="AB449" s="37"/>
      <c r="AC449" s="37"/>
      <c r="AD449" s="37"/>
      <c r="AE449" s="37"/>
      <c r="AF449" s="48"/>
      <c r="AG449" s="37"/>
      <c r="AH449" s="37"/>
      <c r="AI449" s="37"/>
      <c r="AJ449" s="37"/>
      <c r="AK449" s="37"/>
      <c r="AL449" s="37"/>
      <c r="AM449" s="37"/>
      <c r="AN449" s="37"/>
      <c r="AO449" s="37"/>
      <c r="AP449" s="48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6"/>
      <c r="BB449" s="37"/>
      <c r="BC449" s="37"/>
      <c r="BD449" s="37"/>
      <c r="BE449" s="37"/>
      <c r="BF449" s="37"/>
      <c r="BG449" s="37"/>
      <c r="BH449" s="37"/>
      <c r="BI449" s="37"/>
      <c r="BJ449" s="37"/>
      <c r="BK449" s="48"/>
      <c r="BL449" s="37"/>
      <c r="BM449" s="37"/>
      <c r="BN449" s="37"/>
      <c r="BO449" s="37"/>
      <c r="BP449" s="37"/>
      <c r="BQ449" s="37"/>
      <c r="BR449" s="37"/>
      <c r="BS449" s="37"/>
      <c r="BT449" s="37"/>
      <c r="BU449" s="48"/>
      <c r="BV449" s="37"/>
      <c r="BW449" s="37"/>
      <c r="BX449" s="37"/>
      <c r="BY449" s="37"/>
      <c r="BZ449" s="37"/>
      <c r="CA449" s="37"/>
      <c r="CB449" s="37"/>
      <c r="CC449" s="37"/>
      <c r="CD449" s="37"/>
      <c r="CE449" s="48"/>
      <c r="CF449" s="37"/>
      <c r="CG449" s="37"/>
      <c r="CH449" s="37"/>
      <c r="CI449" s="37"/>
      <c r="CJ449" s="37"/>
      <c r="CK449" s="37"/>
      <c r="CL449" s="37"/>
      <c r="CM449" s="37"/>
      <c r="CN449" s="37"/>
      <c r="CO449" s="37"/>
      <c r="CP449" s="37"/>
      <c r="CQ449" s="37"/>
      <c r="CR449" s="37"/>
      <c r="CS449" s="37"/>
      <c r="CT449" s="37"/>
      <c r="CU449" s="37"/>
      <c r="CV449" s="37"/>
      <c r="CW449" s="37"/>
      <c r="CX449" s="37"/>
      <c r="CY449" s="37"/>
      <c r="CZ449" s="48"/>
      <c r="DA449" s="37"/>
      <c r="DB449" s="3">
        <v>22</v>
      </c>
      <c r="DD449" s="50">
        <v>8.2879999999999993E-6</v>
      </c>
      <c r="DE449">
        <v>81.055999999999997</v>
      </c>
      <c r="DF449">
        <v>70.932000000000002</v>
      </c>
      <c r="DG449">
        <v>88.57</v>
      </c>
      <c r="DH449">
        <v>54.462000000000003</v>
      </c>
      <c r="DI449">
        <v>1.4E-2</v>
      </c>
      <c r="DT449" s="37"/>
      <c r="DU449" s="37"/>
      <c r="DV449" s="37"/>
      <c r="DW449" s="37"/>
      <c r="DX449" s="37"/>
      <c r="DY449" s="37"/>
      <c r="DZ449" s="37"/>
      <c r="EA449" s="37"/>
      <c r="EB449" s="37"/>
      <c r="EC449" s="37"/>
      <c r="ED449" s="37"/>
      <c r="EE449" s="48"/>
      <c r="EF449" s="37"/>
      <c r="EG449" s="37"/>
      <c r="EH449" s="37"/>
      <c r="EI449" s="37"/>
      <c r="EJ449" s="37"/>
      <c r="EK449" s="37"/>
      <c r="EL449" s="37"/>
      <c r="EM449" s="37"/>
      <c r="EN449" s="37"/>
      <c r="EO449" s="37"/>
      <c r="EP449" s="48"/>
      <c r="EQ449" s="37"/>
      <c r="ER449" s="37"/>
      <c r="ES449" s="37"/>
      <c r="ET449" s="37"/>
      <c r="EU449" s="37"/>
      <c r="EV449" s="37"/>
      <c r="EW449" s="37"/>
      <c r="EX449" s="37"/>
      <c r="EY449" s="36"/>
      <c r="EZ449" s="37"/>
      <c r="FA449" s="37"/>
      <c r="FB449" s="37"/>
      <c r="FC449" s="37"/>
      <c r="FD449" s="37"/>
      <c r="FE449" s="37"/>
      <c r="FF449" s="37"/>
      <c r="FG449" s="37"/>
      <c r="FH449" s="37"/>
    </row>
    <row r="450" spans="2:164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48"/>
      <c r="M450" s="37"/>
      <c r="N450" s="37"/>
      <c r="O450" s="37"/>
      <c r="P450" s="37"/>
      <c r="Q450" s="37"/>
      <c r="R450" s="37"/>
      <c r="S450" s="37"/>
      <c r="T450" s="37"/>
      <c r="U450" s="37"/>
      <c r="V450" s="48"/>
      <c r="W450" s="37"/>
      <c r="X450" s="37"/>
      <c r="Y450" s="37"/>
      <c r="Z450" s="37"/>
      <c r="AA450" s="37"/>
      <c r="AB450" s="37"/>
      <c r="AC450" s="37"/>
      <c r="AD450" s="37"/>
      <c r="AE450" s="37"/>
      <c r="AF450" s="48"/>
      <c r="AG450" s="37"/>
      <c r="AH450" s="37"/>
      <c r="AI450" s="37"/>
      <c r="AJ450" s="37"/>
      <c r="AK450" s="37"/>
      <c r="AL450" s="37"/>
      <c r="AM450" s="37"/>
      <c r="AN450" s="37"/>
      <c r="AO450" s="37"/>
      <c r="AP450" s="48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6"/>
      <c r="BB450" s="37"/>
      <c r="BC450" s="37"/>
      <c r="BD450" s="37"/>
      <c r="BE450" s="37"/>
      <c r="BF450" s="37"/>
      <c r="BG450" s="37"/>
      <c r="BH450" s="37"/>
      <c r="BI450" s="37"/>
      <c r="BJ450" s="37"/>
      <c r="BK450" s="48"/>
      <c r="BL450" s="37"/>
      <c r="BM450" s="37"/>
      <c r="BN450" s="37"/>
      <c r="BO450" s="37"/>
      <c r="BP450" s="37"/>
      <c r="BQ450" s="37"/>
      <c r="BR450" s="37"/>
      <c r="BS450" s="37"/>
      <c r="BT450" s="37"/>
      <c r="BU450" s="48"/>
      <c r="BV450" s="37"/>
      <c r="BW450" s="37"/>
      <c r="BX450" s="37"/>
      <c r="BY450" s="37"/>
      <c r="BZ450" s="37"/>
      <c r="CA450" s="37"/>
      <c r="CB450" s="37"/>
      <c r="CC450" s="37"/>
      <c r="CD450" s="37"/>
      <c r="CE450" s="48"/>
      <c r="CF450" s="37"/>
      <c r="CG450" s="37"/>
      <c r="CH450" s="37"/>
      <c r="CI450" s="37"/>
      <c r="CJ450" s="37"/>
      <c r="CK450" s="37"/>
      <c r="CL450" s="37"/>
      <c r="CM450" s="37"/>
      <c r="CN450" s="37"/>
      <c r="CO450" s="37"/>
      <c r="CP450" s="37"/>
      <c r="CQ450" s="37"/>
      <c r="CR450" s="37"/>
      <c r="CS450" s="37"/>
      <c r="CT450" s="37"/>
      <c r="CU450" s="37"/>
      <c r="CV450" s="37"/>
      <c r="CW450" s="37"/>
      <c r="CX450" s="37"/>
      <c r="CY450" s="37"/>
      <c r="CZ450" s="48"/>
      <c r="DA450" s="37"/>
      <c r="DB450" s="3">
        <v>23</v>
      </c>
      <c r="DD450" s="50">
        <v>5.5249999999999996E-6</v>
      </c>
      <c r="DE450">
        <v>87.956999999999994</v>
      </c>
      <c r="DF450">
        <v>71</v>
      </c>
      <c r="DG450">
        <v>97.197000000000003</v>
      </c>
      <c r="DH450">
        <v>-130.23599999999999</v>
      </c>
      <c r="DI450">
        <v>8.9999999999999993E-3</v>
      </c>
      <c r="DT450" s="37"/>
      <c r="DU450" s="37"/>
      <c r="DV450" s="37"/>
      <c r="DW450" s="37"/>
      <c r="DX450" s="37"/>
      <c r="DY450" s="37"/>
      <c r="DZ450" s="37"/>
      <c r="EA450" s="37"/>
      <c r="EB450" s="37"/>
      <c r="EC450" s="37"/>
      <c r="ED450" s="37"/>
      <c r="EE450" s="48"/>
      <c r="EF450" s="37"/>
      <c r="EG450" s="37"/>
      <c r="EH450" s="37"/>
      <c r="EI450" s="37"/>
      <c r="EJ450" s="37"/>
      <c r="EK450" s="37"/>
      <c r="EL450" s="37"/>
      <c r="EM450" s="37"/>
      <c r="EN450" s="37"/>
      <c r="EO450" s="37"/>
      <c r="EP450" s="48"/>
      <c r="EQ450" s="37"/>
      <c r="ER450" s="37"/>
      <c r="ES450" s="37"/>
      <c r="ET450" s="37"/>
      <c r="EU450" s="37"/>
      <c r="EV450" s="37"/>
      <c r="EW450" s="37"/>
      <c r="EX450" s="37"/>
      <c r="EY450" s="36"/>
      <c r="EZ450" s="37"/>
      <c r="FA450" s="37"/>
      <c r="FB450" s="37"/>
      <c r="FC450" s="37"/>
      <c r="FD450" s="37"/>
      <c r="FE450" s="37"/>
      <c r="FF450" s="37"/>
      <c r="FG450" s="37"/>
      <c r="FH450" s="37"/>
    </row>
    <row r="451" spans="2:164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48"/>
      <c r="M451" s="37"/>
      <c r="N451" s="37"/>
      <c r="O451" s="37"/>
      <c r="P451" s="37"/>
      <c r="Q451" s="37"/>
      <c r="R451" s="37"/>
      <c r="S451" s="37"/>
      <c r="T451" s="37"/>
      <c r="U451" s="37"/>
      <c r="V451" s="48"/>
      <c r="W451" s="37"/>
      <c r="X451" s="37"/>
      <c r="Y451" s="37"/>
      <c r="Z451" s="37"/>
      <c r="AA451" s="37"/>
      <c r="AB451" s="37"/>
      <c r="AC451" s="37"/>
      <c r="AD451" s="37"/>
      <c r="AE451" s="37"/>
      <c r="AF451" s="48"/>
      <c r="AG451" s="37"/>
      <c r="AH451" s="37"/>
      <c r="AI451" s="37"/>
      <c r="AJ451" s="37"/>
      <c r="AK451" s="37"/>
      <c r="AL451" s="37"/>
      <c r="AM451" s="37"/>
      <c r="AN451" s="37"/>
      <c r="AO451" s="37"/>
      <c r="AP451" s="48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6"/>
      <c r="BB451" s="37"/>
      <c r="BC451" s="37"/>
      <c r="BD451" s="37"/>
      <c r="BE451" s="37"/>
      <c r="BF451" s="37"/>
      <c r="BG451" s="37"/>
      <c r="BH451" s="37"/>
      <c r="BI451" s="37"/>
      <c r="BJ451" s="37"/>
      <c r="BK451" s="48"/>
      <c r="BL451" s="37"/>
      <c r="BM451" s="37"/>
      <c r="BN451" s="37"/>
      <c r="BO451" s="37"/>
      <c r="BP451" s="37"/>
      <c r="BQ451" s="37"/>
      <c r="BR451" s="37"/>
      <c r="BS451" s="37"/>
      <c r="BT451" s="37"/>
      <c r="BU451" s="48"/>
      <c r="BV451" s="37"/>
      <c r="BW451" s="37"/>
      <c r="BX451" s="37"/>
      <c r="BY451" s="37"/>
      <c r="BZ451" s="37"/>
      <c r="CA451" s="37"/>
      <c r="CB451" s="37"/>
      <c r="CC451" s="37"/>
      <c r="CD451" s="37"/>
      <c r="CE451" s="48"/>
      <c r="CF451" s="37"/>
      <c r="CG451" s="37"/>
      <c r="CH451" s="37"/>
      <c r="CI451" s="37"/>
      <c r="CJ451" s="37"/>
      <c r="CK451" s="37"/>
      <c r="CL451" s="37"/>
      <c r="CM451" s="37"/>
      <c r="CN451" s="37"/>
      <c r="CO451" s="37"/>
      <c r="CP451" s="37"/>
      <c r="CQ451" s="37"/>
      <c r="CR451" s="37"/>
      <c r="CS451" s="37"/>
      <c r="CT451" s="37"/>
      <c r="CU451" s="37"/>
      <c r="CV451" s="37"/>
      <c r="CW451" s="37"/>
      <c r="CX451" s="37"/>
      <c r="CY451" s="37"/>
      <c r="CZ451" s="48"/>
      <c r="DA451" s="37"/>
      <c r="DB451" s="3">
        <v>24</v>
      </c>
      <c r="DD451" s="50">
        <v>1.2279999999999999E-5</v>
      </c>
      <c r="DE451">
        <v>73.510999999999996</v>
      </c>
      <c r="DF451">
        <v>62.014000000000003</v>
      </c>
      <c r="DG451">
        <v>89</v>
      </c>
      <c r="DH451">
        <v>52.253</v>
      </c>
      <c r="DI451">
        <v>2.1999999999999999E-2</v>
      </c>
      <c r="DT451" s="37"/>
      <c r="DU451" s="37"/>
      <c r="DV451" s="37"/>
      <c r="DW451" s="37"/>
      <c r="DX451" s="37"/>
      <c r="DY451" s="37"/>
      <c r="DZ451" s="37"/>
      <c r="EA451" s="37"/>
      <c r="EB451" s="37"/>
      <c r="EC451" s="37"/>
      <c r="ED451" s="37"/>
      <c r="EE451" s="48"/>
      <c r="EF451" s="37"/>
      <c r="EG451" s="37"/>
      <c r="EH451" s="37"/>
      <c r="EI451" s="37"/>
      <c r="EJ451" s="37"/>
      <c r="EK451" s="37"/>
      <c r="EL451" s="37"/>
      <c r="EM451" s="37"/>
      <c r="EN451" s="37"/>
      <c r="EO451" s="37"/>
      <c r="EP451" s="48"/>
      <c r="EQ451" s="37"/>
      <c r="ER451" s="37"/>
      <c r="ES451" s="37"/>
      <c r="ET451" s="37"/>
      <c r="EU451" s="37"/>
      <c r="EV451" s="37"/>
      <c r="EW451" s="37"/>
      <c r="EX451" s="37"/>
      <c r="EY451" s="36"/>
      <c r="EZ451" s="37"/>
      <c r="FA451" s="37"/>
      <c r="FB451" s="37"/>
      <c r="FC451" s="37"/>
      <c r="FD451" s="37"/>
      <c r="FE451" s="37"/>
      <c r="FF451" s="37"/>
      <c r="FG451" s="37"/>
      <c r="FH451" s="37"/>
    </row>
    <row r="452" spans="2:164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48"/>
      <c r="M452" s="37"/>
      <c r="N452" s="37"/>
      <c r="O452" s="37"/>
      <c r="P452" s="37"/>
      <c r="Q452" s="37"/>
      <c r="R452" s="37"/>
      <c r="S452" s="37"/>
      <c r="T452" s="37"/>
      <c r="U452" s="37"/>
      <c r="V452" s="48"/>
      <c r="W452" s="37"/>
      <c r="X452" s="37"/>
      <c r="Y452" s="37"/>
      <c r="Z452" s="37"/>
      <c r="AA452" s="37"/>
      <c r="AB452" s="37"/>
      <c r="AC452" s="37"/>
      <c r="AD452" s="37"/>
      <c r="AE452" s="37"/>
      <c r="AF452" s="48"/>
      <c r="AG452" s="37"/>
      <c r="AH452" s="37"/>
      <c r="AI452" s="37"/>
      <c r="AJ452" s="37"/>
      <c r="AK452" s="37"/>
      <c r="AL452" s="37"/>
      <c r="AM452" s="37"/>
      <c r="AN452" s="37"/>
      <c r="AO452" s="37"/>
      <c r="AP452" s="48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6"/>
      <c r="BB452" s="37"/>
      <c r="BC452" s="37"/>
      <c r="BD452" s="37"/>
      <c r="BE452" s="37"/>
      <c r="BF452" s="37"/>
      <c r="BG452" s="37"/>
      <c r="BH452" s="37"/>
      <c r="BI452" s="37"/>
      <c r="BJ452" s="37"/>
      <c r="BK452" s="48"/>
      <c r="BL452" s="37"/>
      <c r="BM452" s="37"/>
      <c r="BN452" s="37"/>
      <c r="BO452" s="37"/>
      <c r="BP452" s="37"/>
      <c r="BQ452" s="37"/>
      <c r="BR452" s="37"/>
      <c r="BS452" s="37"/>
      <c r="BT452" s="37"/>
      <c r="BU452" s="48"/>
      <c r="BV452" s="37"/>
      <c r="BW452" s="37"/>
      <c r="BX452" s="37"/>
      <c r="BY452" s="37"/>
      <c r="BZ452" s="37"/>
      <c r="CA452" s="37"/>
      <c r="CB452" s="37"/>
      <c r="CC452" s="37"/>
      <c r="CD452" s="37"/>
      <c r="CE452" s="48"/>
      <c r="CF452" s="37"/>
      <c r="CG452" s="37"/>
      <c r="CH452" s="37"/>
      <c r="CI452" s="37"/>
      <c r="CJ452" s="37"/>
      <c r="CK452" s="37"/>
      <c r="CL452" s="37"/>
      <c r="CM452" s="37"/>
      <c r="CN452" s="37"/>
      <c r="CO452" s="37"/>
      <c r="CP452" s="37"/>
      <c r="CQ452" s="37"/>
      <c r="CR452" s="37"/>
      <c r="CS452" s="37"/>
      <c r="CT452" s="37"/>
      <c r="CU452" s="37"/>
      <c r="CV452" s="37"/>
      <c r="CW452" s="37"/>
      <c r="CX452" s="37"/>
      <c r="CY452" s="37"/>
      <c r="CZ452" s="48"/>
      <c r="DA452" s="37"/>
      <c r="DB452" s="3">
        <v>25</v>
      </c>
      <c r="DD452" s="50">
        <v>1.1970000000000001E-5</v>
      </c>
      <c r="DE452">
        <v>75.822000000000003</v>
      </c>
      <c r="DF452">
        <v>65.018000000000001</v>
      </c>
      <c r="DG452">
        <v>99.332999999999998</v>
      </c>
      <c r="DH452">
        <v>-127.476</v>
      </c>
      <c r="DI452">
        <v>2.1000000000000001E-2</v>
      </c>
      <c r="DT452" s="37"/>
      <c r="DU452" s="37"/>
      <c r="DV452" s="37"/>
      <c r="DW452" s="37"/>
      <c r="DX452" s="37"/>
      <c r="DY452" s="37"/>
      <c r="DZ452" s="37"/>
      <c r="EA452" s="37"/>
      <c r="EB452" s="37"/>
      <c r="EC452" s="37"/>
      <c r="ED452" s="37"/>
      <c r="EE452" s="48"/>
      <c r="EF452" s="37"/>
      <c r="EG452" s="37"/>
      <c r="EH452" s="37"/>
      <c r="EI452" s="37"/>
      <c r="EJ452" s="37"/>
      <c r="EK452" s="37"/>
      <c r="EL452" s="37"/>
      <c r="EM452" s="37"/>
      <c r="EN452" s="37"/>
      <c r="EO452" s="37"/>
      <c r="EP452" s="48"/>
      <c r="EQ452" s="37"/>
      <c r="ER452" s="37"/>
      <c r="ES452" s="37"/>
      <c r="ET452" s="37"/>
      <c r="EU452" s="37"/>
      <c r="EV452" s="37"/>
      <c r="EW452" s="37"/>
      <c r="EX452" s="37"/>
      <c r="EY452" s="36"/>
      <c r="EZ452" s="37"/>
      <c r="FA452" s="37"/>
      <c r="FB452" s="37"/>
      <c r="FC452" s="37"/>
      <c r="FD452" s="37"/>
      <c r="FE452" s="37"/>
      <c r="FF452" s="37"/>
      <c r="FG452" s="37"/>
      <c r="FH452" s="37"/>
    </row>
    <row r="453" spans="2:164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48"/>
      <c r="M453" s="37"/>
      <c r="N453" s="37"/>
      <c r="O453" s="37"/>
      <c r="P453" s="37"/>
      <c r="Q453" s="37"/>
      <c r="R453" s="37"/>
      <c r="S453" s="37"/>
      <c r="T453" s="37"/>
      <c r="U453" s="37"/>
      <c r="V453" s="48"/>
      <c r="W453" s="37"/>
      <c r="X453" s="37"/>
      <c r="Y453" s="37"/>
      <c r="Z453" s="37"/>
      <c r="AA453" s="37"/>
      <c r="AB453" s="37"/>
      <c r="AC453" s="37"/>
      <c r="AD453" s="37"/>
      <c r="AE453" s="37"/>
      <c r="AF453" s="48"/>
      <c r="AG453" s="37"/>
      <c r="AH453" s="37"/>
      <c r="AI453" s="37"/>
      <c r="AJ453" s="37"/>
      <c r="AK453" s="37"/>
      <c r="AL453" s="37"/>
      <c r="AM453" s="37"/>
      <c r="AN453" s="37"/>
      <c r="AO453" s="37"/>
      <c r="AP453" s="48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6"/>
      <c r="BB453" s="37"/>
      <c r="BC453" s="37"/>
      <c r="BD453" s="37"/>
      <c r="BE453" s="37"/>
      <c r="BF453" s="37"/>
      <c r="BG453" s="37"/>
      <c r="BH453" s="37"/>
      <c r="BI453" s="37"/>
      <c r="BJ453" s="37"/>
      <c r="BK453" s="48"/>
      <c r="BL453" s="37"/>
      <c r="BM453" s="37"/>
      <c r="BN453" s="37"/>
      <c r="BO453" s="37"/>
      <c r="BP453" s="37"/>
      <c r="BQ453" s="37"/>
      <c r="BR453" s="37"/>
      <c r="BS453" s="37"/>
      <c r="BT453" s="37"/>
      <c r="BU453" s="48"/>
      <c r="BV453" s="37"/>
      <c r="BW453" s="37"/>
      <c r="BX453" s="37"/>
      <c r="BY453" s="37"/>
      <c r="BZ453" s="37"/>
      <c r="CA453" s="37"/>
      <c r="CB453" s="37"/>
      <c r="CC453" s="37"/>
      <c r="CD453" s="37"/>
      <c r="CE453" s="48"/>
      <c r="CF453" s="37"/>
      <c r="CG453" s="37"/>
      <c r="CH453" s="37"/>
      <c r="CI453" s="37"/>
      <c r="CJ453" s="37"/>
      <c r="CK453" s="37"/>
      <c r="CL453" s="37"/>
      <c r="CM453" s="37"/>
      <c r="CN453" s="37"/>
      <c r="CO453" s="37"/>
      <c r="CP453" s="37"/>
      <c r="CQ453" s="37"/>
      <c r="CR453" s="37"/>
      <c r="CS453" s="37"/>
      <c r="CT453" s="37"/>
      <c r="CU453" s="37"/>
      <c r="CV453" s="37"/>
      <c r="CW453" s="37"/>
      <c r="CX453" s="37"/>
      <c r="CY453" s="37"/>
      <c r="CZ453" s="48"/>
      <c r="DA453" s="37"/>
      <c r="DB453" s="3">
        <v>26</v>
      </c>
      <c r="DD453" s="50">
        <v>7.3669999999999999E-6</v>
      </c>
      <c r="DE453">
        <v>79.266999999999996</v>
      </c>
      <c r="DF453">
        <v>65</v>
      </c>
      <c r="DG453">
        <v>99.332999999999998</v>
      </c>
      <c r="DH453">
        <v>52.125</v>
      </c>
      <c r="DI453">
        <v>1.2999999999999999E-2</v>
      </c>
      <c r="DT453" s="37"/>
      <c r="DU453" s="37"/>
      <c r="DV453" s="37"/>
      <c r="DW453" s="37"/>
      <c r="DX453" s="37"/>
      <c r="DY453" s="37"/>
      <c r="DZ453" s="37"/>
      <c r="EA453" s="37"/>
      <c r="EB453" s="37"/>
      <c r="EC453" s="37"/>
      <c r="ED453" s="37"/>
      <c r="EE453" s="48"/>
      <c r="EF453" s="37"/>
      <c r="EG453" s="37"/>
      <c r="EH453" s="37"/>
      <c r="EI453" s="37"/>
      <c r="EJ453" s="37"/>
      <c r="EK453" s="37"/>
      <c r="EL453" s="37"/>
      <c r="EM453" s="37"/>
      <c r="EN453" s="37"/>
      <c r="EO453" s="37"/>
      <c r="EP453" s="48"/>
      <c r="EQ453" s="37"/>
      <c r="ER453" s="37"/>
      <c r="ES453" s="37"/>
      <c r="ET453" s="37"/>
      <c r="EU453" s="37"/>
      <c r="EV453" s="37"/>
      <c r="EW453" s="37"/>
      <c r="EX453" s="37"/>
      <c r="EY453" s="36"/>
      <c r="EZ453" s="37"/>
      <c r="FA453" s="37"/>
      <c r="FB453" s="37"/>
      <c r="FC453" s="37"/>
      <c r="FD453" s="37"/>
      <c r="FE453" s="37"/>
      <c r="FF453" s="37"/>
      <c r="FG453" s="37"/>
      <c r="FH453" s="37"/>
    </row>
    <row r="454" spans="2:164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48"/>
      <c r="M454" s="37"/>
      <c r="N454" s="37"/>
      <c r="O454" s="37"/>
      <c r="P454" s="37"/>
      <c r="Q454" s="37"/>
      <c r="R454" s="37"/>
      <c r="S454" s="37"/>
      <c r="T454" s="37"/>
      <c r="U454" s="37"/>
      <c r="V454" s="48"/>
      <c r="W454" s="37"/>
      <c r="X454" s="37"/>
      <c r="Y454" s="37"/>
      <c r="Z454" s="37"/>
      <c r="AA454" s="37"/>
      <c r="AB454" s="37"/>
      <c r="AC454" s="37"/>
      <c r="AD454" s="37"/>
      <c r="AE454" s="37"/>
      <c r="AF454" s="48"/>
      <c r="AG454" s="37"/>
      <c r="AH454" s="37"/>
      <c r="AI454" s="37"/>
      <c r="AJ454" s="37"/>
      <c r="AK454" s="37"/>
      <c r="AL454" s="37"/>
      <c r="AM454" s="37"/>
      <c r="AN454" s="37"/>
      <c r="AO454" s="37"/>
      <c r="AP454" s="48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6"/>
      <c r="BB454" s="37"/>
      <c r="BC454" s="37"/>
      <c r="BD454" s="37"/>
      <c r="BE454" s="37"/>
      <c r="BF454" s="37"/>
      <c r="BG454" s="37"/>
      <c r="BH454" s="37"/>
      <c r="BI454" s="37"/>
      <c r="BJ454" s="37"/>
      <c r="BK454" s="48"/>
      <c r="BL454" s="37"/>
      <c r="BM454" s="37"/>
      <c r="BN454" s="37"/>
      <c r="BO454" s="37"/>
      <c r="BP454" s="37"/>
      <c r="BQ454" s="37"/>
      <c r="BR454" s="37"/>
      <c r="BS454" s="37"/>
      <c r="BT454" s="37"/>
      <c r="BU454" s="48"/>
      <c r="BV454" s="37"/>
      <c r="BW454" s="37"/>
      <c r="BX454" s="37"/>
      <c r="BY454" s="37"/>
      <c r="BZ454" s="37"/>
      <c r="CA454" s="37"/>
      <c r="CB454" s="37"/>
      <c r="CC454" s="37"/>
      <c r="CD454" s="37"/>
      <c r="CE454" s="48"/>
      <c r="CF454" s="37"/>
      <c r="CG454" s="37"/>
      <c r="CH454" s="37"/>
      <c r="CI454" s="37"/>
      <c r="CJ454" s="37"/>
      <c r="CK454" s="37"/>
      <c r="CL454" s="37"/>
      <c r="CM454" s="37"/>
      <c r="CN454" s="37"/>
      <c r="CO454" s="37"/>
      <c r="CP454" s="37"/>
      <c r="CQ454" s="37"/>
      <c r="CR454" s="37"/>
      <c r="CS454" s="37"/>
      <c r="CT454" s="37"/>
      <c r="CU454" s="37"/>
      <c r="CV454" s="37"/>
      <c r="CW454" s="37"/>
      <c r="CX454" s="37"/>
      <c r="CY454" s="37"/>
      <c r="CZ454" s="48"/>
      <c r="DA454" s="37"/>
      <c r="DB454" s="3">
        <v>27</v>
      </c>
      <c r="DD454" s="50">
        <v>6.7530000000000004E-6</v>
      </c>
      <c r="DE454">
        <v>81.096999999999994</v>
      </c>
      <c r="DF454">
        <v>65</v>
      </c>
      <c r="DG454">
        <v>94.503</v>
      </c>
      <c r="DH454">
        <v>-125.218</v>
      </c>
      <c r="DI454">
        <v>1.2E-2</v>
      </c>
      <c r="DT454" s="37"/>
      <c r="DU454" s="37"/>
      <c r="DV454" s="37"/>
      <c r="DW454" s="37"/>
      <c r="DX454" s="37"/>
      <c r="DY454" s="37"/>
      <c r="DZ454" s="37"/>
      <c r="EA454" s="37"/>
      <c r="EB454" s="37"/>
      <c r="EC454" s="37"/>
      <c r="ED454" s="37"/>
      <c r="EE454" s="48"/>
      <c r="EF454" s="37"/>
      <c r="EG454" s="37"/>
      <c r="EH454" s="37"/>
      <c r="EI454" s="37"/>
      <c r="EJ454" s="37"/>
      <c r="EK454" s="37"/>
      <c r="EL454" s="37"/>
      <c r="EM454" s="37"/>
      <c r="EN454" s="37"/>
      <c r="EO454" s="37"/>
      <c r="EP454" s="48"/>
      <c r="EQ454" s="37"/>
      <c r="ER454" s="37"/>
      <c r="ES454" s="37"/>
      <c r="ET454" s="37"/>
      <c r="EU454" s="37"/>
      <c r="EV454" s="37"/>
      <c r="EW454" s="37"/>
      <c r="EX454" s="37"/>
      <c r="EY454" s="36"/>
      <c r="EZ454" s="37"/>
      <c r="FA454" s="37"/>
      <c r="FB454" s="37"/>
      <c r="FC454" s="37"/>
      <c r="FD454" s="37"/>
      <c r="FE454" s="37"/>
      <c r="FF454" s="37"/>
      <c r="FG454" s="37"/>
      <c r="FH454" s="37"/>
    </row>
    <row r="455" spans="2:164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48"/>
      <c r="M455" s="37"/>
      <c r="N455" s="37"/>
      <c r="O455" s="37"/>
      <c r="P455" s="37"/>
      <c r="Q455" s="37"/>
      <c r="R455" s="37"/>
      <c r="S455" s="37"/>
      <c r="T455" s="37"/>
      <c r="U455" s="37"/>
      <c r="V455" s="48"/>
      <c r="W455" s="37"/>
      <c r="X455" s="37"/>
      <c r="Y455" s="37"/>
      <c r="Z455" s="37"/>
      <c r="AA455" s="37"/>
      <c r="AB455" s="37"/>
      <c r="AC455" s="37"/>
      <c r="AD455" s="37"/>
      <c r="AE455" s="37"/>
      <c r="AF455" s="48"/>
      <c r="AG455" s="37"/>
      <c r="AH455" s="37"/>
      <c r="AI455" s="37"/>
      <c r="AJ455" s="37"/>
      <c r="AK455" s="37"/>
      <c r="AL455" s="37"/>
      <c r="AM455" s="37"/>
      <c r="AN455" s="37"/>
      <c r="AO455" s="37"/>
      <c r="AP455" s="48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6"/>
      <c r="BB455" s="37"/>
      <c r="BC455" s="37"/>
      <c r="BD455" s="37"/>
      <c r="BE455" s="37"/>
      <c r="BF455" s="37"/>
      <c r="BG455" s="37"/>
      <c r="BH455" s="37"/>
      <c r="BI455" s="37"/>
      <c r="BJ455" s="37"/>
      <c r="BK455" s="48"/>
      <c r="BL455" s="37"/>
      <c r="BM455" s="37"/>
      <c r="BN455" s="37"/>
      <c r="BO455" s="37"/>
      <c r="BP455" s="37"/>
      <c r="BQ455" s="37"/>
      <c r="BR455" s="37"/>
      <c r="BS455" s="37"/>
      <c r="BT455" s="37"/>
      <c r="BU455" s="48"/>
      <c r="BV455" s="37"/>
      <c r="BW455" s="37"/>
      <c r="BX455" s="37"/>
      <c r="BY455" s="37"/>
      <c r="BZ455" s="37"/>
      <c r="CA455" s="37"/>
      <c r="CB455" s="37"/>
      <c r="CC455" s="37"/>
      <c r="CD455" s="37"/>
      <c r="CE455" s="48"/>
      <c r="CF455" s="37"/>
      <c r="CG455" s="37"/>
      <c r="CH455" s="37"/>
      <c r="CI455" s="37"/>
      <c r="CJ455" s="37"/>
      <c r="CK455" s="37"/>
      <c r="CL455" s="37"/>
      <c r="CM455" s="37"/>
      <c r="CN455" s="37"/>
      <c r="CO455" s="37"/>
      <c r="CP455" s="37"/>
      <c r="CQ455" s="37"/>
      <c r="CR455" s="37"/>
      <c r="CS455" s="37"/>
      <c r="CT455" s="37"/>
      <c r="CU455" s="37"/>
      <c r="CV455" s="37"/>
      <c r="CW455" s="37"/>
      <c r="CX455" s="37"/>
      <c r="CY455" s="37"/>
      <c r="CZ455" s="48"/>
      <c r="DA455" s="37"/>
      <c r="DB455" s="3">
        <v>28</v>
      </c>
      <c r="DD455" s="50">
        <v>1.013E-5</v>
      </c>
      <c r="DE455">
        <v>75.423000000000002</v>
      </c>
      <c r="DF455">
        <v>56</v>
      </c>
      <c r="DG455">
        <v>108.435</v>
      </c>
      <c r="DH455">
        <v>53.841999999999999</v>
      </c>
      <c r="DI455">
        <v>1.7999999999999999E-2</v>
      </c>
      <c r="DT455" s="37"/>
      <c r="DU455" s="37"/>
      <c r="DV455" s="37"/>
      <c r="DW455" s="37"/>
      <c r="DX455" s="37"/>
      <c r="DY455" s="37"/>
      <c r="DZ455" s="37"/>
      <c r="EA455" s="37"/>
      <c r="EB455" s="37"/>
      <c r="EC455" s="37"/>
      <c r="ED455" s="37"/>
      <c r="EE455" s="48"/>
      <c r="EF455" s="37"/>
      <c r="EG455" s="37"/>
      <c r="EH455" s="37"/>
      <c r="EI455" s="37"/>
      <c r="EJ455" s="37"/>
      <c r="EK455" s="37"/>
      <c r="EL455" s="37"/>
      <c r="EM455" s="37"/>
      <c r="EN455" s="37"/>
      <c r="EO455" s="37"/>
      <c r="EP455" s="48"/>
      <c r="EQ455" s="37"/>
      <c r="ER455" s="37"/>
      <c r="ES455" s="37"/>
      <c r="ET455" s="37"/>
      <c r="EU455" s="37"/>
      <c r="EV455" s="37"/>
      <c r="EW455" s="37"/>
      <c r="EX455" s="37"/>
      <c r="EY455" s="36"/>
      <c r="EZ455" s="37"/>
      <c r="FA455" s="37"/>
      <c r="FB455" s="37"/>
      <c r="FC455" s="37"/>
      <c r="FD455" s="37"/>
      <c r="FE455" s="37"/>
      <c r="FF455" s="37"/>
      <c r="FG455" s="37"/>
      <c r="FH455" s="37"/>
    </row>
    <row r="456" spans="2:164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48"/>
      <c r="M456" s="37"/>
      <c r="N456" s="37"/>
      <c r="O456" s="37"/>
      <c r="P456" s="37"/>
      <c r="Q456" s="37"/>
      <c r="R456" s="37"/>
      <c r="S456" s="37"/>
      <c r="T456" s="37"/>
      <c r="U456" s="37"/>
      <c r="V456" s="48"/>
      <c r="W456" s="37"/>
      <c r="X456" s="37"/>
      <c r="Y456" s="37"/>
      <c r="Z456" s="37"/>
      <c r="AA456" s="37"/>
      <c r="AB456" s="37"/>
      <c r="AC456" s="37"/>
      <c r="AD456" s="37"/>
      <c r="AE456" s="37"/>
      <c r="AF456" s="48"/>
      <c r="AG456" s="37"/>
      <c r="AH456" s="37"/>
      <c r="AI456" s="37"/>
      <c r="AJ456" s="37"/>
      <c r="AK456" s="37"/>
      <c r="AL456" s="37"/>
      <c r="AM456" s="37"/>
      <c r="AN456" s="37"/>
      <c r="AO456" s="37"/>
      <c r="AP456" s="48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6"/>
      <c r="BB456" s="37"/>
      <c r="BC456" s="37"/>
      <c r="BD456" s="37"/>
      <c r="BE456" s="37"/>
      <c r="BF456" s="37"/>
      <c r="BG456" s="37"/>
      <c r="BH456" s="37"/>
      <c r="BI456" s="37"/>
      <c r="BJ456" s="37"/>
      <c r="BK456" s="48"/>
      <c r="BL456" s="37"/>
      <c r="BM456" s="37"/>
      <c r="BN456" s="37"/>
      <c r="BO456" s="37"/>
      <c r="BP456" s="37"/>
      <c r="BQ456" s="37"/>
      <c r="BR456" s="37"/>
      <c r="BS456" s="37"/>
      <c r="BT456" s="37"/>
      <c r="BU456" s="48"/>
      <c r="BV456" s="37"/>
      <c r="BW456" s="37"/>
      <c r="BX456" s="37"/>
      <c r="BY456" s="37"/>
      <c r="BZ456" s="37"/>
      <c r="CA456" s="37"/>
      <c r="CB456" s="37"/>
      <c r="CC456" s="37"/>
      <c r="CD456" s="37"/>
      <c r="CE456" s="48"/>
      <c r="CF456" s="37"/>
      <c r="CG456" s="37"/>
      <c r="CH456" s="37"/>
      <c r="CI456" s="37"/>
      <c r="CJ456" s="37"/>
      <c r="CK456" s="37"/>
      <c r="CL456" s="37"/>
      <c r="CM456" s="37"/>
      <c r="CN456" s="37"/>
      <c r="CO456" s="37"/>
      <c r="CP456" s="37"/>
      <c r="CQ456" s="37"/>
      <c r="CR456" s="37"/>
      <c r="CS456" s="37"/>
      <c r="CT456" s="37"/>
      <c r="CU456" s="37"/>
      <c r="CV456" s="37"/>
      <c r="CW456" s="37"/>
      <c r="CX456" s="37"/>
      <c r="CY456" s="37"/>
      <c r="CZ456" s="48"/>
      <c r="DA456" s="37"/>
      <c r="DB456" s="3">
        <v>29</v>
      </c>
      <c r="DD456" s="50">
        <v>8.2879999999999993E-6</v>
      </c>
      <c r="DE456">
        <v>66.387</v>
      </c>
      <c r="DF456">
        <v>50.436</v>
      </c>
      <c r="DG456">
        <v>84.876000000000005</v>
      </c>
      <c r="DH456">
        <v>-130.36500000000001</v>
      </c>
      <c r="DI456">
        <v>1.4999999999999999E-2</v>
      </c>
      <c r="DT456" s="37"/>
      <c r="DU456" s="37"/>
      <c r="DV456" s="37"/>
      <c r="DW456" s="37"/>
      <c r="DX456" s="37"/>
      <c r="DY456" s="37"/>
      <c r="DZ456" s="37"/>
      <c r="EA456" s="37"/>
      <c r="EB456" s="37"/>
      <c r="EC456" s="37"/>
      <c r="ED456" s="37"/>
      <c r="EE456" s="48"/>
      <c r="EF456" s="37"/>
      <c r="EG456" s="37"/>
      <c r="EH456" s="37"/>
      <c r="EI456" s="37"/>
      <c r="EJ456" s="37"/>
      <c r="EK456" s="37"/>
      <c r="EL456" s="37"/>
      <c r="EM456" s="37"/>
      <c r="EN456" s="37"/>
      <c r="EO456" s="37"/>
      <c r="EP456" s="48"/>
      <c r="EQ456" s="37"/>
      <c r="ER456" s="37"/>
      <c r="ES456" s="37"/>
      <c r="ET456" s="37"/>
      <c r="EU456" s="37"/>
      <c r="EV456" s="37"/>
      <c r="EW456" s="37"/>
      <c r="EX456" s="37"/>
      <c r="EY456" s="36"/>
      <c r="EZ456" s="37"/>
      <c r="FA456" s="37"/>
      <c r="FB456" s="37"/>
      <c r="FC456" s="37"/>
      <c r="FD456" s="37"/>
      <c r="FE456" s="37"/>
      <c r="FF456" s="37"/>
      <c r="FG456" s="37"/>
      <c r="FH456" s="37"/>
    </row>
    <row r="457" spans="2:164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48"/>
      <c r="M457" s="37"/>
      <c r="N457" s="37"/>
      <c r="O457" s="37"/>
      <c r="P457" s="37"/>
      <c r="Q457" s="37"/>
      <c r="R457" s="37"/>
      <c r="S457" s="37"/>
      <c r="T457" s="37"/>
      <c r="U457" s="37"/>
      <c r="V457" s="48"/>
      <c r="W457" s="37"/>
      <c r="X457" s="37"/>
      <c r="Y457" s="37"/>
      <c r="Z457" s="37"/>
      <c r="AA457" s="37"/>
      <c r="AB457" s="37"/>
      <c r="AC457" s="37"/>
      <c r="AD457" s="37"/>
      <c r="AE457" s="37"/>
      <c r="AF457" s="48"/>
      <c r="AG457" s="37"/>
      <c r="AH457" s="37"/>
      <c r="AI457" s="37"/>
      <c r="AJ457" s="37"/>
      <c r="AK457" s="37"/>
      <c r="AL457" s="37"/>
      <c r="AM457" s="37"/>
      <c r="AN457" s="37"/>
      <c r="AO457" s="37"/>
      <c r="AP457" s="48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6"/>
      <c r="BB457" s="37"/>
      <c r="BC457" s="37"/>
      <c r="BD457" s="37"/>
      <c r="BE457" s="37"/>
      <c r="BF457" s="37"/>
      <c r="BG457" s="37"/>
      <c r="BH457" s="37"/>
      <c r="BI457" s="37"/>
      <c r="BJ457" s="37"/>
      <c r="BK457" s="48"/>
      <c r="BL457" s="37"/>
      <c r="BM457" s="37"/>
      <c r="BN457" s="37"/>
      <c r="BO457" s="37"/>
      <c r="BP457" s="37"/>
      <c r="BQ457" s="37"/>
      <c r="BR457" s="37"/>
      <c r="BS457" s="37"/>
      <c r="BT457" s="37"/>
      <c r="BU457" s="48"/>
      <c r="BV457" s="37"/>
      <c r="BW457" s="37"/>
      <c r="BX457" s="37"/>
      <c r="BY457" s="37"/>
      <c r="BZ457" s="37"/>
      <c r="CA457" s="37"/>
      <c r="CB457" s="37"/>
      <c r="CC457" s="37"/>
      <c r="CD457" s="37"/>
      <c r="CE457" s="48"/>
      <c r="CF457" s="37"/>
      <c r="CG457" s="37"/>
      <c r="CH457" s="37"/>
      <c r="CI457" s="37"/>
      <c r="CJ457" s="37"/>
      <c r="CK457" s="37"/>
      <c r="CL457" s="37"/>
      <c r="CM457" s="37"/>
      <c r="CN457" s="37"/>
      <c r="CO457" s="37"/>
      <c r="CP457" s="37"/>
      <c r="CQ457" s="37"/>
      <c r="CR457" s="37"/>
      <c r="CS457" s="37"/>
      <c r="CT457" s="37"/>
      <c r="CU457" s="37"/>
      <c r="CV457" s="37"/>
      <c r="CW457" s="37"/>
      <c r="CX457" s="37"/>
      <c r="CY457" s="37"/>
      <c r="CZ457" s="48"/>
      <c r="DA457" s="37"/>
      <c r="DB457" s="3">
        <v>30</v>
      </c>
      <c r="DD457" s="50">
        <v>1.0740000000000001E-5</v>
      </c>
      <c r="DE457">
        <v>74.063000000000002</v>
      </c>
      <c r="DF457">
        <v>40.936</v>
      </c>
      <c r="DG457">
        <v>103.88200000000001</v>
      </c>
      <c r="DH457">
        <v>53.470999999999997</v>
      </c>
      <c r="DI457">
        <v>1.9E-2</v>
      </c>
      <c r="DT457" s="37"/>
      <c r="DU457" s="37"/>
      <c r="DV457" s="37"/>
      <c r="DW457" s="37"/>
      <c r="DX457" s="37"/>
      <c r="DY457" s="37"/>
      <c r="DZ457" s="37"/>
      <c r="EA457" s="37"/>
      <c r="EB457" s="37"/>
      <c r="EC457" s="37"/>
      <c r="ED457" s="37"/>
      <c r="EE457" s="48"/>
      <c r="EF457" s="37"/>
      <c r="EG457" s="37"/>
      <c r="EH457" s="37"/>
      <c r="EI457" s="37"/>
      <c r="EJ457" s="37"/>
      <c r="EK457" s="37"/>
      <c r="EL457" s="37"/>
      <c r="EM457" s="37"/>
      <c r="EN457" s="37"/>
      <c r="EO457" s="37"/>
      <c r="EP457" s="48"/>
      <c r="EQ457" s="37"/>
      <c r="ER457" s="37"/>
      <c r="ES457" s="37"/>
      <c r="ET457" s="37"/>
      <c r="EU457" s="37"/>
      <c r="EV457" s="37"/>
      <c r="EW457" s="37"/>
      <c r="EX457" s="37"/>
      <c r="EY457" s="36"/>
      <c r="EZ457" s="37"/>
      <c r="FA457" s="37"/>
      <c r="FB457" s="37"/>
      <c r="FC457" s="37"/>
      <c r="FD457" s="37"/>
      <c r="FE457" s="37"/>
      <c r="FF457" s="37"/>
      <c r="FG457" s="37"/>
      <c r="FH457" s="37"/>
    </row>
    <row r="458" spans="2:164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48"/>
      <c r="M458" s="37"/>
      <c r="N458" s="37"/>
      <c r="O458" s="37"/>
      <c r="P458" s="37"/>
      <c r="Q458" s="37"/>
      <c r="R458" s="37"/>
      <c r="S458" s="37"/>
      <c r="T458" s="37"/>
      <c r="U458" s="37"/>
      <c r="V458" s="48"/>
      <c r="W458" s="37"/>
      <c r="X458" s="37"/>
      <c r="Y458" s="37"/>
      <c r="Z458" s="37"/>
      <c r="AA458" s="37"/>
      <c r="AB458" s="37"/>
      <c r="AC458" s="37"/>
      <c r="AD458" s="37"/>
      <c r="AE458" s="37"/>
      <c r="AF458" s="48"/>
      <c r="AG458" s="37"/>
      <c r="AH458" s="37"/>
      <c r="AI458" s="37"/>
      <c r="AJ458" s="37"/>
      <c r="AK458" s="37"/>
      <c r="AL458" s="37"/>
      <c r="AM458" s="37"/>
      <c r="AN458" s="37"/>
      <c r="AO458" s="37"/>
      <c r="AP458" s="48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6"/>
      <c r="BB458" s="37"/>
      <c r="BC458" s="37"/>
      <c r="BD458" s="37"/>
      <c r="BE458" s="37"/>
      <c r="BF458" s="37"/>
      <c r="BG458" s="37"/>
      <c r="BH458" s="37"/>
      <c r="BI458" s="37"/>
      <c r="BJ458" s="37"/>
      <c r="BK458" s="48"/>
      <c r="BL458" s="37"/>
      <c r="BM458" s="37"/>
      <c r="BN458" s="37"/>
      <c r="BO458" s="37"/>
      <c r="BP458" s="37"/>
      <c r="BQ458" s="37"/>
      <c r="BR458" s="37"/>
      <c r="BS458" s="37"/>
      <c r="BT458" s="37"/>
      <c r="BU458" s="48"/>
      <c r="BV458" s="37"/>
      <c r="BW458" s="37"/>
      <c r="BX458" s="37"/>
      <c r="BY458" s="37"/>
      <c r="BZ458" s="37"/>
      <c r="CA458" s="37"/>
      <c r="CB458" s="37"/>
      <c r="CC458" s="37"/>
      <c r="CD458" s="37"/>
      <c r="CE458" s="48"/>
      <c r="CF458" s="37"/>
      <c r="CG458" s="37"/>
      <c r="CH458" s="37"/>
      <c r="CI458" s="37"/>
      <c r="CJ458" s="37"/>
      <c r="CK458" s="37"/>
      <c r="CL458" s="37"/>
      <c r="CM458" s="37"/>
      <c r="CN458" s="37"/>
      <c r="CO458" s="37"/>
      <c r="CP458" s="37"/>
      <c r="CQ458" s="37"/>
      <c r="CR458" s="37"/>
      <c r="CS458" s="37"/>
      <c r="CT458" s="37"/>
      <c r="CU458" s="37"/>
      <c r="CV458" s="37"/>
      <c r="CW458" s="37"/>
      <c r="CX458" s="37"/>
      <c r="CY458" s="37"/>
      <c r="CZ458" s="48"/>
      <c r="DA458" s="37"/>
      <c r="DB458" s="3">
        <v>31</v>
      </c>
      <c r="DD458" s="50">
        <v>7.6739999999999997E-6</v>
      </c>
      <c r="DE458">
        <v>56.570999999999998</v>
      </c>
      <c r="DF458">
        <v>43.587000000000003</v>
      </c>
      <c r="DG458">
        <v>83</v>
      </c>
      <c r="DH458">
        <v>-126.384</v>
      </c>
      <c r="DI458">
        <v>1.2999999999999999E-2</v>
      </c>
      <c r="DT458" s="37"/>
      <c r="DU458" s="37"/>
      <c r="DV458" s="37"/>
      <c r="DW458" s="37"/>
      <c r="DX458" s="37"/>
      <c r="DY458" s="37"/>
      <c r="DZ458" s="37"/>
      <c r="EA458" s="37"/>
      <c r="EB458" s="37"/>
      <c r="EC458" s="37"/>
      <c r="ED458" s="37"/>
      <c r="EE458" s="48"/>
      <c r="EF458" s="37"/>
      <c r="EG458" s="37"/>
      <c r="EH458" s="37"/>
      <c r="EI458" s="37"/>
      <c r="EJ458" s="37"/>
      <c r="EK458" s="37"/>
      <c r="EL458" s="37"/>
      <c r="EM458" s="37"/>
      <c r="EN458" s="37"/>
      <c r="EO458" s="37"/>
      <c r="EP458" s="48"/>
      <c r="EQ458" s="37"/>
      <c r="ER458" s="37"/>
      <c r="ES458" s="37"/>
      <c r="ET458" s="37"/>
      <c r="EU458" s="37"/>
      <c r="EV458" s="37"/>
      <c r="EW458" s="37"/>
      <c r="EX458" s="37"/>
      <c r="EY458" s="36"/>
      <c r="EZ458" s="37"/>
      <c r="FA458" s="37"/>
      <c r="FB458" s="37"/>
      <c r="FC458" s="37"/>
      <c r="FD458" s="37"/>
      <c r="FE458" s="37"/>
      <c r="FF458" s="37"/>
      <c r="FG458" s="37"/>
      <c r="FH458" s="37"/>
    </row>
    <row r="459" spans="2:164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48"/>
      <c r="M459" s="37"/>
      <c r="N459" s="37"/>
      <c r="O459" s="37"/>
      <c r="P459" s="37"/>
      <c r="Q459" s="37"/>
      <c r="R459" s="37"/>
      <c r="S459" s="37"/>
      <c r="T459" s="37"/>
      <c r="U459" s="37"/>
      <c r="V459" s="48"/>
      <c r="W459" s="37"/>
      <c r="X459" s="37"/>
      <c r="Y459" s="37"/>
      <c r="Z459" s="37"/>
      <c r="AA459" s="37"/>
      <c r="AB459" s="37"/>
      <c r="AC459" s="37"/>
      <c r="AD459" s="37"/>
      <c r="AE459" s="37"/>
      <c r="AF459" s="48"/>
      <c r="AG459" s="37"/>
      <c r="AH459" s="37"/>
      <c r="AI459" s="37"/>
      <c r="AJ459" s="37"/>
      <c r="AK459" s="37"/>
      <c r="AL459" s="37"/>
      <c r="AM459" s="37"/>
      <c r="AN459" s="37"/>
      <c r="AO459" s="37"/>
      <c r="AP459" s="48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6"/>
      <c r="BB459" s="37"/>
      <c r="BC459" s="37"/>
      <c r="BD459" s="37"/>
      <c r="BE459" s="37"/>
      <c r="BF459" s="37"/>
      <c r="BG459" s="37"/>
      <c r="BH459" s="37"/>
      <c r="BI459" s="37"/>
      <c r="BJ459" s="37"/>
      <c r="BK459" s="48"/>
      <c r="BL459" s="37"/>
      <c r="BM459" s="37"/>
      <c r="BN459" s="37"/>
      <c r="BO459" s="37"/>
      <c r="BP459" s="37"/>
      <c r="BQ459" s="37"/>
      <c r="BR459" s="37"/>
      <c r="BS459" s="37"/>
      <c r="BT459" s="37"/>
      <c r="BU459" s="48"/>
      <c r="BV459" s="37"/>
      <c r="BW459" s="37"/>
      <c r="BX459" s="37"/>
      <c r="BY459" s="37"/>
      <c r="BZ459" s="37"/>
      <c r="CA459" s="37"/>
      <c r="CB459" s="37"/>
      <c r="CC459" s="37"/>
      <c r="CD459" s="37"/>
      <c r="CE459" s="48"/>
      <c r="CF459" s="37"/>
      <c r="CG459" s="37"/>
      <c r="CH459" s="37"/>
      <c r="CI459" s="37"/>
      <c r="CJ459" s="37"/>
      <c r="CK459" s="37"/>
      <c r="CL459" s="37"/>
      <c r="CM459" s="37"/>
      <c r="CN459" s="37"/>
      <c r="CO459" s="37"/>
      <c r="CP459" s="37"/>
      <c r="CQ459" s="37"/>
      <c r="CR459" s="37"/>
      <c r="CS459" s="37"/>
      <c r="CT459" s="37"/>
      <c r="CU459" s="37"/>
      <c r="CV459" s="37"/>
      <c r="CW459" s="37"/>
      <c r="CX459" s="37"/>
      <c r="CY459" s="37"/>
      <c r="CZ459" s="48"/>
      <c r="DA459" s="37"/>
      <c r="DB459" s="3">
        <v>32</v>
      </c>
      <c r="DD459" s="50">
        <v>7.0600000000000002E-6</v>
      </c>
      <c r="DE459">
        <v>59.320999999999998</v>
      </c>
      <c r="DF459">
        <v>49.902000000000001</v>
      </c>
      <c r="DG459">
        <v>67.138000000000005</v>
      </c>
      <c r="DH459">
        <v>57.723999999999997</v>
      </c>
      <c r="DI459">
        <v>1.2E-2</v>
      </c>
      <c r="DT459" s="37"/>
      <c r="DU459" s="37"/>
      <c r="DV459" s="37"/>
      <c r="DW459" s="37"/>
      <c r="DX459" s="37"/>
      <c r="DY459" s="37"/>
      <c r="DZ459" s="37"/>
      <c r="EA459" s="37"/>
      <c r="EB459" s="37"/>
      <c r="EC459" s="37"/>
      <c r="ED459" s="37"/>
      <c r="EE459" s="48"/>
      <c r="EF459" s="37"/>
      <c r="EG459" s="37"/>
      <c r="EH459" s="37"/>
      <c r="EI459" s="37"/>
      <c r="EJ459" s="37"/>
      <c r="EK459" s="37"/>
      <c r="EL459" s="37"/>
      <c r="EM459" s="37"/>
      <c r="EN459" s="37"/>
      <c r="EO459" s="37"/>
      <c r="EP459" s="48"/>
      <c r="EQ459" s="37"/>
      <c r="ER459" s="37"/>
      <c r="ES459" s="37"/>
      <c r="ET459" s="37"/>
      <c r="EU459" s="37"/>
      <c r="EV459" s="37"/>
      <c r="EW459" s="37"/>
      <c r="EX459" s="37"/>
      <c r="EY459" s="36"/>
      <c r="EZ459" s="37"/>
      <c r="FA459" s="37"/>
      <c r="FB459" s="37"/>
      <c r="FC459" s="37"/>
      <c r="FD459" s="37"/>
      <c r="FE459" s="37"/>
      <c r="FF459" s="37"/>
      <c r="FG459" s="37"/>
      <c r="FH459" s="37"/>
    </row>
    <row r="460" spans="2:164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48"/>
      <c r="M460" s="37"/>
      <c r="N460" s="37"/>
      <c r="O460" s="37"/>
      <c r="P460" s="37"/>
      <c r="Q460" s="37"/>
      <c r="R460" s="37"/>
      <c r="S460" s="37"/>
      <c r="T460" s="37"/>
      <c r="U460" s="37"/>
      <c r="V460" s="48"/>
      <c r="W460" s="37"/>
      <c r="X460" s="37"/>
      <c r="Y460" s="37"/>
      <c r="Z460" s="37"/>
      <c r="AA460" s="37"/>
      <c r="AB460" s="37"/>
      <c r="AC460" s="37"/>
      <c r="AD460" s="37"/>
      <c r="AE460" s="37"/>
      <c r="AF460" s="48"/>
      <c r="AG460" s="37"/>
      <c r="AH460" s="37"/>
      <c r="AI460" s="37"/>
      <c r="AJ460" s="37"/>
      <c r="AK460" s="37"/>
      <c r="AL460" s="37"/>
      <c r="AM460" s="37"/>
      <c r="AN460" s="37"/>
      <c r="AO460" s="37"/>
      <c r="AP460" s="48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6"/>
      <c r="BB460" s="37"/>
      <c r="BC460" s="37"/>
      <c r="BD460" s="37"/>
      <c r="BE460" s="37"/>
      <c r="BF460" s="37"/>
      <c r="BG460" s="37"/>
      <c r="BH460" s="37"/>
      <c r="BI460" s="37"/>
      <c r="BJ460" s="37"/>
      <c r="BK460" s="48"/>
      <c r="BL460" s="37"/>
      <c r="BM460" s="37"/>
      <c r="BN460" s="37"/>
      <c r="BO460" s="37"/>
      <c r="BP460" s="37"/>
      <c r="BQ460" s="37"/>
      <c r="BR460" s="37"/>
      <c r="BS460" s="37"/>
      <c r="BT460" s="37"/>
      <c r="BU460" s="48"/>
      <c r="BV460" s="37"/>
      <c r="BW460" s="37"/>
      <c r="BX460" s="37"/>
      <c r="BY460" s="37"/>
      <c r="BZ460" s="37"/>
      <c r="CA460" s="37"/>
      <c r="CB460" s="37"/>
      <c r="CC460" s="37"/>
      <c r="CD460" s="37"/>
      <c r="CE460" s="48"/>
      <c r="CF460" s="37"/>
      <c r="CG460" s="37"/>
      <c r="CH460" s="37"/>
      <c r="CI460" s="37"/>
      <c r="CJ460" s="37"/>
      <c r="CK460" s="37"/>
      <c r="CL460" s="37"/>
      <c r="CM460" s="37"/>
      <c r="CN460" s="37"/>
      <c r="CO460" s="37"/>
      <c r="CP460" s="37"/>
      <c r="CQ460" s="37"/>
      <c r="CR460" s="37"/>
      <c r="CS460" s="37"/>
      <c r="CT460" s="37"/>
      <c r="CU460" s="37"/>
      <c r="CV460" s="37"/>
      <c r="CW460" s="37"/>
      <c r="CX460" s="37"/>
      <c r="CY460" s="37"/>
      <c r="CZ460" s="48"/>
      <c r="DA460" s="37"/>
      <c r="DB460" s="3">
        <v>33</v>
      </c>
      <c r="DD460" s="50">
        <v>5.8320000000000002E-6</v>
      </c>
      <c r="DE460">
        <v>67.869</v>
      </c>
      <c r="DF460">
        <v>48.667000000000002</v>
      </c>
      <c r="DG460">
        <v>95</v>
      </c>
      <c r="DH460">
        <v>-130.601</v>
      </c>
      <c r="DI460">
        <v>0.01</v>
      </c>
      <c r="DT460" s="37"/>
      <c r="DU460" s="37"/>
      <c r="DV460" s="37"/>
      <c r="DW460" s="37"/>
      <c r="DX460" s="37"/>
      <c r="DY460" s="37"/>
      <c r="DZ460" s="37"/>
      <c r="EA460" s="37"/>
      <c r="EB460" s="37"/>
      <c r="EC460" s="37"/>
      <c r="ED460" s="37"/>
      <c r="EE460" s="48"/>
      <c r="EF460" s="37"/>
      <c r="EG460" s="37"/>
      <c r="EH460" s="37"/>
      <c r="EI460" s="37"/>
      <c r="EJ460" s="37"/>
      <c r="EK460" s="37"/>
      <c r="EL460" s="37"/>
      <c r="EM460" s="37"/>
      <c r="EN460" s="37"/>
      <c r="EO460" s="37"/>
      <c r="EP460" s="48"/>
      <c r="EQ460" s="37"/>
      <c r="ER460" s="37"/>
      <c r="ES460" s="37"/>
      <c r="ET460" s="37"/>
      <c r="EU460" s="37"/>
      <c r="EV460" s="37"/>
      <c r="EW460" s="37"/>
      <c r="EX460" s="37"/>
      <c r="EY460" s="36"/>
      <c r="EZ460" s="37"/>
      <c r="FA460" s="37"/>
      <c r="FB460" s="37"/>
      <c r="FC460" s="37"/>
      <c r="FD460" s="37"/>
      <c r="FE460" s="37"/>
      <c r="FF460" s="37"/>
      <c r="FG460" s="37"/>
      <c r="FH460" s="37"/>
    </row>
    <row r="461" spans="2:164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48"/>
      <c r="M461" s="37"/>
      <c r="N461" s="37"/>
      <c r="O461" s="37"/>
      <c r="P461" s="37"/>
      <c r="Q461" s="37"/>
      <c r="R461" s="37"/>
      <c r="S461" s="37"/>
      <c r="T461" s="37"/>
      <c r="U461" s="37"/>
      <c r="V461" s="48"/>
      <c r="W461" s="37"/>
      <c r="X461" s="37"/>
      <c r="Y461" s="37"/>
      <c r="Z461" s="37"/>
      <c r="AA461" s="37"/>
      <c r="AB461" s="37"/>
      <c r="AC461" s="37"/>
      <c r="AD461" s="37"/>
      <c r="AE461" s="37"/>
      <c r="AF461" s="48"/>
      <c r="AG461" s="37"/>
      <c r="AH461" s="37"/>
      <c r="AI461" s="37"/>
      <c r="AJ461" s="37"/>
      <c r="AK461" s="37"/>
      <c r="AL461" s="37"/>
      <c r="AM461" s="37"/>
      <c r="AN461" s="37"/>
      <c r="AO461" s="37"/>
      <c r="AP461" s="48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6"/>
      <c r="BB461" s="37"/>
      <c r="BC461" s="37"/>
      <c r="BD461" s="37"/>
      <c r="BE461" s="37"/>
      <c r="BF461" s="37"/>
      <c r="BG461" s="37"/>
      <c r="BH461" s="37"/>
      <c r="BI461" s="37"/>
      <c r="BJ461" s="37"/>
      <c r="BK461" s="48"/>
      <c r="BL461" s="37"/>
      <c r="BM461" s="37"/>
      <c r="BN461" s="37"/>
      <c r="BO461" s="37"/>
      <c r="BP461" s="37"/>
      <c r="BQ461" s="37"/>
      <c r="BR461" s="37"/>
      <c r="BS461" s="37"/>
      <c r="BT461" s="37"/>
      <c r="BU461" s="48"/>
      <c r="BV461" s="37"/>
      <c r="BW461" s="37"/>
      <c r="BX461" s="37"/>
      <c r="BY461" s="37"/>
      <c r="BZ461" s="37"/>
      <c r="CA461" s="37"/>
      <c r="CB461" s="37"/>
      <c r="CC461" s="37"/>
      <c r="CD461" s="37"/>
      <c r="CE461" s="48"/>
      <c r="CF461" s="37"/>
      <c r="CG461" s="37"/>
      <c r="CH461" s="37"/>
      <c r="CI461" s="37"/>
      <c r="CJ461" s="37"/>
      <c r="CK461" s="37"/>
      <c r="CL461" s="37"/>
      <c r="CM461" s="37"/>
      <c r="CN461" s="37"/>
      <c r="CO461" s="37"/>
      <c r="CP461" s="37"/>
      <c r="CQ461" s="37"/>
      <c r="CR461" s="37"/>
      <c r="CS461" s="37"/>
      <c r="CT461" s="37"/>
      <c r="CU461" s="37"/>
      <c r="CV461" s="37"/>
      <c r="CW461" s="37"/>
      <c r="CX461" s="37"/>
      <c r="CY461" s="37"/>
      <c r="CZ461" s="48"/>
      <c r="DA461" s="37"/>
      <c r="DB461" s="3">
        <v>34</v>
      </c>
      <c r="DD461" s="50">
        <v>5.8320000000000002E-6</v>
      </c>
      <c r="DE461">
        <v>50.365000000000002</v>
      </c>
      <c r="DF461">
        <v>34.734999999999999</v>
      </c>
      <c r="DG461">
        <v>65</v>
      </c>
      <c r="DH461">
        <v>51.843000000000004</v>
      </c>
      <c r="DI461">
        <v>0.01</v>
      </c>
      <c r="DT461" s="37"/>
      <c r="DU461" s="37"/>
      <c r="DV461" s="37"/>
      <c r="DW461" s="37"/>
      <c r="DX461" s="37"/>
      <c r="DY461" s="37"/>
      <c r="DZ461" s="37"/>
      <c r="EA461" s="37"/>
      <c r="EB461" s="37"/>
      <c r="EC461" s="37"/>
      <c r="ED461" s="37"/>
      <c r="EE461" s="48"/>
      <c r="EF461" s="37"/>
      <c r="EG461" s="37"/>
      <c r="EH461" s="37"/>
      <c r="EI461" s="37"/>
      <c r="EJ461" s="37"/>
      <c r="EK461" s="37"/>
      <c r="EL461" s="37"/>
      <c r="EM461" s="37"/>
      <c r="EN461" s="37"/>
      <c r="EO461" s="37"/>
      <c r="EP461" s="48"/>
      <c r="EQ461" s="37"/>
      <c r="ER461" s="37"/>
      <c r="ES461" s="37"/>
      <c r="ET461" s="37"/>
      <c r="EU461" s="37"/>
      <c r="EV461" s="37"/>
      <c r="EW461" s="37"/>
      <c r="EX461" s="37"/>
      <c r="EY461" s="36"/>
      <c r="EZ461" s="37"/>
      <c r="FA461" s="37"/>
      <c r="FB461" s="37"/>
      <c r="FC461" s="37"/>
      <c r="FD461" s="37"/>
      <c r="FE461" s="37"/>
      <c r="FF461" s="37"/>
      <c r="FG461" s="37"/>
      <c r="FH461" s="37"/>
    </row>
    <row r="462" spans="2:164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48"/>
      <c r="M462" s="37"/>
      <c r="N462" s="37"/>
      <c r="O462" s="37"/>
      <c r="P462" s="37"/>
      <c r="Q462" s="37"/>
      <c r="R462" s="37"/>
      <c r="S462" s="37"/>
      <c r="T462" s="37"/>
      <c r="U462" s="37"/>
      <c r="V462" s="48"/>
      <c r="W462" s="37"/>
      <c r="X462" s="37"/>
      <c r="Y462" s="37"/>
      <c r="Z462" s="37"/>
      <c r="AA462" s="37"/>
      <c r="AB462" s="37"/>
      <c r="AC462" s="37"/>
      <c r="AD462" s="37"/>
      <c r="AE462" s="37"/>
      <c r="AF462" s="48"/>
      <c r="AG462" s="37"/>
      <c r="AH462" s="37"/>
      <c r="AI462" s="37"/>
      <c r="AJ462" s="37"/>
      <c r="AK462" s="37"/>
      <c r="AL462" s="37"/>
      <c r="AM462" s="37"/>
      <c r="AN462" s="37"/>
      <c r="AO462" s="37"/>
      <c r="AP462" s="48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6"/>
      <c r="BB462" s="37"/>
      <c r="BC462" s="37"/>
      <c r="BD462" s="37"/>
      <c r="BE462" s="37"/>
      <c r="BF462" s="37"/>
      <c r="BG462" s="37"/>
      <c r="BH462" s="37"/>
      <c r="BI462" s="37"/>
      <c r="BJ462" s="37"/>
      <c r="BK462" s="48"/>
      <c r="BL462" s="37"/>
      <c r="BM462" s="37"/>
      <c r="BN462" s="37"/>
      <c r="BO462" s="37"/>
      <c r="BP462" s="37"/>
      <c r="BQ462" s="37"/>
      <c r="BR462" s="37"/>
      <c r="BS462" s="37"/>
      <c r="BT462" s="37"/>
      <c r="BU462" s="48"/>
      <c r="BV462" s="37"/>
      <c r="BW462" s="37"/>
      <c r="BX462" s="37"/>
      <c r="BY462" s="37"/>
      <c r="BZ462" s="37"/>
      <c r="CA462" s="37"/>
      <c r="CB462" s="37"/>
      <c r="CC462" s="37"/>
      <c r="CD462" s="37"/>
      <c r="CE462" s="48"/>
      <c r="CF462" s="37"/>
      <c r="CG462" s="37"/>
      <c r="CH462" s="37"/>
      <c r="CI462" s="37"/>
      <c r="CJ462" s="37"/>
      <c r="CK462" s="37"/>
      <c r="CL462" s="37"/>
      <c r="CM462" s="37"/>
      <c r="CN462" s="37"/>
      <c r="CO462" s="37"/>
      <c r="CP462" s="37"/>
      <c r="CQ462" s="37"/>
      <c r="CR462" s="37"/>
      <c r="CS462" s="37"/>
      <c r="CT462" s="37"/>
      <c r="CU462" s="37"/>
      <c r="CV462" s="37"/>
      <c r="CW462" s="37"/>
      <c r="CX462" s="37"/>
      <c r="CY462" s="37"/>
      <c r="CZ462" s="48"/>
      <c r="DA462" s="37"/>
      <c r="DB462" s="3">
        <v>35</v>
      </c>
      <c r="DD462" s="50">
        <v>7.9810000000000003E-6</v>
      </c>
      <c r="DE462">
        <v>40.633000000000003</v>
      </c>
      <c r="DF462">
        <v>26.68</v>
      </c>
      <c r="DG462">
        <v>65</v>
      </c>
      <c r="DH462">
        <v>-126.87</v>
      </c>
      <c r="DI462">
        <v>1.4E-2</v>
      </c>
      <c r="DT462" s="37"/>
      <c r="DU462" s="37"/>
      <c r="DV462" s="37"/>
      <c r="DW462" s="37"/>
      <c r="DX462" s="37"/>
      <c r="DY462" s="37"/>
      <c r="DZ462" s="37"/>
      <c r="EA462" s="37"/>
      <c r="EB462" s="37"/>
      <c r="EC462" s="37"/>
      <c r="ED462" s="37"/>
      <c r="EE462" s="48"/>
      <c r="EF462" s="37"/>
      <c r="EG462" s="37"/>
      <c r="EH462" s="37"/>
      <c r="EI462" s="37"/>
      <c r="EJ462" s="37"/>
      <c r="EK462" s="37"/>
      <c r="EL462" s="37"/>
      <c r="EM462" s="37"/>
      <c r="EN462" s="37"/>
      <c r="EO462" s="37"/>
      <c r="EP462" s="48"/>
      <c r="EQ462" s="37"/>
      <c r="ER462" s="37"/>
      <c r="ES462" s="37"/>
      <c r="ET462" s="37"/>
      <c r="EU462" s="37"/>
      <c r="EV462" s="37"/>
      <c r="EW462" s="37"/>
      <c r="EX462" s="37"/>
      <c r="EY462" s="36"/>
      <c r="EZ462" s="37"/>
      <c r="FA462" s="37"/>
      <c r="FB462" s="37"/>
      <c r="FC462" s="37"/>
      <c r="FD462" s="37"/>
      <c r="FE462" s="37"/>
      <c r="FF462" s="37"/>
      <c r="FG462" s="37"/>
      <c r="FH462" s="37"/>
    </row>
    <row r="463" spans="2:164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48"/>
      <c r="M463" s="37"/>
      <c r="N463" s="37"/>
      <c r="O463" s="37"/>
      <c r="P463" s="37"/>
      <c r="Q463" s="37"/>
      <c r="R463" s="37"/>
      <c r="S463" s="37"/>
      <c r="T463" s="37"/>
      <c r="U463" s="37"/>
      <c r="V463" s="48"/>
      <c r="W463" s="37"/>
      <c r="X463" s="37"/>
      <c r="Y463" s="37"/>
      <c r="Z463" s="37"/>
      <c r="AA463" s="37"/>
      <c r="AB463" s="37"/>
      <c r="AC463" s="37"/>
      <c r="AD463" s="37"/>
      <c r="AE463" s="37"/>
      <c r="AF463" s="48"/>
      <c r="AG463" s="37"/>
      <c r="AH463" s="37"/>
      <c r="AI463" s="37"/>
      <c r="AJ463" s="37"/>
      <c r="AK463" s="37"/>
      <c r="AL463" s="37"/>
      <c r="AM463" s="37"/>
      <c r="AN463" s="37"/>
      <c r="AO463" s="37"/>
      <c r="AP463" s="48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6"/>
      <c r="BB463" s="37"/>
      <c r="BC463" s="37"/>
      <c r="BD463" s="37"/>
      <c r="BE463" s="37"/>
      <c r="BF463" s="37"/>
      <c r="BG463" s="37"/>
      <c r="BH463" s="37"/>
      <c r="BI463" s="37"/>
      <c r="BJ463" s="37"/>
      <c r="BK463" s="48"/>
      <c r="BL463" s="37"/>
      <c r="BM463" s="37"/>
      <c r="BN463" s="37"/>
      <c r="BO463" s="37"/>
      <c r="BP463" s="37"/>
      <c r="BQ463" s="37"/>
      <c r="BR463" s="37"/>
      <c r="BS463" s="37"/>
      <c r="BT463" s="37"/>
      <c r="BU463" s="48"/>
      <c r="BV463" s="37"/>
      <c r="BW463" s="37"/>
      <c r="BX463" s="37"/>
      <c r="BY463" s="37"/>
      <c r="BZ463" s="37"/>
      <c r="CA463" s="37"/>
      <c r="CB463" s="37"/>
      <c r="CC463" s="37"/>
      <c r="CD463" s="37"/>
      <c r="CE463" s="48"/>
      <c r="CF463" s="37"/>
      <c r="CG463" s="37"/>
      <c r="CH463" s="37"/>
      <c r="CI463" s="37"/>
      <c r="CJ463" s="37"/>
      <c r="CK463" s="37"/>
      <c r="CL463" s="37"/>
      <c r="CM463" s="37"/>
      <c r="CN463" s="37"/>
      <c r="CO463" s="37"/>
      <c r="CP463" s="37"/>
      <c r="CQ463" s="37"/>
      <c r="CR463" s="37"/>
      <c r="CS463" s="37"/>
      <c r="CT463" s="37"/>
      <c r="CU463" s="37"/>
      <c r="CV463" s="37"/>
      <c r="CW463" s="37"/>
      <c r="CX463" s="37"/>
      <c r="CY463" s="37"/>
      <c r="CZ463" s="48"/>
      <c r="DA463" s="37"/>
      <c r="DB463" s="3">
        <v>36</v>
      </c>
      <c r="DD463" s="50">
        <v>5.8320000000000002E-6</v>
      </c>
      <c r="DE463">
        <v>48.901000000000003</v>
      </c>
      <c r="DF463">
        <v>37.667000000000002</v>
      </c>
      <c r="DG463">
        <v>66.741</v>
      </c>
      <c r="DH463">
        <v>49.399000000000001</v>
      </c>
      <c r="DI463">
        <v>0.01</v>
      </c>
      <c r="DT463" s="37"/>
      <c r="DU463" s="37"/>
      <c r="DV463" s="37"/>
      <c r="DW463" s="37"/>
      <c r="DX463" s="37"/>
      <c r="DY463" s="37"/>
      <c r="DZ463" s="37"/>
      <c r="EA463" s="37"/>
      <c r="EB463" s="37"/>
      <c r="EC463" s="37"/>
      <c r="ED463" s="37"/>
      <c r="EE463" s="48"/>
      <c r="EF463" s="37"/>
      <c r="EG463" s="37"/>
      <c r="EH463" s="37"/>
      <c r="EI463" s="37"/>
      <c r="EJ463" s="37"/>
      <c r="EK463" s="37"/>
      <c r="EL463" s="37"/>
      <c r="EM463" s="37"/>
      <c r="EN463" s="37"/>
      <c r="EO463" s="37"/>
      <c r="EP463" s="48"/>
      <c r="EQ463" s="37"/>
      <c r="ER463" s="37"/>
      <c r="ES463" s="37"/>
      <c r="ET463" s="37"/>
      <c r="EU463" s="37"/>
      <c r="EV463" s="37"/>
      <c r="EW463" s="37"/>
      <c r="EX463" s="37"/>
      <c r="EY463" s="36"/>
      <c r="EZ463" s="37"/>
      <c r="FA463" s="37"/>
      <c r="FB463" s="37"/>
      <c r="FC463" s="37"/>
      <c r="FD463" s="37"/>
      <c r="FE463" s="37"/>
      <c r="FF463" s="37"/>
      <c r="FG463" s="37"/>
      <c r="FH463" s="37"/>
    </row>
    <row r="464" spans="2:164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48"/>
      <c r="M464" s="37"/>
      <c r="N464" s="37"/>
      <c r="O464" s="37"/>
      <c r="P464" s="37"/>
      <c r="Q464" s="37"/>
      <c r="R464" s="37"/>
      <c r="S464" s="37"/>
      <c r="T464" s="37"/>
      <c r="U464" s="37"/>
      <c r="V464" s="48"/>
      <c r="W464" s="37"/>
      <c r="X464" s="37"/>
      <c r="Y464" s="37"/>
      <c r="Z464" s="37"/>
      <c r="AA464" s="37"/>
      <c r="AB464" s="37"/>
      <c r="AC464" s="37"/>
      <c r="AD464" s="37"/>
      <c r="AE464" s="37"/>
      <c r="AF464" s="48"/>
      <c r="AG464" s="37"/>
      <c r="AH464" s="37"/>
      <c r="AI464" s="37"/>
      <c r="AJ464" s="37"/>
      <c r="AK464" s="37"/>
      <c r="AL464" s="37"/>
      <c r="AM464" s="37"/>
      <c r="AN464" s="37"/>
      <c r="AO464" s="37"/>
      <c r="AP464" s="48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6"/>
      <c r="BB464" s="37"/>
      <c r="BC464" s="37"/>
      <c r="BD464" s="37"/>
      <c r="BE464" s="37"/>
      <c r="BF464" s="37"/>
      <c r="BG464" s="37"/>
      <c r="BH464" s="37"/>
      <c r="BI464" s="37"/>
      <c r="BJ464" s="37"/>
      <c r="BK464" s="48"/>
      <c r="BL464" s="37"/>
      <c r="BM464" s="37"/>
      <c r="BN464" s="37"/>
      <c r="BO464" s="37"/>
      <c r="BP464" s="37"/>
      <c r="BQ464" s="37"/>
      <c r="BR464" s="37"/>
      <c r="BS464" s="37"/>
      <c r="BT464" s="37"/>
      <c r="BU464" s="48"/>
      <c r="BV464" s="37"/>
      <c r="BW464" s="37"/>
      <c r="BX464" s="37"/>
      <c r="BY464" s="37"/>
      <c r="BZ464" s="37"/>
      <c r="CA464" s="37"/>
      <c r="CB464" s="37"/>
      <c r="CC464" s="37"/>
      <c r="CD464" s="37"/>
      <c r="CE464" s="48"/>
      <c r="CF464" s="37"/>
      <c r="CG464" s="37"/>
      <c r="CH464" s="37"/>
      <c r="CI464" s="37"/>
      <c r="CJ464" s="37"/>
      <c r="CK464" s="37"/>
      <c r="CL464" s="37"/>
      <c r="CM464" s="37"/>
      <c r="CN464" s="37"/>
      <c r="CO464" s="37"/>
      <c r="CP464" s="37"/>
      <c r="CQ464" s="37"/>
      <c r="CR464" s="37"/>
      <c r="CS464" s="37"/>
      <c r="CT464" s="37"/>
      <c r="CU464" s="37"/>
      <c r="CV464" s="37"/>
      <c r="CW464" s="37"/>
      <c r="CX464" s="37"/>
      <c r="CY464" s="37"/>
      <c r="CZ464" s="48"/>
      <c r="DA464" s="37"/>
      <c r="DB464" s="3">
        <v>37</v>
      </c>
      <c r="DD464" s="50">
        <v>6.7530000000000004E-6</v>
      </c>
      <c r="DE464">
        <v>63.156999999999996</v>
      </c>
      <c r="DF464">
        <v>47.667000000000002</v>
      </c>
      <c r="DG464">
        <v>87.197000000000003</v>
      </c>
      <c r="DH464">
        <v>-119.05500000000001</v>
      </c>
      <c r="DI464">
        <v>1.0999999999999999E-2</v>
      </c>
      <c r="DT464" s="37"/>
      <c r="DU464" s="37"/>
      <c r="DV464" s="37"/>
      <c r="DW464" s="37"/>
      <c r="DX464" s="37"/>
      <c r="DY464" s="37"/>
      <c r="DZ464" s="37"/>
      <c r="EA464" s="37"/>
      <c r="EB464" s="37"/>
      <c r="EC464" s="37"/>
      <c r="ED464" s="37"/>
      <c r="EE464" s="48"/>
      <c r="EF464" s="37"/>
      <c r="EG464" s="37"/>
      <c r="EH464" s="37"/>
      <c r="EI464" s="37"/>
      <c r="EJ464" s="37"/>
      <c r="EK464" s="37"/>
      <c r="EL464" s="37"/>
      <c r="EM464" s="37"/>
      <c r="EN464" s="37"/>
      <c r="EO464" s="37"/>
      <c r="EP464" s="48"/>
      <c r="EQ464" s="37"/>
      <c r="ER464" s="37"/>
      <c r="ES464" s="37"/>
      <c r="ET464" s="37"/>
      <c r="EU464" s="37"/>
      <c r="EV464" s="37"/>
      <c r="EW464" s="37"/>
      <c r="EX464" s="37"/>
      <c r="EY464" s="36"/>
      <c r="EZ464" s="37"/>
      <c r="FA464" s="37"/>
      <c r="FB464" s="37"/>
      <c r="FC464" s="37"/>
      <c r="FD464" s="37"/>
      <c r="FE464" s="37"/>
      <c r="FF464" s="37"/>
      <c r="FG464" s="37"/>
      <c r="FH464" s="37"/>
    </row>
    <row r="465" spans="2:164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48"/>
      <c r="M465" s="37"/>
      <c r="N465" s="37"/>
      <c r="O465" s="37"/>
      <c r="P465" s="37"/>
      <c r="Q465" s="37"/>
      <c r="R465" s="37"/>
      <c r="S465" s="37"/>
      <c r="T465" s="37"/>
      <c r="U465" s="37"/>
      <c r="V465" s="48"/>
      <c r="W465" s="37"/>
      <c r="X465" s="37"/>
      <c r="Y465" s="37"/>
      <c r="Z465" s="37"/>
      <c r="AA465" s="37"/>
      <c r="AB465" s="37"/>
      <c r="AC465" s="37"/>
      <c r="AD465" s="37"/>
      <c r="AE465" s="37"/>
      <c r="AF465" s="48"/>
      <c r="AG465" s="37"/>
      <c r="AH465" s="37"/>
      <c r="AI465" s="37"/>
      <c r="AJ465" s="37"/>
      <c r="AK465" s="37"/>
      <c r="AL465" s="37"/>
      <c r="AM465" s="37"/>
      <c r="AN465" s="37"/>
      <c r="AO465" s="37"/>
      <c r="AP465" s="48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6"/>
      <c r="BB465" s="37"/>
      <c r="BC465" s="37"/>
      <c r="BD465" s="37"/>
      <c r="BE465" s="37"/>
      <c r="BF465" s="37"/>
      <c r="BG465" s="37"/>
      <c r="BH465" s="37"/>
      <c r="BI465" s="37"/>
      <c r="BJ465" s="37"/>
      <c r="BK465" s="48"/>
      <c r="BL465" s="37"/>
      <c r="BM465" s="37"/>
      <c r="BN465" s="37"/>
      <c r="BO465" s="37"/>
      <c r="BP465" s="37"/>
      <c r="BQ465" s="37"/>
      <c r="BR465" s="37"/>
      <c r="BS465" s="37"/>
      <c r="BT465" s="37"/>
      <c r="BU465" s="48"/>
      <c r="BV465" s="37"/>
      <c r="BW465" s="37"/>
      <c r="BX465" s="37"/>
      <c r="BY465" s="37"/>
      <c r="BZ465" s="37"/>
      <c r="CA465" s="37"/>
      <c r="CB465" s="37"/>
      <c r="CC465" s="37"/>
      <c r="CD465" s="37"/>
      <c r="CE465" s="48"/>
      <c r="CF465" s="37"/>
      <c r="CG465" s="37"/>
      <c r="CH465" s="37"/>
      <c r="CI465" s="37"/>
      <c r="CJ465" s="37"/>
      <c r="CK465" s="37"/>
      <c r="CL465" s="37"/>
      <c r="CM465" s="37"/>
      <c r="CN465" s="37"/>
      <c r="CO465" s="37"/>
      <c r="CP465" s="37"/>
      <c r="CQ465" s="37"/>
      <c r="CR465" s="37"/>
      <c r="CS465" s="37"/>
      <c r="CT465" s="37"/>
      <c r="CU465" s="37"/>
      <c r="CV465" s="37"/>
      <c r="CW465" s="37"/>
      <c r="CX465" s="37"/>
      <c r="CY465" s="37"/>
      <c r="CZ465" s="48"/>
      <c r="DA465" s="37"/>
      <c r="DB465" s="3">
        <v>38</v>
      </c>
      <c r="DD465" s="50">
        <v>8.5949999999999999E-6</v>
      </c>
      <c r="DE465">
        <v>96.043999999999997</v>
      </c>
      <c r="DF465">
        <v>49.667000000000002</v>
      </c>
      <c r="DG465">
        <v>155.70400000000001</v>
      </c>
      <c r="DH465">
        <v>48.012999999999998</v>
      </c>
      <c r="DI465">
        <v>1.4999999999999999E-2</v>
      </c>
      <c r="DT465" s="37"/>
      <c r="DU465" s="37"/>
      <c r="DV465" s="37"/>
      <c r="DW465" s="37"/>
      <c r="DX465" s="37"/>
      <c r="DY465" s="37"/>
      <c r="DZ465" s="37"/>
      <c r="EA465" s="37"/>
      <c r="EB465" s="37"/>
      <c r="EC465" s="37"/>
      <c r="ED465" s="37"/>
      <c r="EE465" s="48"/>
      <c r="EF465" s="37"/>
      <c r="EG465" s="37"/>
      <c r="EH465" s="37"/>
      <c r="EI465" s="37"/>
      <c r="EJ465" s="37"/>
      <c r="EK465" s="37"/>
      <c r="EL465" s="37"/>
      <c r="EM465" s="37"/>
      <c r="EN465" s="37"/>
      <c r="EO465" s="37"/>
      <c r="EP465" s="48"/>
      <c r="EQ465" s="37"/>
      <c r="ER465" s="37"/>
      <c r="ES465" s="37"/>
      <c r="ET465" s="37"/>
      <c r="EU465" s="37"/>
      <c r="EV465" s="37"/>
      <c r="EW465" s="37"/>
      <c r="EX465" s="37"/>
      <c r="EY465" s="36"/>
      <c r="EZ465" s="37"/>
      <c r="FA465" s="37"/>
      <c r="FB465" s="37"/>
      <c r="FC465" s="37"/>
      <c r="FD465" s="37"/>
      <c r="FE465" s="37"/>
      <c r="FF465" s="37"/>
      <c r="FG465" s="37"/>
      <c r="FH465" s="37"/>
    </row>
    <row r="466" spans="2:164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48"/>
      <c r="M466" s="37"/>
      <c r="N466" s="37"/>
      <c r="O466" s="37"/>
      <c r="P466" s="37"/>
      <c r="Q466" s="37"/>
      <c r="R466" s="37"/>
      <c r="S466" s="37"/>
      <c r="T466" s="37"/>
      <c r="U466" s="37"/>
      <c r="V466" s="48"/>
      <c r="W466" s="37"/>
      <c r="X466" s="37"/>
      <c r="Y466" s="37"/>
      <c r="Z466" s="37"/>
      <c r="AA466" s="37"/>
      <c r="AB466" s="37"/>
      <c r="AC466" s="37"/>
      <c r="AD466" s="37"/>
      <c r="AE466" s="37"/>
      <c r="AF466" s="48"/>
      <c r="AG466" s="37"/>
      <c r="AH466" s="37"/>
      <c r="AI466" s="37"/>
      <c r="AJ466" s="37"/>
      <c r="AK466" s="37"/>
      <c r="AL466" s="37"/>
      <c r="AM466" s="37"/>
      <c r="AN466" s="37"/>
      <c r="AO466" s="37"/>
      <c r="AP466" s="48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6"/>
      <c r="BB466" s="37"/>
      <c r="BC466" s="37"/>
      <c r="BD466" s="37"/>
      <c r="BE466" s="37"/>
      <c r="BF466" s="37"/>
      <c r="BG466" s="37"/>
      <c r="BH466" s="37"/>
      <c r="BI466" s="37"/>
      <c r="BJ466" s="37"/>
      <c r="BK466" s="48"/>
      <c r="BL466" s="37"/>
      <c r="BM466" s="37"/>
      <c r="BN466" s="37"/>
      <c r="BO466" s="37"/>
      <c r="BP466" s="37"/>
      <c r="BQ466" s="37"/>
      <c r="BR466" s="37"/>
      <c r="BS466" s="37"/>
      <c r="BT466" s="37"/>
      <c r="BU466" s="48"/>
      <c r="BV466" s="37"/>
      <c r="BW466" s="37"/>
      <c r="BX466" s="37"/>
      <c r="BY466" s="37"/>
      <c r="BZ466" s="37"/>
      <c r="CA466" s="37"/>
      <c r="CB466" s="37"/>
      <c r="CC466" s="37"/>
      <c r="CD466" s="37"/>
      <c r="CE466" s="48"/>
      <c r="CF466" s="37"/>
      <c r="CG466" s="37"/>
      <c r="CH466" s="37"/>
      <c r="CI466" s="37"/>
      <c r="CJ466" s="37"/>
      <c r="CK466" s="37"/>
      <c r="CL466" s="37"/>
      <c r="CM466" s="37"/>
      <c r="CN466" s="37"/>
      <c r="CO466" s="37"/>
      <c r="CP466" s="37"/>
      <c r="CQ466" s="37"/>
      <c r="CR466" s="37"/>
      <c r="CS466" s="37"/>
      <c r="CT466" s="37"/>
      <c r="CU466" s="37"/>
      <c r="CV466" s="37"/>
      <c r="CW466" s="37"/>
      <c r="CX466" s="37"/>
      <c r="CY466" s="37"/>
      <c r="CZ466" s="48"/>
      <c r="DA466" s="37"/>
      <c r="DB466" s="3">
        <v>39</v>
      </c>
      <c r="DD466" s="50">
        <v>6.7530000000000004E-6</v>
      </c>
      <c r="DE466">
        <v>83.387</v>
      </c>
      <c r="DF466">
        <v>63.444000000000003</v>
      </c>
      <c r="DG466">
        <v>104.333</v>
      </c>
      <c r="DH466">
        <v>-121.43</v>
      </c>
      <c r="DI466">
        <v>1.2E-2</v>
      </c>
      <c r="DT466" s="37"/>
      <c r="DU466" s="37"/>
      <c r="DV466" s="37"/>
      <c r="DW466" s="37"/>
      <c r="DX466" s="37"/>
      <c r="DY466" s="37"/>
      <c r="DZ466" s="37"/>
      <c r="EA466" s="37"/>
      <c r="EB466" s="37"/>
      <c r="EC466" s="37"/>
      <c r="ED466" s="37"/>
      <c r="EE466" s="48"/>
      <c r="EF466" s="37"/>
      <c r="EG466" s="37"/>
      <c r="EH466" s="37"/>
      <c r="EI466" s="37"/>
      <c r="EJ466" s="37"/>
      <c r="EK466" s="37"/>
      <c r="EL466" s="37"/>
      <c r="EM466" s="37"/>
      <c r="EN466" s="37"/>
      <c r="EO466" s="37"/>
      <c r="EP466" s="48"/>
      <c r="EQ466" s="37"/>
      <c r="ER466" s="37"/>
      <c r="ES466" s="37"/>
      <c r="ET466" s="37"/>
      <c r="EU466" s="37"/>
      <c r="EV466" s="37"/>
      <c r="EW466" s="37"/>
      <c r="EX466" s="37"/>
      <c r="EY466" s="36"/>
      <c r="EZ466" s="37"/>
      <c r="FA466" s="37"/>
      <c r="FB466" s="37"/>
      <c r="FC466" s="37"/>
      <c r="FD466" s="37"/>
      <c r="FE466" s="37"/>
      <c r="FF466" s="37"/>
      <c r="FG466" s="37"/>
      <c r="FH466" s="37"/>
    </row>
    <row r="467" spans="2:164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48"/>
      <c r="M467" s="37"/>
      <c r="N467" s="37"/>
      <c r="O467" s="37"/>
      <c r="P467" s="37"/>
      <c r="Q467" s="37"/>
      <c r="R467" s="37"/>
      <c r="S467" s="37"/>
      <c r="T467" s="37"/>
      <c r="U467" s="37"/>
      <c r="V467" s="48"/>
      <c r="W467" s="37"/>
      <c r="X467" s="37"/>
      <c r="Y467" s="37"/>
      <c r="Z467" s="37"/>
      <c r="AA467" s="37"/>
      <c r="AB467" s="37"/>
      <c r="AC467" s="37"/>
      <c r="AD467" s="37"/>
      <c r="AE467" s="37"/>
      <c r="AF467" s="48"/>
      <c r="AG467" s="37"/>
      <c r="AH467" s="37"/>
      <c r="AI467" s="37"/>
      <c r="AJ467" s="37"/>
      <c r="AK467" s="37"/>
      <c r="AL467" s="37"/>
      <c r="AM467" s="37"/>
      <c r="AN467" s="37"/>
      <c r="AO467" s="37"/>
      <c r="AP467" s="48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6"/>
      <c r="BB467" s="37"/>
      <c r="BC467" s="37"/>
      <c r="BD467" s="37"/>
      <c r="BE467" s="37"/>
      <c r="BF467" s="37"/>
      <c r="BG467" s="37"/>
      <c r="BH467" s="37"/>
      <c r="BI467" s="37"/>
      <c r="BJ467" s="37"/>
      <c r="BK467" s="48"/>
      <c r="BL467" s="37"/>
      <c r="BM467" s="37"/>
      <c r="BN467" s="37"/>
      <c r="BO467" s="37"/>
      <c r="BP467" s="37"/>
      <c r="BQ467" s="37"/>
      <c r="BR467" s="37"/>
      <c r="BS467" s="37"/>
      <c r="BT467" s="37"/>
      <c r="BU467" s="48"/>
      <c r="BV467" s="37"/>
      <c r="BW467" s="37"/>
      <c r="BX467" s="37"/>
      <c r="BY467" s="37"/>
      <c r="BZ467" s="37"/>
      <c r="CA467" s="37"/>
      <c r="CB467" s="37"/>
      <c r="CC467" s="37"/>
      <c r="CD467" s="37"/>
      <c r="CE467" s="48"/>
      <c r="CF467" s="37"/>
      <c r="CG467" s="37"/>
      <c r="CH467" s="37"/>
      <c r="CI467" s="37"/>
      <c r="CJ467" s="37"/>
      <c r="CK467" s="37"/>
      <c r="CL467" s="37"/>
      <c r="CM467" s="37"/>
      <c r="CN467" s="37"/>
      <c r="CO467" s="37"/>
      <c r="CP467" s="37"/>
      <c r="CQ467" s="37"/>
      <c r="CR467" s="37"/>
      <c r="CS467" s="37"/>
      <c r="CT467" s="37"/>
      <c r="CU467" s="37"/>
      <c r="CV467" s="37"/>
      <c r="CW467" s="37"/>
      <c r="CX467" s="37"/>
      <c r="CY467" s="37"/>
      <c r="CZ467" s="48"/>
      <c r="DA467" s="37"/>
      <c r="DB467" s="3">
        <v>40</v>
      </c>
      <c r="DD467" s="50">
        <v>1.1970000000000001E-5</v>
      </c>
      <c r="DE467">
        <v>104.99299999999999</v>
      </c>
      <c r="DF467">
        <v>67.013000000000005</v>
      </c>
      <c r="DG467">
        <v>141.131</v>
      </c>
      <c r="DH467">
        <v>49.235999999999997</v>
      </c>
      <c r="DI467">
        <v>2.1000000000000001E-2</v>
      </c>
      <c r="DT467" s="37"/>
      <c r="DU467" s="37"/>
      <c r="DV467" s="37"/>
      <c r="DW467" s="37"/>
      <c r="DX467" s="37"/>
      <c r="DY467" s="37"/>
      <c r="DZ467" s="37"/>
      <c r="EA467" s="37"/>
      <c r="EB467" s="37"/>
      <c r="EC467" s="37"/>
      <c r="ED467" s="37"/>
      <c r="EE467" s="48"/>
      <c r="EF467" s="37"/>
      <c r="EG467" s="37"/>
      <c r="EH467" s="37"/>
      <c r="EI467" s="37"/>
      <c r="EJ467" s="37"/>
      <c r="EK467" s="37"/>
      <c r="EL467" s="37"/>
      <c r="EM467" s="37"/>
      <c r="EN467" s="37"/>
      <c r="EO467" s="37"/>
      <c r="EP467" s="48"/>
      <c r="EQ467" s="37"/>
      <c r="ER467" s="37"/>
      <c r="ES467" s="37"/>
      <c r="ET467" s="37"/>
      <c r="EU467" s="37"/>
      <c r="EV467" s="37"/>
      <c r="EW467" s="37"/>
      <c r="EX467" s="37"/>
      <c r="EY467" s="36"/>
      <c r="EZ467" s="37"/>
      <c r="FA467" s="37"/>
      <c r="FB467" s="37"/>
      <c r="FC467" s="37"/>
      <c r="FD467" s="37"/>
      <c r="FE467" s="37"/>
      <c r="FF467" s="37"/>
      <c r="FG467" s="37"/>
      <c r="FH467" s="37"/>
    </row>
    <row r="468" spans="2:164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48"/>
      <c r="M468" s="37"/>
      <c r="N468" s="37"/>
      <c r="O468" s="37"/>
      <c r="P468" s="37"/>
      <c r="Q468" s="37"/>
      <c r="R468" s="37"/>
      <c r="S468" s="37"/>
      <c r="T468" s="37"/>
      <c r="U468" s="37"/>
      <c r="V468" s="48"/>
      <c r="W468" s="37"/>
      <c r="X468" s="37"/>
      <c r="Y468" s="37"/>
      <c r="Z468" s="37"/>
      <c r="AA468" s="37"/>
      <c r="AB468" s="37"/>
      <c r="AC468" s="37"/>
      <c r="AD468" s="37"/>
      <c r="AE468" s="37"/>
      <c r="AF468" s="48"/>
      <c r="AG468" s="37"/>
      <c r="AH468" s="37"/>
      <c r="AI468" s="37"/>
      <c r="AJ468" s="37"/>
      <c r="AK468" s="37"/>
      <c r="AL468" s="37"/>
      <c r="AM468" s="37"/>
      <c r="AN468" s="37"/>
      <c r="AO468" s="37"/>
      <c r="AP468" s="48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6"/>
      <c r="BB468" s="37"/>
      <c r="BC468" s="37"/>
      <c r="BD468" s="37"/>
      <c r="BE468" s="37"/>
      <c r="BF468" s="37"/>
      <c r="BG468" s="37"/>
      <c r="BH468" s="37"/>
      <c r="BI468" s="37"/>
      <c r="BJ468" s="37"/>
      <c r="BK468" s="48"/>
      <c r="BL468" s="37"/>
      <c r="BM468" s="37"/>
      <c r="BN468" s="37"/>
      <c r="BO468" s="37"/>
      <c r="BP468" s="37"/>
      <c r="BQ468" s="37"/>
      <c r="BR468" s="37"/>
      <c r="BS468" s="37"/>
      <c r="BT468" s="37"/>
      <c r="BU468" s="48"/>
      <c r="BV468" s="37"/>
      <c r="BW468" s="37"/>
      <c r="BX468" s="37"/>
      <c r="BY468" s="37"/>
      <c r="BZ468" s="37"/>
      <c r="CA468" s="37"/>
      <c r="CB468" s="37"/>
      <c r="CC468" s="37"/>
      <c r="CD468" s="37"/>
      <c r="CE468" s="48"/>
      <c r="CF468" s="37"/>
      <c r="CG468" s="37"/>
      <c r="CH468" s="37"/>
      <c r="CI468" s="37"/>
      <c r="CJ468" s="37"/>
      <c r="CK468" s="37"/>
      <c r="CL468" s="37"/>
      <c r="CM468" s="37"/>
      <c r="CN468" s="37"/>
      <c r="CO468" s="37"/>
      <c r="CP468" s="37"/>
      <c r="CQ468" s="37"/>
      <c r="CR468" s="37"/>
      <c r="CS468" s="37"/>
      <c r="CT468" s="37"/>
      <c r="CU468" s="37"/>
      <c r="CV468" s="37"/>
      <c r="CW468" s="37"/>
      <c r="CX468" s="37"/>
      <c r="CY468" s="37"/>
      <c r="CZ468" s="48"/>
      <c r="DA468" s="37"/>
      <c r="DB468" s="3">
        <v>41</v>
      </c>
      <c r="DD468" s="50">
        <v>7.3669999999999999E-6</v>
      </c>
      <c r="DE468">
        <v>85.46</v>
      </c>
      <c r="DF468">
        <v>48.926000000000002</v>
      </c>
      <c r="DG468">
        <v>116.03700000000001</v>
      </c>
      <c r="DH468">
        <v>-124.38</v>
      </c>
      <c r="DI468">
        <v>1.2999999999999999E-2</v>
      </c>
      <c r="DT468" s="37"/>
      <c r="DU468" s="37"/>
      <c r="DV468" s="37"/>
      <c r="DW468" s="37"/>
      <c r="DX468" s="37"/>
      <c r="DY468" s="37"/>
      <c r="DZ468" s="37"/>
      <c r="EA468" s="37"/>
      <c r="EB468" s="37"/>
      <c r="EC468" s="37"/>
      <c r="ED468" s="37"/>
      <c r="EE468" s="48"/>
      <c r="EF468" s="37"/>
      <c r="EG468" s="37"/>
      <c r="EH468" s="37"/>
      <c r="EI468" s="37"/>
      <c r="EJ468" s="37"/>
      <c r="EK468" s="37"/>
      <c r="EL468" s="37"/>
      <c r="EM468" s="37"/>
      <c r="EN468" s="37"/>
      <c r="EO468" s="37"/>
      <c r="EP468" s="48"/>
      <c r="EQ468" s="37"/>
      <c r="ER468" s="37"/>
      <c r="ES468" s="37"/>
      <c r="ET468" s="37"/>
      <c r="EU468" s="37"/>
      <c r="EV468" s="37"/>
      <c r="EW468" s="37"/>
      <c r="EX468" s="37"/>
      <c r="EY468" s="36"/>
      <c r="EZ468" s="37"/>
      <c r="FA468" s="37"/>
      <c r="FB468" s="37"/>
      <c r="FC468" s="37"/>
      <c r="FD468" s="37"/>
      <c r="FE468" s="37"/>
      <c r="FF468" s="37"/>
      <c r="FG468" s="37"/>
      <c r="FH468" s="37"/>
    </row>
    <row r="469" spans="2:164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48"/>
      <c r="M469" s="37"/>
      <c r="N469" s="37"/>
      <c r="O469" s="37"/>
      <c r="P469" s="37"/>
      <c r="Q469" s="37"/>
      <c r="R469" s="37"/>
      <c r="S469" s="37"/>
      <c r="T469" s="37"/>
      <c r="U469" s="37"/>
      <c r="V469" s="48"/>
      <c r="W469" s="37"/>
      <c r="X469" s="37"/>
      <c r="Y469" s="37"/>
      <c r="Z469" s="37"/>
      <c r="AA469" s="37"/>
      <c r="AB469" s="37"/>
      <c r="AC469" s="37"/>
      <c r="AD469" s="37"/>
      <c r="AE469" s="37"/>
      <c r="AF469" s="48"/>
      <c r="AG469" s="37"/>
      <c r="AH469" s="37"/>
      <c r="AI469" s="37"/>
      <c r="AJ469" s="37"/>
      <c r="AK469" s="37"/>
      <c r="AL469" s="37"/>
      <c r="AM469" s="37"/>
      <c r="AN469" s="37"/>
      <c r="AO469" s="37"/>
      <c r="AP469" s="48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6"/>
      <c r="BB469" s="37"/>
      <c r="BC469" s="37"/>
      <c r="BD469" s="37"/>
      <c r="BE469" s="37"/>
      <c r="BF469" s="37"/>
      <c r="BG469" s="37"/>
      <c r="BH469" s="37"/>
      <c r="BI469" s="37"/>
      <c r="BJ469" s="37"/>
      <c r="BK469" s="48"/>
      <c r="BL469" s="37"/>
      <c r="BM469" s="37"/>
      <c r="BN469" s="37"/>
      <c r="BO469" s="37"/>
      <c r="BP469" s="37"/>
      <c r="BQ469" s="37"/>
      <c r="BR469" s="37"/>
      <c r="BS469" s="37"/>
      <c r="BT469" s="37"/>
      <c r="BU469" s="48"/>
      <c r="BV469" s="37"/>
      <c r="BW469" s="37"/>
      <c r="BX469" s="37"/>
      <c r="BY469" s="37"/>
      <c r="BZ469" s="37"/>
      <c r="CA469" s="37"/>
      <c r="CB469" s="37"/>
      <c r="CC469" s="37"/>
      <c r="CD469" s="37"/>
      <c r="CE469" s="48"/>
      <c r="CF469" s="37"/>
      <c r="CG469" s="37"/>
      <c r="CH469" s="37"/>
      <c r="CI469" s="37"/>
      <c r="CJ469" s="37"/>
      <c r="CK469" s="37"/>
      <c r="CL469" s="37"/>
      <c r="CM469" s="37"/>
      <c r="CN469" s="37"/>
      <c r="CO469" s="37"/>
      <c r="CP469" s="37"/>
      <c r="CQ469" s="37"/>
      <c r="CR469" s="37"/>
      <c r="CS469" s="37"/>
      <c r="CT469" s="37"/>
      <c r="CU469" s="37"/>
      <c r="CV469" s="37"/>
      <c r="CW469" s="37"/>
      <c r="CX469" s="37"/>
      <c r="CY469" s="37"/>
      <c r="CZ469" s="48"/>
      <c r="DA469" s="37"/>
      <c r="DB469" s="3">
        <v>42</v>
      </c>
      <c r="DD469" s="50">
        <v>6.7530000000000004E-6</v>
      </c>
      <c r="DE469">
        <v>70.001999999999995</v>
      </c>
      <c r="DF469">
        <v>56.776000000000003</v>
      </c>
      <c r="DG469">
        <v>82.221999999999994</v>
      </c>
      <c r="DH469">
        <v>54.781999999999996</v>
      </c>
      <c r="DI469">
        <v>1.2E-2</v>
      </c>
      <c r="DT469" s="37"/>
      <c r="DU469" s="37"/>
      <c r="DV469" s="37"/>
      <c r="DW469" s="37"/>
      <c r="DX469" s="37"/>
      <c r="DY469" s="37"/>
      <c r="DZ469" s="37"/>
      <c r="EA469" s="37"/>
      <c r="EB469" s="37"/>
      <c r="EC469" s="37"/>
      <c r="ED469" s="37"/>
      <c r="EE469" s="48"/>
      <c r="EF469" s="37"/>
      <c r="EG469" s="37"/>
      <c r="EH469" s="37"/>
      <c r="EI469" s="37"/>
      <c r="EJ469" s="37"/>
      <c r="EK469" s="37"/>
      <c r="EL469" s="37"/>
      <c r="EM469" s="37"/>
      <c r="EN469" s="37"/>
      <c r="EO469" s="37"/>
      <c r="EP469" s="48"/>
      <c r="EQ469" s="37"/>
      <c r="ER469" s="37"/>
      <c r="ES469" s="37"/>
      <c r="ET469" s="37"/>
      <c r="EU469" s="37"/>
      <c r="EV469" s="37"/>
      <c r="EW469" s="37"/>
      <c r="EX469" s="37"/>
      <c r="EY469" s="36"/>
      <c r="EZ469" s="37"/>
      <c r="FA469" s="37"/>
      <c r="FB469" s="37"/>
      <c r="FC469" s="37"/>
      <c r="FD469" s="37"/>
      <c r="FE469" s="37"/>
      <c r="FF469" s="37"/>
      <c r="FG469" s="37"/>
      <c r="FH469" s="37"/>
    </row>
    <row r="470" spans="2:164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48"/>
      <c r="M470" s="37"/>
      <c r="N470" s="37"/>
      <c r="O470" s="37"/>
      <c r="P470" s="37"/>
      <c r="Q470" s="37"/>
      <c r="R470" s="37"/>
      <c r="S470" s="37"/>
      <c r="T470" s="37"/>
      <c r="U470" s="37"/>
      <c r="V470" s="48"/>
      <c r="W470" s="37"/>
      <c r="X470" s="37"/>
      <c r="Y470" s="37"/>
      <c r="Z470" s="37"/>
      <c r="AA470" s="37"/>
      <c r="AB470" s="37"/>
      <c r="AC470" s="37"/>
      <c r="AD470" s="37"/>
      <c r="AE470" s="37"/>
      <c r="AF470" s="48"/>
      <c r="AG470" s="37"/>
      <c r="AH470" s="37"/>
      <c r="AI470" s="37"/>
      <c r="AJ470" s="37"/>
      <c r="AK470" s="37"/>
      <c r="AL470" s="37"/>
      <c r="AM470" s="37"/>
      <c r="AN470" s="37"/>
      <c r="AO470" s="37"/>
      <c r="AP470" s="48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6"/>
      <c r="BB470" s="37"/>
      <c r="BC470" s="37"/>
      <c r="BD470" s="37"/>
      <c r="BE470" s="37"/>
      <c r="BF470" s="37"/>
      <c r="BG470" s="37"/>
      <c r="BH470" s="37"/>
      <c r="BI470" s="37"/>
      <c r="BJ470" s="37"/>
      <c r="BK470" s="48"/>
      <c r="BL470" s="37"/>
      <c r="BM470" s="37"/>
      <c r="BN470" s="37"/>
      <c r="BO470" s="37"/>
      <c r="BP470" s="37"/>
      <c r="BQ470" s="37"/>
      <c r="BR470" s="37"/>
      <c r="BS470" s="37"/>
      <c r="BT470" s="37"/>
      <c r="BU470" s="48"/>
      <c r="BV470" s="37"/>
      <c r="BW470" s="37"/>
      <c r="BX470" s="37"/>
      <c r="BY470" s="37"/>
      <c r="BZ470" s="37"/>
      <c r="CA470" s="37"/>
      <c r="CB470" s="37"/>
      <c r="CC470" s="37"/>
      <c r="CD470" s="37"/>
      <c r="CE470" s="48"/>
      <c r="CF470" s="37"/>
      <c r="CG470" s="37"/>
      <c r="CH470" s="37"/>
      <c r="CI470" s="37"/>
      <c r="CJ470" s="37"/>
      <c r="CK470" s="37"/>
      <c r="CL470" s="37"/>
      <c r="CM470" s="37"/>
      <c r="CN470" s="37"/>
      <c r="CO470" s="37"/>
      <c r="CP470" s="37"/>
      <c r="CQ470" s="37"/>
      <c r="CR470" s="37"/>
      <c r="CS470" s="37"/>
      <c r="CT470" s="37"/>
      <c r="CU470" s="37"/>
      <c r="CV470" s="37"/>
      <c r="CW470" s="37"/>
      <c r="CX470" s="37"/>
      <c r="CY470" s="37"/>
      <c r="CZ470" s="48"/>
      <c r="DA470" s="37"/>
      <c r="DB470" s="3">
        <v>43</v>
      </c>
      <c r="DD470" s="50">
        <v>1.0740000000000001E-5</v>
      </c>
      <c r="DE470">
        <v>54.247</v>
      </c>
      <c r="DF470">
        <v>35.411999999999999</v>
      </c>
      <c r="DG470">
        <v>66.245999999999995</v>
      </c>
      <c r="DH470">
        <v>-130.23599999999999</v>
      </c>
      <c r="DI470">
        <v>1.9E-2</v>
      </c>
      <c r="DT470" s="37"/>
      <c r="DU470" s="37"/>
      <c r="DV470" s="37"/>
      <c r="DW470" s="37"/>
      <c r="DX470" s="37"/>
      <c r="DY470" s="37"/>
      <c r="DZ470" s="37"/>
      <c r="EA470" s="37"/>
      <c r="EB470" s="37"/>
      <c r="EC470" s="37"/>
      <c r="ED470" s="37"/>
      <c r="EE470" s="48"/>
      <c r="EF470" s="37"/>
      <c r="EG470" s="37"/>
      <c r="EH470" s="37"/>
      <c r="EI470" s="37"/>
      <c r="EJ470" s="37"/>
      <c r="EK470" s="37"/>
      <c r="EL470" s="37"/>
      <c r="EM470" s="37"/>
      <c r="EN470" s="37"/>
      <c r="EO470" s="37"/>
      <c r="EP470" s="48"/>
      <c r="EQ470" s="37"/>
      <c r="ER470" s="37"/>
      <c r="ES470" s="37"/>
      <c r="ET470" s="37"/>
      <c r="EU470" s="37"/>
      <c r="EV470" s="37"/>
      <c r="EW470" s="37"/>
      <c r="EX470" s="37"/>
      <c r="EY470" s="36"/>
      <c r="EZ470" s="37"/>
      <c r="FA470" s="37"/>
      <c r="FB470" s="37"/>
      <c r="FC470" s="37"/>
      <c r="FD470" s="37"/>
      <c r="FE470" s="37"/>
      <c r="FF470" s="37"/>
      <c r="FG470" s="37"/>
      <c r="FH470" s="37"/>
    </row>
    <row r="471" spans="2:164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48"/>
      <c r="M471" s="37"/>
      <c r="N471" s="37"/>
      <c r="O471" s="37"/>
      <c r="P471" s="37"/>
      <c r="Q471" s="37"/>
      <c r="R471" s="37"/>
      <c r="S471" s="37"/>
      <c r="T471" s="37"/>
      <c r="U471" s="37"/>
      <c r="V471" s="48"/>
      <c r="W471" s="37"/>
      <c r="X471" s="37"/>
      <c r="Y471" s="37"/>
      <c r="Z471" s="37"/>
      <c r="AA471" s="37"/>
      <c r="AB471" s="37"/>
      <c r="AC471" s="37"/>
      <c r="AD471" s="37"/>
      <c r="AE471" s="37"/>
      <c r="AF471" s="48"/>
      <c r="AG471" s="37"/>
      <c r="AH471" s="37"/>
      <c r="AI471" s="37"/>
      <c r="AJ471" s="37"/>
      <c r="AK471" s="37"/>
      <c r="AL471" s="37"/>
      <c r="AM471" s="37"/>
      <c r="AN471" s="37"/>
      <c r="AO471" s="37"/>
      <c r="AP471" s="48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6"/>
      <c r="BB471" s="37"/>
      <c r="BC471" s="37"/>
      <c r="BD471" s="37"/>
      <c r="BE471" s="37"/>
      <c r="BF471" s="37"/>
      <c r="BG471" s="37"/>
      <c r="BH471" s="37"/>
      <c r="BI471" s="37"/>
      <c r="BJ471" s="37"/>
      <c r="BK471" s="48"/>
      <c r="BL471" s="37"/>
      <c r="BM471" s="37"/>
      <c r="BN471" s="37"/>
      <c r="BO471" s="37"/>
      <c r="BP471" s="37"/>
      <c r="BQ471" s="37"/>
      <c r="BR471" s="37"/>
      <c r="BS471" s="37"/>
      <c r="BT471" s="37"/>
      <c r="BU471" s="48"/>
      <c r="BV471" s="37"/>
      <c r="BW471" s="37"/>
      <c r="BX471" s="37"/>
      <c r="BY471" s="37"/>
      <c r="BZ471" s="37"/>
      <c r="CA471" s="37"/>
      <c r="CB471" s="37"/>
      <c r="CC471" s="37"/>
      <c r="CD471" s="37"/>
      <c r="CE471" s="48"/>
      <c r="CF471" s="37"/>
      <c r="CG471" s="37"/>
      <c r="CH471" s="37"/>
      <c r="CI471" s="37"/>
      <c r="CJ471" s="37"/>
      <c r="CK471" s="37"/>
      <c r="CL471" s="37"/>
      <c r="CM471" s="37"/>
      <c r="CN471" s="37"/>
      <c r="CO471" s="37"/>
      <c r="CP471" s="37"/>
      <c r="CQ471" s="37"/>
      <c r="CR471" s="37"/>
      <c r="CS471" s="37"/>
      <c r="CT471" s="37"/>
      <c r="CU471" s="37"/>
      <c r="CV471" s="37"/>
      <c r="CW471" s="37"/>
      <c r="CX471" s="37"/>
      <c r="CY471" s="37"/>
      <c r="CZ471" s="48"/>
      <c r="DA471" s="37"/>
      <c r="DB471" s="3">
        <v>44</v>
      </c>
      <c r="DD471" s="50">
        <v>7.0600000000000002E-6</v>
      </c>
      <c r="DE471">
        <v>69.344999999999999</v>
      </c>
      <c r="DF471">
        <v>42.655999999999999</v>
      </c>
      <c r="DG471">
        <v>103.419</v>
      </c>
      <c r="DH471">
        <v>56.31</v>
      </c>
      <c r="DI471">
        <v>1.2E-2</v>
      </c>
      <c r="DT471" s="37"/>
      <c r="DU471" s="37"/>
      <c r="DV471" s="37"/>
      <c r="DW471" s="37"/>
      <c r="DX471" s="37"/>
      <c r="DY471" s="37"/>
      <c r="DZ471" s="37"/>
      <c r="EA471" s="37"/>
      <c r="EB471" s="37"/>
      <c r="EC471" s="37"/>
      <c r="ED471" s="37"/>
      <c r="EE471" s="48"/>
      <c r="EF471" s="37"/>
      <c r="EG471" s="37"/>
      <c r="EH471" s="37"/>
      <c r="EI471" s="37"/>
      <c r="EJ471" s="37"/>
      <c r="EK471" s="37"/>
      <c r="EL471" s="37"/>
      <c r="EM471" s="37"/>
      <c r="EN471" s="37"/>
      <c r="EO471" s="37"/>
      <c r="EP471" s="48"/>
      <c r="EQ471" s="37"/>
      <c r="ER471" s="37"/>
      <c r="ES471" s="37"/>
      <c r="ET471" s="37"/>
      <c r="EU471" s="37"/>
      <c r="EV471" s="37"/>
      <c r="EW471" s="37"/>
      <c r="EX471" s="37"/>
      <c r="EY471" s="36"/>
      <c r="EZ471" s="37"/>
      <c r="FA471" s="37"/>
      <c r="FB471" s="37"/>
      <c r="FC471" s="37"/>
      <c r="FD471" s="37"/>
      <c r="FE471" s="37"/>
      <c r="FF471" s="37"/>
      <c r="FG471" s="37"/>
      <c r="FH471" s="37"/>
    </row>
    <row r="472" spans="2:164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48"/>
      <c r="M472" s="37"/>
      <c r="N472" s="37"/>
      <c r="O472" s="37"/>
      <c r="P472" s="37"/>
      <c r="Q472" s="37"/>
      <c r="R472" s="37"/>
      <c r="S472" s="37"/>
      <c r="T472" s="37"/>
      <c r="U472" s="37"/>
      <c r="V472" s="48"/>
      <c r="W472" s="37"/>
      <c r="X472" s="37"/>
      <c r="Y472" s="37"/>
      <c r="Z472" s="37"/>
      <c r="AA472" s="37"/>
      <c r="AB472" s="37"/>
      <c r="AC472" s="37"/>
      <c r="AD472" s="37"/>
      <c r="AE472" s="37"/>
      <c r="AF472" s="48"/>
      <c r="AG472" s="37"/>
      <c r="AH472" s="37"/>
      <c r="AI472" s="37"/>
      <c r="AJ472" s="37"/>
      <c r="AK472" s="37"/>
      <c r="AL472" s="37"/>
      <c r="AM472" s="37"/>
      <c r="AN472" s="37"/>
      <c r="AO472" s="37"/>
      <c r="AP472" s="48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6"/>
      <c r="BB472" s="37"/>
      <c r="BC472" s="37"/>
      <c r="BD472" s="37"/>
      <c r="BE472" s="37"/>
      <c r="BF472" s="37"/>
      <c r="BG472" s="37"/>
      <c r="BH472" s="37"/>
      <c r="BI472" s="37"/>
      <c r="BJ472" s="37"/>
      <c r="BK472" s="48"/>
      <c r="BL472" s="37"/>
      <c r="BM472" s="37"/>
      <c r="BN472" s="37"/>
      <c r="BO472" s="37"/>
      <c r="BP472" s="37"/>
      <c r="BQ472" s="37"/>
      <c r="BR472" s="37"/>
      <c r="BS472" s="37"/>
      <c r="BT472" s="37"/>
      <c r="BU472" s="48"/>
      <c r="BV472" s="37"/>
      <c r="BW472" s="37"/>
      <c r="BX472" s="37"/>
      <c r="BY472" s="37"/>
      <c r="BZ472" s="37"/>
      <c r="CA472" s="37"/>
      <c r="CB472" s="37"/>
      <c r="CC472" s="37"/>
      <c r="CD472" s="37"/>
      <c r="CE472" s="48"/>
      <c r="CF472" s="37"/>
      <c r="CG472" s="37"/>
      <c r="CH472" s="37"/>
      <c r="CI472" s="37"/>
      <c r="CJ472" s="37"/>
      <c r="CK472" s="37"/>
      <c r="CL472" s="37"/>
      <c r="CM472" s="37"/>
      <c r="CN472" s="37"/>
      <c r="CO472" s="37"/>
      <c r="CP472" s="37"/>
      <c r="CQ472" s="37"/>
      <c r="CR472" s="37"/>
      <c r="CS472" s="37"/>
      <c r="CT472" s="37"/>
      <c r="CU472" s="37"/>
      <c r="CV472" s="37"/>
      <c r="CW472" s="37"/>
      <c r="CX472" s="37"/>
      <c r="CY472" s="37"/>
      <c r="CZ472" s="48"/>
      <c r="DA472" s="37"/>
      <c r="DB472" s="3">
        <v>45</v>
      </c>
      <c r="DD472" s="50">
        <v>1.013E-5</v>
      </c>
      <c r="DE472">
        <v>49.759</v>
      </c>
      <c r="DF472">
        <v>39.082999999999998</v>
      </c>
      <c r="DG472">
        <v>65.603999999999999</v>
      </c>
      <c r="DH472">
        <v>-126.158</v>
      </c>
      <c r="DI472">
        <v>1.7999999999999999E-2</v>
      </c>
      <c r="DT472" s="37"/>
      <c r="DU472" s="37"/>
      <c r="DV472" s="37"/>
      <c r="DW472" s="37"/>
      <c r="DX472" s="37"/>
      <c r="DY472" s="37"/>
      <c r="DZ472" s="37"/>
      <c r="EA472" s="37"/>
      <c r="EB472" s="37"/>
      <c r="EC472" s="37"/>
      <c r="ED472" s="37"/>
      <c r="EE472" s="48"/>
      <c r="EF472" s="37"/>
      <c r="EG472" s="37"/>
      <c r="EH472" s="37"/>
      <c r="EI472" s="37"/>
      <c r="EJ472" s="37"/>
      <c r="EK472" s="37"/>
      <c r="EL472" s="37"/>
      <c r="EM472" s="37"/>
      <c r="EN472" s="37"/>
      <c r="EO472" s="37"/>
      <c r="EP472" s="48"/>
      <c r="EQ472" s="37"/>
      <c r="ER472" s="37"/>
      <c r="ES472" s="37"/>
      <c r="ET472" s="37"/>
      <c r="EU472" s="37"/>
      <c r="EV472" s="37"/>
      <c r="EW472" s="37"/>
      <c r="EX472" s="37"/>
      <c r="EY472" s="36"/>
      <c r="EZ472" s="37"/>
      <c r="FA472" s="37"/>
      <c r="FB472" s="37"/>
      <c r="FC472" s="37"/>
      <c r="FD472" s="37"/>
      <c r="FE472" s="37"/>
      <c r="FF472" s="37"/>
      <c r="FG472" s="37"/>
      <c r="FH472" s="37"/>
    </row>
    <row r="473" spans="2:164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48"/>
      <c r="M473" s="37"/>
      <c r="N473" s="37"/>
      <c r="O473" s="37"/>
      <c r="P473" s="37"/>
      <c r="Q473" s="37"/>
      <c r="R473" s="37"/>
      <c r="S473" s="37"/>
      <c r="T473" s="37"/>
      <c r="U473" s="37"/>
      <c r="V473" s="48"/>
      <c r="W473" s="37"/>
      <c r="X473" s="37"/>
      <c r="Y473" s="37"/>
      <c r="Z473" s="37"/>
      <c r="AA473" s="37"/>
      <c r="AB473" s="37"/>
      <c r="AC473" s="37"/>
      <c r="AD473" s="37"/>
      <c r="AE473" s="37"/>
      <c r="AF473" s="48"/>
      <c r="AG473" s="37"/>
      <c r="AH473" s="37"/>
      <c r="AI473" s="37"/>
      <c r="AJ473" s="37"/>
      <c r="AK473" s="37"/>
      <c r="AL473" s="37"/>
      <c r="AM473" s="37"/>
      <c r="AN473" s="37"/>
      <c r="AO473" s="37"/>
      <c r="AP473" s="48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6"/>
      <c r="BB473" s="37"/>
      <c r="BC473" s="37"/>
      <c r="BD473" s="37"/>
      <c r="BE473" s="37"/>
      <c r="BF473" s="37"/>
      <c r="BG473" s="37"/>
      <c r="BH473" s="37"/>
      <c r="BI473" s="37"/>
      <c r="BJ473" s="37"/>
      <c r="BK473" s="48"/>
      <c r="BL473" s="37"/>
      <c r="BM473" s="37"/>
      <c r="BN473" s="37"/>
      <c r="BO473" s="37"/>
      <c r="BP473" s="37"/>
      <c r="BQ473" s="37"/>
      <c r="BR473" s="37"/>
      <c r="BS473" s="37"/>
      <c r="BT473" s="37"/>
      <c r="BU473" s="48"/>
      <c r="BV473" s="37"/>
      <c r="BW473" s="37"/>
      <c r="BX473" s="37"/>
      <c r="BY473" s="37"/>
      <c r="BZ473" s="37"/>
      <c r="CA473" s="37"/>
      <c r="CB473" s="37"/>
      <c r="CC473" s="37"/>
      <c r="CD473" s="37"/>
      <c r="CE473" s="48"/>
      <c r="CF473" s="37"/>
      <c r="CG473" s="37"/>
      <c r="CH473" s="37"/>
      <c r="CI473" s="37"/>
      <c r="CJ473" s="37"/>
      <c r="CK473" s="37"/>
      <c r="CL473" s="37"/>
      <c r="CM473" s="37"/>
      <c r="CN473" s="37"/>
      <c r="CO473" s="37"/>
      <c r="CP473" s="37"/>
      <c r="CQ473" s="37"/>
      <c r="CR473" s="37"/>
      <c r="CS473" s="37"/>
      <c r="CT473" s="37"/>
      <c r="CU473" s="37"/>
      <c r="CV473" s="37"/>
      <c r="CW473" s="37"/>
      <c r="CX473" s="37"/>
      <c r="CY473" s="37"/>
      <c r="CZ473" s="48"/>
      <c r="DA473" s="37"/>
      <c r="DB473" s="3">
        <v>46</v>
      </c>
      <c r="DD473" s="50">
        <v>7.3669999999999999E-6</v>
      </c>
      <c r="DE473">
        <v>46.133000000000003</v>
      </c>
      <c r="DF473">
        <v>42.332999999999998</v>
      </c>
      <c r="DG473">
        <v>49.826000000000001</v>
      </c>
      <c r="DH473">
        <v>48.576000000000001</v>
      </c>
      <c r="DI473">
        <v>1.2999999999999999E-2</v>
      </c>
      <c r="DT473" s="37"/>
      <c r="DU473" s="37"/>
      <c r="DV473" s="37"/>
      <c r="DW473" s="37"/>
      <c r="DX473" s="37"/>
      <c r="DY473" s="37"/>
      <c r="DZ473" s="37"/>
      <c r="EA473" s="37"/>
      <c r="EB473" s="37"/>
      <c r="EC473" s="37"/>
      <c r="ED473" s="37"/>
      <c r="EE473" s="48"/>
      <c r="EF473" s="37"/>
      <c r="EG473" s="37"/>
      <c r="EH473" s="37"/>
      <c r="EI473" s="37"/>
      <c r="EJ473" s="37"/>
      <c r="EK473" s="37"/>
      <c r="EL473" s="37"/>
      <c r="EM473" s="37"/>
      <c r="EN473" s="37"/>
      <c r="EO473" s="37"/>
      <c r="EP473" s="48"/>
      <c r="EQ473" s="37"/>
      <c r="ER473" s="37"/>
      <c r="ES473" s="37"/>
      <c r="ET473" s="37"/>
      <c r="EU473" s="37"/>
      <c r="EV473" s="37"/>
      <c r="EW473" s="37"/>
      <c r="EX473" s="37"/>
      <c r="EY473" s="36"/>
      <c r="EZ473" s="37"/>
      <c r="FA473" s="37"/>
      <c r="FB473" s="37"/>
      <c r="FC473" s="37"/>
      <c r="FD473" s="37"/>
      <c r="FE473" s="37"/>
      <c r="FF473" s="37"/>
      <c r="FG473" s="37"/>
      <c r="FH473" s="37"/>
    </row>
    <row r="474" spans="2:164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48"/>
      <c r="M474" s="37"/>
      <c r="N474" s="37"/>
      <c r="O474" s="37"/>
      <c r="P474" s="37"/>
      <c r="Q474" s="37"/>
      <c r="R474" s="37"/>
      <c r="S474" s="37"/>
      <c r="T474" s="37"/>
      <c r="U474" s="37"/>
      <c r="V474" s="48"/>
      <c r="W474" s="37"/>
      <c r="X474" s="37"/>
      <c r="Y474" s="37"/>
      <c r="Z474" s="37"/>
      <c r="AA474" s="37"/>
      <c r="AB474" s="37"/>
      <c r="AC474" s="37"/>
      <c r="AD474" s="37"/>
      <c r="AE474" s="37"/>
      <c r="AF474" s="48"/>
      <c r="AG474" s="37"/>
      <c r="AH474" s="37"/>
      <c r="AI474" s="37"/>
      <c r="AJ474" s="37"/>
      <c r="AK474" s="37"/>
      <c r="AL474" s="37"/>
      <c r="AM474" s="37"/>
      <c r="AN474" s="37"/>
      <c r="AO474" s="37"/>
      <c r="AP474" s="48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6"/>
      <c r="BB474" s="37"/>
      <c r="BC474" s="37"/>
      <c r="BD474" s="37"/>
      <c r="BE474" s="37"/>
      <c r="BF474" s="37"/>
      <c r="BG474" s="37"/>
      <c r="BH474" s="37"/>
      <c r="BI474" s="37"/>
      <c r="BJ474" s="37"/>
      <c r="BK474" s="48"/>
      <c r="BL474" s="37"/>
      <c r="BM474" s="37"/>
      <c r="BN474" s="37"/>
      <c r="BO474" s="37"/>
      <c r="BP474" s="37"/>
      <c r="BQ474" s="37"/>
      <c r="BR474" s="37"/>
      <c r="BS474" s="37"/>
      <c r="BT474" s="37"/>
      <c r="BU474" s="48"/>
      <c r="BV474" s="37"/>
      <c r="BW474" s="37"/>
      <c r="BX474" s="37"/>
      <c r="BY474" s="37"/>
      <c r="BZ474" s="37"/>
      <c r="CA474" s="37"/>
      <c r="CB474" s="37"/>
      <c r="CC474" s="37"/>
      <c r="CD474" s="37"/>
      <c r="CE474" s="48"/>
      <c r="CF474" s="37"/>
      <c r="CG474" s="37"/>
      <c r="CH474" s="37"/>
      <c r="CI474" s="37"/>
      <c r="CJ474" s="37"/>
      <c r="CK474" s="37"/>
      <c r="CL474" s="37"/>
      <c r="CM474" s="37"/>
      <c r="CN474" s="37"/>
      <c r="CO474" s="37"/>
      <c r="CP474" s="37"/>
      <c r="CQ474" s="37"/>
      <c r="CR474" s="37"/>
      <c r="CS474" s="37"/>
      <c r="CT474" s="37"/>
      <c r="CU474" s="37"/>
      <c r="CV474" s="37"/>
      <c r="CW474" s="37"/>
      <c r="CX474" s="37"/>
      <c r="CY474" s="37"/>
      <c r="CZ474" s="48"/>
      <c r="DA474" s="37"/>
      <c r="DB474" s="3">
        <v>47</v>
      </c>
      <c r="DD474" s="50">
        <v>9.8220000000000002E-6</v>
      </c>
      <c r="DE474">
        <v>46.103999999999999</v>
      </c>
      <c r="DF474">
        <v>42.332999999999998</v>
      </c>
      <c r="DG474">
        <v>49</v>
      </c>
      <c r="DH474">
        <v>-127.235</v>
      </c>
      <c r="DI474">
        <v>1.7000000000000001E-2</v>
      </c>
      <c r="DT474" s="37"/>
      <c r="DU474" s="37"/>
      <c r="DV474" s="37"/>
      <c r="DW474" s="37"/>
      <c r="DX474" s="37"/>
      <c r="DY474" s="37"/>
      <c r="DZ474" s="37"/>
      <c r="EA474" s="37"/>
      <c r="EB474" s="37"/>
      <c r="EC474" s="37"/>
      <c r="ED474" s="37"/>
      <c r="EE474" s="48"/>
      <c r="EF474" s="37"/>
      <c r="EG474" s="37"/>
      <c r="EH474" s="37"/>
      <c r="EI474" s="37"/>
      <c r="EJ474" s="37"/>
      <c r="EK474" s="37"/>
      <c r="EL474" s="37"/>
      <c r="EM474" s="37"/>
      <c r="EN474" s="37"/>
      <c r="EO474" s="37"/>
      <c r="EP474" s="48"/>
      <c r="EQ474" s="37"/>
      <c r="ER474" s="37"/>
      <c r="ES474" s="37"/>
      <c r="ET474" s="37"/>
      <c r="EU474" s="37"/>
      <c r="EV474" s="37"/>
      <c r="EW474" s="37"/>
      <c r="EX474" s="37"/>
      <c r="EY474" s="36"/>
      <c r="EZ474" s="37"/>
      <c r="FA474" s="37"/>
      <c r="FB474" s="37"/>
      <c r="FC474" s="37"/>
      <c r="FD474" s="37"/>
      <c r="FE474" s="37"/>
      <c r="FF474" s="37"/>
      <c r="FG474" s="37"/>
      <c r="FH474" s="37"/>
    </row>
    <row r="475" spans="2:164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48"/>
      <c r="M475" s="37"/>
      <c r="N475" s="37"/>
      <c r="O475" s="37"/>
      <c r="P475" s="37"/>
      <c r="Q475" s="37"/>
      <c r="R475" s="37"/>
      <c r="S475" s="37"/>
      <c r="T475" s="37"/>
      <c r="U475" s="37"/>
      <c r="V475" s="48"/>
      <c r="W475" s="37"/>
      <c r="X475" s="37"/>
      <c r="Y475" s="37"/>
      <c r="Z475" s="37"/>
      <c r="AA475" s="37"/>
      <c r="AB475" s="37"/>
      <c r="AC475" s="37"/>
      <c r="AD475" s="37"/>
      <c r="AE475" s="37"/>
      <c r="AF475" s="48"/>
      <c r="AG475" s="37"/>
      <c r="AH475" s="37"/>
      <c r="AI475" s="37"/>
      <c r="AJ475" s="37"/>
      <c r="AK475" s="37"/>
      <c r="AL475" s="37"/>
      <c r="AM475" s="37"/>
      <c r="AN475" s="37"/>
      <c r="AO475" s="37"/>
      <c r="AP475" s="48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6"/>
      <c r="BB475" s="37"/>
      <c r="BC475" s="37"/>
      <c r="BD475" s="37"/>
      <c r="BE475" s="37"/>
      <c r="BF475" s="37"/>
      <c r="BG475" s="37"/>
      <c r="BH475" s="37"/>
      <c r="BI475" s="37"/>
      <c r="BJ475" s="37"/>
      <c r="BK475" s="48"/>
      <c r="BL475" s="37"/>
      <c r="BM475" s="37"/>
      <c r="BN475" s="37"/>
      <c r="BO475" s="37"/>
      <c r="BP475" s="37"/>
      <c r="BQ475" s="37"/>
      <c r="BR475" s="37"/>
      <c r="BS475" s="37"/>
      <c r="BT475" s="37"/>
      <c r="BU475" s="48"/>
      <c r="BV475" s="37"/>
      <c r="BW475" s="37"/>
      <c r="BX475" s="37"/>
      <c r="BY475" s="37"/>
      <c r="BZ475" s="37"/>
      <c r="CA475" s="37"/>
      <c r="CB475" s="37"/>
      <c r="CC475" s="37"/>
      <c r="CD475" s="37"/>
      <c r="CE475" s="48"/>
      <c r="CF475" s="37"/>
      <c r="CG475" s="37"/>
      <c r="CH475" s="37"/>
      <c r="CI475" s="37"/>
      <c r="CJ475" s="37"/>
      <c r="CK475" s="37"/>
      <c r="CL475" s="37"/>
      <c r="CM475" s="37"/>
      <c r="CN475" s="37"/>
      <c r="CO475" s="37"/>
      <c r="CP475" s="37"/>
      <c r="CQ475" s="37"/>
      <c r="CR475" s="37"/>
      <c r="CS475" s="37"/>
      <c r="CT475" s="37"/>
      <c r="CU475" s="37"/>
      <c r="CV475" s="37"/>
      <c r="CW475" s="37"/>
      <c r="CX475" s="37"/>
      <c r="CY475" s="37"/>
      <c r="CZ475" s="48"/>
      <c r="DA475" s="37"/>
      <c r="DB475" s="3">
        <v>48</v>
      </c>
      <c r="DD475" s="50">
        <v>7.9810000000000003E-6</v>
      </c>
      <c r="DE475">
        <v>48.813000000000002</v>
      </c>
      <c r="DF475">
        <v>44.04</v>
      </c>
      <c r="DG475">
        <v>57.332999999999998</v>
      </c>
      <c r="DH475">
        <v>53.13</v>
      </c>
      <c r="DI475">
        <v>1.4E-2</v>
      </c>
      <c r="DT475" s="37"/>
      <c r="DU475" s="37"/>
      <c r="DV475" s="37"/>
      <c r="DW475" s="37"/>
      <c r="DX475" s="37"/>
      <c r="DY475" s="37"/>
      <c r="DZ475" s="37"/>
      <c r="EA475" s="37"/>
      <c r="EB475" s="37"/>
      <c r="EC475" s="37"/>
      <c r="ED475" s="37"/>
      <c r="EE475" s="48"/>
      <c r="EF475" s="37"/>
      <c r="EG475" s="37"/>
      <c r="EH475" s="37"/>
      <c r="EI475" s="37"/>
      <c r="EJ475" s="37"/>
      <c r="EK475" s="37"/>
      <c r="EL475" s="37"/>
      <c r="EM475" s="37"/>
      <c r="EN475" s="37"/>
      <c r="EO475" s="37"/>
      <c r="EP475" s="48"/>
      <c r="EQ475" s="37"/>
      <c r="ER475" s="37"/>
      <c r="ES475" s="37"/>
      <c r="ET475" s="37"/>
      <c r="EU475" s="37"/>
      <c r="EV475" s="37"/>
      <c r="EW475" s="37"/>
      <c r="EX475" s="37"/>
      <c r="EY475" s="36"/>
      <c r="EZ475" s="37"/>
      <c r="FA475" s="37"/>
      <c r="FB475" s="37"/>
      <c r="FC475" s="37"/>
      <c r="FD475" s="37"/>
      <c r="FE475" s="37"/>
      <c r="FF475" s="37"/>
      <c r="FG475" s="37"/>
      <c r="FH475" s="37"/>
    </row>
    <row r="476" spans="2:164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48"/>
      <c r="M476" s="37"/>
      <c r="N476" s="37"/>
      <c r="O476" s="37"/>
      <c r="P476" s="37"/>
      <c r="Q476" s="37"/>
      <c r="R476" s="37"/>
      <c r="S476" s="37"/>
      <c r="T476" s="37"/>
      <c r="U476" s="37"/>
      <c r="V476" s="48"/>
      <c r="W476" s="37"/>
      <c r="X476" s="37"/>
      <c r="Y476" s="37"/>
      <c r="Z476" s="37"/>
      <c r="AA476" s="37"/>
      <c r="AB476" s="37"/>
      <c r="AC476" s="37"/>
      <c r="AD476" s="37"/>
      <c r="AE476" s="37"/>
      <c r="AF476" s="48"/>
      <c r="AG476" s="37"/>
      <c r="AH476" s="37"/>
      <c r="AI476" s="37"/>
      <c r="AJ476" s="37"/>
      <c r="AK476" s="37"/>
      <c r="AL476" s="37"/>
      <c r="AM476" s="37"/>
      <c r="AN476" s="37"/>
      <c r="AO476" s="37"/>
      <c r="AP476" s="48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6"/>
      <c r="BB476" s="37"/>
      <c r="BC476" s="37"/>
      <c r="BD476" s="37"/>
      <c r="BE476" s="37"/>
      <c r="BF476" s="37"/>
      <c r="BG476" s="37"/>
      <c r="BH476" s="37"/>
      <c r="BI476" s="37"/>
      <c r="BJ476" s="37"/>
      <c r="BK476" s="48"/>
      <c r="BL476" s="37"/>
      <c r="BM476" s="37"/>
      <c r="BN476" s="37"/>
      <c r="BO476" s="37"/>
      <c r="BP476" s="37"/>
      <c r="BQ476" s="37"/>
      <c r="BR476" s="37"/>
      <c r="BS476" s="37"/>
      <c r="BT476" s="37"/>
      <c r="BU476" s="48"/>
      <c r="BV476" s="37"/>
      <c r="BW476" s="37"/>
      <c r="BX476" s="37"/>
      <c r="BY476" s="37"/>
      <c r="BZ476" s="37"/>
      <c r="CA476" s="37"/>
      <c r="CB476" s="37"/>
      <c r="CC476" s="37"/>
      <c r="CD476" s="37"/>
      <c r="CE476" s="48"/>
      <c r="CF476" s="37"/>
      <c r="CG476" s="37"/>
      <c r="CH476" s="37"/>
      <c r="CI476" s="37"/>
      <c r="CJ476" s="37"/>
      <c r="CK476" s="37"/>
      <c r="CL476" s="37"/>
      <c r="CM476" s="37"/>
      <c r="CN476" s="37"/>
      <c r="CO476" s="37"/>
      <c r="CP476" s="37"/>
      <c r="CQ476" s="37"/>
      <c r="CR476" s="37"/>
      <c r="CS476" s="37"/>
      <c r="CT476" s="37"/>
      <c r="CU476" s="37"/>
      <c r="CV476" s="37"/>
      <c r="CW476" s="37"/>
      <c r="CX476" s="37"/>
      <c r="CY476" s="37"/>
      <c r="CZ476" s="48"/>
      <c r="DA476" s="37"/>
      <c r="DB476" s="3">
        <v>49</v>
      </c>
      <c r="DD476" s="50">
        <v>8.5949999999999999E-6</v>
      </c>
      <c r="DE476">
        <v>59.649000000000001</v>
      </c>
      <c r="DF476">
        <v>54.774000000000001</v>
      </c>
      <c r="DG476">
        <v>65.332999999999998</v>
      </c>
      <c r="DH476">
        <v>-123.111</v>
      </c>
      <c r="DI476">
        <v>1.4999999999999999E-2</v>
      </c>
      <c r="DT476" s="37"/>
      <c r="DU476" s="37"/>
      <c r="DV476" s="37"/>
      <c r="DW476" s="37"/>
      <c r="DX476" s="37"/>
      <c r="DY476" s="37"/>
      <c r="DZ476" s="37"/>
      <c r="EA476" s="37"/>
      <c r="EB476" s="37"/>
      <c r="EC476" s="37"/>
      <c r="ED476" s="37"/>
      <c r="EE476" s="48"/>
      <c r="EF476" s="37"/>
      <c r="EG476" s="37"/>
      <c r="EH476" s="37"/>
      <c r="EI476" s="37"/>
      <c r="EJ476" s="37"/>
      <c r="EK476" s="37"/>
      <c r="EL476" s="37"/>
      <c r="EM476" s="37"/>
      <c r="EN476" s="37"/>
      <c r="EO476" s="37"/>
      <c r="EP476" s="48"/>
      <c r="EQ476" s="37"/>
      <c r="ER476" s="37"/>
      <c r="ES476" s="37"/>
      <c r="ET476" s="37"/>
      <c r="EU476" s="37"/>
      <c r="EV476" s="37"/>
      <c r="EW476" s="37"/>
      <c r="EX476" s="37"/>
      <c r="EY476" s="36"/>
      <c r="EZ476" s="37"/>
      <c r="FA476" s="37"/>
      <c r="FB476" s="37"/>
      <c r="FC476" s="37"/>
      <c r="FD476" s="37"/>
      <c r="FE476" s="37"/>
      <c r="FF476" s="37"/>
      <c r="FG476" s="37"/>
      <c r="FH476" s="37"/>
    </row>
    <row r="477" spans="2:164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48"/>
      <c r="M477" s="37"/>
      <c r="N477" s="37"/>
      <c r="O477" s="37"/>
      <c r="P477" s="37"/>
      <c r="Q477" s="37"/>
      <c r="R477" s="37"/>
      <c r="S477" s="37"/>
      <c r="T477" s="37"/>
      <c r="U477" s="37"/>
      <c r="V477" s="48"/>
      <c r="W477" s="37"/>
      <c r="X477" s="37"/>
      <c r="Y477" s="37"/>
      <c r="Z477" s="37"/>
      <c r="AA477" s="37"/>
      <c r="AB477" s="37"/>
      <c r="AC477" s="37"/>
      <c r="AD477" s="37"/>
      <c r="AE477" s="37"/>
      <c r="AF477" s="48"/>
      <c r="AG477" s="37"/>
      <c r="AH477" s="37"/>
      <c r="AI477" s="37"/>
      <c r="AJ477" s="37"/>
      <c r="AK477" s="37"/>
      <c r="AL477" s="37"/>
      <c r="AM477" s="37"/>
      <c r="AN477" s="37"/>
      <c r="AO477" s="37"/>
      <c r="AP477" s="48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6"/>
      <c r="BB477" s="37"/>
      <c r="BC477" s="37"/>
      <c r="BD477" s="37"/>
      <c r="BE477" s="37"/>
      <c r="BF477" s="37"/>
      <c r="BG477" s="37"/>
      <c r="BH477" s="37"/>
      <c r="BI477" s="37"/>
      <c r="BJ477" s="37"/>
      <c r="BK477" s="48"/>
      <c r="BL477" s="37"/>
      <c r="BM477" s="37"/>
      <c r="BN477" s="37"/>
      <c r="BO477" s="37"/>
      <c r="BP477" s="37"/>
      <c r="BQ477" s="37"/>
      <c r="BR477" s="37"/>
      <c r="BS477" s="37"/>
      <c r="BT477" s="37"/>
      <c r="BU477" s="48"/>
      <c r="BV477" s="37"/>
      <c r="BW477" s="37"/>
      <c r="BX477" s="37"/>
      <c r="BY477" s="37"/>
      <c r="BZ477" s="37"/>
      <c r="CA477" s="37"/>
      <c r="CB477" s="37"/>
      <c r="CC477" s="37"/>
      <c r="CD477" s="37"/>
      <c r="CE477" s="48"/>
      <c r="CF477" s="37"/>
      <c r="CG477" s="37"/>
      <c r="CH477" s="37"/>
      <c r="CI477" s="37"/>
      <c r="CJ477" s="37"/>
      <c r="CK477" s="37"/>
      <c r="CL477" s="37"/>
      <c r="CM477" s="37"/>
      <c r="CN477" s="37"/>
      <c r="CO477" s="37"/>
      <c r="CP477" s="37"/>
      <c r="CQ477" s="37"/>
      <c r="CR477" s="37"/>
      <c r="CS477" s="37"/>
      <c r="CT477" s="37"/>
      <c r="CU477" s="37"/>
      <c r="CV477" s="37"/>
      <c r="CW477" s="37"/>
      <c r="CX477" s="37"/>
      <c r="CY477" s="37"/>
      <c r="CZ477" s="48"/>
      <c r="DA477" s="37"/>
      <c r="DB477" s="3">
        <v>50</v>
      </c>
      <c r="DD477" s="50">
        <v>8.9020000000000005E-6</v>
      </c>
      <c r="DE477">
        <v>58.587000000000003</v>
      </c>
      <c r="DF477">
        <v>55.201000000000001</v>
      </c>
      <c r="DG477">
        <v>61.582999999999998</v>
      </c>
      <c r="DH477">
        <v>46.469000000000001</v>
      </c>
      <c r="DI477">
        <v>1.4999999999999999E-2</v>
      </c>
      <c r="DT477" s="37"/>
      <c r="DU477" s="37"/>
      <c r="DV477" s="37"/>
      <c r="DW477" s="37"/>
      <c r="DX477" s="37"/>
      <c r="DY477" s="37"/>
      <c r="DZ477" s="37"/>
      <c r="EA477" s="37"/>
      <c r="EB477" s="37"/>
      <c r="EC477" s="37"/>
      <c r="ED477" s="37"/>
      <c r="EE477" s="48"/>
      <c r="EF477" s="37"/>
      <c r="EG477" s="37"/>
      <c r="EH477" s="37"/>
      <c r="EI477" s="37"/>
      <c r="EJ477" s="37"/>
      <c r="EK477" s="37"/>
      <c r="EL477" s="37"/>
      <c r="EM477" s="37"/>
      <c r="EN477" s="37"/>
      <c r="EO477" s="37"/>
      <c r="EP477" s="48"/>
      <c r="EQ477" s="37"/>
      <c r="ER477" s="37"/>
      <c r="ES477" s="37"/>
      <c r="ET477" s="37"/>
      <c r="EU477" s="37"/>
      <c r="EV477" s="37"/>
      <c r="EW477" s="37"/>
      <c r="EX477" s="37"/>
      <c r="EY477" s="36"/>
      <c r="EZ477" s="37"/>
      <c r="FA477" s="37"/>
      <c r="FB477" s="37"/>
      <c r="FC477" s="37"/>
      <c r="FD477" s="37"/>
      <c r="FE477" s="37"/>
      <c r="FF477" s="37"/>
      <c r="FG477" s="37"/>
      <c r="FH477" s="37"/>
    </row>
    <row r="478" spans="2:164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48"/>
      <c r="M478" s="37"/>
      <c r="N478" s="37"/>
      <c r="O478" s="37"/>
      <c r="P478" s="37"/>
      <c r="Q478" s="37"/>
      <c r="R478" s="37"/>
      <c r="S478" s="37"/>
      <c r="T478" s="37"/>
      <c r="U478" s="37"/>
      <c r="V478" s="48"/>
      <c r="W478" s="37"/>
      <c r="X478" s="37"/>
      <c r="Y478" s="37"/>
      <c r="Z478" s="37"/>
      <c r="AA478" s="37"/>
      <c r="AB478" s="37"/>
      <c r="AC478" s="37"/>
      <c r="AD478" s="37"/>
      <c r="AE478" s="37"/>
      <c r="AF478" s="48"/>
      <c r="AG478" s="37"/>
      <c r="AH478" s="37"/>
      <c r="AI478" s="37"/>
      <c r="AJ478" s="37"/>
      <c r="AK478" s="37"/>
      <c r="AL478" s="37"/>
      <c r="AM478" s="37"/>
      <c r="AN478" s="37"/>
      <c r="AO478" s="37"/>
      <c r="AP478" s="48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6"/>
      <c r="BB478" s="37"/>
      <c r="BC478" s="37"/>
      <c r="BD478" s="37"/>
      <c r="BE478" s="37"/>
      <c r="BF478" s="37"/>
      <c r="BG478" s="37"/>
      <c r="BH478" s="37"/>
      <c r="BI478" s="37"/>
      <c r="BJ478" s="37"/>
      <c r="BK478" s="48"/>
      <c r="BL478" s="37"/>
      <c r="BM478" s="37"/>
      <c r="BN478" s="37"/>
      <c r="BO478" s="37"/>
      <c r="BP478" s="37"/>
      <c r="BQ478" s="37"/>
      <c r="BR478" s="37"/>
      <c r="BS478" s="37"/>
      <c r="BT478" s="37"/>
      <c r="BU478" s="48"/>
      <c r="BV478" s="37"/>
      <c r="BW478" s="37"/>
      <c r="BX478" s="37"/>
      <c r="BY478" s="37"/>
      <c r="BZ478" s="37"/>
      <c r="CA478" s="37"/>
      <c r="CB478" s="37"/>
      <c r="CC478" s="37"/>
      <c r="CD478" s="37"/>
      <c r="CE478" s="48"/>
      <c r="CF478" s="37"/>
      <c r="CG478" s="37"/>
      <c r="CH478" s="37"/>
      <c r="CI478" s="37"/>
      <c r="CJ478" s="37"/>
      <c r="CK478" s="37"/>
      <c r="CL478" s="37"/>
      <c r="CM478" s="37"/>
      <c r="CN478" s="37"/>
      <c r="CO478" s="37"/>
      <c r="CP478" s="37"/>
      <c r="CQ478" s="37"/>
      <c r="CR478" s="37"/>
      <c r="CS478" s="37"/>
      <c r="CT478" s="37"/>
      <c r="CU478" s="37"/>
      <c r="CV478" s="37"/>
      <c r="CW478" s="37"/>
      <c r="CX478" s="37"/>
      <c r="CY478" s="37"/>
      <c r="CZ478" s="48"/>
      <c r="DA478" s="37"/>
      <c r="DB478" s="3">
        <v>51</v>
      </c>
      <c r="DD478" s="50">
        <v>9.8220000000000002E-6</v>
      </c>
      <c r="DE478">
        <v>59.337000000000003</v>
      </c>
      <c r="DF478">
        <v>54.892000000000003</v>
      </c>
      <c r="DG478">
        <v>64.472999999999999</v>
      </c>
      <c r="DH478">
        <v>-125.754</v>
      </c>
      <c r="DI478">
        <v>1.7000000000000001E-2</v>
      </c>
      <c r="DT478" s="37"/>
      <c r="DU478" s="37"/>
      <c r="DV478" s="37"/>
      <c r="DW478" s="37"/>
      <c r="DX478" s="37"/>
      <c r="DY478" s="37"/>
      <c r="DZ478" s="37"/>
      <c r="EA478" s="37"/>
      <c r="EB478" s="37"/>
      <c r="EC478" s="37"/>
      <c r="ED478" s="37"/>
      <c r="EE478" s="48"/>
      <c r="EF478" s="37"/>
      <c r="EG478" s="37"/>
      <c r="EH478" s="37"/>
      <c r="EI478" s="37"/>
      <c r="EJ478" s="37"/>
      <c r="EK478" s="37"/>
      <c r="EL478" s="37"/>
      <c r="EM478" s="37"/>
      <c r="EN478" s="37"/>
      <c r="EO478" s="37"/>
      <c r="EP478" s="48"/>
      <c r="EQ478" s="37"/>
      <c r="ER478" s="37"/>
      <c r="ES478" s="37"/>
      <c r="ET478" s="37"/>
      <c r="EU478" s="37"/>
      <c r="EV478" s="37"/>
      <c r="EW478" s="37"/>
      <c r="EX478" s="37"/>
      <c r="EY478" s="36"/>
      <c r="EZ478" s="37"/>
      <c r="FA478" s="37"/>
      <c r="FB478" s="37"/>
      <c r="FC478" s="37"/>
      <c r="FD478" s="37"/>
      <c r="FE478" s="37"/>
      <c r="FF478" s="37"/>
      <c r="FG478" s="37"/>
      <c r="FH478" s="37"/>
    </row>
    <row r="479" spans="2:164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48"/>
      <c r="M479" s="37"/>
      <c r="N479" s="37"/>
      <c r="O479" s="37"/>
      <c r="P479" s="37"/>
      <c r="Q479" s="37"/>
      <c r="R479" s="37"/>
      <c r="S479" s="37"/>
      <c r="T479" s="37"/>
      <c r="U479" s="37"/>
      <c r="V479" s="48"/>
      <c r="W479" s="37"/>
      <c r="X479" s="37"/>
      <c r="Y479" s="37"/>
      <c r="Z479" s="37"/>
      <c r="AA479" s="37"/>
      <c r="AB479" s="37"/>
      <c r="AC479" s="37"/>
      <c r="AD479" s="37"/>
      <c r="AE479" s="37"/>
      <c r="AF479" s="48"/>
      <c r="AG479" s="37"/>
      <c r="AH479" s="37"/>
      <c r="AI479" s="37"/>
      <c r="AJ479" s="37"/>
      <c r="AK479" s="37"/>
      <c r="AL479" s="37"/>
      <c r="AM479" s="37"/>
      <c r="AN479" s="37"/>
      <c r="AO479" s="37"/>
      <c r="AP479" s="48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6"/>
      <c r="BB479" s="37"/>
      <c r="BC479" s="37"/>
      <c r="BD479" s="37"/>
      <c r="BE479" s="37"/>
      <c r="BF479" s="37"/>
      <c r="BG479" s="37"/>
      <c r="BH479" s="37"/>
      <c r="BI479" s="37"/>
      <c r="BJ479" s="37"/>
      <c r="BK479" s="48"/>
      <c r="BL479" s="37"/>
      <c r="BM479" s="37"/>
      <c r="BN479" s="37"/>
      <c r="BO479" s="37"/>
      <c r="BP479" s="37"/>
      <c r="BQ479" s="37"/>
      <c r="BR479" s="37"/>
      <c r="BS479" s="37"/>
      <c r="BT479" s="37"/>
      <c r="BU479" s="48"/>
      <c r="BV479" s="37"/>
      <c r="BW479" s="37"/>
      <c r="BX479" s="37"/>
      <c r="BY479" s="37"/>
      <c r="BZ479" s="37"/>
      <c r="CA479" s="37"/>
      <c r="CB479" s="37"/>
      <c r="CC479" s="37"/>
      <c r="CD479" s="37"/>
      <c r="CE479" s="48"/>
      <c r="CF479" s="37"/>
      <c r="CG479" s="37"/>
      <c r="CH479" s="37"/>
      <c r="CI479" s="37"/>
      <c r="CJ479" s="37"/>
      <c r="CK479" s="37"/>
      <c r="CL479" s="37"/>
      <c r="CM479" s="37"/>
      <c r="CN479" s="37"/>
      <c r="CO479" s="37"/>
      <c r="CP479" s="37"/>
      <c r="CQ479" s="37"/>
      <c r="CR479" s="37"/>
      <c r="CS479" s="37"/>
      <c r="CT479" s="37"/>
      <c r="CU479" s="37"/>
      <c r="CV479" s="37"/>
      <c r="CW479" s="37"/>
      <c r="CX479" s="37"/>
      <c r="CY479" s="37"/>
      <c r="CZ479" s="48"/>
      <c r="DA479" s="37"/>
      <c r="DB479" s="3">
        <v>52</v>
      </c>
      <c r="DD479" s="50">
        <v>6.4459999999999998E-6</v>
      </c>
      <c r="DE479">
        <v>62.662999999999997</v>
      </c>
      <c r="DF479">
        <v>58.332999999999998</v>
      </c>
      <c r="DG479">
        <v>65.747</v>
      </c>
      <c r="DH479">
        <v>53.13</v>
      </c>
      <c r="DI479">
        <v>1.0999999999999999E-2</v>
      </c>
      <c r="DT479" s="37"/>
      <c r="DU479" s="37"/>
      <c r="DV479" s="37"/>
      <c r="DW479" s="37"/>
      <c r="DX479" s="37"/>
      <c r="DY479" s="37"/>
      <c r="DZ479" s="37"/>
      <c r="EA479" s="37"/>
      <c r="EB479" s="37"/>
      <c r="EC479" s="37"/>
      <c r="ED479" s="37"/>
      <c r="EE479" s="48"/>
      <c r="EF479" s="37"/>
      <c r="EG479" s="37"/>
      <c r="EH479" s="37"/>
      <c r="EI479" s="37"/>
      <c r="EJ479" s="37"/>
      <c r="EK479" s="37"/>
      <c r="EL479" s="37"/>
      <c r="EM479" s="37"/>
      <c r="EN479" s="37"/>
      <c r="EO479" s="37"/>
      <c r="EP479" s="48"/>
      <c r="EQ479" s="37"/>
      <c r="ER479" s="37"/>
      <c r="ES479" s="37"/>
      <c r="ET479" s="37"/>
      <c r="EU479" s="37"/>
      <c r="EV479" s="37"/>
      <c r="EW479" s="37"/>
      <c r="EX479" s="37"/>
      <c r="EY479" s="36"/>
      <c r="EZ479" s="37"/>
      <c r="FA479" s="37"/>
      <c r="FB479" s="37"/>
      <c r="FC479" s="37"/>
      <c r="FD479" s="37"/>
      <c r="FE479" s="37"/>
      <c r="FF479" s="37"/>
      <c r="FG479" s="37"/>
      <c r="FH479" s="37"/>
    </row>
    <row r="480" spans="2:164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48"/>
      <c r="M480" s="37"/>
      <c r="N480" s="37"/>
      <c r="O480" s="37"/>
      <c r="P480" s="37"/>
      <c r="Q480" s="37"/>
      <c r="R480" s="37"/>
      <c r="S480" s="37"/>
      <c r="T480" s="37"/>
      <c r="U480" s="37"/>
      <c r="V480" s="48"/>
      <c r="W480" s="37"/>
      <c r="X480" s="37"/>
      <c r="Y480" s="37"/>
      <c r="Z480" s="37"/>
      <c r="AA480" s="37"/>
      <c r="AB480" s="37"/>
      <c r="AC480" s="37"/>
      <c r="AD480" s="37"/>
      <c r="AE480" s="37"/>
      <c r="AF480" s="48"/>
      <c r="AG480" s="37"/>
      <c r="AH480" s="37"/>
      <c r="AI480" s="37"/>
      <c r="AJ480" s="37"/>
      <c r="AK480" s="37"/>
      <c r="AL480" s="37"/>
      <c r="AM480" s="37"/>
      <c r="AN480" s="37"/>
      <c r="AO480" s="37"/>
      <c r="AP480" s="48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6"/>
      <c r="BB480" s="37"/>
      <c r="BC480" s="37"/>
      <c r="BD480" s="37"/>
      <c r="BE480" s="37"/>
      <c r="BF480" s="37"/>
      <c r="BG480" s="37"/>
      <c r="BH480" s="37"/>
      <c r="BI480" s="37"/>
      <c r="BJ480" s="37"/>
      <c r="BK480" s="48"/>
      <c r="BL480" s="37"/>
      <c r="BM480" s="37"/>
      <c r="BN480" s="37"/>
      <c r="BO480" s="37"/>
      <c r="BP480" s="37"/>
      <c r="BQ480" s="37"/>
      <c r="BR480" s="37"/>
      <c r="BS480" s="37"/>
      <c r="BT480" s="37"/>
      <c r="BU480" s="48"/>
      <c r="BV480" s="37"/>
      <c r="BW480" s="37"/>
      <c r="BX480" s="37"/>
      <c r="BY480" s="37"/>
      <c r="BZ480" s="37"/>
      <c r="CA480" s="37"/>
      <c r="CB480" s="37"/>
      <c r="CC480" s="37"/>
      <c r="CD480" s="37"/>
      <c r="CE480" s="48"/>
      <c r="CF480" s="37"/>
      <c r="CG480" s="37"/>
      <c r="CH480" s="37"/>
      <c r="CI480" s="37"/>
      <c r="CJ480" s="37"/>
      <c r="CK480" s="37"/>
      <c r="CL480" s="37"/>
      <c r="CM480" s="37"/>
      <c r="CN480" s="37"/>
      <c r="CO480" s="37"/>
      <c r="CP480" s="37"/>
      <c r="CQ480" s="37"/>
      <c r="CR480" s="37"/>
      <c r="CS480" s="37"/>
      <c r="CT480" s="37"/>
      <c r="CU480" s="37"/>
      <c r="CV480" s="37"/>
      <c r="CW480" s="37"/>
      <c r="CX480" s="37"/>
      <c r="CY480" s="37"/>
      <c r="CZ480" s="48"/>
      <c r="DA480" s="37"/>
      <c r="DB480" s="3">
        <v>53</v>
      </c>
      <c r="DD480" s="50">
        <v>1.013E-5</v>
      </c>
      <c r="DE480">
        <v>67.489000000000004</v>
      </c>
      <c r="DF480">
        <v>62.667000000000002</v>
      </c>
      <c r="DG480">
        <v>74.370999999999995</v>
      </c>
      <c r="DH480">
        <v>-126.158</v>
      </c>
      <c r="DI480">
        <v>1.7999999999999999E-2</v>
      </c>
      <c r="DT480" s="37"/>
      <c r="DU480" s="37"/>
      <c r="DV480" s="37"/>
      <c r="DW480" s="37"/>
      <c r="DX480" s="37"/>
      <c r="DY480" s="37"/>
      <c r="DZ480" s="37"/>
      <c r="EA480" s="37"/>
      <c r="EB480" s="37"/>
      <c r="EC480" s="37"/>
      <c r="ED480" s="37"/>
      <c r="EE480" s="48"/>
      <c r="EF480" s="37"/>
      <c r="EG480" s="37"/>
      <c r="EH480" s="37"/>
      <c r="EI480" s="37"/>
      <c r="EJ480" s="37"/>
      <c r="EK480" s="37"/>
      <c r="EL480" s="37"/>
      <c r="EM480" s="37"/>
      <c r="EN480" s="37"/>
      <c r="EO480" s="37"/>
      <c r="EP480" s="48"/>
      <c r="EQ480" s="37"/>
      <c r="ER480" s="37"/>
      <c r="ES480" s="37"/>
      <c r="ET480" s="37"/>
      <c r="EU480" s="37"/>
      <c r="EV480" s="37"/>
      <c r="EW480" s="37"/>
      <c r="EX480" s="37"/>
      <c r="EY480" s="36"/>
      <c r="EZ480" s="37"/>
      <c r="FA480" s="37"/>
      <c r="FB480" s="37"/>
      <c r="FC480" s="37"/>
      <c r="FD480" s="37"/>
      <c r="FE480" s="37"/>
      <c r="FF480" s="37"/>
      <c r="FG480" s="37"/>
      <c r="FH480" s="37"/>
    </row>
    <row r="481" spans="2:164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48"/>
      <c r="M481" s="37"/>
      <c r="N481" s="37"/>
      <c r="O481" s="37"/>
      <c r="P481" s="37"/>
      <c r="Q481" s="37"/>
      <c r="R481" s="37"/>
      <c r="S481" s="37"/>
      <c r="T481" s="37"/>
      <c r="U481" s="37"/>
      <c r="V481" s="48"/>
      <c r="W481" s="37"/>
      <c r="X481" s="37"/>
      <c r="Y481" s="37"/>
      <c r="Z481" s="37"/>
      <c r="AA481" s="37"/>
      <c r="AB481" s="37"/>
      <c r="AC481" s="37"/>
      <c r="AD481" s="37"/>
      <c r="AE481" s="37"/>
      <c r="AF481" s="48"/>
      <c r="AG481" s="37"/>
      <c r="AH481" s="37"/>
      <c r="AI481" s="37"/>
      <c r="AJ481" s="37"/>
      <c r="AK481" s="37"/>
      <c r="AL481" s="37"/>
      <c r="AM481" s="37"/>
      <c r="AN481" s="37"/>
      <c r="AO481" s="37"/>
      <c r="AP481" s="48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6"/>
      <c r="BB481" s="37"/>
      <c r="BC481" s="37"/>
      <c r="BD481" s="37"/>
      <c r="BE481" s="37"/>
      <c r="BF481" s="37"/>
      <c r="BG481" s="37"/>
      <c r="BH481" s="37"/>
      <c r="BI481" s="37"/>
      <c r="BJ481" s="37"/>
      <c r="BK481" s="48"/>
      <c r="BL481" s="37"/>
      <c r="BM481" s="37"/>
      <c r="BN481" s="37"/>
      <c r="BO481" s="37"/>
      <c r="BP481" s="37"/>
      <c r="BQ481" s="37"/>
      <c r="BR481" s="37"/>
      <c r="BS481" s="37"/>
      <c r="BT481" s="37"/>
      <c r="BU481" s="48"/>
      <c r="BV481" s="37"/>
      <c r="BW481" s="37"/>
      <c r="BX481" s="37"/>
      <c r="BY481" s="37"/>
      <c r="BZ481" s="37"/>
      <c r="CA481" s="37"/>
      <c r="CB481" s="37"/>
      <c r="CC481" s="37"/>
      <c r="CD481" s="37"/>
      <c r="CE481" s="48"/>
      <c r="CF481" s="37"/>
      <c r="CG481" s="37"/>
      <c r="CH481" s="37"/>
      <c r="CI481" s="37"/>
      <c r="CJ481" s="37"/>
      <c r="CK481" s="37"/>
      <c r="CL481" s="37"/>
      <c r="CM481" s="37"/>
      <c r="CN481" s="37"/>
      <c r="CO481" s="37"/>
      <c r="CP481" s="37"/>
      <c r="CQ481" s="37"/>
      <c r="CR481" s="37"/>
      <c r="CS481" s="37"/>
      <c r="CT481" s="37"/>
      <c r="CU481" s="37"/>
      <c r="CV481" s="37"/>
      <c r="CW481" s="37"/>
      <c r="CX481" s="37"/>
      <c r="CY481" s="37"/>
      <c r="CZ481" s="48"/>
      <c r="DA481" s="37"/>
      <c r="DB481" s="3">
        <v>54</v>
      </c>
      <c r="DD481" s="50">
        <v>7.6739999999999997E-6</v>
      </c>
      <c r="DE481">
        <v>67.174000000000007</v>
      </c>
      <c r="DF481">
        <v>61.427</v>
      </c>
      <c r="DG481">
        <v>74</v>
      </c>
      <c r="DH481">
        <v>53.616</v>
      </c>
      <c r="DI481">
        <v>1.2999999999999999E-2</v>
      </c>
      <c r="DT481" s="37"/>
      <c r="DU481" s="37"/>
      <c r="DV481" s="37"/>
      <c r="DW481" s="37"/>
      <c r="DX481" s="37"/>
      <c r="DY481" s="37"/>
      <c r="DZ481" s="37"/>
      <c r="EA481" s="37"/>
      <c r="EB481" s="37"/>
      <c r="EC481" s="37"/>
      <c r="ED481" s="37"/>
      <c r="EE481" s="48"/>
      <c r="EF481" s="37"/>
      <c r="EG481" s="37"/>
      <c r="EH481" s="37"/>
      <c r="EI481" s="37"/>
      <c r="EJ481" s="37"/>
      <c r="EK481" s="37"/>
      <c r="EL481" s="37"/>
      <c r="EM481" s="37"/>
      <c r="EN481" s="37"/>
      <c r="EO481" s="37"/>
      <c r="EP481" s="48"/>
      <c r="EQ481" s="37"/>
      <c r="ER481" s="37"/>
      <c r="ES481" s="37"/>
      <c r="ET481" s="37"/>
      <c r="EU481" s="37"/>
      <c r="EV481" s="37"/>
      <c r="EW481" s="37"/>
      <c r="EX481" s="37"/>
      <c r="EY481" s="36"/>
      <c r="EZ481" s="37"/>
      <c r="FA481" s="37"/>
      <c r="FB481" s="37"/>
      <c r="FC481" s="37"/>
      <c r="FD481" s="37"/>
      <c r="FE481" s="37"/>
      <c r="FF481" s="37"/>
      <c r="FG481" s="37"/>
      <c r="FH481" s="37"/>
    </row>
    <row r="482" spans="2:164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48"/>
      <c r="M482" s="37"/>
      <c r="N482" s="37"/>
      <c r="O482" s="37"/>
      <c r="P482" s="37"/>
      <c r="Q482" s="37"/>
      <c r="R482" s="37"/>
      <c r="S482" s="37"/>
      <c r="T482" s="37"/>
      <c r="U482" s="37"/>
      <c r="V482" s="48"/>
      <c r="W482" s="37"/>
      <c r="X482" s="37"/>
      <c r="Y482" s="37"/>
      <c r="Z482" s="37"/>
      <c r="AA482" s="37"/>
      <c r="AB482" s="37"/>
      <c r="AC482" s="37"/>
      <c r="AD482" s="37"/>
      <c r="AE482" s="37"/>
      <c r="AF482" s="48"/>
      <c r="AG482" s="37"/>
      <c r="AH482" s="37"/>
      <c r="AI482" s="37"/>
      <c r="AJ482" s="37"/>
      <c r="AK482" s="37"/>
      <c r="AL482" s="37"/>
      <c r="AM482" s="37"/>
      <c r="AN482" s="37"/>
      <c r="AO482" s="37"/>
      <c r="AP482" s="48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6"/>
      <c r="BB482" s="37"/>
      <c r="BC482" s="37"/>
      <c r="BD482" s="37"/>
      <c r="BE482" s="37"/>
      <c r="BF482" s="37"/>
      <c r="BG482" s="37"/>
      <c r="BH482" s="37"/>
      <c r="BI482" s="37"/>
      <c r="BJ482" s="37"/>
      <c r="BK482" s="48"/>
      <c r="BL482" s="37"/>
      <c r="BM482" s="37"/>
      <c r="BN482" s="37"/>
      <c r="BO482" s="37"/>
      <c r="BP482" s="37"/>
      <c r="BQ482" s="37"/>
      <c r="BR482" s="37"/>
      <c r="BS482" s="37"/>
      <c r="BT482" s="37"/>
      <c r="BU482" s="48"/>
      <c r="BV482" s="37"/>
      <c r="BW482" s="37"/>
      <c r="BX482" s="37"/>
      <c r="BY482" s="37"/>
      <c r="BZ482" s="37"/>
      <c r="CA482" s="37"/>
      <c r="CB482" s="37"/>
      <c r="CC482" s="37"/>
      <c r="CD482" s="37"/>
      <c r="CE482" s="48"/>
      <c r="CF482" s="37"/>
      <c r="CG482" s="37"/>
      <c r="CH482" s="37"/>
      <c r="CI482" s="37"/>
      <c r="CJ482" s="37"/>
      <c r="CK482" s="37"/>
      <c r="CL482" s="37"/>
      <c r="CM482" s="37"/>
      <c r="CN482" s="37"/>
      <c r="CO482" s="37"/>
      <c r="CP482" s="37"/>
      <c r="CQ482" s="37"/>
      <c r="CR482" s="37"/>
      <c r="CS482" s="37"/>
      <c r="CT482" s="37"/>
      <c r="CU482" s="37"/>
      <c r="CV482" s="37"/>
      <c r="CW482" s="37"/>
      <c r="CX482" s="37"/>
      <c r="CY482" s="37"/>
      <c r="CZ482" s="48"/>
      <c r="DA482" s="37"/>
      <c r="DB482" s="3">
        <v>55</v>
      </c>
      <c r="DD482" s="50">
        <v>7.6739999999999997E-6</v>
      </c>
      <c r="DE482">
        <v>69.936000000000007</v>
      </c>
      <c r="DF482">
        <v>65.667000000000002</v>
      </c>
      <c r="DG482">
        <v>75.552000000000007</v>
      </c>
      <c r="DH482">
        <v>-128.29</v>
      </c>
      <c r="DI482">
        <v>1.2999999999999999E-2</v>
      </c>
      <c r="DT482" s="37"/>
      <c r="DU482" s="37"/>
      <c r="DV482" s="37"/>
      <c r="DW482" s="37"/>
      <c r="DX482" s="37"/>
      <c r="DY482" s="37"/>
      <c r="DZ482" s="37"/>
      <c r="EA482" s="37"/>
      <c r="EB482" s="37"/>
      <c r="EC482" s="37"/>
      <c r="ED482" s="37"/>
      <c r="EE482" s="48"/>
      <c r="EF482" s="37"/>
      <c r="EG482" s="37"/>
      <c r="EH482" s="37"/>
      <c r="EI482" s="37"/>
      <c r="EJ482" s="37"/>
      <c r="EK482" s="37"/>
      <c r="EL482" s="37"/>
      <c r="EM482" s="37"/>
      <c r="EN482" s="37"/>
      <c r="EO482" s="37"/>
      <c r="EP482" s="48"/>
      <c r="EQ482" s="37"/>
      <c r="ER482" s="37"/>
      <c r="ES482" s="37"/>
      <c r="ET482" s="37"/>
      <c r="EU482" s="37"/>
      <c r="EV482" s="37"/>
      <c r="EW482" s="37"/>
      <c r="EX482" s="37"/>
      <c r="EY482" s="36"/>
      <c r="EZ482" s="37"/>
      <c r="FA482" s="37"/>
      <c r="FB482" s="37"/>
      <c r="FC482" s="37"/>
      <c r="FD482" s="37"/>
      <c r="FE482" s="37"/>
      <c r="FF482" s="37"/>
      <c r="FG482" s="37"/>
      <c r="FH482" s="37"/>
    </row>
    <row r="483" spans="2:164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48"/>
      <c r="M483" s="37"/>
      <c r="N483" s="37"/>
      <c r="O483" s="37"/>
      <c r="P483" s="37"/>
      <c r="Q483" s="37"/>
      <c r="R483" s="37"/>
      <c r="S483" s="37"/>
      <c r="T483" s="37"/>
      <c r="U483" s="37"/>
      <c r="V483" s="48"/>
      <c r="W483" s="37"/>
      <c r="X483" s="37"/>
      <c r="Y483" s="37"/>
      <c r="Z483" s="37"/>
      <c r="AA483" s="37"/>
      <c r="AB483" s="37"/>
      <c r="AC483" s="37"/>
      <c r="AD483" s="37"/>
      <c r="AE483" s="37"/>
      <c r="AF483" s="48"/>
      <c r="AG483" s="37"/>
      <c r="AH483" s="37"/>
      <c r="AI483" s="37"/>
      <c r="AJ483" s="37"/>
      <c r="AK483" s="37"/>
      <c r="AL483" s="37"/>
      <c r="AM483" s="37"/>
      <c r="AN483" s="37"/>
      <c r="AO483" s="37"/>
      <c r="AP483" s="48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6"/>
      <c r="BB483" s="37"/>
      <c r="BC483" s="37"/>
      <c r="BD483" s="37"/>
      <c r="BE483" s="37"/>
      <c r="BF483" s="37"/>
      <c r="BG483" s="37"/>
      <c r="BH483" s="37"/>
      <c r="BI483" s="37"/>
      <c r="BJ483" s="37"/>
      <c r="BK483" s="48"/>
      <c r="BL483" s="37"/>
      <c r="BM483" s="37"/>
      <c r="BN483" s="37"/>
      <c r="BO483" s="37"/>
      <c r="BP483" s="37"/>
      <c r="BQ483" s="37"/>
      <c r="BR483" s="37"/>
      <c r="BS483" s="37"/>
      <c r="BT483" s="37"/>
      <c r="BU483" s="48"/>
      <c r="BV483" s="37"/>
      <c r="BW483" s="37"/>
      <c r="BX483" s="37"/>
      <c r="BY483" s="37"/>
      <c r="BZ483" s="37"/>
      <c r="CA483" s="37"/>
      <c r="CB483" s="37"/>
      <c r="CC483" s="37"/>
      <c r="CD483" s="37"/>
      <c r="CE483" s="48"/>
      <c r="CF483" s="37"/>
      <c r="CG483" s="37"/>
      <c r="CH483" s="37"/>
      <c r="CI483" s="37"/>
      <c r="CJ483" s="37"/>
      <c r="CK483" s="37"/>
      <c r="CL483" s="37"/>
      <c r="CM483" s="37"/>
      <c r="CN483" s="37"/>
      <c r="CO483" s="37"/>
      <c r="CP483" s="37"/>
      <c r="CQ483" s="37"/>
      <c r="CR483" s="37"/>
      <c r="CS483" s="37"/>
      <c r="CT483" s="37"/>
      <c r="CU483" s="37"/>
      <c r="CV483" s="37"/>
      <c r="CW483" s="37"/>
      <c r="CX483" s="37"/>
      <c r="CY483" s="37"/>
      <c r="CZ483" s="48"/>
      <c r="DA483" s="37"/>
      <c r="DB483" s="3">
        <v>56</v>
      </c>
      <c r="DC483" t="s">
        <v>3</v>
      </c>
      <c r="DD483" s="50">
        <v>8.6109999999999994E-6</v>
      </c>
      <c r="DE483">
        <v>73.123000000000005</v>
      </c>
      <c r="DF483">
        <v>56.972999999999999</v>
      </c>
      <c r="DG483">
        <v>92.075000000000003</v>
      </c>
      <c r="DH483">
        <v>-38.718000000000004</v>
      </c>
      <c r="DI483">
        <v>1.4999999999999999E-2</v>
      </c>
      <c r="DT483" s="37"/>
      <c r="DU483" s="37"/>
      <c r="DV483" s="37"/>
      <c r="DW483" s="37"/>
      <c r="DX483" s="37"/>
      <c r="DY483" s="37"/>
      <c r="DZ483" s="37"/>
      <c r="EA483" s="37"/>
      <c r="EB483" s="37"/>
      <c r="EC483" s="37"/>
      <c r="ED483" s="37"/>
      <c r="EE483" s="48"/>
      <c r="EF483" s="37"/>
      <c r="EG483" s="37"/>
      <c r="EH483" s="37"/>
      <c r="EI483" s="37"/>
      <c r="EJ483" s="37"/>
      <c r="EK483" s="37"/>
      <c r="EL483" s="37"/>
      <c r="EM483" s="37"/>
      <c r="EN483" s="37"/>
      <c r="EO483" s="37"/>
      <c r="EP483" s="48"/>
      <c r="EQ483" s="37"/>
      <c r="ER483" s="37"/>
      <c r="ES483" s="37"/>
      <c r="ET483" s="37"/>
      <c r="EU483" s="37"/>
      <c r="EV483" s="37"/>
      <c r="EW483" s="37"/>
      <c r="EX483" s="37"/>
      <c r="EY483" s="36"/>
      <c r="EZ483" s="37"/>
      <c r="FA483" s="37"/>
      <c r="FB483" s="37"/>
      <c r="FC483" s="37"/>
      <c r="FD483" s="37"/>
      <c r="FE483" s="37"/>
      <c r="FF483" s="37"/>
      <c r="FG483" s="37"/>
      <c r="FH483" s="37"/>
    </row>
    <row r="484" spans="2:164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48"/>
      <c r="M484" s="37"/>
      <c r="N484" s="37"/>
      <c r="O484" s="37"/>
      <c r="P484" s="37"/>
      <c r="Q484" s="37"/>
      <c r="R484" s="37"/>
      <c r="S484" s="37"/>
      <c r="T484" s="37"/>
      <c r="U484" s="37"/>
      <c r="V484" s="48"/>
      <c r="W484" s="37"/>
      <c r="X484" s="37"/>
      <c r="Y484" s="37"/>
      <c r="Z484" s="37"/>
      <c r="AA484" s="37"/>
      <c r="AB484" s="37"/>
      <c r="AC484" s="37"/>
      <c r="AD484" s="37"/>
      <c r="AE484" s="37"/>
      <c r="AF484" s="48"/>
      <c r="AG484" s="37"/>
      <c r="AH484" s="37"/>
      <c r="AI484" s="37"/>
      <c r="AJ484" s="37"/>
      <c r="AK484" s="37"/>
      <c r="AL484" s="37"/>
      <c r="AM484" s="37"/>
      <c r="AN484" s="37"/>
      <c r="AO484" s="37"/>
      <c r="AP484" s="48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6"/>
      <c r="BB484" s="37"/>
      <c r="BC484" s="37"/>
      <c r="BD484" s="37"/>
      <c r="BE484" s="37"/>
      <c r="BF484" s="37"/>
      <c r="BG484" s="37"/>
      <c r="BH484" s="37"/>
      <c r="BI484" s="37"/>
      <c r="BJ484" s="37"/>
      <c r="BK484" s="48"/>
      <c r="BL484" s="37"/>
      <c r="BM484" s="37"/>
      <c r="BN484" s="37"/>
      <c r="BO484" s="37"/>
      <c r="BP484" s="37"/>
      <c r="BQ484" s="37"/>
      <c r="BR484" s="37"/>
      <c r="BS484" s="37"/>
      <c r="BT484" s="37"/>
      <c r="BU484" s="48"/>
      <c r="BV484" s="37"/>
      <c r="BW484" s="37"/>
      <c r="BX484" s="37"/>
      <c r="BY484" s="37"/>
      <c r="BZ484" s="37"/>
      <c r="CA484" s="37"/>
      <c r="CB484" s="37"/>
      <c r="CC484" s="37"/>
      <c r="CD484" s="37"/>
      <c r="CE484" s="48"/>
      <c r="CF484" s="37"/>
      <c r="CG484" s="37"/>
      <c r="CH484" s="37"/>
      <c r="CI484" s="37"/>
      <c r="CJ484" s="37"/>
      <c r="CK484" s="37"/>
      <c r="CL484" s="37"/>
      <c r="CM484" s="37"/>
      <c r="CN484" s="37"/>
      <c r="CO484" s="37"/>
      <c r="CP484" s="37"/>
      <c r="CQ484" s="37"/>
      <c r="CR484" s="37"/>
      <c r="CS484" s="37"/>
      <c r="CT484" s="37"/>
      <c r="CU484" s="37"/>
      <c r="CV484" s="37"/>
      <c r="CW484" s="37"/>
      <c r="CX484" s="37"/>
      <c r="CY484" s="37"/>
      <c r="CZ484" s="48"/>
      <c r="DA484" s="37"/>
      <c r="DB484" s="3">
        <v>57</v>
      </c>
      <c r="DC484" t="s">
        <v>7</v>
      </c>
      <c r="DD484" s="50">
        <v>2.3089999999999998E-6</v>
      </c>
      <c r="DE484">
        <v>16.327000000000002</v>
      </c>
      <c r="DF484">
        <v>12.494</v>
      </c>
      <c r="DG484">
        <v>27.106999999999999</v>
      </c>
      <c r="DH484">
        <v>90.055999999999997</v>
      </c>
      <c r="DI484">
        <v>4.0000000000000001E-3</v>
      </c>
      <c r="DT484" s="37"/>
      <c r="DU484" s="37"/>
      <c r="DV484" s="37"/>
      <c r="DW484" s="37"/>
      <c r="DX484" s="37"/>
      <c r="DY484" s="37"/>
      <c r="DZ484" s="37"/>
      <c r="EA484" s="37"/>
      <c r="EB484" s="37"/>
      <c r="EC484" s="37"/>
      <c r="ED484" s="37"/>
      <c r="EE484" s="48"/>
      <c r="EF484" s="37"/>
      <c r="EG484" s="37"/>
      <c r="EH484" s="37"/>
      <c r="EI484" s="37"/>
      <c r="EJ484" s="37"/>
      <c r="EK484" s="37"/>
      <c r="EL484" s="37"/>
      <c r="EM484" s="37"/>
      <c r="EN484" s="37"/>
      <c r="EO484" s="37"/>
      <c r="EP484" s="48"/>
      <c r="EQ484" s="37"/>
      <c r="ER484" s="37"/>
      <c r="ES484" s="37"/>
      <c r="ET484" s="37"/>
      <c r="EU484" s="37"/>
      <c r="EV484" s="37"/>
      <c r="EW484" s="37"/>
      <c r="EX484" s="37"/>
      <c r="EY484" s="36"/>
      <c r="EZ484" s="37"/>
      <c r="FA484" s="37"/>
      <c r="FB484" s="37"/>
      <c r="FC484" s="37"/>
      <c r="FD484" s="37"/>
      <c r="FE484" s="37"/>
      <c r="FF484" s="37"/>
      <c r="FG484" s="37"/>
      <c r="FH484" s="37"/>
    </row>
    <row r="485" spans="2:164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48"/>
      <c r="M485" s="37"/>
      <c r="N485" s="37"/>
      <c r="O485" s="37"/>
      <c r="P485" s="37"/>
      <c r="Q485" s="37"/>
      <c r="R485" s="37"/>
      <c r="S485" s="37"/>
      <c r="T485" s="37"/>
      <c r="U485" s="37"/>
      <c r="V485" s="48"/>
      <c r="W485" s="37"/>
      <c r="X485" s="37"/>
      <c r="Y485" s="37"/>
      <c r="Z485" s="37"/>
      <c r="AA485" s="37"/>
      <c r="AB485" s="37"/>
      <c r="AC485" s="37"/>
      <c r="AD485" s="37"/>
      <c r="AE485" s="37"/>
      <c r="AF485" s="48"/>
      <c r="AG485" s="37"/>
      <c r="AH485" s="37"/>
      <c r="AI485" s="37"/>
      <c r="AJ485" s="37"/>
      <c r="AK485" s="37"/>
      <c r="AL485" s="37"/>
      <c r="AM485" s="37"/>
      <c r="AN485" s="37"/>
      <c r="AO485" s="37"/>
      <c r="AP485" s="48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6"/>
      <c r="BB485" s="37"/>
      <c r="BC485" s="37"/>
      <c r="BD485" s="37"/>
      <c r="BE485" s="37"/>
      <c r="BF485" s="37"/>
      <c r="BG485" s="37"/>
      <c r="BH485" s="37"/>
      <c r="BI485" s="37"/>
      <c r="BJ485" s="37"/>
      <c r="BK485" s="48"/>
      <c r="BL485" s="37"/>
      <c r="BM485" s="37"/>
      <c r="BN485" s="37"/>
      <c r="BO485" s="37"/>
      <c r="BP485" s="37"/>
      <c r="BQ485" s="37"/>
      <c r="BR485" s="37"/>
      <c r="BS485" s="37"/>
      <c r="BT485" s="37"/>
      <c r="BU485" s="48"/>
      <c r="BV485" s="37"/>
      <c r="BW485" s="37"/>
      <c r="BX485" s="37"/>
      <c r="BY485" s="37"/>
      <c r="BZ485" s="37"/>
      <c r="CA485" s="37"/>
      <c r="CB485" s="37"/>
      <c r="CC485" s="37"/>
      <c r="CD485" s="37"/>
      <c r="CE485" s="48"/>
      <c r="CF485" s="37"/>
      <c r="CG485" s="37"/>
      <c r="CH485" s="37"/>
      <c r="CI485" s="37"/>
      <c r="CJ485" s="37"/>
      <c r="CK485" s="37"/>
      <c r="CL485" s="37"/>
      <c r="CM485" s="37"/>
      <c r="CN485" s="37"/>
      <c r="CO485" s="37"/>
      <c r="CP485" s="37"/>
      <c r="CQ485" s="37"/>
      <c r="CR485" s="37"/>
      <c r="CS485" s="37"/>
      <c r="CT485" s="37"/>
      <c r="CU485" s="37"/>
      <c r="CV485" s="37"/>
      <c r="CW485" s="37"/>
      <c r="CX485" s="37"/>
      <c r="CY485" s="37"/>
      <c r="CZ485" s="48"/>
      <c r="DA485" s="37"/>
      <c r="DB485" s="3">
        <v>58</v>
      </c>
      <c r="DC485" t="s">
        <v>4</v>
      </c>
      <c r="DD485" s="50">
        <v>5.2179999999999998E-6</v>
      </c>
      <c r="DE485">
        <v>40.633000000000003</v>
      </c>
      <c r="DF485">
        <v>26.68</v>
      </c>
      <c r="DG485">
        <v>49</v>
      </c>
      <c r="DH485">
        <v>-132.51</v>
      </c>
      <c r="DI485">
        <v>8.9999999999999993E-3</v>
      </c>
      <c r="DT485" s="37"/>
      <c r="DU485" s="37"/>
      <c r="DV485" s="37"/>
      <c r="DW485" s="37"/>
      <c r="DX485" s="37"/>
      <c r="DY485" s="37"/>
      <c r="DZ485" s="37"/>
      <c r="EA485" s="37"/>
      <c r="EB485" s="37"/>
      <c r="EC485" s="37"/>
      <c r="ED485" s="37"/>
      <c r="EE485" s="48"/>
      <c r="EF485" s="37"/>
      <c r="EG485" s="37"/>
      <c r="EH485" s="37"/>
      <c r="EI485" s="37"/>
      <c r="EJ485" s="37"/>
      <c r="EK485" s="37"/>
      <c r="EL485" s="37"/>
      <c r="EM485" s="37"/>
      <c r="EN485" s="37"/>
      <c r="EO485" s="37"/>
      <c r="EP485" s="48"/>
      <c r="EQ485" s="37"/>
      <c r="ER485" s="37"/>
      <c r="ES485" s="37"/>
      <c r="ET485" s="37"/>
      <c r="EU485" s="37"/>
      <c r="EV485" s="37"/>
      <c r="EW485" s="37"/>
      <c r="EX485" s="37"/>
      <c r="EY485" s="36"/>
      <c r="EZ485" s="37"/>
      <c r="FA485" s="37"/>
      <c r="FB485" s="37"/>
      <c r="FC485" s="37"/>
      <c r="FD485" s="37"/>
      <c r="FE485" s="37"/>
      <c r="FF485" s="37"/>
      <c r="FG485" s="37"/>
      <c r="FH485" s="37"/>
    </row>
    <row r="486" spans="2:164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48"/>
      <c r="M486" s="37"/>
      <c r="N486" s="37"/>
      <c r="O486" s="37"/>
      <c r="P486" s="37"/>
      <c r="Q486" s="37"/>
      <c r="R486" s="37"/>
      <c r="S486" s="37"/>
      <c r="T486" s="37"/>
      <c r="U486" s="37"/>
      <c r="V486" s="48"/>
      <c r="W486" s="37"/>
      <c r="X486" s="37"/>
      <c r="Y486" s="37"/>
      <c r="Z486" s="37"/>
      <c r="AA486" s="37"/>
      <c r="AB486" s="37"/>
      <c r="AC486" s="37"/>
      <c r="AD486" s="37"/>
      <c r="AE486" s="37"/>
      <c r="AF486" s="48"/>
      <c r="AG486" s="37"/>
      <c r="AH486" s="37"/>
      <c r="AI486" s="37"/>
      <c r="AJ486" s="37"/>
      <c r="AK486" s="37"/>
      <c r="AL486" s="37"/>
      <c r="AM486" s="37"/>
      <c r="AN486" s="37"/>
      <c r="AO486" s="37"/>
      <c r="AP486" s="48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6"/>
      <c r="BB486" s="37"/>
      <c r="BC486" s="37"/>
      <c r="BD486" s="37"/>
      <c r="BE486" s="37"/>
      <c r="BF486" s="37"/>
      <c r="BG486" s="37"/>
      <c r="BH486" s="37"/>
      <c r="BI486" s="37"/>
      <c r="BJ486" s="37"/>
      <c r="BK486" s="48"/>
      <c r="BL486" s="37"/>
      <c r="BM486" s="37"/>
      <c r="BN486" s="37"/>
      <c r="BO486" s="37"/>
      <c r="BP486" s="37"/>
      <c r="BQ486" s="37"/>
      <c r="BR486" s="37"/>
      <c r="BS486" s="37"/>
      <c r="BT486" s="37"/>
      <c r="BU486" s="48"/>
      <c r="BV486" s="37"/>
      <c r="BW486" s="37"/>
      <c r="BX486" s="37"/>
      <c r="BY486" s="37"/>
      <c r="BZ486" s="37"/>
      <c r="CA486" s="37"/>
      <c r="CB486" s="37"/>
      <c r="CC486" s="37"/>
      <c r="CD486" s="37"/>
      <c r="CE486" s="48"/>
      <c r="CF486" s="37"/>
      <c r="CG486" s="37"/>
      <c r="CH486" s="37"/>
      <c r="CI486" s="37"/>
      <c r="CJ486" s="37"/>
      <c r="CK486" s="37"/>
      <c r="CL486" s="37"/>
      <c r="CM486" s="37"/>
      <c r="CN486" s="37"/>
      <c r="CO486" s="37"/>
      <c r="CP486" s="37"/>
      <c r="CQ486" s="37"/>
      <c r="CR486" s="37"/>
      <c r="CS486" s="37"/>
      <c r="CT486" s="37"/>
      <c r="CU486" s="37"/>
      <c r="CV486" s="37"/>
      <c r="CW486" s="37"/>
      <c r="CX486" s="37"/>
      <c r="CY486" s="37"/>
      <c r="CZ486" s="48"/>
      <c r="DA486" s="37"/>
      <c r="DB486" s="3">
        <v>59</v>
      </c>
      <c r="DC486" t="s">
        <v>5</v>
      </c>
      <c r="DD486" s="50">
        <v>1.473E-5</v>
      </c>
      <c r="DE486">
        <v>121.75</v>
      </c>
      <c r="DF486">
        <v>79.367000000000004</v>
      </c>
      <c r="DG486">
        <v>164.82599999999999</v>
      </c>
      <c r="DH486">
        <v>57.723999999999997</v>
      </c>
      <c r="DI486">
        <v>2.5999999999999999E-2</v>
      </c>
      <c r="DT486" s="37"/>
      <c r="DU486" s="37"/>
      <c r="DV486" s="37"/>
      <c r="DW486" s="37"/>
      <c r="DX486" s="37"/>
      <c r="DY486" s="37"/>
      <c r="DZ486" s="37"/>
      <c r="EA486" s="37"/>
      <c r="EB486" s="37"/>
      <c r="EC486" s="37"/>
      <c r="ED486" s="37"/>
      <c r="EE486" s="48"/>
      <c r="EF486" s="37"/>
      <c r="EG486" s="37"/>
      <c r="EH486" s="37"/>
      <c r="EI486" s="37"/>
      <c r="EJ486" s="37"/>
      <c r="EK486" s="37"/>
      <c r="EL486" s="37"/>
      <c r="EM486" s="37"/>
      <c r="EN486" s="37"/>
      <c r="EO486" s="37"/>
      <c r="EP486" s="48"/>
      <c r="EQ486" s="37"/>
      <c r="ER486" s="37"/>
      <c r="ES486" s="37"/>
      <c r="ET486" s="37"/>
      <c r="EU486" s="37"/>
      <c r="EV486" s="37"/>
      <c r="EW486" s="37"/>
      <c r="EX486" s="37"/>
      <c r="EY486" s="36"/>
      <c r="EZ486" s="37"/>
      <c r="FA486" s="37"/>
      <c r="FB486" s="37"/>
      <c r="FC486" s="37"/>
      <c r="FD486" s="37"/>
      <c r="FE486" s="37"/>
      <c r="FF486" s="37"/>
      <c r="FG486" s="37"/>
      <c r="FH486" s="37"/>
    </row>
    <row r="487" spans="2:164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48"/>
      <c r="M487" s="37"/>
      <c r="N487" s="37"/>
      <c r="O487" s="37"/>
      <c r="P487" s="37"/>
      <c r="Q487" s="37"/>
      <c r="R487" s="37"/>
      <c r="S487" s="37"/>
      <c r="T487" s="37"/>
      <c r="U487" s="37"/>
      <c r="V487" s="48"/>
      <c r="W487" s="37"/>
      <c r="X487" s="37"/>
      <c r="Y487" s="37"/>
      <c r="Z487" s="37"/>
      <c r="AA487" s="37"/>
      <c r="AB487" s="37"/>
      <c r="AC487" s="37"/>
      <c r="AD487" s="37"/>
      <c r="AE487" s="37"/>
      <c r="AF487" s="48"/>
      <c r="AG487" s="37"/>
      <c r="AH487" s="37"/>
      <c r="AI487" s="37"/>
      <c r="AJ487" s="37"/>
      <c r="AK487" s="37"/>
      <c r="AL487" s="37"/>
      <c r="AM487" s="37"/>
      <c r="AN487" s="37"/>
      <c r="AO487" s="37"/>
      <c r="AP487" s="48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6"/>
      <c r="BB487" s="37"/>
      <c r="BC487" s="37"/>
      <c r="BD487" s="37"/>
      <c r="BE487" s="37"/>
      <c r="BF487" s="37"/>
      <c r="BG487" s="37"/>
      <c r="BH487" s="37"/>
      <c r="BI487" s="37"/>
      <c r="BJ487" s="37"/>
      <c r="BK487" s="48"/>
      <c r="BL487" s="37"/>
      <c r="BM487" s="37"/>
      <c r="BN487" s="37"/>
      <c r="BO487" s="37"/>
      <c r="BP487" s="37"/>
      <c r="BQ487" s="37"/>
      <c r="BR487" s="37"/>
      <c r="BS487" s="37"/>
      <c r="BT487" s="37"/>
      <c r="BU487" s="48"/>
      <c r="BV487" s="37"/>
      <c r="BW487" s="37"/>
      <c r="BX487" s="37"/>
      <c r="BY487" s="37"/>
      <c r="BZ487" s="37"/>
      <c r="CA487" s="37"/>
      <c r="CB487" s="37"/>
      <c r="CC487" s="37"/>
      <c r="CD487" s="37"/>
      <c r="CE487" s="48"/>
      <c r="CF487" s="37"/>
      <c r="CG487" s="37"/>
      <c r="CH487" s="37"/>
      <c r="CI487" s="37"/>
      <c r="CJ487" s="37"/>
      <c r="CK487" s="37"/>
      <c r="CL487" s="37"/>
      <c r="CM487" s="37"/>
      <c r="CN487" s="37"/>
      <c r="CO487" s="37"/>
      <c r="CP487" s="37"/>
      <c r="CQ487" s="37"/>
      <c r="CR487" s="37"/>
      <c r="CS487" s="37"/>
      <c r="CT487" s="37"/>
      <c r="CU487" s="37"/>
      <c r="CV487" s="37"/>
      <c r="CW487" s="37"/>
      <c r="CX487" s="37"/>
      <c r="CY487" s="37"/>
      <c r="CZ487" s="48"/>
      <c r="DA487" s="37"/>
      <c r="DB487" s="3">
        <v>56</v>
      </c>
      <c r="DC487" t="s">
        <v>85</v>
      </c>
      <c r="DD487" s="50">
        <v>4.5639999999999998E-4</v>
      </c>
      <c r="DE487">
        <v>74.302000000000007</v>
      </c>
      <c r="DF487">
        <v>30.876999999999999</v>
      </c>
      <c r="DG487">
        <v>157.87</v>
      </c>
      <c r="DH487">
        <v>-127.07</v>
      </c>
      <c r="DI487">
        <v>0.82399999999999995</v>
      </c>
      <c r="DT487" s="37"/>
      <c r="DU487" s="37"/>
      <c r="DV487" s="37"/>
      <c r="DW487" s="37"/>
      <c r="DX487" s="37"/>
      <c r="DY487" s="37"/>
      <c r="DZ487" s="37"/>
      <c r="EA487" s="37"/>
      <c r="EB487" s="37"/>
      <c r="EC487" s="37"/>
      <c r="ED487" s="37"/>
      <c r="EE487" s="48"/>
      <c r="EF487" s="37"/>
      <c r="EG487" s="37"/>
      <c r="EH487" s="37"/>
      <c r="EI487" s="37"/>
      <c r="EJ487" s="37"/>
      <c r="EK487" s="37"/>
      <c r="EL487" s="37"/>
      <c r="EM487" s="37"/>
      <c r="EN487" s="37"/>
      <c r="EO487" s="37"/>
      <c r="EP487" s="48"/>
      <c r="EQ487" s="37"/>
      <c r="ER487" s="37"/>
      <c r="ES487" s="37"/>
      <c r="ET487" s="37"/>
      <c r="EU487" s="37"/>
      <c r="EV487" s="37"/>
      <c r="EW487" s="37"/>
      <c r="EX487" s="37"/>
      <c r="EY487" s="36"/>
      <c r="EZ487" s="37"/>
      <c r="FA487" s="37"/>
      <c r="FB487" s="37"/>
      <c r="FC487" s="37"/>
      <c r="FD487" s="37"/>
      <c r="FE487" s="37"/>
      <c r="FF487" s="37"/>
      <c r="FG487" s="37"/>
      <c r="FH487" s="37"/>
    </row>
    <row r="488" spans="2:164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48"/>
      <c r="M488" s="37"/>
      <c r="N488" s="37"/>
      <c r="O488" s="37"/>
      <c r="P488" s="37"/>
      <c r="Q488" s="37"/>
      <c r="R488" s="37"/>
      <c r="S488" s="37"/>
      <c r="T488" s="37"/>
      <c r="U488" s="37"/>
      <c r="V488" s="48"/>
      <c r="W488" s="37"/>
      <c r="X488" s="37"/>
      <c r="Y488" s="37"/>
      <c r="Z488" s="37"/>
      <c r="AA488" s="37"/>
      <c r="AB488" s="37"/>
      <c r="AC488" s="37"/>
      <c r="AD488" s="37"/>
      <c r="AE488" s="37"/>
      <c r="AF488" s="48"/>
      <c r="AG488" s="37"/>
      <c r="AH488" s="37"/>
      <c r="AI488" s="37"/>
      <c r="AJ488" s="37"/>
      <c r="AK488" s="37"/>
      <c r="AL488" s="37"/>
      <c r="AM488" s="37"/>
      <c r="AN488" s="37"/>
      <c r="AO488" s="37"/>
      <c r="AP488" s="48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6"/>
      <c r="BB488" s="37"/>
      <c r="BC488" s="37"/>
      <c r="BD488" s="37"/>
      <c r="BE488" s="37"/>
      <c r="BF488" s="37"/>
      <c r="BG488" s="37"/>
      <c r="BH488" s="37"/>
      <c r="BI488" s="37"/>
      <c r="BJ488" s="37"/>
      <c r="BK488" s="48"/>
      <c r="BL488" s="37"/>
      <c r="BM488" s="37"/>
      <c r="BN488" s="37"/>
      <c r="BO488" s="37"/>
      <c r="BP488" s="37"/>
      <c r="BQ488" s="37"/>
      <c r="BR488" s="37"/>
      <c r="BS488" s="37"/>
      <c r="BT488" s="37"/>
      <c r="BU488" s="48"/>
      <c r="BV488" s="37"/>
      <c r="BW488" s="37"/>
      <c r="BX488" s="37"/>
      <c r="BY488" s="37"/>
      <c r="BZ488" s="37"/>
      <c r="CA488" s="37"/>
      <c r="CB488" s="37"/>
      <c r="CC488" s="37"/>
      <c r="CD488" s="37"/>
      <c r="CE488" s="48"/>
      <c r="CF488" s="37"/>
      <c r="CG488" s="37"/>
      <c r="CH488" s="37"/>
      <c r="CI488" s="37"/>
      <c r="CJ488" s="37"/>
      <c r="CK488" s="37"/>
      <c r="CL488" s="37"/>
      <c r="CM488" s="37"/>
      <c r="CN488" s="37"/>
      <c r="CO488" s="37"/>
      <c r="CP488" s="37"/>
      <c r="CQ488" s="37"/>
      <c r="CR488" s="37"/>
      <c r="CS488" s="37"/>
      <c r="CT488" s="37"/>
      <c r="CU488" s="37"/>
      <c r="CV488" s="37"/>
      <c r="CW488" s="37"/>
      <c r="CX488" s="37"/>
      <c r="CY488" s="37"/>
      <c r="CZ488" s="48"/>
      <c r="DA488" s="37"/>
      <c r="DB488" s="3">
        <v>56</v>
      </c>
      <c r="DC488" t="s">
        <v>85</v>
      </c>
      <c r="DD488" s="50">
        <v>4.5639999999999998E-4</v>
      </c>
      <c r="DE488">
        <v>74.302000000000007</v>
      </c>
      <c r="DF488">
        <v>30.876999999999999</v>
      </c>
      <c r="DG488">
        <v>157.87</v>
      </c>
      <c r="DH488">
        <v>-127.07</v>
      </c>
      <c r="DI488">
        <v>0.82399999999999995</v>
      </c>
      <c r="DT488" s="37"/>
      <c r="DU488" s="37"/>
      <c r="DV488" s="37"/>
      <c r="DW488" s="37"/>
      <c r="DX488" s="37"/>
      <c r="DY488" s="37"/>
      <c r="DZ488" s="37"/>
      <c r="EA488" s="37"/>
      <c r="EB488" s="37"/>
      <c r="EC488" s="37"/>
      <c r="ED488" s="37"/>
      <c r="EE488" s="48"/>
      <c r="EF488" s="37"/>
      <c r="EG488" s="37"/>
      <c r="EH488" s="37"/>
      <c r="EI488" s="37"/>
      <c r="EJ488" s="37"/>
      <c r="EK488" s="37"/>
      <c r="EL488" s="37"/>
      <c r="EM488" s="37"/>
      <c r="EN488" s="37"/>
      <c r="EO488" s="37"/>
      <c r="EP488" s="48"/>
      <c r="EQ488" s="37"/>
      <c r="ER488" s="37"/>
      <c r="ES488" s="37"/>
      <c r="ET488" s="37"/>
      <c r="EU488" s="37"/>
      <c r="EV488" s="37"/>
      <c r="EW488" s="37"/>
      <c r="EX488" s="37"/>
      <c r="EY488" s="36"/>
      <c r="EZ488" s="37"/>
      <c r="FA488" s="37"/>
      <c r="FB488" s="37"/>
      <c r="FC488" s="37"/>
      <c r="FD488" s="37"/>
      <c r="FE488" s="37"/>
      <c r="FF488" s="37"/>
      <c r="FG488" s="37"/>
      <c r="FH488" s="37"/>
    </row>
    <row r="489" spans="2:164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48"/>
      <c r="M489" s="37"/>
      <c r="N489" s="37"/>
      <c r="O489" s="37"/>
      <c r="P489" s="37"/>
      <c r="Q489" s="37"/>
      <c r="R489" s="37"/>
      <c r="S489" s="37"/>
      <c r="T489" s="37"/>
      <c r="U489" s="37"/>
      <c r="V489" s="48"/>
      <c r="W489" s="37"/>
      <c r="X489" s="37"/>
      <c r="Y489" s="37"/>
      <c r="Z489" s="37"/>
      <c r="AA489" s="37"/>
      <c r="AB489" s="37"/>
      <c r="AC489" s="37"/>
      <c r="AD489" s="37"/>
      <c r="AE489" s="37"/>
      <c r="AF489" s="48"/>
      <c r="AG489" s="37"/>
      <c r="AH489" s="37"/>
      <c r="AI489" s="37"/>
      <c r="AJ489" s="37"/>
      <c r="AK489" s="37"/>
      <c r="AL489" s="37"/>
      <c r="AM489" s="37"/>
      <c r="AN489" s="37"/>
      <c r="AO489" s="37"/>
      <c r="AP489" s="48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6"/>
      <c r="BB489" s="37"/>
      <c r="BC489" s="37"/>
      <c r="BD489" s="37"/>
      <c r="BE489" s="37"/>
      <c r="BF489" s="37"/>
      <c r="BG489" s="37"/>
      <c r="BH489" s="37"/>
      <c r="BI489" s="37"/>
      <c r="BJ489" s="37"/>
      <c r="BK489" s="48"/>
      <c r="BL489" s="37"/>
      <c r="BM489" s="37"/>
      <c r="BN489" s="37"/>
      <c r="BO489" s="37"/>
      <c r="BP489" s="37"/>
      <c r="BQ489" s="37"/>
      <c r="BR489" s="37"/>
      <c r="BS489" s="37"/>
      <c r="BT489" s="37"/>
      <c r="BU489" s="48"/>
      <c r="BV489" s="37"/>
      <c r="BW489" s="37"/>
      <c r="BX489" s="37"/>
      <c r="BY489" s="37"/>
      <c r="BZ489" s="37"/>
      <c r="CA489" s="37"/>
      <c r="CB489" s="37"/>
      <c r="CC489" s="37"/>
      <c r="CD489" s="37"/>
      <c r="CE489" s="48"/>
      <c r="CF489" s="37"/>
      <c r="CG489" s="37"/>
      <c r="CH489" s="37"/>
      <c r="CI489" s="37"/>
      <c r="CJ489" s="37"/>
      <c r="CK489" s="37"/>
      <c r="CL489" s="37"/>
      <c r="CM489" s="37"/>
      <c r="CN489" s="37"/>
      <c r="CO489" s="37"/>
      <c r="CP489" s="37"/>
      <c r="CQ489" s="37"/>
      <c r="CR489" s="37"/>
      <c r="CS489" s="37"/>
      <c r="CT489" s="37"/>
      <c r="CU489" s="37"/>
      <c r="CV489" s="37"/>
      <c r="CW489" s="37"/>
      <c r="CX489" s="37"/>
      <c r="CY489" s="37"/>
      <c r="CZ489" s="48"/>
      <c r="DA489" s="37"/>
      <c r="DJ489" t="s">
        <v>9</v>
      </c>
      <c r="DT489" s="37"/>
      <c r="DU489" s="37"/>
      <c r="DV489" s="37"/>
      <c r="DW489" s="37"/>
      <c r="DX489" s="37"/>
      <c r="DY489" s="37"/>
      <c r="DZ489" s="37"/>
      <c r="EA489" s="37"/>
      <c r="EB489" s="37"/>
      <c r="EC489" s="37"/>
      <c r="ED489" s="37"/>
      <c r="EE489" s="48"/>
      <c r="EF489" s="37"/>
      <c r="EG489" s="37"/>
      <c r="EH489" s="37"/>
      <c r="EI489" s="37"/>
      <c r="EJ489" s="37"/>
      <c r="EK489" s="37"/>
      <c r="EL489" s="37"/>
      <c r="EM489" s="37"/>
      <c r="EN489" s="37"/>
      <c r="EO489" s="37"/>
      <c r="EP489" s="48"/>
      <c r="EQ489" s="37"/>
      <c r="ER489" s="37"/>
      <c r="ES489" s="37"/>
      <c r="ET489" s="37"/>
      <c r="EU489" s="37"/>
      <c r="EV489" s="37"/>
      <c r="EW489" s="37"/>
      <c r="EX489" s="37"/>
      <c r="EY489" s="36"/>
      <c r="EZ489" s="37"/>
      <c r="FA489" s="37"/>
      <c r="FB489" s="37"/>
      <c r="FC489" s="37"/>
      <c r="FD489" s="37"/>
      <c r="FE489" s="37"/>
      <c r="FF489" s="37"/>
      <c r="FG489" s="37"/>
      <c r="FH489" s="37"/>
    </row>
    <row r="490" spans="2:164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48"/>
      <c r="M490" s="37"/>
      <c r="N490" s="37"/>
      <c r="O490" s="37"/>
      <c r="P490" s="37"/>
      <c r="Q490" s="37"/>
      <c r="R490" s="37"/>
      <c r="S490" s="37"/>
      <c r="T490" s="37"/>
      <c r="U490" s="37"/>
      <c r="V490" s="48"/>
      <c r="W490" s="37"/>
      <c r="X490" s="37"/>
      <c r="Y490" s="37"/>
      <c r="Z490" s="37"/>
      <c r="AA490" s="37"/>
      <c r="AB490" s="37"/>
      <c r="AC490" s="37"/>
      <c r="AD490" s="37"/>
      <c r="AE490" s="37"/>
      <c r="AF490" s="48"/>
      <c r="AG490" s="37"/>
      <c r="AH490" s="37"/>
      <c r="AI490" s="37"/>
      <c r="AJ490" s="37"/>
      <c r="AK490" s="37"/>
      <c r="AL490" s="37"/>
      <c r="AM490" s="37"/>
      <c r="AN490" s="37"/>
      <c r="AO490" s="37"/>
      <c r="AP490" s="48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6"/>
      <c r="BB490" s="37"/>
      <c r="BC490" s="37"/>
      <c r="BD490" s="37"/>
      <c r="BE490" s="37"/>
      <c r="BF490" s="37"/>
      <c r="BG490" s="37"/>
      <c r="BH490" s="37"/>
      <c r="BI490" s="37"/>
      <c r="BJ490" s="37"/>
      <c r="BK490" s="48"/>
      <c r="BL490" s="37"/>
      <c r="BM490" s="37"/>
      <c r="BN490" s="37"/>
      <c r="BO490" s="37"/>
      <c r="BP490" s="37"/>
      <c r="BQ490" s="37"/>
      <c r="BR490" s="37"/>
      <c r="BS490" s="37"/>
      <c r="BT490" s="37"/>
      <c r="BU490" s="48"/>
      <c r="BV490" s="37"/>
      <c r="BW490" s="37"/>
      <c r="BX490" s="37"/>
      <c r="BY490" s="37"/>
      <c r="BZ490" s="37"/>
      <c r="CA490" s="37"/>
      <c r="CB490" s="37"/>
      <c r="CC490" s="37"/>
      <c r="CD490" s="37"/>
      <c r="CE490" s="48"/>
      <c r="CF490" s="37"/>
      <c r="CG490" s="37"/>
      <c r="CH490" s="37"/>
      <c r="CI490" s="37"/>
      <c r="CJ490" s="37"/>
      <c r="CK490" s="37"/>
      <c r="CL490" s="37"/>
      <c r="CM490" s="37"/>
      <c r="CN490" s="37"/>
      <c r="CO490" s="37"/>
      <c r="CP490" s="37"/>
      <c r="CQ490" s="37"/>
      <c r="CR490" s="37"/>
      <c r="CS490" s="37"/>
      <c r="CT490" s="37"/>
      <c r="CU490" s="37"/>
      <c r="CV490" s="37"/>
      <c r="CW490" s="37"/>
      <c r="CX490" s="37"/>
      <c r="CY490" s="37"/>
      <c r="CZ490" s="48"/>
      <c r="DA490" s="37"/>
      <c r="DJ490">
        <f>DI487/DI483</f>
        <v>54.93333333333333</v>
      </c>
      <c r="DK490">
        <f>DI488/DI483</f>
        <v>54.93333333333333</v>
      </c>
      <c r="DT490" s="37"/>
      <c r="DU490" s="37"/>
      <c r="DV490" s="37"/>
      <c r="DW490" s="37"/>
      <c r="DX490" s="37"/>
      <c r="DY490" s="37"/>
      <c r="DZ490" s="37"/>
      <c r="EA490" s="37"/>
      <c r="EB490" s="37"/>
      <c r="EC490" s="37"/>
      <c r="ED490" s="37"/>
      <c r="EE490" s="48"/>
      <c r="EF490" s="37"/>
      <c r="EG490" s="37"/>
      <c r="EH490" s="37"/>
      <c r="EI490" s="37"/>
      <c r="EJ490" s="37"/>
      <c r="EK490" s="37"/>
      <c r="EL490" s="37"/>
      <c r="EM490" s="37"/>
      <c r="EN490" s="37"/>
      <c r="EO490" s="37"/>
      <c r="EP490" s="48"/>
      <c r="EQ490" s="37"/>
      <c r="ER490" s="37"/>
      <c r="ES490" s="37"/>
      <c r="ET490" s="37"/>
      <c r="EU490" s="37"/>
      <c r="EV490" s="37"/>
      <c r="EW490" s="37"/>
      <c r="EX490" s="37"/>
      <c r="EY490" s="36"/>
      <c r="EZ490" s="37"/>
      <c r="FA490" s="37"/>
      <c r="FB490" s="37"/>
      <c r="FC490" s="37"/>
      <c r="FD490" s="37"/>
      <c r="FE490" s="37"/>
      <c r="FF490" s="37"/>
      <c r="FG490" s="37"/>
      <c r="FH490" s="37"/>
    </row>
    <row r="491" spans="2:164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48"/>
      <c r="M491" s="37"/>
      <c r="N491" s="37"/>
      <c r="O491" s="37"/>
      <c r="P491" s="37"/>
      <c r="Q491" s="37"/>
      <c r="R491" s="37"/>
      <c r="S491" s="37"/>
      <c r="T491" s="37"/>
      <c r="U491" s="37"/>
      <c r="V491" s="48"/>
      <c r="W491" s="37"/>
      <c r="X491" s="37"/>
      <c r="Y491" s="37"/>
      <c r="Z491" s="37"/>
      <c r="AA491" s="37"/>
      <c r="AB491" s="37"/>
      <c r="AC491" s="37"/>
      <c r="AD491" s="37"/>
      <c r="AE491" s="37"/>
      <c r="AF491" s="48"/>
      <c r="AG491" s="37"/>
      <c r="AH491" s="37"/>
      <c r="AI491" s="37"/>
      <c r="AJ491" s="37"/>
      <c r="AK491" s="37"/>
      <c r="AL491" s="37"/>
      <c r="AM491" s="37"/>
      <c r="AN491" s="37"/>
      <c r="AO491" s="37"/>
      <c r="AP491" s="48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6"/>
      <c r="BB491" s="37"/>
      <c r="BC491" s="37"/>
      <c r="BD491" s="37"/>
      <c r="BE491" s="37"/>
      <c r="BF491" s="37"/>
      <c r="BG491" s="37"/>
      <c r="BH491" s="37"/>
      <c r="BI491" s="37"/>
      <c r="BJ491" s="37"/>
      <c r="BK491" s="48"/>
      <c r="BL491" s="37"/>
      <c r="BM491" s="37"/>
      <c r="BN491" s="37"/>
      <c r="BO491" s="37"/>
      <c r="BP491" s="37"/>
      <c r="BQ491" s="37"/>
      <c r="BR491" s="37"/>
      <c r="BS491" s="37"/>
      <c r="BT491" s="37"/>
      <c r="BU491" s="48"/>
      <c r="BV491" s="37"/>
      <c r="BW491" s="37"/>
      <c r="BX491" s="37"/>
      <c r="BY491" s="37"/>
      <c r="BZ491" s="37"/>
      <c r="CA491" s="37"/>
      <c r="CB491" s="37"/>
      <c r="CC491" s="37"/>
      <c r="CD491" s="37"/>
      <c r="CE491" s="48"/>
      <c r="CF491" s="37"/>
      <c r="CG491" s="37"/>
      <c r="CH491" s="37"/>
      <c r="CI491" s="37"/>
      <c r="CJ491" s="37"/>
      <c r="CK491" s="37"/>
      <c r="CL491" s="37"/>
      <c r="CM491" s="37"/>
      <c r="CN491" s="37"/>
      <c r="CO491" s="37"/>
      <c r="CP491" s="37"/>
      <c r="CQ491" s="37"/>
      <c r="CR491" s="37"/>
      <c r="CS491" s="37"/>
      <c r="CT491" s="37"/>
      <c r="CU491" s="37"/>
      <c r="CV491" s="37"/>
      <c r="CW491" s="37"/>
      <c r="CX491" s="37"/>
      <c r="CY491" s="37"/>
      <c r="CZ491" s="48"/>
      <c r="DA491" s="37"/>
      <c r="DE491">
        <f>DF492-DK490</f>
        <v>19.975757575757576</v>
      </c>
      <c r="DF491">
        <f>DI488/(DI483+DI484)</f>
        <v>43.368421052631575</v>
      </c>
      <c r="DG491">
        <f>DH492-DJ490</f>
        <v>19.975757575757576</v>
      </c>
      <c r="DH491">
        <f>DI487/(DI483+DI484)</f>
        <v>43.368421052631575</v>
      </c>
      <c r="DI491" t="s">
        <v>10</v>
      </c>
      <c r="DJ491">
        <f>DI487/DI486</f>
        <v>31.692307692307693</v>
      </c>
      <c r="DK491">
        <f>DI488/DI486</f>
        <v>31.692307692307693</v>
      </c>
      <c r="DT491" s="37"/>
      <c r="DU491" s="37"/>
      <c r="DV491" s="37"/>
      <c r="DW491" s="37"/>
      <c r="DX491" s="37"/>
      <c r="DY491" s="37"/>
      <c r="DZ491" s="37"/>
      <c r="EA491" s="37"/>
      <c r="EB491" s="37"/>
      <c r="EC491" s="37"/>
      <c r="ED491" s="37"/>
      <c r="EE491" s="48"/>
      <c r="EF491" s="37"/>
      <c r="EG491" s="37"/>
      <c r="EH491" s="37"/>
      <c r="EI491" s="37"/>
      <c r="EJ491" s="37"/>
      <c r="EK491" s="37"/>
      <c r="EL491" s="37"/>
      <c r="EM491" s="37"/>
      <c r="EN491" s="37"/>
      <c r="EO491" s="37"/>
      <c r="EP491" s="48"/>
      <c r="EQ491" s="37"/>
      <c r="ER491" s="37"/>
      <c r="ES491" s="37"/>
      <c r="ET491" s="37"/>
      <c r="EU491" s="37"/>
      <c r="EV491" s="37"/>
      <c r="EW491" s="37"/>
      <c r="EX491" s="37"/>
      <c r="EY491" s="36"/>
      <c r="EZ491" s="37"/>
      <c r="FA491" s="37"/>
      <c r="FB491" s="37"/>
      <c r="FC491" s="37"/>
      <c r="FD491" s="37"/>
      <c r="FE491" s="37"/>
      <c r="FF491" s="37"/>
      <c r="FG491" s="37"/>
      <c r="FH491" s="37"/>
    </row>
    <row r="492" spans="2:164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48"/>
      <c r="M492" s="37"/>
      <c r="N492" s="37"/>
      <c r="O492" s="37"/>
      <c r="P492" s="37"/>
      <c r="Q492" s="37"/>
      <c r="R492" s="37"/>
      <c r="S492" s="37"/>
      <c r="T492" s="37"/>
      <c r="U492" s="37"/>
      <c r="V492" s="48"/>
      <c r="W492" s="37"/>
      <c r="X492" s="37"/>
      <c r="Y492" s="37"/>
      <c r="Z492" s="37"/>
      <c r="AA492" s="37"/>
      <c r="AB492" s="37"/>
      <c r="AC492" s="37"/>
      <c r="AD492" s="37"/>
      <c r="AE492" s="37"/>
      <c r="AF492" s="48"/>
      <c r="AG492" s="37"/>
      <c r="AH492" s="37"/>
      <c r="AI492" s="37"/>
      <c r="AJ492" s="37"/>
      <c r="AK492" s="37"/>
      <c r="AL492" s="37"/>
      <c r="AM492" s="37"/>
      <c r="AN492" s="37"/>
      <c r="AO492" s="37"/>
      <c r="AP492" s="48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6"/>
      <c r="BB492" s="37"/>
      <c r="BC492" s="37"/>
      <c r="BD492" s="37"/>
      <c r="BE492" s="37"/>
      <c r="BF492" s="37"/>
      <c r="BG492" s="37"/>
      <c r="BH492" s="37"/>
      <c r="BI492" s="37"/>
      <c r="BJ492" s="37"/>
      <c r="BK492" s="48"/>
      <c r="BL492" s="37"/>
      <c r="BM492" s="37"/>
      <c r="BN492" s="37"/>
      <c r="BO492" s="37"/>
      <c r="BP492" s="37"/>
      <c r="BQ492" s="37"/>
      <c r="BR492" s="37"/>
      <c r="BS492" s="37"/>
      <c r="BT492" s="37"/>
      <c r="BU492" s="48"/>
      <c r="BV492" s="37"/>
      <c r="BW492" s="37"/>
      <c r="BX492" s="37"/>
      <c r="BY492" s="37"/>
      <c r="BZ492" s="37"/>
      <c r="CA492" s="37"/>
      <c r="CB492" s="37"/>
      <c r="CC492" s="37"/>
      <c r="CD492" s="37"/>
      <c r="CE492" s="48"/>
      <c r="CF492" s="37"/>
      <c r="CG492" s="37"/>
      <c r="CH492" s="37"/>
      <c r="CI492" s="37"/>
      <c r="CJ492" s="37"/>
      <c r="CK492" s="37"/>
      <c r="CL492" s="37"/>
      <c r="CM492" s="37"/>
      <c r="CN492" s="37"/>
      <c r="CO492" s="37"/>
      <c r="CP492" s="37"/>
      <c r="CQ492" s="37"/>
      <c r="CR492" s="37"/>
      <c r="CS492" s="37"/>
      <c r="CT492" s="37"/>
      <c r="CU492" s="37"/>
      <c r="CV492" s="37"/>
      <c r="CW492" s="37"/>
      <c r="CX492" s="37"/>
      <c r="CY492" s="37"/>
      <c r="CZ492" s="48"/>
      <c r="DA492" s="37"/>
      <c r="DF492">
        <f>DI488/(DI483-DI484)</f>
        <v>74.909090909090907</v>
      </c>
      <c r="DH492">
        <f>DI487/(DI483-DI484)</f>
        <v>74.909090909090907</v>
      </c>
      <c r="DI492" t="s">
        <v>11</v>
      </c>
      <c r="DJ492">
        <f>DI487/DI485</f>
        <v>91.555555555555557</v>
      </c>
      <c r="DK492">
        <f>DI488/DI485</f>
        <v>91.555555555555557</v>
      </c>
      <c r="DT492" s="37"/>
      <c r="DU492" s="37"/>
      <c r="DV492" s="37"/>
      <c r="DW492" s="37"/>
      <c r="DX492" s="37"/>
      <c r="DY492" s="37"/>
      <c r="DZ492" s="37"/>
      <c r="EA492" s="37"/>
      <c r="EB492" s="37"/>
      <c r="EC492" s="37"/>
      <c r="ED492" s="37"/>
      <c r="EE492" s="48"/>
      <c r="EF492" s="37"/>
      <c r="EG492" s="37"/>
      <c r="EH492" s="37"/>
      <c r="EI492" s="37"/>
      <c r="EJ492" s="37"/>
      <c r="EK492" s="37"/>
      <c r="EL492" s="37"/>
      <c r="EM492" s="37"/>
      <c r="EN492" s="37"/>
      <c r="EO492" s="37"/>
      <c r="EP492" s="48"/>
      <c r="EQ492" s="37"/>
      <c r="ER492" s="37"/>
      <c r="ES492" s="37"/>
      <c r="ET492" s="37"/>
      <c r="EU492" s="37"/>
      <c r="EV492" s="37"/>
      <c r="EW492" s="37"/>
      <c r="EX492" s="37"/>
      <c r="EY492" s="36"/>
      <c r="EZ492" s="37"/>
      <c r="FA492" s="37"/>
      <c r="FB492" s="37"/>
      <c r="FC492" s="37"/>
      <c r="FD492" s="37"/>
      <c r="FE492" s="37"/>
      <c r="FF492" s="37"/>
      <c r="FG492" s="37"/>
      <c r="FH492" s="37"/>
    </row>
    <row r="493" spans="2:164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48"/>
      <c r="M493" s="37"/>
      <c r="N493" s="37"/>
      <c r="O493" s="37"/>
      <c r="P493" s="37"/>
      <c r="Q493" s="37"/>
      <c r="R493" s="37"/>
      <c r="S493" s="37"/>
      <c r="T493" s="37"/>
      <c r="U493" s="37"/>
      <c r="V493" s="48"/>
      <c r="W493" s="37"/>
      <c r="X493" s="37"/>
      <c r="Y493" s="37"/>
      <c r="Z493" s="37"/>
      <c r="AA493" s="37"/>
      <c r="AB493" s="37"/>
      <c r="AC493" s="37"/>
      <c r="AD493" s="37"/>
      <c r="AE493" s="37"/>
      <c r="AF493" s="48"/>
      <c r="AG493" s="37"/>
      <c r="AH493" s="37"/>
      <c r="AI493" s="37"/>
      <c r="AJ493" s="37"/>
      <c r="AK493" s="37"/>
      <c r="AL493" s="37"/>
      <c r="AM493" s="37"/>
      <c r="AN493" s="37"/>
      <c r="AO493" s="37"/>
      <c r="AP493" s="48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6"/>
      <c r="BB493" s="37"/>
      <c r="BC493" s="37"/>
      <c r="BD493" s="37"/>
      <c r="BE493" s="37"/>
      <c r="BF493" s="37"/>
      <c r="BG493" s="37"/>
      <c r="BH493" s="37"/>
      <c r="BI493" s="37"/>
      <c r="BJ493" s="37"/>
      <c r="BK493" s="48"/>
      <c r="BL493" s="37"/>
      <c r="BM493" s="37"/>
      <c r="BN493" s="37"/>
      <c r="BO493" s="37"/>
      <c r="BP493" s="37"/>
      <c r="BQ493" s="37"/>
      <c r="BR493" s="37"/>
      <c r="BS493" s="37"/>
      <c r="BT493" s="37"/>
      <c r="BU493" s="48"/>
      <c r="BV493" s="37"/>
      <c r="BW493" s="37"/>
      <c r="BX493" s="37"/>
      <c r="BY493" s="37"/>
      <c r="BZ493" s="37"/>
      <c r="CA493" s="37"/>
      <c r="CB493" s="37"/>
      <c r="CC493" s="37"/>
      <c r="CD493" s="37"/>
      <c r="CE493" s="48"/>
      <c r="CF493" s="37"/>
      <c r="CG493" s="37"/>
      <c r="CH493" s="37"/>
      <c r="CI493" s="37"/>
      <c r="CJ493" s="37"/>
      <c r="CK493" s="37"/>
      <c r="CL493" s="37"/>
      <c r="CM493" s="37"/>
      <c r="CN493" s="37"/>
      <c r="CO493" s="37"/>
      <c r="CP493" s="37"/>
      <c r="CQ493" s="37"/>
      <c r="CR493" s="37"/>
      <c r="CS493" s="37"/>
      <c r="CT493" s="37"/>
      <c r="CU493" s="37"/>
      <c r="CV493" s="37"/>
      <c r="CW493" s="37"/>
      <c r="CX493" s="37"/>
      <c r="CY493" s="37"/>
      <c r="CZ493" s="48"/>
      <c r="DA493" s="37"/>
      <c r="DB493" s="3">
        <v>1</v>
      </c>
      <c r="DD493" s="50">
        <v>6.7530000000000004E-6</v>
      </c>
      <c r="DE493">
        <v>68.759</v>
      </c>
      <c r="DF493">
        <v>64.570999999999998</v>
      </c>
      <c r="DG493">
        <v>71.878</v>
      </c>
      <c r="DH493">
        <v>-115.346</v>
      </c>
      <c r="DI493">
        <v>1.2E-2</v>
      </c>
      <c r="DT493" s="37"/>
      <c r="DU493" s="37"/>
      <c r="DV493" s="37"/>
      <c r="DW493" s="37"/>
      <c r="DX493" s="37"/>
      <c r="DY493" s="37"/>
      <c r="DZ493" s="37"/>
      <c r="EA493" s="37"/>
      <c r="EB493" s="37"/>
      <c r="EC493" s="37"/>
      <c r="ED493" s="37"/>
      <c r="EE493" s="48"/>
      <c r="EF493" s="37"/>
      <c r="EG493" s="37"/>
      <c r="EH493" s="37"/>
      <c r="EI493" s="37"/>
      <c r="EJ493" s="37"/>
      <c r="EK493" s="37"/>
      <c r="EL493" s="37"/>
      <c r="EM493" s="37"/>
      <c r="EN493" s="37"/>
      <c r="EO493" s="37"/>
      <c r="EP493" s="48"/>
      <c r="EQ493" s="37"/>
      <c r="ER493" s="37"/>
      <c r="ES493" s="37"/>
      <c r="ET493" s="37"/>
      <c r="EU493" s="37"/>
      <c r="EV493" s="37"/>
      <c r="EW493" s="37"/>
      <c r="EX493" s="37"/>
      <c r="EY493" s="36"/>
      <c r="EZ493" s="37"/>
      <c r="FA493" s="37"/>
      <c r="FB493" s="37"/>
      <c r="FC493" s="37"/>
      <c r="FD493" s="37"/>
      <c r="FE493" s="37"/>
      <c r="FF493" s="37"/>
      <c r="FG493" s="37"/>
      <c r="FH493" s="37"/>
    </row>
    <row r="494" spans="2:164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48"/>
      <c r="M494" s="37"/>
      <c r="N494" s="37"/>
      <c r="O494" s="37"/>
      <c r="P494" s="37"/>
      <c r="Q494" s="37"/>
      <c r="R494" s="37"/>
      <c r="S494" s="37"/>
      <c r="T494" s="37"/>
      <c r="U494" s="37"/>
      <c r="V494" s="48"/>
      <c r="W494" s="37"/>
      <c r="X494" s="37"/>
      <c r="Y494" s="37"/>
      <c r="Z494" s="37"/>
      <c r="AA494" s="37"/>
      <c r="AB494" s="37"/>
      <c r="AC494" s="37"/>
      <c r="AD494" s="37"/>
      <c r="AE494" s="37"/>
      <c r="AF494" s="48"/>
      <c r="AG494" s="37"/>
      <c r="AH494" s="37"/>
      <c r="AI494" s="37"/>
      <c r="AJ494" s="37"/>
      <c r="AK494" s="37"/>
      <c r="AL494" s="37"/>
      <c r="AM494" s="37"/>
      <c r="AN494" s="37"/>
      <c r="AO494" s="37"/>
      <c r="AP494" s="48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6"/>
      <c r="BB494" s="37"/>
      <c r="BC494" s="37"/>
      <c r="BD494" s="37"/>
      <c r="BE494" s="37"/>
      <c r="BF494" s="37"/>
      <c r="BG494" s="37"/>
      <c r="BH494" s="37"/>
      <c r="BI494" s="37"/>
      <c r="BJ494" s="37"/>
      <c r="BK494" s="48"/>
      <c r="BL494" s="37"/>
      <c r="BM494" s="37"/>
      <c r="BN494" s="37"/>
      <c r="BO494" s="37"/>
      <c r="BP494" s="37"/>
      <c r="BQ494" s="37"/>
      <c r="BR494" s="37"/>
      <c r="BS494" s="37"/>
      <c r="BT494" s="37"/>
      <c r="BU494" s="48"/>
      <c r="BV494" s="37"/>
      <c r="BW494" s="37"/>
      <c r="BX494" s="37"/>
      <c r="BY494" s="37"/>
      <c r="BZ494" s="37"/>
      <c r="CA494" s="37"/>
      <c r="CB494" s="37"/>
      <c r="CC494" s="37"/>
      <c r="CD494" s="37"/>
      <c r="CE494" s="48"/>
      <c r="CF494" s="37"/>
      <c r="CG494" s="37"/>
      <c r="CH494" s="37"/>
      <c r="CI494" s="37"/>
      <c r="CJ494" s="37"/>
      <c r="CK494" s="37"/>
      <c r="CL494" s="37"/>
      <c r="CM494" s="37"/>
      <c r="CN494" s="37"/>
      <c r="CO494" s="37"/>
      <c r="CP494" s="37"/>
      <c r="CQ494" s="37"/>
      <c r="CR494" s="37"/>
      <c r="CS494" s="37"/>
      <c r="CT494" s="37"/>
      <c r="CU494" s="37"/>
      <c r="CV494" s="37"/>
      <c r="CW494" s="37"/>
      <c r="CX494" s="37"/>
      <c r="CY494" s="37"/>
      <c r="CZ494" s="48"/>
      <c r="DA494" s="37"/>
      <c r="DB494" s="3">
        <v>2</v>
      </c>
      <c r="DD494" s="50">
        <v>5.5249999999999996E-6</v>
      </c>
      <c r="DE494">
        <v>71.685000000000002</v>
      </c>
      <c r="DF494">
        <v>67.765000000000001</v>
      </c>
      <c r="DG494">
        <v>77</v>
      </c>
      <c r="DH494">
        <v>72.646000000000001</v>
      </c>
      <c r="DI494">
        <v>8.9999999999999993E-3</v>
      </c>
      <c r="DT494" s="37"/>
      <c r="DU494" s="37"/>
      <c r="DV494" s="37"/>
      <c r="DW494" s="37"/>
      <c r="DX494" s="37"/>
      <c r="DY494" s="37"/>
      <c r="DZ494" s="37"/>
      <c r="EA494" s="37"/>
      <c r="EB494" s="37"/>
      <c r="EC494" s="37"/>
      <c r="ED494" s="37"/>
      <c r="EE494" s="48"/>
      <c r="EF494" s="37"/>
      <c r="EG494" s="37"/>
      <c r="EH494" s="37"/>
      <c r="EI494" s="37"/>
      <c r="EJ494" s="37"/>
      <c r="EK494" s="37"/>
      <c r="EL494" s="37"/>
      <c r="EM494" s="37"/>
      <c r="EN494" s="37"/>
      <c r="EO494" s="37"/>
      <c r="EP494" s="48"/>
      <c r="EQ494" s="37"/>
      <c r="ER494" s="37"/>
      <c r="ES494" s="37"/>
      <c r="ET494" s="37"/>
      <c r="EU494" s="37"/>
      <c r="EV494" s="37"/>
      <c r="EW494" s="37"/>
      <c r="EX494" s="37"/>
      <c r="EY494" s="36"/>
      <c r="EZ494" s="37"/>
      <c r="FA494" s="37"/>
      <c r="FB494" s="37"/>
      <c r="FC494" s="37"/>
      <c r="FD494" s="37"/>
      <c r="FE494" s="37"/>
      <c r="FF494" s="37"/>
      <c r="FG494" s="37"/>
      <c r="FH494" s="37"/>
    </row>
    <row r="495" spans="2:164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48"/>
      <c r="M495" s="37"/>
      <c r="N495" s="37"/>
      <c r="O495" s="37"/>
      <c r="P495" s="37"/>
      <c r="Q495" s="37"/>
      <c r="R495" s="37"/>
      <c r="S495" s="37"/>
      <c r="T495" s="37"/>
      <c r="U495" s="37"/>
      <c r="V495" s="48"/>
      <c r="W495" s="37"/>
      <c r="X495" s="37"/>
      <c r="Y495" s="37"/>
      <c r="Z495" s="37"/>
      <c r="AA495" s="37"/>
      <c r="AB495" s="37"/>
      <c r="AC495" s="37"/>
      <c r="AD495" s="37"/>
      <c r="AE495" s="37"/>
      <c r="AF495" s="48"/>
      <c r="AG495" s="37"/>
      <c r="AH495" s="37"/>
      <c r="AI495" s="37"/>
      <c r="AJ495" s="37"/>
      <c r="AK495" s="37"/>
      <c r="AL495" s="37"/>
      <c r="AM495" s="37"/>
      <c r="AN495" s="37"/>
      <c r="AO495" s="37"/>
      <c r="AP495" s="48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6"/>
      <c r="BB495" s="37"/>
      <c r="BC495" s="37"/>
      <c r="BD495" s="37"/>
      <c r="BE495" s="37"/>
      <c r="BF495" s="37"/>
      <c r="BG495" s="37"/>
      <c r="BH495" s="37"/>
      <c r="BI495" s="37"/>
      <c r="BJ495" s="37"/>
      <c r="BK495" s="48"/>
      <c r="BL495" s="37"/>
      <c r="BM495" s="37"/>
      <c r="BN495" s="37"/>
      <c r="BO495" s="37"/>
      <c r="BP495" s="37"/>
      <c r="BQ495" s="37"/>
      <c r="BR495" s="37"/>
      <c r="BS495" s="37"/>
      <c r="BT495" s="37"/>
      <c r="BU495" s="48"/>
      <c r="BV495" s="37"/>
      <c r="BW495" s="37"/>
      <c r="BX495" s="37"/>
      <c r="BY495" s="37"/>
      <c r="BZ495" s="37"/>
      <c r="CA495" s="37"/>
      <c r="CB495" s="37"/>
      <c r="CC495" s="37"/>
      <c r="CD495" s="37"/>
      <c r="CE495" s="48"/>
      <c r="CF495" s="37"/>
      <c r="CG495" s="37"/>
      <c r="CH495" s="37"/>
      <c r="CI495" s="37"/>
      <c r="CJ495" s="37"/>
      <c r="CK495" s="37"/>
      <c r="CL495" s="37"/>
      <c r="CM495" s="37"/>
      <c r="CN495" s="37"/>
      <c r="CO495" s="37"/>
      <c r="CP495" s="37"/>
      <c r="CQ495" s="37"/>
      <c r="CR495" s="37"/>
      <c r="CS495" s="37"/>
      <c r="CT495" s="37"/>
      <c r="CU495" s="37"/>
      <c r="CV495" s="37"/>
      <c r="CW495" s="37"/>
      <c r="CX495" s="37"/>
      <c r="CY495" s="37"/>
      <c r="CZ495" s="48"/>
      <c r="DA495" s="37"/>
      <c r="DB495" s="3">
        <v>3</v>
      </c>
      <c r="DD495" s="50">
        <v>9.2089999999999994E-6</v>
      </c>
      <c r="DE495">
        <v>74.350999999999999</v>
      </c>
      <c r="DF495">
        <v>68.23</v>
      </c>
      <c r="DG495">
        <v>78.134</v>
      </c>
      <c r="DH495">
        <v>-105.94499999999999</v>
      </c>
      <c r="DI495">
        <v>1.6E-2</v>
      </c>
      <c r="DT495" s="37"/>
      <c r="DU495" s="37"/>
      <c r="DV495" s="37"/>
      <c r="DW495" s="37"/>
      <c r="DX495" s="37"/>
      <c r="DY495" s="37"/>
      <c r="DZ495" s="37"/>
      <c r="EA495" s="37"/>
      <c r="EB495" s="37"/>
      <c r="EC495" s="37"/>
      <c r="ED495" s="37"/>
      <c r="EE495" s="48"/>
      <c r="EF495" s="37"/>
      <c r="EG495" s="37"/>
      <c r="EH495" s="37"/>
      <c r="EI495" s="37"/>
      <c r="EJ495" s="37"/>
      <c r="EK495" s="37"/>
      <c r="EL495" s="37"/>
      <c r="EM495" s="37"/>
      <c r="EN495" s="37"/>
      <c r="EO495" s="37"/>
      <c r="EP495" s="48"/>
      <c r="EQ495" s="37"/>
      <c r="ER495" s="37"/>
      <c r="ES495" s="37"/>
      <c r="ET495" s="37"/>
      <c r="EU495" s="37"/>
      <c r="EV495" s="37"/>
      <c r="EW495" s="37"/>
      <c r="EX495" s="37"/>
      <c r="EY495" s="36"/>
      <c r="EZ495" s="37"/>
      <c r="FA495" s="37"/>
      <c r="FB495" s="37"/>
      <c r="FC495" s="37"/>
      <c r="FD495" s="37"/>
      <c r="FE495" s="37"/>
      <c r="FF495" s="37"/>
      <c r="FG495" s="37"/>
      <c r="FH495" s="37"/>
    </row>
    <row r="496" spans="2:164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48"/>
      <c r="M496" s="37"/>
      <c r="N496" s="37"/>
      <c r="O496" s="37"/>
      <c r="P496" s="37"/>
      <c r="Q496" s="37"/>
      <c r="R496" s="37"/>
      <c r="S496" s="37"/>
      <c r="T496" s="37"/>
      <c r="U496" s="37"/>
      <c r="V496" s="48"/>
      <c r="W496" s="37"/>
      <c r="X496" s="37"/>
      <c r="Y496" s="37"/>
      <c r="Z496" s="37"/>
      <c r="AA496" s="37"/>
      <c r="AB496" s="37"/>
      <c r="AC496" s="37"/>
      <c r="AD496" s="37"/>
      <c r="AE496" s="37"/>
      <c r="AF496" s="48"/>
      <c r="AG496" s="37"/>
      <c r="AH496" s="37"/>
      <c r="AI496" s="37"/>
      <c r="AJ496" s="37"/>
      <c r="AK496" s="37"/>
      <c r="AL496" s="37"/>
      <c r="AM496" s="37"/>
      <c r="AN496" s="37"/>
      <c r="AO496" s="37"/>
      <c r="AP496" s="48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6"/>
      <c r="BB496" s="37"/>
      <c r="BC496" s="37"/>
      <c r="BD496" s="37"/>
      <c r="BE496" s="37"/>
      <c r="BF496" s="37"/>
      <c r="BG496" s="37"/>
      <c r="BH496" s="37"/>
      <c r="BI496" s="37"/>
      <c r="BJ496" s="37"/>
      <c r="BK496" s="48"/>
      <c r="BL496" s="37"/>
      <c r="BM496" s="37"/>
      <c r="BN496" s="37"/>
      <c r="BO496" s="37"/>
      <c r="BP496" s="37"/>
      <c r="BQ496" s="37"/>
      <c r="BR496" s="37"/>
      <c r="BS496" s="37"/>
      <c r="BT496" s="37"/>
      <c r="BU496" s="48"/>
      <c r="BV496" s="37"/>
      <c r="BW496" s="37"/>
      <c r="BX496" s="37"/>
      <c r="BY496" s="37"/>
      <c r="BZ496" s="37"/>
      <c r="CA496" s="37"/>
      <c r="CB496" s="37"/>
      <c r="CC496" s="37"/>
      <c r="CD496" s="37"/>
      <c r="CE496" s="48"/>
      <c r="CF496" s="37"/>
      <c r="CG496" s="37"/>
      <c r="CH496" s="37"/>
      <c r="CI496" s="37"/>
      <c r="CJ496" s="37"/>
      <c r="CK496" s="37"/>
      <c r="CL496" s="37"/>
      <c r="CM496" s="37"/>
      <c r="CN496" s="37"/>
      <c r="CO496" s="37"/>
      <c r="CP496" s="37"/>
      <c r="CQ496" s="37"/>
      <c r="CR496" s="37"/>
      <c r="CS496" s="37"/>
      <c r="CT496" s="37"/>
      <c r="CU496" s="37"/>
      <c r="CV496" s="37"/>
      <c r="CW496" s="37"/>
      <c r="CX496" s="37"/>
      <c r="CY496" s="37"/>
      <c r="CZ496" s="48"/>
      <c r="DA496" s="37"/>
      <c r="DB496" s="3">
        <v>4</v>
      </c>
      <c r="DD496" s="50">
        <v>6.4459999999999998E-6</v>
      </c>
      <c r="DE496">
        <v>74.236999999999995</v>
      </c>
      <c r="DF496">
        <v>69</v>
      </c>
      <c r="DG496">
        <v>82.966999999999999</v>
      </c>
      <c r="DH496">
        <v>72.474000000000004</v>
      </c>
      <c r="DI496">
        <v>1.0999999999999999E-2</v>
      </c>
      <c r="DT496" s="37"/>
      <c r="DU496" s="37"/>
      <c r="DV496" s="37"/>
      <c r="DW496" s="37"/>
      <c r="DX496" s="37"/>
      <c r="DY496" s="37"/>
      <c r="DZ496" s="37"/>
      <c r="EA496" s="37"/>
      <c r="EB496" s="37"/>
      <c r="EC496" s="37"/>
      <c r="ED496" s="37"/>
      <c r="EE496" s="48"/>
      <c r="EF496" s="37"/>
      <c r="EG496" s="37"/>
      <c r="EH496" s="37"/>
      <c r="EI496" s="37"/>
      <c r="EJ496" s="37"/>
      <c r="EK496" s="37"/>
      <c r="EL496" s="37"/>
      <c r="EM496" s="37"/>
      <c r="EN496" s="37"/>
      <c r="EO496" s="37"/>
      <c r="EP496" s="48"/>
      <c r="EQ496" s="37"/>
      <c r="ER496" s="37"/>
      <c r="ES496" s="37"/>
      <c r="ET496" s="37"/>
      <c r="EU496" s="37"/>
      <c r="EV496" s="37"/>
      <c r="EW496" s="37"/>
      <c r="EX496" s="37"/>
      <c r="EY496" s="36"/>
      <c r="EZ496" s="37"/>
      <c r="FA496" s="37"/>
      <c r="FB496" s="37"/>
      <c r="FC496" s="37"/>
      <c r="FD496" s="37"/>
      <c r="FE496" s="37"/>
      <c r="FF496" s="37"/>
      <c r="FG496" s="37"/>
      <c r="FH496" s="37"/>
    </row>
    <row r="497" spans="2:164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48"/>
      <c r="M497" s="37"/>
      <c r="N497" s="37"/>
      <c r="O497" s="37"/>
      <c r="P497" s="37"/>
      <c r="Q497" s="37"/>
      <c r="R497" s="37"/>
      <c r="S497" s="37"/>
      <c r="T497" s="37"/>
      <c r="U497" s="37"/>
      <c r="V497" s="48"/>
      <c r="W497" s="37"/>
      <c r="X497" s="37"/>
      <c r="Y497" s="37"/>
      <c r="Z497" s="37"/>
      <c r="AA497" s="37"/>
      <c r="AB497" s="37"/>
      <c r="AC497" s="37"/>
      <c r="AD497" s="37"/>
      <c r="AE497" s="37"/>
      <c r="AF497" s="48"/>
      <c r="AG497" s="37"/>
      <c r="AH497" s="37"/>
      <c r="AI497" s="37"/>
      <c r="AJ497" s="37"/>
      <c r="AK497" s="37"/>
      <c r="AL497" s="37"/>
      <c r="AM497" s="37"/>
      <c r="AN497" s="37"/>
      <c r="AO497" s="37"/>
      <c r="AP497" s="48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6"/>
      <c r="BB497" s="37"/>
      <c r="BC497" s="37"/>
      <c r="BD497" s="37"/>
      <c r="BE497" s="37"/>
      <c r="BF497" s="37"/>
      <c r="BG497" s="37"/>
      <c r="BH497" s="37"/>
      <c r="BI497" s="37"/>
      <c r="BJ497" s="37"/>
      <c r="BK497" s="48"/>
      <c r="BL497" s="37"/>
      <c r="BM497" s="37"/>
      <c r="BN497" s="37"/>
      <c r="BO497" s="37"/>
      <c r="BP497" s="37"/>
      <c r="BQ497" s="37"/>
      <c r="BR497" s="37"/>
      <c r="BS497" s="37"/>
      <c r="BT497" s="37"/>
      <c r="BU497" s="48"/>
      <c r="BV497" s="37"/>
      <c r="BW497" s="37"/>
      <c r="BX497" s="37"/>
      <c r="BY497" s="37"/>
      <c r="BZ497" s="37"/>
      <c r="CA497" s="37"/>
      <c r="CB497" s="37"/>
      <c r="CC497" s="37"/>
      <c r="CD497" s="37"/>
      <c r="CE497" s="48"/>
      <c r="CF497" s="37"/>
      <c r="CG497" s="37"/>
      <c r="CH497" s="37"/>
      <c r="CI497" s="37"/>
      <c r="CJ497" s="37"/>
      <c r="CK497" s="37"/>
      <c r="CL497" s="37"/>
      <c r="CM497" s="37"/>
      <c r="CN497" s="37"/>
      <c r="CO497" s="37"/>
      <c r="CP497" s="37"/>
      <c r="CQ497" s="37"/>
      <c r="CR497" s="37"/>
      <c r="CS497" s="37"/>
      <c r="CT497" s="37"/>
      <c r="CU497" s="37"/>
      <c r="CV497" s="37"/>
      <c r="CW497" s="37"/>
      <c r="CX497" s="37"/>
      <c r="CY497" s="37"/>
      <c r="CZ497" s="48"/>
      <c r="DA497" s="37"/>
      <c r="DB497" s="3">
        <v>5</v>
      </c>
      <c r="DD497" s="50">
        <v>5.8320000000000002E-6</v>
      </c>
      <c r="DE497">
        <v>73.028999999999996</v>
      </c>
      <c r="DF497">
        <v>70</v>
      </c>
      <c r="DG497">
        <v>80.314999999999998</v>
      </c>
      <c r="DH497">
        <v>-109.44</v>
      </c>
      <c r="DI497">
        <v>0.01</v>
      </c>
      <c r="DT497" s="37"/>
      <c r="DU497" s="37"/>
      <c r="DV497" s="37"/>
      <c r="DW497" s="37"/>
      <c r="DX497" s="37"/>
      <c r="DY497" s="37"/>
      <c r="DZ497" s="37"/>
      <c r="EA497" s="37"/>
      <c r="EB497" s="37"/>
      <c r="EC497" s="37"/>
      <c r="ED497" s="37"/>
      <c r="EE497" s="48"/>
      <c r="EF497" s="37"/>
      <c r="EG497" s="37"/>
      <c r="EH497" s="37"/>
      <c r="EI497" s="37"/>
      <c r="EJ497" s="37"/>
      <c r="EK497" s="37"/>
      <c r="EL497" s="37"/>
      <c r="EM497" s="37"/>
      <c r="EN497" s="37"/>
      <c r="EO497" s="37"/>
      <c r="EP497" s="48"/>
      <c r="EQ497" s="37"/>
      <c r="ER497" s="37"/>
      <c r="ES497" s="37"/>
      <c r="ET497" s="37"/>
      <c r="EU497" s="37"/>
      <c r="EV497" s="37"/>
      <c r="EW497" s="37"/>
      <c r="EX497" s="37"/>
      <c r="EY497" s="36"/>
      <c r="EZ497" s="37"/>
      <c r="FA497" s="37"/>
      <c r="FB497" s="37"/>
      <c r="FC497" s="37"/>
      <c r="FD497" s="37"/>
      <c r="FE497" s="37"/>
      <c r="FF497" s="37"/>
      <c r="FG497" s="37"/>
      <c r="FH497" s="37"/>
    </row>
    <row r="498" spans="2:164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48"/>
      <c r="M498" s="37"/>
      <c r="N498" s="37"/>
      <c r="O498" s="37"/>
      <c r="P498" s="37"/>
      <c r="Q498" s="37"/>
      <c r="R498" s="37"/>
      <c r="S498" s="37"/>
      <c r="T498" s="37"/>
      <c r="U498" s="37"/>
      <c r="V498" s="48"/>
      <c r="W498" s="37"/>
      <c r="X498" s="37"/>
      <c r="Y498" s="37"/>
      <c r="Z498" s="37"/>
      <c r="AA498" s="37"/>
      <c r="AB498" s="37"/>
      <c r="AC498" s="37"/>
      <c r="AD498" s="37"/>
      <c r="AE498" s="37"/>
      <c r="AF498" s="48"/>
      <c r="AG498" s="37"/>
      <c r="AH498" s="37"/>
      <c r="AI498" s="37"/>
      <c r="AJ498" s="37"/>
      <c r="AK498" s="37"/>
      <c r="AL498" s="37"/>
      <c r="AM498" s="37"/>
      <c r="AN498" s="37"/>
      <c r="AO498" s="37"/>
      <c r="AP498" s="48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6"/>
      <c r="BB498" s="37"/>
      <c r="BC498" s="37"/>
      <c r="BD498" s="37"/>
      <c r="BE498" s="37"/>
      <c r="BF498" s="37"/>
      <c r="BG498" s="37"/>
      <c r="BH498" s="37"/>
      <c r="BI498" s="37"/>
      <c r="BJ498" s="37"/>
      <c r="BK498" s="48"/>
      <c r="BL498" s="37"/>
      <c r="BM498" s="37"/>
      <c r="BN498" s="37"/>
      <c r="BO498" s="37"/>
      <c r="BP498" s="37"/>
      <c r="BQ498" s="37"/>
      <c r="BR498" s="37"/>
      <c r="BS498" s="37"/>
      <c r="BT498" s="37"/>
      <c r="BU498" s="48"/>
      <c r="BV498" s="37"/>
      <c r="BW498" s="37"/>
      <c r="BX498" s="37"/>
      <c r="BY498" s="37"/>
      <c r="BZ498" s="37"/>
      <c r="CA498" s="37"/>
      <c r="CB498" s="37"/>
      <c r="CC498" s="37"/>
      <c r="CD498" s="37"/>
      <c r="CE498" s="48"/>
      <c r="CF498" s="37"/>
      <c r="CG498" s="37"/>
      <c r="CH498" s="37"/>
      <c r="CI498" s="37"/>
      <c r="CJ498" s="37"/>
      <c r="CK498" s="37"/>
      <c r="CL498" s="37"/>
      <c r="CM498" s="37"/>
      <c r="CN498" s="37"/>
      <c r="CO498" s="37"/>
      <c r="CP498" s="37"/>
      <c r="CQ498" s="37"/>
      <c r="CR498" s="37"/>
      <c r="CS498" s="37"/>
      <c r="CT498" s="37"/>
      <c r="CU498" s="37"/>
      <c r="CV498" s="37"/>
      <c r="CW498" s="37"/>
      <c r="CX498" s="37"/>
      <c r="CY498" s="37"/>
      <c r="CZ498" s="48"/>
      <c r="DA498" s="37"/>
      <c r="DB498" s="3">
        <v>6</v>
      </c>
      <c r="DD498" s="50">
        <v>1.044E-5</v>
      </c>
      <c r="DE498">
        <v>74.47</v>
      </c>
      <c r="DF498">
        <v>67.22</v>
      </c>
      <c r="DG498">
        <v>79.97</v>
      </c>
      <c r="DH498">
        <v>68.838999999999999</v>
      </c>
      <c r="DI498">
        <v>1.7999999999999999E-2</v>
      </c>
      <c r="DT498" s="37"/>
      <c r="DU498" s="37"/>
      <c r="DV498" s="37"/>
      <c r="DW498" s="37"/>
      <c r="DX498" s="37"/>
      <c r="DY498" s="37"/>
      <c r="DZ498" s="37"/>
      <c r="EA498" s="37"/>
      <c r="EB498" s="37"/>
      <c r="EC498" s="37"/>
      <c r="ED498" s="37"/>
      <c r="EE498" s="48"/>
      <c r="EF498" s="37"/>
      <c r="EG498" s="37"/>
      <c r="EH498" s="37"/>
      <c r="EI498" s="37"/>
      <c r="EJ498" s="37"/>
      <c r="EK498" s="37"/>
      <c r="EL498" s="37"/>
      <c r="EM498" s="37"/>
      <c r="EN498" s="37"/>
      <c r="EO498" s="37"/>
      <c r="EP498" s="48"/>
      <c r="EQ498" s="37"/>
      <c r="ER498" s="37"/>
      <c r="ES498" s="37"/>
      <c r="ET498" s="37"/>
      <c r="EU498" s="37"/>
      <c r="EV498" s="37"/>
      <c r="EW498" s="37"/>
      <c r="EX498" s="37"/>
      <c r="EY498" s="36"/>
      <c r="EZ498" s="37"/>
      <c r="FA498" s="37"/>
      <c r="FB498" s="37"/>
      <c r="FC498" s="37"/>
      <c r="FD498" s="37"/>
      <c r="FE498" s="37"/>
      <c r="FF498" s="37"/>
      <c r="FG498" s="37"/>
      <c r="FH498" s="37"/>
    </row>
    <row r="499" spans="2:164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48"/>
      <c r="M499" s="37"/>
      <c r="N499" s="37"/>
      <c r="O499" s="37"/>
      <c r="P499" s="37"/>
      <c r="Q499" s="37"/>
      <c r="R499" s="37"/>
      <c r="S499" s="37"/>
      <c r="T499" s="37"/>
      <c r="U499" s="37"/>
      <c r="V499" s="48"/>
      <c r="W499" s="37"/>
      <c r="X499" s="37"/>
      <c r="Y499" s="37"/>
      <c r="Z499" s="37"/>
      <c r="AA499" s="37"/>
      <c r="AB499" s="37"/>
      <c r="AC499" s="37"/>
      <c r="AD499" s="37"/>
      <c r="AE499" s="37"/>
      <c r="AF499" s="48"/>
      <c r="AG499" s="37"/>
      <c r="AH499" s="37"/>
      <c r="AI499" s="37"/>
      <c r="AJ499" s="37"/>
      <c r="AK499" s="37"/>
      <c r="AL499" s="37"/>
      <c r="AM499" s="37"/>
      <c r="AN499" s="37"/>
      <c r="AO499" s="37"/>
      <c r="AP499" s="48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6"/>
      <c r="BB499" s="37"/>
      <c r="BC499" s="37"/>
      <c r="BD499" s="37"/>
      <c r="BE499" s="37"/>
      <c r="BF499" s="37"/>
      <c r="BG499" s="37"/>
      <c r="BH499" s="37"/>
      <c r="BI499" s="37"/>
      <c r="BJ499" s="37"/>
      <c r="BK499" s="48"/>
      <c r="BL499" s="37"/>
      <c r="BM499" s="37"/>
      <c r="BN499" s="37"/>
      <c r="BO499" s="37"/>
      <c r="BP499" s="37"/>
      <c r="BQ499" s="37"/>
      <c r="BR499" s="37"/>
      <c r="BS499" s="37"/>
      <c r="BT499" s="37"/>
      <c r="BU499" s="48"/>
      <c r="BV499" s="37"/>
      <c r="BW499" s="37"/>
      <c r="BX499" s="37"/>
      <c r="BY499" s="37"/>
      <c r="BZ499" s="37"/>
      <c r="CA499" s="37"/>
      <c r="CB499" s="37"/>
      <c r="CC499" s="37"/>
      <c r="CD499" s="37"/>
      <c r="CE499" s="48"/>
      <c r="CF499" s="37"/>
      <c r="CG499" s="37"/>
      <c r="CH499" s="37"/>
      <c r="CI499" s="37"/>
      <c r="CJ499" s="37"/>
      <c r="CK499" s="37"/>
      <c r="CL499" s="37"/>
      <c r="CM499" s="37"/>
      <c r="CN499" s="37"/>
      <c r="CO499" s="37"/>
      <c r="CP499" s="37"/>
      <c r="CQ499" s="37"/>
      <c r="CR499" s="37"/>
      <c r="CS499" s="37"/>
      <c r="CT499" s="37"/>
      <c r="CU499" s="37"/>
      <c r="CV499" s="37"/>
      <c r="CW499" s="37"/>
      <c r="CX499" s="37"/>
      <c r="CY499" s="37"/>
      <c r="CZ499" s="48"/>
      <c r="DA499" s="37"/>
      <c r="DB499" s="3">
        <v>7</v>
      </c>
      <c r="DD499" s="50">
        <v>7.3669999999999999E-6</v>
      </c>
      <c r="DE499">
        <v>73.200999999999993</v>
      </c>
      <c r="DF499">
        <v>67.667000000000002</v>
      </c>
      <c r="DG499">
        <v>77.695999999999998</v>
      </c>
      <c r="DH499">
        <v>-109.983</v>
      </c>
      <c r="DI499">
        <v>1.2999999999999999E-2</v>
      </c>
      <c r="DT499" s="37"/>
      <c r="DU499" s="37"/>
      <c r="DV499" s="37"/>
      <c r="DW499" s="37"/>
      <c r="DX499" s="37"/>
      <c r="DY499" s="37"/>
      <c r="DZ499" s="37"/>
      <c r="EA499" s="37"/>
      <c r="EB499" s="37"/>
      <c r="EC499" s="37"/>
      <c r="ED499" s="37"/>
      <c r="EE499" s="48"/>
      <c r="EF499" s="37"/>
      <c r="EG499" s="37"/>
      <c r="EH499" s="37"/>
      <c r="EI499" s="37"/>
      <c r="EJ499" s="37"/>
      <c r="EK499" s="37"/>
      <c r="EL499" s="37"/>
      <c r="EM499" s="37"/>
      <c r="EN499" s="37"/>
      <c r="EO499" s="37"/>
      <c r="EP499" s="48"/>
      <c r="EQ499" s="37"/>
      <c r="ER499" s="37"/>
      <c r="ES499" s="37"/>
      <c r="ET499" s="37"/>
      <c r="EU499" s="37"/>
      <c r="EV499" s="37"/>
      <c r="EW499" s="37"/>
      <c r="EX499" s="37"/>
      <c r="EY499" s="36"/>
      <c r="EZ499" s="37"/>
      <c r="FA499" s="37"/>
      <c r="FB499" s="37"/>
      <c r="FC499" s="37"/>
      <c r="FD499" s="37"/>
      <c r="FE499" s="37"/>
      <c r="FF499" s="37"/>
      <c r="FG499" s="37"/>
      <c r="FH499" s="37"/>
    </row>
    <row r="500" spans="2:164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48"/>
      <c r="M500" s="37"/>
      <c r="N500" s="37"/>
      <c r="O500" s="37"/>
      <c r="P500" s="37"/>
      <c r="Q500" s="37"/>
      <c r="R500" s="37"/>
      <c r="S500" s="37"/>
      <c r="T500" s="37"/>
      <c r="U500" s="37"/>
      <c r="V500" s="48"/>
      <c r="W500" s="37"/>
      <c r="X500" s="37"/>
      <c r="Y500" s="37"/>
      <c r="Z500" s="37"/>
      <c r="AA500" s="37"/>
      <c r="AB500" s="37"/>
      <c r="AC500" s="37"/>
      <c r="AD500" s="37"/>
      <c r="AE500" s="37"/>
      <c r="AF500" s="48"/>
      <c r="AG500" s="37"/>
      <c r="AH500" s="37"/>
      <c r="AI500" s="37"/>
      <c r="AJ500" s="37"/>
      <c r="AK500" s="37"/>
      <c r="AL500" s="37"/>
      <c r="AM500" s="37"/>
      <c r="AN500" s="37"/>
      <c r="AO500" s="37"/>
      <c r="AP500" s="48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6"/>
      <c r="BB500" s="37"/>
      <c r="BC500" s="37"/>
      <c r="BD500" s="37"/>
      <c r="BE500" s="37"/>
      <c r="BF500" s="37"/>
      <c r="BG500" s="37"/>
      <c r="BH500" s="37"/>
      <c r="BI500" s="37"/>
      <c r="BJ500" s="37"/>
      <c r="BK500" s="48"/>
      <c r="BL500" s="37"/>
      <c r="BM500" s="37"/>
      <c r="BN500" s="37"/>
      <c r="BO500" s="37"/>
      <c r="BP500" s="37"/>
      <c r="BQ500" s="37"/>
      <c r="BR500" s="37"/>
      <c r="BS500" s="37"/>
      <c r="BT500" s="37"/>
      <c r="BU500" s="48"/>
      <c r="BV500" s="37"/>
      <c r="BW500" s="37"/>
      <c r="BX500" s="37"/>
      <c r="BY500" s="37"/>
      <c r="BZ500" s="37"/>
      <c r="CA500" s="37"/>
      <c r="CB500" s="37"/>
      <c r="CC500" s="37"/>
      <c r="CD500" s="37"/>
      <c r="CE500" s="48"/>
      <c r="CF500" s="37"/>
      <c r="CG500" s="37"/>
      <c r="CH500" s="37"/>
      <c r="CI500" s="37"/>
      <c r="CJ500" s="37"/>
      <c r="CK500" s="37"/>
      <c r="CL500" s="37"/>
      <c r="CM500" s="37"/>
      <c r="CN500" s="37"/>
      <c r="CO500" s="37"/>
      <c r="CP500" s="37"/>
      <c r="CQ500" s="37"/>
      <c r="CR500" s="37"/>
      <c r="CS500" s="37"/>
      <c r="CT500" s="37"/>
      <c r="CU500" s="37"/>
      <c r="CV500" s="37"/>
      <c r="CW500" s="37"/>
      <c r="CX500" s="37"/>
      <c r="CY500" s="37"/>
      <c r="CZ500" s="48"/>
      <c r="DA500" s="37"/>
      <c r="DB500" s="3">
        <v>8</v>
      </c>
      <c r="DD500" s="50">
        <v>1.044E-5</v>
      </c>
      <c r="DE500">
        <v>72.506</v>
      </c>
      <c r="DF500">
        <v>68.402000000000001</v>
      </c>
      <c r="DG500">
        <v>78.394000000000005</v>
      </c>
      <c r="DH500">
        <v>72.120999999999995</v>
      </c>
      <c r="DI500">
        <v>1.7999999999999999E-2</v>
      </c>
      <c r="DT500" s="37"/>
      <c r="DU500" s="37"/>
      <c r="DV500" s="37"/>
      <c r="DW500" s="37"/>
      <c r="DX500" s="37"/>
      <c r="DY500" s="37"/>
      <c r="DZ500" s="37"/>
      <c r="EA500" s="37"/>
      <c r="EB500" s="37"/>
      <c r="EC500" s="37"/>
      <c r="ED500" s="37"/>
      <c r="EE500" s="48"/>
      <c r="EF500" s="37"/>
      <c r="EG500" s="37"/>
      <c r="EH500" s="37"/>
      <c r="EI500" s="37"/>
      <c r="EJ500" s="37"/>
      <c r="EK500" s="37"/>
      <c r="EL500" s="37"/>
      <c r="EM500" s="37"/>
      <c r="EN500" s="37"/>
      <c r="EO500" s="37"/>
      <c r="EP500" s="48"/>
      <c r="EQ500" s="37"/>
      <c r="ER500" s="37"/>
      <c r="ES500" s="37"/>
      <c r="ET500" s="37"/>
      <c r="EU500" s="37"/>
      <c r="EV500" s="37"/>
      <c r="EW500" s="37"/>
      <c r="EX500" s="37"/>
      <c r="EY500" s="36"/>
      <c r="EZ500" s="37"/>
      <c r="FA500" s="37"/>
      <c r="FB500" s="37"/>
      <c r="FC500" s="37"/>
      <c r="FD500" s="37"/>
      <c r="FE500" s="37"/>
      <c r="FF500" s="37"/>
      <c r="FG500" s="37"/>
      <c r="FH500" s="37"/>
    </row>
    <row r="501" spans="2:164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48"/>
      <c r="M501" s="37"/>
      <c r="N501" s="37"/>
      <c r="O501" s="37"/>
      <c r="P501" s="37"/>
      <c r="Q501" s="37"/>
      <c r="R501" s="37"/>
      <c r="S501" s="37"/>
      <c r="T501" s="37"/>
      <c r="U501" s="37"/>
      <c r="V501" s="48"/>
      <c r="W501" s="37"/>
      <c r="X501" s="37"/>
      <c r="Y501" s="37"/>
      <c r="Z501" s="37"/>
      <c r="AA501" s="37"/>
      <c r="AB501" s="37"/>
      <c r="AC501" s="37"/>
      <c r="AD501" s="37"/>
      <c r="AE501" s="37"/>
      <c r="AF501" s="48"/>
      <c r="AG501" s="37"/>
      <c r="AH501" s="37"/>
      <c r="AI501" s="37"/>
      <c r="AJ501" s="37"/>
      <c r="AK501" s="37"/>
      <c r="AL501" s="37"/>
      <c r="AM501" s="37"/>
      <c r="AN501" s="37"/>
      <c r="AO501" s="37"/>
      <c r="AP501" s="48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6"/>
      <c r="BB501" s="37"/>
      <c r="BC501" s="37"/>
      <c r="BD501" s="37"/>
      <c r="BE501" s="37"/>
      <c r="BF501" s="37"/>
      <c r="BG501" s="37"/>
      <c r="BH501" s="37"/>
      <c r="BI501" s="37"/>
      <c r="BJ501" s="37"/>
      <c r="BK501" s="48"/>
      <c r="BL501" s="37"/>
      <c r="BM501" s="37"/>
      <c r="BN501" s="37"/>
      <c r="BO501" s="37"/>
      <c r="BP501" s="37"/>
      <c r="BQ501" s="37"/>
      <c r="BR501" s="37"/>
      <c r="BS501" s="37"/>
      <c r="BT501" s="37"/>
      <c r="BU501" s="48"/>
      <c r="BV501" s="37"/>
      <c r="BW501" s="37"/>
      <c r="BX501" s="37"/>
      <c r="BY501" s="37"/>
      <c r="BZ501" s="37"/>
      <c r="CA501" s="37"/>
      <c r="CB501" s="37"/>
      <c r="CC501" s="37"/>
      <c r="CD501" s="37"/>
      <c r="CE501" s="48"/>
      <c r="CF501" s="37"/>
      <c r="CG501" s="37"/>
      <c r="CH501" s="37"/>
      <c r="CI501" s="37"/>
      <c r="CJ501" s="37"/>
      <c r="CK501" s="37"/>
      <c r="CL501" s="37"/>
      <c r="CM501" s="37"/>
      <c r="CN501" s="37"/>
      <c r="CO501" s="37"/>
      <c r="CP501" s="37"/>
      <c r="CQ501" s="37"/>
      <c r="CR501" s="37"/>
      <c r="CS501" s="37"/>
      <c r="CT501" s="37"/>
      <c r="CU501" s="37"/>
      <c r="CV501" s="37"/>
      <c r="CW501" s="37"/>
      <c r="CX501" s="37"/>
      <c r="CY501" s="37"/>
      <c r="CZ501" s="48"/>
      <c r="DA501" s="37"/>
      <c r="DB501" s="3">
        <v>9</v>
      </c>
      <c r="DD501" s="50">
        <v>1.3200000000000001E-5</v>
      </c>
      <c r="DE501">
        <v>68.376000000000005</v>
      </c>
      <c r="DF501">
        <v>60.374000000000002</v>
      </c>
      <c r="DG501">
        <v>78.929000000000002</v>
      </c>
      <c r="DH501">
        <v>-108.004</v>
      </c>
      <c r="DI501">
        <v>2.3E-2</v>
      </c>
      <c r="DT501" s="37"/>
      <c r="DU501" s="37"/>
      <c r="DV501" s="37"/>
      <c r="DW501" s="37"/>
      <c r="DX501" s="37"/>
      <c r="DY501" s="37"/>
      <c r="DZ501" s="37"/>
      <c r="EA501" s="37"/>
      <c r="EB501" s="37"/>
      <c r="EC501" s="37"/>
      <c r="ED501" s="37"/>
      <c r="EE501" s="48"/>
      <c r="EF501" s="37"/>
      <c r="EG501" s="37"/>
      <c r="EH501" s="37"/>
      <c r="EI501" s="37"/>
      <c r="EJ501" s="37"/>
      <c r="EK501" s="37"/>
      <c r="EL501" s="37"/>
      <c r="EM501" s="37"/>
      <c r="EN501" s="37"/>
      <c r="EO501" s="37"/>
      <c r="EP501" s="48"/>
      <c r="EQ501" s="37"/>
      <c r="ER501" s="37"/>
      <c r="ES501" s="37"/>
      <c r="ET501" s="37"/>
      <c r="EU501" s="37"/>
      <c r="EV501" s="37"/>
      <c r="EW501" s="37"/>
      <c r="EX501" s="37"/>
      <c r="EY501" s="36"/>
      <c r="EZ501" s="37"/>
      <c r="FA501" s="37"/>
      <c r="FB501" s="37"/>
      <c r="FC501" s="37"/>
      <c r="FD501" s="37"/>
      <c r="FE501" s="37"/>
      <c r="FF501" s="37"/>
      <c r="FG501" s="37"/>
      <c r="FH501" s="37"/>
    </row>
    <row r="502" spans="2:164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48"/>
      <c r="M502" s="37"/>
      <c r="N502" s="37"/>
      <c r="O502" s="37"/>
      <c r="P502" s="37"/>
      <c r="Q502" s="37"/>
      <c r="R502" s="37"/>
      <c r="S502" s="37"/>
      <c r="T502" s="37"/>
      <c r="U502" s="37"/>
      <c r="V502" s="48"/>
      <c r="W502" s="37"/>
      <c r="X502" s="37"/>
      <c r="Y502" s="37"/>
      <c r="Z502" s="37"/>
      <c r="AA502" s="37"/>
      <c r="AB502" s="37"/>
      <c r="AC502" s="37"/>
      <c r="AD502" s="37"/>
      <c r="AE502" s="37"/>
      <c r="AF502" s="48"/>
      <c r="AG502" s="37"/>
      <c r="AH502" s="37"/>
      <c r="AI502" s="37"/>
      <c r="AJ502" s="37"/>
      <c r="AK502" s="37"/>
      <c r="AL502" s="37"/>
      <c r="AM502" s="37"/>
      <c r="AN502" s="37"/>
      <c r="AO502" s="37"/>
      <c r="AP502" s="48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6"/>
      <c r="BB502" s="37"/>
      <c r="BC502" s="37"/>
      <c r="BD502" s="37"/>
      <c r="BE502" s="37"/>
      <c r="BF502" s="37"/>
      <c r="BG502" s="37"/>
      <c r="BH502" s="37"/>
      <c r="BI502" s="37"/>
      <c r="BJ502" s="37"/>
      <c r="BK502" s="48"/>
      <c r="BL502" s="37"/>
      <c r="BM502" s="37"/>
      <c r="BN502" s="37"/>
      <c r="BO502" s="37"/>
      <c r="BP502" s="37"/>
      <c r="BQ502" s="37"/>
      <c r="BR502" s="37"/>
      <c r="BS502" s="37"/>
      <c r="BT502" s="37"/>
      <c r="BU502" s="48"/>
      <c r="BV502" s="37"/>
      <c r="BW502" s="37"/>
      <c r="BX502" s="37"/>
      <c r="BY502" s="37"/>
      <c r="BZ502" s="37"/>
      <c r="CA502" s="37"/>
      <c r="CB502" s="37"/>
      <c r="CC502" s="37"/>
      <c r="CD502" s="37"/>
      <c r="CE502" s="48"/>
      <c r="CF502" s="37"/>
      <c r="CG502" s="37"/>
      <c r="CH502" s="37"/>
      <c r="CI502" s="37"/>
      <c r="CJ502" s="37"/>
      <c r="CK502" s="37"/>
      <c r="CL502" s="37"/>
      <c r="CM502" s="37"/>
      <c r="CN502" s="37"/>
      <c r="CO502" s="37"/>
      <c r="CP502" s="37"/>
      <c r="CQ502" s="37"/>
      <c r="CR502" s="37"/>
      <c r="CS502" s="37"/>
      <c r="CT502" s="37"/>
      <c r="CU502" s="37"/>
      <c r="CV502" s="37"/>
      <c r="CW502" s="37"/>
      <c r="CX502" s="37"/>
      <c r="CY502" s="37"/>
      <c r="CZ502" s="48"/>
      <c r="DA502" s="37"/>
      <c r="DB502" s="3">
        <v>10</v>
      </c>
      <c r="DD502" s="50">
        <v>1.259E-5</v>
      </c>
      <c r="DE502">
        <v>69.286000000000001</v>
      </c>
      <c r="DF502">
        <v>62.2</v>
      </c>
      <c r="DG502">
        <v>73.805000000000007</v>
      </c>
      <c r="DH502">
        <v>73.855999999999995</v>
      </c>
      <c r="DI502">
        <v>2.1999999999999999E-2</v>
      </c>
      <c r="DT502" s="37"/>
      <c r="DU502" s="37"/>
      <c r="DV502" s="37"/>
      <c r="DW502" s="37"/>
      <c r="DX502" s="37"/>
      <c r="DY502" s="37"/>
      <c r="DZ502" s="37"/>
      <c r="EA502" s="37"/>
      <c r="EB502" s="37"/>
      <c r="EC502" s="37"/>
      <c r="ED502" s="37"/>
      <c r="EE502" s="48"/>
      <c r="EF502" s="37"/>
      <c r="EG502" s="37"/>
      <c r="EH502" s="37"/>
      <c r="EI502" s="37"/>
      <c r="EJ502" s="37"/>
      <c r="EK502" s="37"/>
      <c r="EL502" s="37"/>
      <c r="EM502" s="37"/>
      <c r="EN502" s="37"/>
      <c r="EO502" s="37"/>
      <c r="EP502" s="48"/>
      <c r="EQ502" s="37"/>
      <c r="ER502" s="37"/>
      <c r="ES502" s="37"/>
      <c r="ET502" s="37"/>
      <c r="EU502" s="37"/>
      <c r="EV502" s="37"/>
      <c r="EW502" s="37"/>
      <c r="EX502" s="37"/>
      <c r="EY502" s="36"/>
      <c r="EZ502" s="37"/>
      <c r="FA502" s="37"/>
      <c r="FB502" s="37"/>
      <c r="FC502" s="37"/>
      <c r="FD502" s="37"/>
      <c r="FE502" s="37"/>
      <c r="FF502" s="37"/>
      <c r="FG502" s="37"/>
      <c r="FH502" s="37"/>
    </row>
    <row r="503" spans="2:164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48"/>
      <c r="M503" s="37"/>
      <c r="N503" s="37"/>
      <c r="O503" s="37"/>
      <c r="P503" s="37"/>
      <c r="Q503" s="37"/>
      <c r="R503" s="37"/>
      <c r="S503" s="37"/>
      <c r="T503" s="37"/>
      <c r="U503" s="37"/>
      <c r="V503" s="48"/>
      <c r="W503" s="37"/>
      <c r="X503" s="37"/>
      <c r="Y503" s="37"/>
      <c r="Z503" s="37"/>
      <c r="AA503" s="37"/>
      <c r="AB503" s="37"/>
      <c r="AC503" s="37"/>
      <c r="AD503" s="37"/>
      <c r="AE503" s="37"/>
      <c r="AF503" s="48"/>
      <c r="AG503" s="37"/>
      <c r="AH503" s="37"/>
      <c r="AI503" s="37"/>
      <c r="AJ503" s="37"/>
      <c r="AK503" s="37"/>
      <c r="AL503" s="37"/>
      <c r="AM503" s="37"/>
      <c r="AN503" s="37"/>
      <c r="AO503" s="37"/>
      <c r="AP503" s="48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6"/>
      <c r="BB503" s="37"/>
      <c r="BC503" s="37"/>
      <c r="BD503" s="37"/>
      <c r="BE503" s="37"/>
      <c r="BF503" s="37"/>
      <c r="BG503" s="37"/>
      <c r="BH503" s="37"/>
      <c r="BI503" s="37"/>
      <c r="BJ503" s="37"/>
      <c r="BK503" s="48"/>
      <c r="BL503" s="37"/>
      <c r="BM503" s="37"/>
      <c r="BN503" s="37"/>
      <c r="BO503" s="37"/>
      <c r="BP503" s="37"/>
      <c r="BQ503" s="37"/>
      <c r="BR503" s="37"/>
      <c r="BS503" s="37"/>
      <c r="BT503" s="37"/>
      <c r="BU503" s="48"/>
      <c r="BV503" s="37"/>
      <c r="BW503" s="37"/>
      <c r="BX503" s="37"/>
      <c r="BY503" s="37"/>
      <c r="BZ503" s="37"/>
      <c r="CA503" s="37"/>
      <c r="CB503" s="37"/>
      <c r="CC503" s="37"/>
      <c r="CD503" s="37"/>
      <c r="CE503" s="48"/>
      <c r="CF503" s="37"/>
      <c r="CG503" s="37"/>
      <c r="CH503" s="37"/>
      <c r="CI503" s="37"/>
      <c r="CJ503" s="37"/>
      <c r="CK503" s="37"/>
      <c r="CL503" s="37"/>
      <c r="CM503" s="37"/>
      <c r="CN503" s="37"/>
      <c r="CO503" s="37"/>
      <c r="CP503" s="37"/>
      <c r="CQ503" s="37"/>
      <c r="CR503" s="37"/>
      <c r="CS503" s="37"/>
      <c r="CT503" s="37"/>
      <c r="CU503" s="37"/>
      <c r="CV503" s="37"/>
      <c r="CW503" s="37"/>
      <c r="CX503" s="37"/>
      <c r="CY503" s="37"/>
      <c r="CZ503" s="48"/>
      <c r="DA503" s="37"/>
      <c r="DB503" s="3">
        <v>11</v>
      </c>
      <c r="DD503" s="50">
        <v>9.5149999999999995E-6</v>
      </c>
      <c r="DE503">
        <v>71.531999999999996</v>
      </c>
      <c r="DF503">
        <v>66.578000000000003</v>
      </c>
      <c r="DG503">
        <v>76.555999999999997</v>
      </c>
      <c r="DH503">
        <v>-109.654</v>
      </c>
      <c r="DI503">
        <v>1.6E-2</v>
      </c>
      <c r="DT503" s="37"/>
      <c r="DU503" s="37"/>
      <c r="DV503" s="37"/>
      <c r="DW503" s="37"/>
      <c r="DX503" s="37"/>
      <c r="DY503" s="37"/>
      <c r="DZ503" s="37"/>
      <c r="EA503" s="37"/>
      <c r="EB503" s="37"/>
      <c r="EC503" s="37"/>
      <c r="ED503" s="37"/>
      <c r="EE503" s="48"/>
      <c r="EF503" s="37"/>
      <c r="EG503" s="37"/>
      <c r="EH503" s="37"/>
      <c r="EI503" s="37"/>
      <c r="EJ503" s="37"/>
      <c r="EK503" s="37"/>
      <c r="EL503" s="37"/>
      <c r="EM503" s="37"/>
      <c r="EN503" s="37"/>
      <c r="EO503" s="37"/>
      <c r="EP503" s="48"/>
      <c r="EQ503" s="37"/>
      <c r="ER503" s="37"/>
      <c r="ES503" s="37"/>
      <c r="ET503" s="37"/>
      <c r="EU503" s="37"/>
      <c r="EV503" s="37"/>
      <c r="EW503" s="37"/>
      <c r="EX503" s="37"/>
      <c r="EY503" s="36"/>
      <c r="EZ503" s="37"/>
      <c r="FA503" s="37"/>
      <c r="FB503" s="37"/>
      <c r="FC503" s="37"/>
      <c r="FD503" s="37"/>
      <c r="FE503" s="37"/>
      <c r="FF503" s="37"/>
      <c r="FG503" s="37"/>
      <c r="FH503" s="37"/>
    </row>
    <row r="504" spans="2:164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48"/>
      <c r="M504" s="37"/>
      <c r="N504" s="37"/>
      <c r="O504" s="37"/>
      <c r="P504" s="37"/>
      <c r="Q504" s="37"/>
      <c r="R504" s="37"/>
      <c r="S504" s="37"/>
      <c r="T504" s="37"/>
      <c r="U504" s="37"/>
      <c r="V504" s="48"/>
      <c r="W504" s="37"/>
      <c r="X504" s="37"/>
      <c r="Y504" s="37"/>
      <c r="Z504" s="37"/>
      <c r="AA504" s="37"/>
      <c r="AB504" s="37"/>
      <c r="AC504" s="37"/>
      <c r="AD504" s="37"/>
      <c r="AE504" s="37"/>
      <c r="AF504" s="48"/>
      <c r="AG504" s="37"/>
      <c r="AH504" s="37"/>
      <c r="AI504" s="37"/>
      <c r="AJ504" s="37"/>
      <c r="AK504" s="37"/>
      <c r="AL504" s="37"/>
      <c r="AM504" s="37"/>
      <c r="AN504" s="37"/>
      <c r="AO504" s="37"/>
      <c r="AP504" s="48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6"/>
      <c r="BB504" s="37"/>
      <c r="BC504" s="37"/>
      <c r="BD504" s="37"/>
      <c r="BE504" s="37"/>
      <c r="BF504" s="37"/>
      <c r="BG504" s="37"/>
      <c r="BH504" s="37"/>
      <c r="BI504" s="37"/>
      <c r="BJ504" s="37"/>
      <c r="BK504" s="48"/>
      <c r="BL504" s="37"/>
      <c r="BM504" s="37"/>
      <c r="BN504" s="37"/>
      <c r="BO504" s="37"/>
      <c r="BP504" s="37"/>
      <c r="BQ504" s="37"/>
      <c r="BR504" s="37"/>
      <c r="BS504" s="37"/>
      <c r="BT504" s="37"/>
      <c r="BU504" s="48"/>
      <c r="BV504" s="37"/>
      <c r="BW504" s="37"/>
      <c r="BX504" s="37"/>
      <c r="BY504" s="37"/>
      <c r="BZ504" s="37"/>
      <c r="CA504" s="37"/>
      <c r="CB504" s="37"/>
      <c r="CC504" s="37"/>
      <c r="CD504" s="37"/>
      <c r="CE504" s="48"/>
      <c r="CF504" s="37"/>
      <c r="CG504" s="37"/>
      <c r="CH504" s="37"/>
      <c r="CI504" s="37"/>
      <c r="CJ504" s="37"/>
      <c r="CK504" s="37"/>
      <c r="CL504" s="37"/>
      <c r="CM504" s="37"/>
      <c r="CN504" s="37"/>
      <c r="CO504" s="37"/>
      <c r="CP504" s="37"/>
      <c r="CQ504" s="37"/>
      <c r="CR504" s="37"/>
      <c r="CS504" s="37"/>
      <c r="CT504" s="37"/>
      <c r="CU504" s="37"/>
      <c r="CV504" s="37"/>
      <c r="CW504" s="37"/>
      <c r="CX504" s="37"/>
      <c r="CY504" s="37"/>
      <c r="CZ504" s="48"/>
      <c r="DA504" s="37"/>
      <c r="DB504" s="3">
        <v>12</v>
      </c>
      <c r="DD504" s="50">
        <v>4.9110000000000001E-6</v>
      </c>
      <c r="DE504">
        <v>67.906999999999996</v>
      </c>
      <c r="DF504">
        <v>63</v>
      </c>
      <c r="DG504">
        <v>70.667000000000002</v>
      </c>
      <c r="DH504">
        <v>70.346000000000004</v>
      </c>
      <c r="DI504">
        <v>8.0000000000000002E-3</v>
      </c>
      <c r="DT504" s="37"/>
      <c r="DU504" s="37"/>
      <c r="DV504" s="37"/>
      <c r="DW504" s="37"/>
      <c r="DX504" s="37"/>
      <c r="DY504" s="37"/>
      <c r="DZ504" s="37"/>
      <c r="EA504" s="37"/>
      <c r="EB504" s="37"/>
      <c r="EC504" s="37"/>
      <c r="ED504" s="37"/>
      <c r="EE504" s="48"/>
      <c r="EF504" s="37"/>
      <c r="EG504" s="37"/>
      <c r="EH504" s="37"/>
      <c r="EI504" s="37"/>
      <c r="EJ504" s="37"/>
      <c r="EK504" s="37"/>
      <c r="EL504" s="37"/>
      <c r="EM504" s="37"/>
      <c r="EN504" s="37"/>
      <c r="EO504" s="37"/>
      <c r="EP504" s="48"/>
      <c r="EQ504" s="37"/>
      <c r="ER504" s="37"/>
      <c r="ES504" s="37"/>
      <c r="ET504" s="37"/>
      <c r="EU504" s="37"/>
      <c r="EV504" s="37"/>
      <c r="EW504" s="37"/>
      <c r="EX504" s="37"/>
      <c r="EY504" s="36"/>
      <c r="EZ504" s="37"/>
      <c r="FA504" s="37"/>
      <c r="FB504" s="37"/>
      <c r="FC504" s="37"/>
      <c r="FD504" s="37"/>
      <c r="FE504" s="37"/>
      <c r="FF504" s="37"/>
      <c r="FG504" s="37"/>
      <c r="FH504" s="37"/>
    </row>
    <row r="505" spans="2:164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48"/>
      <c r="M505" s="37"/>
      <c r="N505" s="37"/>
      <c r="O505" s="37"/>
      <c r="P505" s="37"/>
      <c r="Q505" s="37"/>
      <c r="R505" s="37"/>
      <c r="S505" s="37"/>
      <c r="T505" s="37"/>
      <c r="U505" s="37"/>
      <c r="V505" s="48"/>
      <c r="W505" s="37"/>
      <c r="X505" s="37"/>
      <c r="Y505" s="37"/>
      <c r="Z505" s="37"/>
      <c r="AA505" s="37"/>
      <c r="AB505" s="37"/>
      <c r="AC505" s="37"/>
      <c r="AD505" s="37"/>
      <c r="AE505" s="37"/>
      <c r="AF505" s="48"/>
      <c r="AG505" s="37"/>
      <c r="AH505" s="37"/>
      <c r="AI505" s="37"/>
      <c r="AJ505" s="37"/>
      <c r="AK505" s="37"/>
      <c r="AL505" s="37"/>
      <c r="AM505" s="37"/>
      <c r="AN505" s="37"/>
      <c r="AO505" s="37"/>
      <c r="AP505" s="48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6"/>
      <c r="BB505" s="37"/>
      <c r="BC505" s="37"/>
      <c r="BD505" s="37"/>
      <c r="BE505" s="37"/>
      <c r="BF505" s="37"/>
      <c r="BG505" s="37"/>
      <c r="BH505" s="37"/>
      <c r="BI505" s="37"/>
      <c r="BJ505" s="37"/>
      <c r="BK505" s="48"/>
      <c r="BL505" s="37"/>
      <c r="BM505" s="37"/>
      <c r="BN505" s="37"/>
      <c r="BO505" s="37"/>
      <c r="BP505" s="37"/>
      <c r="BQ505" s="37"/>
      <c r="BR505" s="37"/>
      <c r="BS505" s="37"/>
      <c r="BT505" s="37"/>
      <c r="BU505" s="48"/>
      <c r="BV505" s="37"/>
      <c r="BW505" s="37"/>
      <c r="BX505" s="37"/>
      <c r="BY505" s="37"/>
      <c r="BZ505" s="37"/>
      <c r="CA505" s="37"/>
      <c r="CB505" s="37"/>
      <c r="CC505" s="37"/>
      <c r="CD505" s="37"/>
      <c r="CE505" s="48"/>
      <c r="CF505" s="37"/>
      <c r="CG505" s="37"/>
      <c r="CH505" s="37"/>
      <c r="CI505" s="37"/>
      <c r="CJ505" s="37"/>
      <c r="CK505" s="37"/>
      <c r="CL505" s="37"/>
      <c r="CM505" s="37"/>
      <c r="CN505" s="37"/>
      <c r="CO505" s="37"/>
      <c r="CP505" s="37"/>
      <c r="CQ505" s="37"/>
      <c r="CR505" s="37"/>
      <c r="CS505" s="37"/>
      <c r="CT505" s="37"/>
      <c r="CU505" s="37"/>
      <c r="CV505" s="37"/>
      <c r="CW505" s="37"/>
      <c r="CX505" s="37"/>
      <c r="CY505" s="37"/>
      <c r="CZ505" s="48"/>
      <c r="DA505" s="37"/>
      <c r="DB505" s="3">
        <v>13</v>
      </c>
      <c r="DD505" s="50">
        <v>6.7530000000000004E-6</v>
      </c>
      <c r="DE505">
        <v>65.772000000000006</v>
      </c>
      <c r="DF505">
        <v>56</v>
      </c>
      <c r="DG505">
        <v>69.332999999999998</v>
      </c>
      <c r="DH505">
        <v>-109.29</v>
      </c>
      <c r="DI505">
        <v>1.2E-2</v>
      </c>
      <c r="DT505" s="37"/>
      <c r="DU505" s="37"/>
      <c r="DV505" s="37"/>
      <c r="DW505" s="37"/>
      <c r="DX505" s="37"/>
      <c r="DY505" s="37"/>
      <c r="DZ505" s="37"/>
      <c r="EA505" s="37"/>
      <c r="EB505" s="37"/>
      <c r="EC505" s="37"/>
      <c r="ED505" s="37"/>
      <c r="EE505" s="48"/>
      <c r="EF505" s="37"/>
      <c r="EG505" s="37"/>
      <c r="EH505" s="37"/>
      <c r="EI505" s="37"/>
      <c r="EJ505" s="37"/>
      <c r="EK505" s="37"/>
      <c r="EL505" s="37"/>
      <c r="EM505" s="37"/>
      <c r="EN505" s="37"/>
      <c r="EO505" s="37"/>
      <c r="EP505" s="48"/>
      <c r="EQ505" s="37"/>
      <c r="ER505" s="37"/>
      <c r="ES505" s="37"/>
      <c r="ET505" s="37"/>
      <c r="EU505" s="37"/>
      <c r="EV505" s="37"/>
      <c r="EW505" s="37"/>
      <c r="EX505" s="37"/>
      <c r="EY505" s="36"/>
      <c r="EZ505" s="37"/>
      <c r="FA505" s="37"/>
      <c r="FB505" s="37"/>
      <c r="FC505" s="37"/>
      <c r="FD505" s="37"/>
      <c r="FE505" s="37"/>
      <c r="FF505" s="37"/>
      <c r="FG505" s="37"/>
      <c r="FH505" s="37"/>
    </row>
    <row r="506" spans="2:164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48"/>
      <c r="M506" s="37"/>
      <c r="N506" s="37"/>
      <c r="O506" s="37"/>
      <c r="P506" s="37"/>
      <c r="Q506" s="37"/>
      <c r="R506" s="37"/>
      <c r="S506" s="37"/>
      <c r="T506" s="37"/>
      <c r="U506" s="37"/>
      <c r="V506" s="48"/>
      <c r="W506" s="37"/>
      <c r="X506" s="37"/>
      <c r="Y506" s="37"/>
      <c r="Z506" s="37"/>
      <c r="AA506" s="37"/>
      <c r="AB506" s="37"/>
      <c r="AC506" s="37"/>
      <c r="AD506" s="37"/>
      <c r="AE506" s="37"/>
      <c r="AF506" s="48"/>
      <c r="AG506" s="37"/>
      <c r="AH506" s="37"/>
      <c r="AI506" s="37"/>
      <c r="AJ506" s="37"/>
      <c r="AK506" s="37"/>
      <c r="AL506" s="37"/>
      <c r="AM506" s="37"/>
      <c r="AN506" s="37"/>
      <c r="AO506" s="37"/>
      <c r="AP506" s="48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6"/>
      <c r="BB506" s="37"/>
      <c r="BC506" s="37"/>
      <c r="BD506" s="37"/>
      <c r="BE506" s="37"/>
      <c r="BF506" s="37"/>
      <c r="BG506" s="37"/>
      <c r="BH506" s="37"/>
      <c r="BI506" s="37"/>
      <c r="BJ506" s="37"/>
      <c r="BK506" s="48"/>
      <c r="BL506" s="37"/>
      <c r="BM506" s="37"/>
      <c r="BN506" s="37"/>
      <c r="BO506" s="37"/>
      <c r="BP506" s="37"/>
      <c r="BQ506" s="37"/>
      <c r="BR506" s="37"/>
      <c r="BS506" s="37"/>
      <c r="BT506" s="37"/>
      <c r="BU506" s="48"/>
      <c r="BV506" s="37"/>
      <c r="BW506" s="37"/>
      <c r="BX506" s="37"/>
      <c r="BY506" s="37"/>
      <c r="BZ506" s="37"/>
      <c r="CA506" s="37"/>
      <c r="CB506" s="37"/>
      <c r="CC506" s="37"/>
      <c r="CD506" s="37"/>
      <c r="CE506" s="48"/>
      <c r="CF506" s="37"/>
      <c r="CG506" s="37"/>
      <c r="CH506" s="37"/>
      <c r="CI506" s="37"/>
      <c r="CJ506" s="37"/>
      <c r="CK506" s="37"/>
      <c r="CL506" s="37"/>
      <c r="CM506" s="37"/>
      <c r="CN506" s="37"/>
      <c r="CO506" s="37"/>
      <c r="CP506" s="37"/>
      <c r="CQ506" s="37"/>
      <c r="CR506" s="37"/>
      <c r="CS506" s="37"/>
      <c r="CT506" s="37"/>
      <c r="CU506" s="37"/>
      <c r="CV506" s="37"/>
      <c r="CW506" s="37"/>
      <c r="CX506" s="37"/>
      <c r="CY506" s="37"/>
      <c r="CZ506" s="48"/>
      <c r="DA506" s="37"/>
      <c r="DB506" s="3">
        <v>14</v>
      </c>
      <c r="DD506" s="50">
        <v>1.013E-5</v>
      </c>
      <c r="DE506">
        <v>62.865000000000002</v>
      </c>
      <c r="DF506">
        <v>56</v>
      </c>
      <c r="DG506">
        <v>68.858000000000004</v>
      </c>
      <c r="DH506">
        <v>73.811000000000007</v>
      </c>
      <c r="DI506">
        <v>1.7999999999999999E-2</v>
      </c>
      <c r="DT506" s="37"/>
      <c r="DU506" s="37"/>
      <c r="DV506" s="37"/>
      <c r="DW506" s="37"/>
      <c r="DX506" s="37"/>
      <c r="DY506" s="37"/>
      <c r="DZ506" s="37"/>
      <c r="EA506" s="37"/>
      <c r="EB506" s="37"/>
      <c r="EC506" s="37"/>
      <c r="ED506" s="37"/>
      <c r="EE506" s="48"/>
      <c r="EF506" s="37"/>
      <c r="EG506" s="37"/>
      <c r="EH506" s="37"/>
      <c r="EI506" s="37"/>
      <c r="EJ506" s="37"/>
      <c r="EK506" s="37"/>
      <c r="EL506" s="37"/>
      <c r="EM506" s="37"/>
      <c r="EN506" s="37"/>
      <c r="EO506" s="37"/>
      <c r="EP506" s="48"/>
      <c r="EQ506" s="37"/>
      <c r="ER506" s="37"/>
      <c r="ES506" s="37"/>
      <c r="ET506" s="37"/>
      <c r="EU506" s="37"/>
      <c r="EV506" s="37"/>
      <c r="EW506" s="37"/>
      <c r="EX506" s="37"/>
      <c r="EY506" s="36"/>
      <c r="EZ506" s="37"/>
      <c r="FA506" s="37"/>
      <c r="FB506" s="37"/>
      <c r="FC506" s="37"/>
      <c r="FD506" s="37"/>
      <c r="FE506" s="37"/>
      <c r="FF506" s="37"/>
      <c r="FG506" s="37"/>
      <c r="FH506" s="37"/>
    </row>
    <row r="507" spans="2:164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48"/>
      <c r="M507" s="37"/>
      <c r="N507" s="37"/>
      <c r="O507" s="37"/>
      <c r="P507" s="37"/>
      <c r="Q507" s="37"/>
      <c r="R507" s="37"/>
      <c r="S507" s="37"/>
      <c r="T507" s="37"/>
      <c r="U507" s="37"/>
      <c r="V507" s="48"/>
      <c r="W507" s="37"/>
      <c r="X507" s="37"/>
      <c r="Y507" s="37"/>
      <c r="Z507" s="37"/>
      <c r="AA507" s="37"/>
      <c r="AB507" s="37"/>
      <c r="AC507" s="37"/>
      <c r="AD507" s="37"/>
      <c r="AE507" s="37"/>
      <c r="AF507" s="48"/>
      <c r="AG507" s="37"/>
      <c r="AH507" s="37"/>
      <c r="AI507" s="37"/>
      <c r="AJ507" s="37"/>
      <c r="AK507" s="37"/>
      <c r="AL507" s="37"/>
      <c r="AM507" s="37"/>
      <c r="AN507" s="37"/>
      <c r="AO507" s="37"/>
      <c r="AP507" s="48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6"/>
      <c r="BB507" s="37"/>
      <c r="BC507" s="37"/>
      <c r="BD507" s="37"/>
      <c r="BE507" s="37"/>
      <c r="BF507" s="37"/>
      <c r="BG507" s="37"/>
      <c r="BH507" s="37"/>
      <c r="BI507" s="37"/>
      <c r="BJ507" s="37"/>
      <c r="BK507" s="48"/>
      <c r="BL507" s="37"/>
      <c r="BM507" s="37"/>
      <c r="BN507" s="37"/>
      <c r="BO507" s="37"/>
      <c r="BP507" s="37"/>
      <c r="BQ507" s="37"/>
      <c r="BR507" s="37"/>
      <c r="BS507" s="37"/>
      <c r="BT507" s="37"/>
      <c r="BU507" s="48"/>
      <c r="BV507" s="37"/>
      <c r="BW507" s="37"/>
      <c r="BX507" s="37"/>
      <c r="BY507" s="37"/>
      <c r="BZ507" s="37"/>
      <c r="CA507" s="37"/>
      <c r="CB507" s="37"/>
      <c r="CC507" s="37"/>
      <c r="CD507" s="37"/>
      <c r="CE507" s="48"/>
      <c r="CF507" s="37"/>
      <c r="CG507" s="37"/>
      <c r="CH507" s="37"/>
      <c r="CI507" s="37"/>
      <c r="CJ507" s="37"/>
      <c r="CK507" s="37"/>
      <c r="CL507" s="37"/>
      <c r="CM507" s="37"/>
      <c r="CN507" s="37"/>
      <c r="CO507" s="37"/>
      <c r="CP507" s="37"/>
      <c r="CQ507" s="37"/>
      <c r="CR507" s="37"/>
      <c r="CS507" s="37"/>
      <c r="CT507" s="37"/>
      <c r="CU507" s="37"/>
      <c r="CV507" s="37"/>
      <c r="CW507" s="37"/>
      <c r="CX507" s="37"/>
      <c r="CY507" s="37"/>
      <c r="CZ507" s="48"/>
      <c r="DA507" s="37"/>
      <c r="DB507" s="3">
        <v>15</v>
      </c>
      <c r="DD507" s="50">
        <v>1.044E-5</v>
      </c>
      <c r="DE507">
        <v>61.765999999999998</v>
      </c>
      <c r="DF507">
        <v>57.716999999999999</v>
      </c>
      <c r="DG507">
        <v>64.302999999999997</v>
      </c>
      <c r="DH507">
        <v>-109.53700000000001</v>
      </c>
      <c r="DI507">
        <v>1.7999999999999999E-2</v>
      </c>
      <c r="DT507" s="37"/>
      <c r="DU507" s="37"/>
      <c r="DV507" s="37"/>
      <c r="DW507" s="37"/>
      <c r="DX507" s="37"/>
      <c r="DY507" s="37"/>
      <c r="DZ507" s="37"/>
      <c r="EA507" s="37"/>
      <c r="EB507" s="37"/>
      <c r="EC507" s="37"/>
      <c r="ED507" s="37"/>
      <c r="EE507" s="48"/>
      <c r="EF507" s="37"/>
      <c r="EG507" s="37"/>
      <c r="EH507" s="37"/>
      <c r="EI507" s="37"/>
      <c r="EJ507" s="37"/>
      <c r="EK507" s="37"/>
      <c r="EL507" s="37"/>
      <c r="EM507" s="37"/>
      <c r="EN507" s="37"/>
      <c r="EO507" s="37"/>
      <c r="EP507" s="48"/>
      <c r="EQ507" s="37"/>
      <c r="ER507" s="37"/>
      <c r="ES507" s="37"/>
      <c r="ET507" s="37"/>
      <c r="EU507" s="37"/>
      <c r="EV507" s="37"/>
      <c r="EW507" s="37"/>
      <c r="EX507" s="37"/>
      <c r="EY507" s="36"/>
      <c r="EZ507" s="37"/>
      <c r="FA507" s="37"/>
      <c r="FB507" s="37"/>
      <c r="FC507" s="37"/>
      <c r="FD507" s="37"/>
      <c r="FE507" s="37"/>
      <c r="FF507" s="37"/>
      <c r="FG507" s="37"/>
      <c r="FH507" s="37"/>
    </row>
    <row r="508" spans="2:164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48"/>
      <c r="M508" s="37"/>
      <c r="N508" s="37"/>
      <c r="O508" s="37"/>
      <c r="P508" s="37"/>
      <c r="Q508" s="37"/>
      <c r="R508" s="37"/>
      <c r="S508" s="37"/>
      <c r="T508" s="37"/>
      <c r="U508" s="37"/>
      <c r="V508" s="48"/>
      <c r="W508" s="37"/>
      <c r="X508" s="37"/>
      <c r="Y508" s="37"/>
      <c r="Z508" s="37"/>
      <c r="AA508" s="37"/>
      <c r="AB508" s="37"/>
      <c r="AC508" s="37"/>
      <c r="AD508" s="37"/>
      <c r="AE508" s="37"/>
      <c r="AF508" s="48"/>
      <c r="AG508" s="37"/>
      <c r="AH508" s="37"/>
      <c r="AI508" s="37"/>
      <c r="AJ508" s="37"/>
      <c r="AK508" s="37"/>
      <c r="AL508" s="37"/>
      <c r="AM508" s="37"/>
      <c r="AN508" s="37"/>
      <c r="AO508" s="37"/>
      <c r="AP508" s="48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6"/>
      <c r="BB508" s="37"/>
      <c r="BC508" s="37"/>
      <c r="BD508" s="37"/>
      <c r="BE508" s="37"/>
      <c r="BF508" s="37"/>
      <c r="BG508" s="37"/>
      <c r="BH508" s="37"/>
      <c r="BI508" s="37"/>
      <c r="BJ508" s="37"/>
      <c r="BK508" s="48"/>
      <c r="BL508" s="37"/>
      <c r="BM508" s="37"/>
      <c r="BN508" s="37"/>
      <c r="BO508" s="37"/>
      <c r="BP508" s="37"/>
      <c r="BQ508" s="37"/>
      <c r="BR508" s="37"/>
      <c r="BS508" s="37"/>
      <c r="BT508" s="37"/>
      <c r="BU508" s="48"/>
      <c r="BV508" s="37"/>
      <c r="BW508" s="37"/>
      <c r="BX508" s="37"/>
      <c r="BY508" s="37"/>
      <c r="BZ508" s="37"/>
      <c r="CA508" s="37"/>
      <c r="CB508" s="37"/>
      <c r="CC508" s="37"/>
      <c r="CD508" s="37"/>
      <c r="CE508" s="48"/>
      <c r="CF508" s="37"/>
      <c r="CG508" s="37"/>
      <c r="CH508" s="37"/>
      <c r="CI508" s="37"/>
      <c r="CJ508" s="37"/>
      <c r="CK508" s="37"/>
      <c r="CL508" s="37"/>
      <c r="CM508" s="37"/>
      <c r="CN508" s="37"/>
      <c r="CO508" s="37"/>
      <c r="CP508" s="37"/>
      <c r="CQ508" s="37"/>
      <c r="CR508" s="37"/>
      <c r="CS508" s="37"/>
      <c r="CT508" s="37"/>
      <c r="CU508" s="37"/>
      <c r="CV508" s="37"/>
      <c r="CW508" s="37"/>
      <c r="CX508" s="37"/>
      <c r="CY508" s="37"/>
      <c r="CZ508" s="48"/>
      <c r="DA508" s="37"/>
      <c r="DB508" s="3">
        <v>16</v>
      </c>
      <c r="DD508" s="50">
        <v>8.9020000000000005E-6</v>
      </c>
      <c r="DE508">
        <v>61.033000000000001</v>
      </c>
      <c r="DF508">
        <v>58.21</v>
      </c>
      <c r="DG508">
        <v>64.17</v>
      </c>
      <c r="DH508">
        <v>71.564999999999998</v>
      </c>
      <c r="DI508">
        <v>1.6E-2</v>
      </c>
      <c r="DT508" s="37"/>
      <c r="DU508" s="37"/>
      <c r="DV508" s="37"/>
      <c r="DW508" s="37"/>
      <c r="DX508" s="37"/>
      <c r="DY508" s="37"/>
      <c r="DZ508" s="37"/>
      <c r="EA508" s="37"/>
      <c r="EB508" s="37"/>
      <c r="EC508" s="37"/>
      <c r="ED508" s="37"/>
      <c r="EE508" s="48"/>
      <c r="EF508" s="37"/>
      <c r="EG508" s="37"/>
      <c r="EH508" s="37"/>
      <c r="EI508" s="37"/>
      <c r="EJ508" s="37"/>
      <c r="EK508" s="37"/>
      <c r="EL508" s="37"/>
      <c r="EM508" s="37"/>
      <c r="EN508" s="37"/>
      <c r="EO508" s="37"/>
      <c r="EP508" s="48"/>
      <c r="EQ508" s="37"/>
      <c r="ER508" s="37"/>
      <c r="ES508" s="37"/>
      <c r="ET508" s="37"/>
      <c r="EU508" s="37"/>
      <c r="EV508" s="37"/>
      <c r="EW508" s="37"/>
      <c r="EX508" s="37"/>
      <c r="EY508" s="36"/>
      <c r="EZ508" s="37"/>
      <c r="FA508" s="37"/>
      <c r="FB508" s="37"/>
      <c r="FC508" s="37"/>
      <c r="FD508" s="37"/>
      <c r="FE508" s="37"/>
      <c r="FF508" s="37"/>
      <c r="FG508" s="37"/>
      <c r="FH508" s="37"/>
    </row>
    <row r="509" spans="2:164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48"/>
      <c r="M509" s="37"/>
      <c r="N509" s="37"/>
      <c r="O509" s="37"/>
      <c r="P509" s="37"/>
      <c r="Q509" s="37"/>
      <c r="R509" s="37"/>
      <c r="S509" s="37"/>
      <c r="T509" s="37"/>
      <c r="U509" s="37"/>
      <c r="V509" s="48"/>
      <c r="W509" s="37"/>
      <c r="X509" s="37"/>
      <c r="Y509" s="37"/>
      <c r="Z509" s="37"/>
      <c r="AA509" s="37"/>
      <c r="AB509" s="37"/>
      <c r="AC509" s="37"/>
      <c r="AD509" s="37"/>
      <c r="AE509" s="37"/>
      <c r="AF509" s="48"/>
      <c r="AG509" s="37"/>
      <c r="AH509" s="37"/>
      <c r="AI509" s="37"/>
      <c r="AJ509" s="37"/>
      <c r="AK509" s="37"/>
      <c r="AL509" s="37"/>
      <c r="AM509" s="37"/>
      <c r="AN509" s="37"/>
      <c r="AO509" s="37"/>
      <c r="AP509" s="48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6"/>
      <c r="BB509" s="37"/>
      <c r="BC509" s="37"/>
      <c r="BD509" s="37"/>
      <c r="BE509" s="37"/>
      <c r="BF509" s="37"/>
      <c r="BG509" s="37"/>
      <c r="BH509" s="37"/>
      <c r="BI509" s="37"/>
      <c r="BJ509" s="37"/>
      <c r="BK509" s="48"/>
      <c r="BL509" s="37"/>
      <c r="BM509" s="37"/>
      <c r="BN509" s="37"/>
      <c r="BO509" s="37"/>
      <c r="BP509" s="37"/>
      <c r="BQ509" s="37"/>
      <c r="BR509" s="37"/>
      <c r="BS509" s="37"/>
      <c r="BT509" s="37"/>
      <c r="BU509" s="48"/>
      <c r="BV509" s="37"/>
      <c r="BW509" s="37"/>
      <c r="BX509" s="37"/>
      <c r="BY509" s="37"/>
      <c r="BZ509" s="37"/>
      <c r="CA509" s="37"/>
      <c r="CB509" s="37"/>
      <c r="CC509" s="37"/>
      <c r="CD509" s="37"/>
      <c r="CE509" s="48"/>
      <c r="CF509" s="37"/>
      <c r="CG509" s="37"/>
      <c r="CH509" s="37"/>
      <c r="CI509" s="37"/>
      <c r="CJ509" s="37"/>
      <c r="CK509" s="37"/>
      <c r="CL509" s="37"/>
      <c r="CM509" s="37"/>
      <c r="CN509" s="37"/>
      <c r="CO509" s="37"/>
      <c r="CP509" s="37"/>
      <c r="CQ509" s="37"/>
      <c r="CR509" s="37"/>
      <c r="CS509" s="37"/>
      <c r="CT509" s="37"/>
      <c r="CU509" s="37"/>
      <c r="CV509" s="37"/>
      <c r="CW509" s="37"/>
      <c r="CX509" s="37"/>
      <c r="CY509" s="37"/>
      <c r="CZ509" s="48"/>
      <c r="DA509" s="37"/>
      <c r="DB509" s="3">
        <v>17</v>
      </c>
      <c r="DD509" s="50">
        <v>8.9020000000000005E-6</v>
      </c>
      <c r="DE509">
        <v>57.965000000000003</v>
      </c>
      <c r="DF509">
        <v>52.755000000000003</v>
      </c>
      <c r="DG509">
        <v>62.85</v>
      </c>
      <c r="DH509">
        <v>-108.435</v>
      </c>
      <c r="DI509">
        <v>1.6E-2</v>
      </c>
      <c r="DT509" s="37"/>
      <c r="DU509" s="37"/>
      <c r="DV509" s="37"/>
      <c r="DW509" s="37"/>
      <c r="DX509" s="37"/>
      <c r="DY509" s="37"/>
      <c r="DZ509" s="37"/>
      <c r="EA509" s="37"/>
      <c r="EB509" s="37"/>
      <c r="EC509" s="37"/>
      <c r="ED509" s="37"/>
      <c r="EE509" s="48"/>
      <c r="EF509" s="37"/>
      <c r="EG509" s="37"/>
      <c r="EH509" s="37"/>
      <c r="EI509" s="37"/>
      <c r="EJ509" s="37"/>
      <c r="EK509" s="37"/>
      <c r="EL509" s="37"/>
      <c r="EM509" s="37"/>
      <c r="EN509" s="37"/>
      <c r="EO509" s="37"/>
      <c r="EP509" s="48"/>
      <c r="EQ509" s="37"/>
      <c r="ER509" s="37"/>
      <c r="ES509" s="37"/>
      <c r="ET509" s="37"/>
      <c r="EU509" s="37"/>
      <c r="EV509" s="37"/>
      <c r="EW509" s="37"/>
      <c r="EX509" s="37"/>
      <c r="EY509" s="36"/>
      <c r="EZ509" s="37"/>
      <c r="FA509" s="37"/>
      <c r="FB509" s="37"/>
      <c r="FC509" s="37"/>
      <c r="FD509" s="37"/>
      <c r="FE509" s="37"/>
      <c r="FF509" s="37"/>
      <c r="FG509" s="37"/>
      <c r="FH509" s="37"/>
    </row>
    <row r="510" spans="2:164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48"/>
      <c r="M510" s="37"/>
      <c r="N510" s="37"/>
      <c r="O510" s="37"/>
      <c r="P510" s="37"/>
      <c r="Q510" s="37"/>
      <c r="R510" s="37"/>
      <c r="S510" s="37"/>
      <c r="T510" s="37"/>
      <c r="U510" s="37"/>
      <c r="V510" s="48"/>
      <c r="W510" s="37"/>
      <c r="X510" s="37"/>
      <c r="Y510" s="37"/>
      <c r="Z510" s="37"/>
      <c r="AA510" s="37"/>
      <c r="AB510" s="37"/>
      <c r="AC510" s="37"/>
      <c r="AD510" s="37"/>
      <c r="AE510" s="37"/>
      <c r="AF510" s="48"/>
      <c r="AG510" s="37"/>
      <c r="AH510" s="37"/>
      <c r="AI510" s="37"/>
      <c r="AJ510" s="37"/>
      <c r="AK510" s="37"/>
      <c r="AL510" s="37"/>
      <c r="AM510" s="37"/>
      <c r="AN510" s="37"/>
      <c r="AO510" s="37"/>
      <c r="AP510" s="48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6"/>
      <c r="BB510" s="37"/>
      <c r="BC510" s="37"/>
      <c r="BD510" s="37"/>
      <c r="BE510" s="37"/>
      <c r="BF510" s="37"/>
      <c r="BG510" s="37"/>
      <c r="BH510" s="37"/>
      <c r="BI510" s="37"/>
      <c r="BJ510" s="37"/>
      <c r="BK510" s="48"/>
      <c r="BL510" s="37"/>
      <c r="BM510" s="37"/>
      <c r="BN510" s="37"/>
      <c r="BO510" s="37"/>
      <c r="BP510" s="37"/>
      <c r="BQ510" s="37"/>
      <c r="BR510" s="37"/>
      <c r="BS510" s="37"/>
      <c r="BT510" s="37"/>
      <c r="BU510" s="48"/>
      <c r="BV510" s="37"/>
      <c r="BW510" s="37"/>
      <c r="BX510" s="37"/>
      <c r="BY510" s="37"/>
      <c r="BZ510" s="37"/>
      <c r="CA510" s="37"/>
      <c r="CB510" s="37"/>
      <c r="CC510" s="37"/>
      <c r="CD510" s="37"/>
      <c r="CE510" s="48"/>
      <c r="CF510" s="37"/>
      <c r="CG510" s="37"/>
      <c r="CH510" s="37"/>
      <c r="CI510" s="37"/>
      <c r="CJ510" s="37"/>
      <c r="CK510" s="37"/>
      <c r="CL510" s="37"/>
      <c r="CM510" s="37"/>
      <c r="CN510" s="37"/>
      <c r="CO510" s="37"/>
      <c r="CP510" s="37"/>
      <c r="CQ510" s="37"/>
      <c r="CR510" s="37"/>
      <c r="CS510" s="37"/>
      <c r="CT510" s="37"/>
      <c r="CU510" s="37"/>
      <c r="CV510" s="37"/>
      <c r="CW510" s="37"/>
      <c r="CX510" s="37"/>
      <c r="CY510" s="37"/>
      <c r="CZ510" s="48"/>
      <c r="DA510" s="37"/>
      <c r="DB510" s="3">
        <v>18</v>
      </c>
      <c r="DD510" s="50">
        <v>7.9810000000000003E-6</v>
      </c>
      <c r="DE510">
        <v>59.143000000000001</v>
      </c>
      <c r="DF510">
        <v>55.427</v>
      </c>
      <c r="DG510">
        <v>62.906999999999996</v>
      </c>
      <c r="DH510">
        <v>71.564999999999998</v>
      </c>
      <c r="DI510">
        <v>1.4E-2</v>
      </c>
      <c r="DT510" s="37"/>
      <c r="DU510" s="37"/>
      <c r="DV510" s="37"/>
      <c r="DW510" s="37"/>
      <c r="DX510" s="37"/>
      <c r="DY510" s="37"/>
      <c r="DZ510" s="37"/>
      <c r="EA510" s="37"/>
      <c r="EB510" s="37"/>
      <c r="EC510" s="37"/>
      <c r="ED510" s="37"/>
      <c r="EE510" s="48"/>
      <c r="EF510" s="37"/>
      <c r="EG510" s="37"/>
      <c r="EH510" s="37"/>
      <c r="EI510" s="37"/>
      <c r="EJ510" s="37"/>
      <c r="EK510" s="37"/>
      <c r="EL510" s="37"/>
      <c r="EM510" s="37"/>
      <c r="EN510" s="37"/>
      <c r="EO510" s="37"/>
      <c r="EP510" s="48"/>
      <c r="EQ510" s="37"/>
      <c r="ER510" s="37"/>
      <c r="ES510" s="37"/>
      <c r="ET510" s="37"/>
      <c r="EU510" s="37"/>
      <c r="EV510" s="37"/>
      <c r="EW510" s="37"/>
      <c r="EX510" s="37"/>
      <c r="EY510" s="36"/>
      <c r="EZ510" s="37"/>
      <c r="FA510" s="37"/>
      <c r="FB510" s="37"/>
      <c r="FC510" s="37"/>
      <c r="FD510" s="37"/>
      <c r="FE510" s="37"/>
      <c r="FF510" s="37"/>
      <c r="FG510" s="37"/>
      <c r="FH510" s="37"/>
    </row>
    <row r="511" spans="2:164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48"/>
      <c r="M511" s="37"/>
      <c r="N511" s="37"/>
      <c r="O511" s="37"/>
      <c r="P511" s="37"/>
      <c r="Q511" s="37"/>
      <c r="R511" s="37"/>
      <c r="S511" s="37"/>
      <c r="T511" s="37"/>
      <c r="U511" s="37"/>
      <c r="V511" s="48"/>
      <c r="W511" s="37"/>
      <c r="X511" s="37"/>
      <c r="Y511" s="37"/>
      <c r="Z511" s="37"/>
      <c r="AA511" s="37"/>
      <c r="AB511" s="37"/>
      <c r="AC511" s="37"/>
      <c r="AD511" s="37"/>
      <c r="AE511" s="37"/>
      <c r="AF511" s="48"/>
      <c r="AG511" s="37"/>
      <c r="AH511" s="37"/>
      <c r="AI511" s="37"/>
      <c r="AJ511" s="37"/>
      <c r="AK511" s="37"/>
      <c r="AL511" s="37"/>
      <c r="AM511" s="37"/>
      <c r="AN511" s="37"/>
      <c r="AO511" s="37"/>
      <c r="AP511" s="48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6"/>
      <c r="BB511" s="37"/>
      <c r="BC511" s="37"/>
      <c r="BD511" s="37"/>
      <c r="BE511" s="37"/>
      <c r="BF511" s="37"/>
      <c r="BG511" s="37"/>
      <c r="BH511" s="37"/>
      <c r="BI511" s="37"/>
      <c r="BJ511" s="37"/>
      <c r="BK511" s="48"/>
      <c r="BL511" s="37"/>
      <c r="BM511" s="37"/>
      <c r="BN511" s="37"/>
      <c r="BO511" s="37"/>
      <c r="BP511" s="37"/>
      <c r="BQ511" s="37"/>
      <c r="BR511" s="37"/>
      <c r="BS511" s="37"/>
      <c r="BT511" s="37"/>
      <c r="BU511" s="48"/>
      <c r="BV511" s="37"/>
      <c r="BW511" s="37"/>
      <c r="BX511" s="37"/>
      <c r="BY511" s="37"/>
      <c r="BZ511" s="37"/>
      <c r="CA511" s="37"/>
      <c r="CB511" s="37"/>
      <c r="CC511" s="37"/>
      <c r="CD511" s="37"/>
      <c r="CE511" s="48"/>
      <c r="CF511" s="37"/>
      <c r="CG511" s="37"/>
      <c r="CH511" s="37"/>
      <c r="CI511" s="37"/>
      <c r="CJ511" s="37"/>
      <c r="CK511" s="37"/>
      <c r="CL511" s="37"/>
      <c r="CM511" s="37"/>
      <c r="CN511" s="37"/>
      <c r="CO511" s="37"/>
      <c r="CP511" s="37"/>
      <c r="CQ511" s="37"/>
      <c r="CR511" s="37"/>
      <c r="CS511" s="37"/>
      <c r="CT511" s="37"/>
      <c r="CU511" s="37"/>
      <c r="CV511" s="37"/>
      <c r="CW511" s="37"/>
      <c r="CX511" s="37"/>
      <c r="CY511" s="37"/>
      <c r="CZ511" s="48"/>
      <c r="DA511" s="37"/>
      <c r="DB511" s="3">
        <v>19</v>
      </c>
      <c r="DD511" s="50">
        <v>7.6739999999999997E-6</v>
      </c>
      <c r="DE511">
        <v>59.822000000000003</v>
      </c>
      <c r="DF511">
        <v>57.222000000000001</v>
      </c>
      <c r="DG511">
        <v>63</v>
      </c>
      <c r="DH511">
        <v>-106.928</v>
      </c>
      <c r="DI511">
        <v>1.2999999999999999E-2</v>
      </c>
      <c r="DT511" s="37"/>
      <c r="DU511" s="37"/>
      <c r="DV511" s="37"/>
      <c r="DW511" s="37"/>
      <c r="DX511" s="37"/>
      <c r="DY511" s="37"/>
      <c r="DZ511" s="37"/>
      <c r="EA511" s="37"/>
      <c r="EB511" s="37"/>
      <c r="EC511" s="37"/>
      <c r="ED511" s="37"/>
      <c r="EE511" s="48"/>
      <c r="EF511" s="37"/>
      <c r="EG511" s="37"/>
      <c r="EH511" s="37"/>
      <c r="EI511" s="37"/>
      <c r="EJ511" s="37"/>
      <c r="EK511" s="37"/>
      <c r="EL511" s="37"/>
      <c r="EM511" s="37"/>
      <c r="EN511" s="37"/>
      <c r="EO511" s="37"/>
      <c r="EP511" s="48"/>
      <c r="EQ511" s="37"/>
      <c r="ER511" s="37"/>
      <c r="ES511" s="37"/>
      <c r="ET511" s="37"/>
      <c r="EU511" s="37"/>
      <c r="EV511" s="37"/>
      <c r="EW511" s="37"/>
      <c r="EX511" s="37"/>
      <c r="EY511" s="36"/>
      <c r="EZ511" s="37"/>
      <c r="FA511" s="37"/>
      <c r="FB511" s="37"/>
      <c r="FC511" s="37"/>
      <c r="FD511" s="37"/>
      <c r="FE511" s="37"/>
      <c r="FF511" s="37"/>
      <c r="FG511" s="37"/>
      <c r="FH511" s="37"/>
    </row>
    <row r="512" spans="2:164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48"/>
      <c r="M512" s="37"/>
      <c r="N512" s="37"/>
      <c r="O512" s="37"/>
      <c r="P512" s="37"/>
      <c r="Q512" s="37"/>
      <c r="R512" s="37"/>
      <c r="S512" s="37"/>
      <c r="T512" s="37"/>
      <c r="U512" s="37"/>
      <c r="V512" s="48"/>
      <c r="W512" s="37"/>
      <c r="X512" s="37"/>
      <c r="Y512" s="37"/>
      <c r="Z512" s="37"/>
      <c r="AA512" s="37"/>
      <c r="AB512" s="37"/>
      <c r="AC512" s="37"/>
      <c r="AD512" s="37"/>
      <c r="AE512" s="37"/>
      <c r="AF512" s="48"/>
      <c r="AG512" s="37"/>
      <c r="AH512" s="37"/>
      <c r="AI512" s="37"/>
      <c r="AJ512" s="37"/>
      <c r="AK512" s="37"/>
      <c r="AL512" s="37"/>
      <c r="AM512" s="37"/>
      <c r="AN512" s="37"/>
      <c r="AO512" s="37"/>
      <c r="AP512" s="48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6"/>
      <c r="BB512" s="37"/>
      <c r="BC512" s="37"/>
      <c r="BD512" s="37"/>
      <c r="BE512" s="37"/>
      <c r="BF512" s="37"/>
      <c r="BG512" s="37"/>
      <c r="BH512" s="37"/>
      <c r="BI512" s="37"/>
      <c r="BJ512" s="37"/>
      <c r="BK512" s="48"/>
      <c r="BL512" s="37"/>
      <c r="BM512" s="37"/>
      <c r="BN512" s="37"/>
      <c r="BO512" s="37"/>
      <c r="BP512" s="37"/>
      <c r="BQ512" s="37"/>
      <c r="BR512" s="37"/>
      <c r="BS512" s="37"/>
      <c r="BT512" s="37"/>
      <c r="BU512" s="48"/>
      <c r="BV512" s="37"/>
      <c r="BW512" s="37"/>
      <c r="BX512" s="37"/>
      <c r="BY512" s="37"/>
      <c r="BZ512" s="37"/>
      <c r="CA512" s="37"/>
      <c r="CB512" s="37"/>
      <c r="CC512" s="37"/>
      <c r="CD512" s="37"/>
      <c r="CE512" s="48"/>
      <c r="CF512" s="37"/>
      <c r="CG512" s="37"/>
      <c r="CH512" s="37"/>
      <c r="CI512" s="37"/>
      <c r="CJ512" s="37"/>
      <c r="CK512" s="37"/>
      <c r="CL512" s="37"/>
      <c r="CM512" s="37"/>
      <c r="CN512" s="37"/>
      <c r="CO512" s="37"/>
      <c r="CP512" s="37"/>
      <c r="CQ512" s="37"/>
      <c r="CR512" s="37"/>
      <c r="CS512" s="37"/>
      <c r="CT512" s="37"/>
      <c r="CU512" s="37"/>
      <c r="CV512" s="37"/>
      <c r="CW512" s="37"/>
      <c r="CX512" s="37"/>
      <c r="CY512" s="37"/>
      <c r="CZ512" s="48"/>
      <c r="DA512" s="37"/>
      <c r="DB512" s="3">
        <v>20</v>
      </c>
      <c r="DD512" s="50">
        <v>8.9020000000000005E-6</v>
      </c>
      <c r="DE512">
        <v>61.993000000000002</v>
      </c>
      <c r="DF512">
        <v>58.99</v>
      </c>
      <c r="DG512">
        <v>65.536000000000001</v>
      </c>
      <c r="DH512">
        <v>73.495999999999995</v>
      </c>
      <c r="DI512">
        <v>1.6E-2</v>
      </c>
      <c r="DT512" s="37"/>
      <c r="DU512" s="37"/>
      <c r="DV512" s="37"/>
      <c r="DW512" s="37"/>
      <c r="DX512" s="37"/>
      <c r="DY512" s="37"/>
      <c r="DZ512" s="37"/>
      <c r="EA512" s="37"/>
      <c r="EB512" s="37"/>
      <c r="EC512" s="37"/>
      <c r="ED512" s="37"/>
      <c r="EE512" s="48"/>
      <c r="EF512" s="37"/>
      <c r="EG512" s="37"/>
      <c r="EH512" s="37"/>
      <c r="EI512" s="37"/>
      <c r="EJ512" s="37"/>
      <c r="EK512" s="37"/>
      <c r="EL512" s="37"/>
      <c r="EM512" s="37"/>
      <c r="EN512" s="37"/>
      <c r="EO512" s="37"/>
      <c r="EP512" s="48"/>
      <c r="EQ512" s="37"/>
      <c r="ER512" s="37"/>
      <c r="ES512" s="37"/>
      <c r="ET512" s="37"/>
      <c r="EU512" s="37"/>
      <c r="EV512" s="37"/>
      <c r="EW512" s="37"/>
      <c r="EX512" s="37"/>
      <c r="EY512" s="36"/>
      <c r="EZ512" s="37"/>
      <c r="FA512" s="37"/>
      <c r="FB512" s="37"/>
      <c r="FC512" s="37"/>
      <c r="FD512" s="37"/>
      <c r="FE512" s="37"/>
      <c r="FF512" s="37"/>
      <c r="FG512" s="37"/>
      <c r="FH512" s="37"/>
    </row>
    <row r="513" spans="2:164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48"/>
      <c r="M513" s="37"/>
      <c r="N513" s="37"/>
      <c r="O513" s="37"/>
      <c r="P513" s="37"/>
      <c r="Q513" s="37"/>
      <c r="R513" s="37"/>
      <c r="S513" s="37"/>
      <c r="T513" s="37"/>
      <c r="U513" s="37"/>
      <c r="V513" s="48"/>
      <c r="W513" s="37"/>
      <c r="X513" s="37"/>
      <c r="Y513" s="37"/>
      <c r="Z513" s="37"/>
      <c r="AA513" s="37"/>
      <c r="AB513" s="37"/>
      <c r="AC513" s="37"/>
      <c r="AD513" s="37"/>
      <c r="AE513" s="37"/>
      <c r="AF513" s="48"/>
      <c r="AG513" s="37"/>
      <c r="AH513" s="37"/>
      <c r="AI513" s="37"/>
      <c r="AJ513" s="37"/>
      <c r="AK513" s="37"/>
      <c r="AL513" s="37"/>
      <c r="AM513" s="37"/>
      <c r="AN513" s="37"/>
      <c r="AO513" s="37"/>
      <c r="AP513" s="48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6"/>
      <c r="BB513" s="37"/>
      <c r="BC513" s="37"/>
      <c r="BD513" s="37"/>
      <c r="BE513" s="37"/>
      <c r="BF513" s="37"/>
      <c r="BG513" s="37"/>
      <c r="BH513" s="37"/>
      <c r="BI513" s="37"/>
      <c r="BJ513" s="37"/>
      <c r="BK513" s="48"/>
      <c r="BL513" s="37"/>
      <c r="BM513" s="37"/>
      <c r="BN513" s="37"/>
      <c r="BO513" s="37"/>
      <c r="BP513" s="37"/>
      <c r="BQ513" s="37"/>
      <c r="BR513" s="37"/>
      <c r="BS513" s="37"/>
      <c r="BT513" s="37"/>
      <c r="BU513" s="48"/>
      <c r="BV513" s="37"/>
      <c r="BW513" s="37"/>
      <c r="BX513" s="37"/>
      <c r="BY513" s="37"/>
      <c r="BZ513" s="37"/>
      <c r="CA513" s="37"/>
      <c r="CB513" s="37"/>
      <c r="CC513" s="37"/>
      <c r="CD513" s="37"/>
      <c r="CE513" s="48"/>
      <c r="CF513" s="37"/>
      <c r="CG513" s="37"/>
      <c r="CH513" s="37"/>
      <c r="CI513" s="37"/>
      <c r="CJ513" s="37"/>
      <c r="CK513" s="37"/>
      <c r="CL513" s="37"/>
      <c r="CM513" s="37"/>
      <c r="CN513" s="37"/>
      <c r="CO513" s="37"/>
      <c r="CP513" s="37"/>
      <c r="CQ513" s="37"/>
      <c r="CR513" s="37"/>
      <c r="CS513" s="37"/>
      <c r="CT513" s="37"/>
      <c r="CU513" s="37"/>
      <c r="CV513" s="37"/>
      <c r="CW513" s="37"/>
      <c r="CX513" s="37"/>
      <c r="CY513" s="37"/>
      <c r="CZ513" s="48"/>
      <c r="DA513" s="37"/>
      <c r="DB513" s="3">
        <v>21</v>
      </c>
      <c r="DD513" s="50">
        <v>9.5149999999999995E-6</v>
      </c>
      <c r="DE513">
        <v>60.622</v>
      </c>
      <c r="DF513">
        <v>55.110999999999997</v>
      </c>
      <c r="DG513">
        <v>64.066999999999993</v>
      </c>
      <c r="DH513">
        <v>-109.654</v>
      </c>
      <c r="DI513">
        <v>1.6E-2</v>
      </c>
      <c r="DT513" s="37"/>
      <c r="DU513" s="37"/>
      <c r="DV513" s="37"/>
      <c r="DW513" s="37"/>
      <c r="DX513" s="37"/>
      <c r="DY513" s="37"/>
      <c r="DZ513" s="37"/>
      <c r="EA513" s="37"/>
      <c r="EB513" s="37"/>
      <c r="EC513" s="37"/>
      <c r="ED513" s="37"/>
      <c r="EE513" s="48"/>
      <c r="EF513" s="37"/>
      <c r="EG513" s="37"/>
      <c r="EH513" s="37"/>
      <c r="EI513" s="37"/>
      <c r="EJ513" s="37"/>
      <c r="EK513" s="37"/>
      <c r="EL513" s="37"/>
      <c r="EM513" s="37"/>
      <c r="EN513" s="37"/>
      <c r="EO513" s="37"/>
      <c r="EP513" s="48"/>
      <c r="EQ513" s="37"/>
      <c r="ER513" s="37"/>
      <c r="ES513" s="37"/>
      <c r="ET513" s="37"/>
      <c r="EU513" s="37"/>
      <c r="EV513" s="37"/>
      <c r="EW513" s="37"/>
      <c r="EX513" s="37"/>
      <c r="EY513" s="36"/>
      <c r="EZ513" s="37"/>
      <c r="FA513" s="37"/>
      <c r="FB513" s="37"/>
      <c r="FC513" s="37"/>
      <c r="FD513" s="37"/>
      <c r="FE513" s="37"/>
      <c r="FF513" s="37"/>
      <c r="FG513" s="37"/>
      <c r="FH513" s="37"/>
    </row>
    <row r="514" spans="2:164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48"/>
      <c r="M514" s="37"/>
      <c r="N514" s="37"/>
      <c r="O514" s="37"/>
      <c r="P514" s="37"/>
      <c r="Q514" s="37"/>
      <c r="R514" s="37"/>
      <c r="S514" s="37"/>
      <c r="T514" s="37"/>
      <c r="U514" s="37"/>
      <c r="V514" s="48"/>
      <c r="W514" s="37"/>
      <c r="X514" s="37"/>
      <c r="Y514" s="37"/>
      <c r="Z514" s="37"/>
      <c r="AA514" s="37"/>
      <c r="AB514" s="37"/>
      <c r="AC514" s="37"/>
      <c r="AD514" s="37"/>
      <c r="AE514" s="37"/>
      <c r="AF514" s="48"/>
      <c r="AG514" s="37"/>
      <c r="AH514" s="37"/>
      <c r="AI514" s="37"/>
      <c r="AJ514" s="37"/>
      <c r="AK514" s="37"/>
      <c r="AL514" s="37"/>
      <c r="AM514" s="37"/>
      <c r="AN514" s="37"/>
      <c r="AO514" s="37"/>
      <c r="AP514" s="48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6"/>
      <c r="BB514" s="37"/>
      <c r="BC514" s="37"/>
      <c r="BD514" s="37"/>
      <c r="BE514" s="37"/>
      <c r="BF514" s="37"/>
      <c r="BG514" s="37"/>
      <c r="BH514" s="37"/>
      <c r="BI514" s="37"/>
      <c r="BJ514" s="37"/>
      <c r="BK514" s="48"/>
      <c r="BL514" s="37"/>
      <c r="BM514" s="37"/>
      <c r="BN514" s="37"/>
      <c r="BO514" s="37"/>
      <c r="BP514" s="37"/>
      <c r="BQ514" s="37"/>
      <c r="BR514" s="37"/>
      <c r="BS514" s="37"/>
      <c r="BT514" s="37"/>
      <c r="BU514" s="48"/>
      <c r="BV514" s="37"/>
      <c r="BW514" s="37"/>
      <c r="BX514" s="37"/>
      <c r="BY514" s="37"/>
      <c r="BZ514" s="37"/>
      <c r="CA514" s="37"/>
      <c r="CB514" s="37"/>
      <c r="CC514" s="37"/>
      <c r="CD514" s="37"/>
      <c r="CE514" s="48"/>
      <c r="CF514" s="37"/>
      <c r="CG514" s="37"/>
      <c r="CH514" s="37"/>
      <c r="CI514" s="37"/>
      <c r="CJ514" s="37"/>
      <c r="CK514" s="37"/>
      <c r="CL514" s="37"/>
      <c r="CM514" s="37"/>
      <c r="CN514" s="37"/>
      <c r="CO514" s="37"/>
      <c r="CP514" s="37"/>
      <c r="CQ514" s="37"/>
      <c r="CR514" s="37"/>
      <c r="CS514" s="37"/>
      <c r="CT514" s="37"/>
      <c r="CU514" s="37"/>
      <c r="CV514" s="37"/>
      <c r="CW514" s="37"/>
      <c r="CX514" s="37"/>
      <c r="CY514" s="37"/>
      <c r="CZ514" s="48"/>
      <c r="DA514" s="37"/>
      <c r="DB514" s="3">
        <v>22</v>
      </c>
      <c r="DD514" s="50">
        <v>1.166E-5</v>
      </c>
      <c r="DE514">
        <v>58.451000000000001</v>
      </c>
      <c r="DF514">
        <v>52.231000000000002</v>
      </c>
      <c r="DG514">
        <v>62.347999999999999</v>
      </c>
      <c r="DH514">
        <v>71.075000000000003</v>
      </c>
      <c r="DI514">
        <v>0.02</v>
      </c>
      <c r="DT514" s="37"/>
      <c r="DU514" s="37"/>
      <c r="DV514" s="37"/>
      <c r="DW514" s="37"/>
      <c r="DX514" s="37"/>
      <c r="DY514" s="37"/>
      <c r="DZ514" s="37"/>
      <c r="EA514" s="37"/>
      <c r="EB514" s="37"/>
      <c r="EC514" s="37"/>
      <c r="ED514" s="37"/>
      <c r="EE514" s="48"/>
      <c r="EF514" s="37"/>
      <c r="EG514" s="37"/>
      <c r="EH514" s="37"/>
      <c r="EI514" s="37"/>
      <c r="EJ514" s="37"/>
      <c r="EK514" s="37"/>
      <c r="EL514" s="37"/>
      <c r="EM514" s="37"/>
      <c r="EN514" s="37"/>
      <c r="EO514" s="37"/>
      <c r="EP514" s="48"/>
      <c r="EQ514" s="37"/>
      <c r="ER514" s="37"/>
      <c r="ES514" s="37"/>
      <c r="ET514" s="37"/>
      <c r="EU514" s="37"/>
      <c r="EV514" s="37"/>
      <c r="EW514" s="37"/>
      <c r="EX514" s="37"/>
      <c r="EY514" s="36"/>
      <c r="EZ514" s="37"/>
      <c r="FA514" s="37"/>
      <c r="FB514" s="37"/>
      <c r="FC514" s="37"/>
      <c r="FD514" s="37"/>
      <c r="FE514" s="37"/>
      <c r="FF514" s="37"/>
      <c r="FG514" s="37"/>
      <c r="FH514" s="37"/>
    </row>
    <row r="515" spans="2:164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48"/>
      <c r="M515" s="37"/>
      <c r="N515" s="37"/>
      <c r="O515" s="37"/>
      <c r="P515" s="37"/>
      <c r="Q515" s="37"/>
      <c r="R515" s="37"/>
      <c r="S515" s="37"/>
      <c r="T515" s="37"/>
      <c r="U515" s="37"/>
      <c r="V515" s="48"/>
      <c r="W515" s="37"/>
      <c r="X515" s="37"/>
      <c r="Y515" s="37"/>
      <c r="Z515" s="37"/>
      <c r="AA515" s="37"/>
      <c r="AB515" s="37"/>
      <c r="AC515" s="37"/>
      <c r="AD515" s="37"/>
      <c r="AE515" s="37"/>
      <c r="AF515" s="48"/>
      <c r="AG515" s="37"/>
      <c r="AH515" s="37"/>
      <c r="AI515" s="37"/>
      <c r="AJ515" s="37"/>
      <c r="AK515" s="37"/>
      <c r="AL515" s="37"/>
      <c r="AM515" s="37"/>
      <c r="AN515" s="37"/>
      <c r="AO515" s="37"/>
      <c r="AP515" s="48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6"/>
      <c r="BB515" s="37"/>
      <c r="BC515" s="37"/>
      <c r="BD515" s="37"/>
      <c r="BE515" s="37"/>
      <c r="BF515" s="37"/>
      <c r="BG515" s="37"/>
      <c r="BH515" s="37"/>
      <c r="BI515" s="37"/>
      <c r="BJ515" s="37"/>
      <c r="BK515" s="48"/>
      <c r="BL515" s="37"/>
      <c r="BM515" s="37"/>
      <c r="BN515" s="37"/>
      <c r="BO515" s="37"/>
      <c r="BP515" s="37"/>
      <c r="BQ515" s="37"/>
      <c r="BR515" s="37"/>
      <c r="BS515" s="37"/>
      <c r="BT515" s="37"/>
      <c r="BU515" s="48"/>
      <c r="BV515" s="37"/>
      <c r="BW515" s="37"/>
      <c r="BX515" s="37"/>
      <c r="BY515" s="37"/>
      <c r="BZ515" s="37"/>
      <c r="CA515" s="37"/>
      <c r="CB515" s="37"/>
      <c r="CC515" s="37"/>
      <c r="CD515" s="37"/>
      <c r="CE515" s="48"/>
      <c r="CF515" s="37"/>
      <c r="CG515" s="37"/>
      <c r="CH515" s="37"/>
      <c r="CI515" s="37"/>
      <c r="CJ515" s="37"/>
      <c r="CK515" s="37"/>
      <c r="CL515" s="37"/>
      <c r="CM515" s="37"/>
      <c r="CN515" s="37"/>
      <c r="CO515" s="37"/>
      <c r="CP515" s="37"/>
      <c r="CQ515" s="37"/>
      <c r="CR515" s="37"/>
      <c r="CS515" s="37"/>
      <c r="CT515" s="37"/>
      <c r="CU515" s="37"/>
      <c r="CV515" s="37"/>
      <c r="CW515" s="37"/>
      <c r="CX515" s="37"/>
      <c r="CY515" s="37"/>
      <c r="CZ515" s="48"/>
      <c r="DA515" s="37"/>
      <c r="DB515" s="3">
        <v>23</v>
      </c>
      <c r="DD515" s="50">
        <v>1.166E-5</v>
      </c>
      <c r="DE515">
        <v>58.47</v>
      </c>
      <c r="DF515">
        <v>51.061999999999998</v>
      </c>
      <c r="DG515">
        <v>64.835999999999999</v>
      </c>
      <c r="DH515">
        <v>-107.447</v>
      </c>
      <c r="DI515">
        <v>0.02</v>
      </c>
      <c r="DT515" s="37"/>
      <c r="DU515" s="37"/>
      <c r="DV515" s="37"/>
      <c r="DW515" s="37"/>
      <c r="DX515" s="37"/>
      <c r="DY515" s="37"/>
      <c r="DZ515" s="37"/>
      <c r="EA515" s="37"/>
      <c r="EB515" s="37"/>
      <c r="EC515" s="37"/>
      <c r="ED515" s="37"/>
      <c r="EE515" s="48"/>
      <c r="EF515" s="37"/>
      <c r="EG515" s="37"/>
      <c r="EH515" s="37"/>
      <c r="EI515" s="37"/>
      <c r="EJ515" s="37"/>
      <c r="EK515" s="37"/>
      <c r="EL515" s="37"/>
      <c r="EM515" s="37"/>
      <c r="EN515" s="37"/>
      <c r="EO515" s="37"/>
      <c r="EP515" s="48"/>
      <c r="EQ515" s="37"/>
      <c r="ER515" s="37"/>
      <c r="ES515" s="37"/>
      <c r="ET515" s="37"/>
      <c r="EU515" s="37"/>
      <c r="EV515" s="37"/>
      <c r="EW515" s="37"/>
      <c r="EX515" s="37"/>
      <c r="EY515" s="36"/>
      <c r="EZ515" s="37"/>
      <c r="FA515" s="37"/>
      <c r="FB515" s="37"/>
      <c r="FC515" s="37"/>
      <c r="FD515" s="37"/>
      <c r="FE515" s="37"/>
      <c r="FF515" s="37"/>
      <c r="FG515" s="37"/>
      <c r="FH515" s="37"/>
    </row>
    <row r="516" spans="2:164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48"/>
      <c r="M516" s="37"/>
      <c r="N516" s="37"/>
      <c r="O516" s="37"/>
      <c r="P516" s="37"/>
      <c r="Q516" s="37"/>
      <c r="R516" s="37"/>
      <c r="S516" s="37"/>
      <c r="T516" s="37"/>
      <c r="U516" s="37"/>
      <c r="V516" s="48"/>
      <c r="W516" s="37"/>
      <c r="X516" s="37"/>
      <c r="Y516" s="37"/>
      <c r="Z516" s="37"/>
      <c r="AA516" s="37"/>
      <c r="AB516" s="37"/>
      <c r="AC516" s="37"/>
      <c r="AD516" s="37"/>
      <c r="AE516" s="37"/>
      <c r="AF516" s="48"/>
      <c r="AG516" s="37"/>
      <c r="AH516" s="37"/>
      <c r="AI516" s="37"/>
      <c r="AJ516" s="37"/>
      <c r="AK516" s="37"/>
      <c r="AL516" s="37"/>
      <c r="AM516" s="37"/>
      <c r="AN516" s="37"/>
      <c r="AO516" s="37"/>
      <c r="AP516" s="48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6"/>
      <c r="BB516" s="37"/>
      <c r="BC516" s="37"/>
      <c r="BD516" s="37"/>
      <c r="BE516" s="37"/>
      <c r="BF516" s="37"/>
      <c r="BG516" s="37"/>
      <c r="BH516" s="37"/>
      <c r="BI516" s="37"/>
      <c r="BJ516" s="37"/>
      <c r="BK516" s="48"/>
      <c r="BL516" s="37"/>
      <c r="BM516" s="37"/>
      <c r="BN516" s="37"/>
      <c r="BO516" s="37"/>
      <c r="BP516" s="37"/>
      <c r="BQ516" s="37"/>
      <c r="BR516" s="37"/>
      <c r="BS516" s="37"/>
      <c r="BT516" s="37"/>
      <c r="BU516" s="48"/>
      <c r="BV516" s="37"/>
      <c r="BW516" s="37"/>
      <c r="BX516" s="37"/>
      <c r="BY516" s="37"/>
      <c r="BZ516" s="37"/>
      <c r="CA516" s="37"/>
      <c r="CB516" s="37"/>
      <c r="CC516" s="37"/>
      <c r="CD516" s="37"/>
      <c r="CE516" s="48"/>
      <c r="CF516" s="37"/>
      <c r="CG516" s="37"/>
      <c r="CH516" s="37"/>
      <c r="CI516" s="37"/>
      <c r="CJ516" s="37"/>
      <c r="CK516" s="37"/>
      <c r="CL516" s="37"/>
      <c r="CM516" s="37"/>
      <c r="CN516" s="37"/>
      <c r="CO516" s="37"/>
      <c r="CP516" s="37"/>
      <c r="CQ516" s="37"/>
      <c r="CR516" s="37"/>
      <c r="CS516" s="37"/>
      <c r="CT516" s="37"/>
      <c r="CU516" s="37"/>
      <c r="CV516" s="37"/>
      <c r="CW516" s="37"/>
      <c r="CX516" s="37"/>
      <c r="CY516" s="37"/>
      <c r="CZ516" s="48"/>
      <c r="DA516" s="37"/>
      <c r="DB516" s="3">
        <v>24</v>
      </c>
      <c r="DD516" s="50">
        <v>1.1970000000000001E-5</v>
      </c>
      <c r="DE516">
        <v>60.247999999999998</v>
      </c>
      <c r="DF516">
        <v>55</v>
      </c>
      <c r="DG516">
        <v>65.323999999999998</v>
      </c>
      <c r="DH516">
        <v>68.198999999999998</v>
      </c>
      <c r="DI516">
        <v>2.1000000000000001E-2</v>
      </c>
      <c r="DT516" s="37"/>
      <c r="DU516" s="37"/>
      <c r="DV516" s="37"/>
      <c r="DW516" s="37"/>
      <c r="DX516" s="37"/>
      <c r="DY516" s="37"/>
      <c r="DZ516" s="37"/>
      <c r="EA516" s="37"/>
      <c r="EB516" s="37"/>
      <c r="EC516" s="37"/>
      <c r="ED516" s="37"/>
      <c r="EE516" s="48"/>
      <c r="EF516" s="37"/>
      <c r="EG516" s="37"/>
      <c r="EH516" s="37"/>
      <c r="EI516" s="37"/>
      <c r="EJ516" s="37"/>
      <c r="EK516" s="37"/>
      <c r="EL516" s="37"/>
      <c r="EM516" s="37"/>
      <c r="EN516" s="37"/>
      <c r="EO516" s="37"/>
      <c r="EP516" s="48"/>
      <c r="EQ516" s="37"/>
      <c r="ER516" s="37"/>
      <c r="ES516" s="37"/>
      <c r="ET516" s="37"/>
      <c r="EU516" s="37"/>
      <c r="EV516" s="37"/>
      <c r="EW516" s="37"/>
      <c r="EX516" s="37"/>
      <c r="EY516" s="36"/>
      <c r="EZ516" s="37"/>
      <c r="FA516" s="37"/>
      <c r="FB516" s="37"/>
      <c r="FC516" s="37"/>
      <c r="FD516" s="37"/>
      <c r="FE516" s="37"/>
      <c r="FF516" s="37"/>
      <c r="FG516" s="37"/>
      <c r="FH516" s="37"/>
    </row>
    <row r="517" spans="2:164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48"/>
      <c r="M517" s="37"/>
      <c r="N517" s="37"/>
      <c r="O517" s="37"/>
      <c r="P517" s="37"/>
      <c r="Q517" s="37"/>
      <c r="R517" s="37"/>
      <c r="S517" s="37"/>
      <c r="T517" s="37"/>
      <c r="U517" s="37"/>
      <c r="V517" s="48"/>
      <c r="W517" s="37"/>
      <c r="X517" s="37"/>
      <c r="Y517" s="37"/>
      <c r="Z517" s="37"/>
      <c r="AA517" s="37"/>
      <c r="AB517" s="37"/>
      <c r="AC517" s="37"/>
      <c r="AD517" s="37"/>
      <c r="AE517" s="37"/>
      <c r="AF517" s="48"/>
      <c r="AG517" s="37"/>
      <c r="AH517" s="37"/>
      <c r="AI517" s="37"/>
      <c r="AJ517" s="37"/>
      <c r="AK517" s="37"/>
      <c r="AL517" s="37"/>
      <c r="AM517" s="37"/>
      <c r="AN517" s="37"/>
      <c r="AO517" s="37"/>
      <c r="AP517" s="48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6"/>
      <c r="BB517" s="37"/>
      <c r="BC517" s="37"/>
      <c r="BD517" s="37"/>
      <c r="BE517" s="37"/>
      <c r="BF517" s="37"/>
      <c r="BG517" s="37"/>
      <c r="BH517" s="37"/>
      <c r="BI517" s="37"/>
      <c r="BJ517" s="37"/>
      <c r="BK517" s="48"/>
      <c r="BL517" s="37"/>
      <c r="BM517" s="37"/>
      <c r="BN517" s="37"/>
      <c r="BO517" s="37"/>
      <c r="BP517" s="37"/>
      <c r="BQ517" s="37"/>
      <c r="BR517" s="37"/>
      <c r="BS517" s="37"/>
      <c r="BT517" s="37"/>
      <c r="BU517" s="48"/>
      <c r="BV517" s="37"/>
      <c r="BW517" s="37"/>
      <c r="BX517" s="37"/>
      <c r="BY517" s="37"/>
      <c r="BZ517" s="37"/>
      <c r="CA517" s="37"/>
      <c r="CB517" s="37"/>
      <c r="CC517" s="37"/>
      <c r="CD517" s="37"/>
      <c r="CE517" s="48"/>
      <c r="CF517" s="37"/>
      <c r="CG517" s="37"/>
      <c r="CH517" s="37"/>
      <c r="CI517" s="37"/>
      <c r="CJ517" s="37"/>
      <c r="CK517" s="37"/>
      <c r="CL517" s="37"/>
      <c r="CM517" s="37"/>
      <c r="CN517" s="37"/>
      <c r="CO517" s="37"/>
      <c r="CP517" s="37"/>
      <c r="CQ517" s="37"/>
      <c r="CR517" s="37"/>
      <c r="CS517" s="37"/>
      <c r="CT517" s="37"/>
      <c r="CU517" s="37"/>
      <c r="CV517" s="37"/>
      <c r="CW517" s="37"/>
      <c r="CX517" s="37"/>
      <c r="CY517" s="37"/>
      <c r="CZ517" s="48"/>
      <c r="DA517" s="37"/>
      <c r="DB517" s="3">
        <v>25</v>
      </c>
      <c r="DD517" s="50">
        <v>5.8320000000000002E-6</v>
      </c>
      <c r="DE517">
        <v>59.35</v>
      </c>
      <c r="DF517">
        <v>56.332999999999998</v>
      </c>
      <c r="DG517">
        <v>61.593000000000004</v>
      </c>
      <c r="DH517">
        <v>-109.44</v>
      </c>
      <c r="DI517">
        <v>0.01</v>
      </c>
      <c r="DT517" s="37"/>
      <c r="DU517" s="37"/>
      <c r="DV517" s="37"/>
      <c r="DW517" s="37"/>
      <c r="DX517" s="37"/>
      <c r="DY517" s="37"/>
      <c r="DZ517" s="37"/>
      <c r="EA517" s="37"/>
      <c r="EB517" s="37"/>
      <c r="EC517" s="37"/>
      <c r="ED517" s="37"/>
      <c r="EE517" s="48"/>
      <c r="EF517" s="37"/>
      <c r="EG517" s="37"/>
      <c r="EH517" s="37"/>
      <c r="EI517" s="37"/>
      <c r="EJ517" s="37"/>
      <c r="EK517" s="37"/>
      <c r="EL517" s="37"/>
      <c r="EM517" s="37"/>
      <c r="EN517" s="37"/>
      <c r="EO517" s="37"/>
      <c r="EP517" s="48"/>
      <c r="EQ517" s="37"/>
      <c r="ER517" s="37"/>
      <c r="ES517" s="37"/>
      <c r="ET517" s="37"/>
      <c r="EU517" s="37"/>
      <c r="EV517" s="37"/>
      <c r="EW517" s="37"/>
      <c r="EX517" s="37"/>
      <c r="EY517" s="36"/>
      <c r="EZ517" s="37"/>
      <c r="FA517" s="37"/>
      <c r="FB517" s="37"/>
      <c r="FC517" s="37"/>
      <c r="FD517" s="37"/>
      <c r="FE517" s="37"/>
      <c r="FF517" s="37"/>
      <c r="FG517" s="37"/>
      <c r="FH517" s="37"/>
    </row>
    <row r="518" spans="2:164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48"/>
      <c r="M518" s="37"/>
      <c r="N518" s="37"/>
      <c r="O518" s="37"/>
      <c r="P518" s="37"/>
      <c r="Q518" s="37"/>
      <c r="R518" s="37"/>
      <c r="S518" s="37"/>
      <c r="T518" s="37"/>
      <c r="U518" s="37"/>
      <c r="V518" s="48"/>
      <c r="W518" s="37"/>
      <c r="X518" s="37"/>
      <c r="Y518" s="37"/>
      <c r="Z518" s="37"/>
      <c r="AA518" s="37"/>
      <c r="AB518" s="37"/>
      <c r="AC518" s="37"/>
      <c r="AD518" s="37"/>
      <c r="AE518" s="37"/>
      <c r="AF518" s="48"/>
      <c r="AG518" s="37"/>
      <c r="AH518" s="37"/>
      <c r="AI518" s="37"/>
      <c r="AJ518" s="37"/>
      <c r="AK518" s="37"/>
      <c r="AL518" s="37"/>
      <c r="AM518" s="37"/>
      <c r="AN518" s="37"/>
      <c r="AO518" s="37"/>
      <c r="AP518" s="48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6"/>
      <c r="BB518" s="37"/>
      <c r="BC518" s="37"/>
      <c r="BD518" s="37"/>
      <c r="BE518" s="37"/>
      <c r="BF518" s="37"/>
      <c r="BG518" s="37"/>
      <c r="BH518" s="37"/>
      <c r="BI518" s="37"/>
      <c r="BJ518" s="37"/>
      <c r="BK518" s="48"/>
      <c r="BL518" s="37"/>
      <c r="BM518" s="37"/>
      <c r="BN518" s="37"/>
      <c r="BO518" s="37"/>
      <c r="BP518" s="37"/>
      <c r="BQ518" s="37"/>
      <c r="BR518" s="37"/>
      <c r="BS518" s="37"/>
      <c r="BT518" s="37"/>
      <c r="BU518" s="48"/>
      <c r="BV518" s="37"/>
      <c r="BW518" s="37"/>
      <c r="BX518" s="37"/>
      <c r="BY518" s="37"/>
      <c r="BZ518" s="37"/>
      <c r="CA518" s="37"/>
      <c r="CB518" s="37"/>
      <c r="CC518" s="37"/>
      <c r="CD518" s="37"/>
      <c r="CE518" s="48"/>
      <c r="CF518" s="37"/>
      <c r="CG518" s="37"/>
      <c r="CH518" s="37"/>
      <c r="CI518" s="37"/>
      <c r="CJ518" s="37"/>
      <c r="CK518" s="37"/>
      <c r="CL518" s="37"/>
      <c r="CM518" s="37"/>
      <c r="CN518" s="37"/>
      <c r="CO518" s="37"/>
      <c r="CP518" s="37"/>
      <c r="CQ518" s="37"/>
      <c r="CR518" s="37"/>
      <c r="CS518" s="37"/>
      <c r="CT518" s="37"/>
      <c r="CU518" s="37"/>
      <c r="CV518" s="37"/>
      <c r="CW518" s="37"/>
      <c r="CX518" s="37"/>
      <c r="CY518" s="37"/>
      <c r="CZ518" s="48"/>
      <c r="DA518" s="37"/>
      <c r="DB518" s="3">
        <v>26</v>
      </c>
      <c r="DD518" s="50">
        <v>6.7530000000000004E-6</v>
      </c>
      <c r="DE518">
        <v>61.454999999999998</v>
      </c>
      <c r="DF518">
        <v>54.332999999999998</v>
      </c>
      <c r="DG518">
        <v>66.552999999999997</v>
      </c>
      <c r="DH518">
        <v>75.963999999999999</v>
      </c>
      <c r="DI518">
        <v>1.0999999999999999E-2</v>
      </c>
      <c r="DT518" s="37"/>
      <c r="DU518" s="37"/>
      <c r="DV518" s="37"/>
      <c r="DW518" s="37"/>
      <c r="DX518" s="37"/>
      <c r="DY518" s="37"/>
      <c r="DZ518" s="37"/>
      <c r="EA518" s="37"/>
      <c r="EB518" s="37"/>
      <c r="EC518" s="37"/>
      <c r="ED518" s="37"/>
      <c r="EE518" s="48"/>
      <c r="EF518" s="37"/>
      <c r="EG518" s="37"/>
      <c r="EH518" s="37"/>
      <c r="EI518" s="37"/>
      <c r="EJ518" s="37"/>
      <c r="EK518" s="37"/>
      <c r="EL518" s="37"/>
      <c r="EM518" s="37"/>
      <c r="EN518" s="37"/>
      <c r="EO518" s="37"/>
      <c r="EP518" s="48"/>
      <c r="EQ518" s="37"/>
      <c r="ER518" s="37"/>
      <c r="ES518" s="37"/>
      <c r="ET518" s="37"/>
      <c r="EU518" s="37"/>
      <c r="EV518" s="37"/>
      <c r="EW518" s="37"/>
      <c r="EX518" s="37"/>
      <c r="EY518" s="36"/>
      <c r="EZ518" s="37"/>
      <c r="FA518" s="37"/>
      <c r="FB518" s="37"/>
      <c r="FC518" s="37"/>
      <c r="FD518" s="37"/>
      <c r="FE518" s="37"/>
      <c r="FF518" s="37"/>
      <c r="FG518" s="37"/>
      <c r="FH518" s="37"/>
    </row>
    <row r="519" spans="2:164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48"/>
      <c r="M519" s="37"/>
      <c r="N519" s="37"/>
      <c r="O519" s="37"/>
      <c r="P519" s="37"/>
      <c r="Q519" s="37"/>
      <c r="R519" s="37"/>
      <c r="S519" s="37"/>
      <c r="T519" s="37"/>
      <c r="U519" s="37"/>
      <c r="V519" s="48"/>
      <c r="W519" s="37"/>
      <c r="X519" s="37"/>
      <c r="Y519" s="37"/>
      <c r="Z519" s="37"/>
      <c r="AA519" s="37"/>
      <c r="AB519" s="37"/>
      <c r="AC519" s="37"/>
      <c r="AD519" s="37"/>
      <c r="AE519" s="37"/>
      <c r="AF519" s="48"/>
      <c r="AG519" s="37"/>
      <c r="AH519" s="37"/>
      <c r="AI519" s="37"/>
      <c r="AJ519" s="37"/>
      <c r="AK519" s="37"/>
      <c r="AL519" s="37"/>
      <c r="AM519" s="37"/>
      <c r="AN519" s="37"/>
      <c r="AO519" s="37"/>
      <c r="AP519" s="48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6"/>
      <c r="BB519" s="37"/>
      <c r="BC519" s="37"/>
      <c r="BD519" s="37"/>
      <c r="BE519" s="37"/>
      <c r="BF519" s="37"/>
      <c r="BG519" s="37"/>
      <c r="BH519" s="37"/>
      <c r="BI519" s="37"/>
      <c r="BJ519" s="37"/>
      <c r="BK519" s="48"/>
      <c r="BL519" s="37"/>
      <c r="BM519" s="37"/>
      <c r="BN519" s="37"/>
      <c r="BO519" s="37"/>
      <c r="BP519" s="37"/>
      <c r="BQ519" s="37"/>
      <c r="BR519" s="37"/>
      <c r="BS519" s="37"/>
      <c r="BT519" s="37"/>
      <c r="BU519" s="48"/>
      <c r="BV519" s="37"/>
      <c r="BW519" s="37"/>
      <c r="BX519" s="37"/>
      <c r="BY519" s="37"/>
      <c r="BZ519" s="37"/>
      <c r="CA519" s="37"/>
      <c r="CB519" s="37"/>
      <c r="CC519" s="37"/>
      <c r="CD519" s="37"/>
      <c r="CE519" s="48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/>
      <c r="CQ519" s="37"/>
      <c r="CR519" s="37"/>
      <c r="CS519" s="37"/>
      <c r="CT519" s="37"/>
      <c r="CU519" s="37"/>
      <c r="CV519" s="37"/>
      <c r="CW519" s="37"/>
      <c r="CX519" s="37"/>
      <c r="CY519" s="37"/>
      <c r="CZ519" s="48"/>
      <c r="DA519" s="37"/>
      <c r="DB519" s="3">
        <v>27</v>
      </c>
      <c r="DD519" s="50">
        <v>8.9020000000000005E-6</v>
      </c>
      <c r="DE519">
        <v>51.524000000000001</v>
      </c>
      <c r="DF519">
        <v>37.395000000000003</v>
      </c>
      <c r="DG519">
        <v>64.527000000000001</v>
      </c>
      <c r="DH519">
        <v>-109.093</v>
      </c>
      <c r="DI519">
        <v>1.4999999999999999E-2</v>
      </c>
      <c r="DT519" s="37"/>
      <c r="DU519" s="37"/>
      <c r="DV519" s="37"/>
      <c r="DW519" s="37"/>
      <c r="DX519" s="37"/>
      <c r="DY519" s="37"/>
      <c r="DZ519" s="37"/>
      <c r="EA519" s="37"/>
      <c r="EB519" s="37"/>
      <c r="EC519" s="37"/>
      <c r="ED519" s="37"/>
      <c r="EE519" s="48"/>
      <c r="EF519" s="37"/>
      <c r="EG519" s="37"/>
      <c r="EH519" s="37"/>
      <c r="EI519" s="37"/>
      <c r="EJ519" s="37"/>
      <c r="EK519" s="37"/>
      <c r="EL519" s="37"/>
      <c r="EM519" s="37"/>
      <c r="EN519" s="37"/>
      <c r="EO519" s="37"/>
      <c r="EP519" s="48"/>
      <c r="EQ519" s="37"/>
      <c r="ER519" s="37"/>
      <c r="ES519" s="37"/>
      <c r="ET519" s="37"/>
      <c r="EU519" s="37"/>
      <c r="EV519" s="37"/>
      <c r="EW519" s="37"/>
      <c r="EX519" s="37"/>
      <c r="EY519" s="36"/>
      <c r="EZ519" s="37"/>
      <c r="FA519" s="37"/>
      <c r="FB519" s="37"/>
      <c r="FC519" s="37"/>
      <c r="FD519" s="37"/>
      <c r="FE519" s="37"/>
      <c r="FF519" s="37"/>
      <c r="FG519" s="37"/>
      <c r="FH519" s="37"/>
    </row>
    <row r="520" spans="2:164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48"/>
      <c r="M520" s="37"/>
      <c r="N520" s="37"/>
      <c r="O520" s="37"/>
      <c r="P520" s="37"/>
      <c r="Q520" s="37"/>
      <c r="R520" s="37"/>
      <c r="S520" s="37"/>
      <c r="T520" s="37"/>
      <c r="U520" s="37"/>
      <c r="V520" s="48"/>
      <c r="W520" s="37"/>
      <c r="X520" s="37"/>
      <c r="Y520" s="37"/>
      <c r="Z520" s="37"/>
      <c r="AA520" s="37"/>
      <c r="AB520" s="37"/>
      <c r="AC520" s="37"/>
      <c r="AD520" s="37"/>
      <c r="AE520" s="37"/>
      <c r="AF520" s="48"/>
      <c r="AG520" s="37"/>
      <c r="AH520" s="37"/>
      <c r="AI520" s="37"/>
      <c r="AJ520" s="37"/>
      <c r="AK520" s="37"/>
      <c r="AL520" s="37"/>
      <c r="AM520" s="37"/>
      <c r="AN520" s="37"/>
      <c r="AO520" s="37"/>
      <c r="AP520" s="48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6"/>
      <c r="BB520" s="37"/>
      <c r="BC520" s="37"/>
      <c r="BD520" s="37"/>
      <c r="BE520" s="37"/>
      <c r="BF520" s="37"/>
      <c r="BG520" s="37"/>
      <c r="BH520" s="37"/>
      <c r="BI520" s="37"/>
      <c r="BJ520" s="37"/>
      <c r="BK520" s="48"/>
      <c r="BL520" s="37"/>
      <c r="BM520" s="37"/>
      <c r="BN520" s="37"/>
      <c r="BO520" s="37"/>
      <c r="BP520" s="37"/>
      <c r="BQ520" s="37"/>
      <c r="BR520" s="37"/>
      <c r="BS520" s="37"/>
      <c r="BT520" s="37"/>
      <c r="BU520" s="48"/>
      <c r="BV520" s="37"/>
      <c r="BW520" s="37"/>
      <c r="BX520" s="37"/>
      <c r="BY520" s="37"/>
      <c r="BZ520" s="37"/>
      <c r="CA520" s="37"/>
      <c r="CB520" s="37"/>
      <c r="CC520" s="37"/>
      <c r="CD520" s="37"/>
      <c r="CE520" s="48"/>
      <c r="CF520" s="37"/>
      <c r="CG520" s="37"/>
      <c r="CH520" s="37"/>
      <c r="CI520" s="37"/>
      <c r="CJ520" s="37"/>
      <c r="CK520" s="37"/>
      <c r="CL520" s="37"/>
      <c r="CM520" s="37"/>
      <c r="CN520" s="37"/>
      <c r="CO520" s="37"/>
      <c r="CP520" s="37"/>
      <c r="CQ520" s="37"/>
      <c r="CR520" s="37"/>
      <c r="CS520" s="37"/>
      <c r="CT520" s="37"/>
      <c r="CU520" s="37"/>
      <c r="CV520" s="37"/>
      <c r="CW520" s="37"/>
      <c r="CX520" s="37"/>
      <c r="CY520" s="37"/>
      <c r="CZ520" s="48"/>
      <c r="DA520" s="37"/>
      <c r="DB520" s="3">
        <v>28</v>
      </c>
      <c r="DD520" s="50">
        <v>5.8320000000000002E-6</v>
      </c>
      <c r="DE520">
        <v>47.119</v>
      </c>
      <c r="DF520">
        <v>36.832999999999998</v>
      </c>
      <c r="DG520">
        <v>61.332999999999998</v>
      </c>
      <c r="DH520">
        <v>70.56</v>
      </c>
      <c r="DI520">
        <v>0.01</v>
      </c>
      <c r="DT520" s="37"/>
      <c r="DU520" s="37"/>
      <c r="DV520" s="37"/>
      <c r="DW520" s="37"/>
      <c r="DX520" s="37"/>
      <c r="DY520" s="37"/>
      <c r="DZ520" s="37"/>
      <c r="EA520" s="37"/>
      <c r="EB520" s="37"/>
      <c r="EC520" s="37"/>
      <c r="ED520" s="37"/>
      <c r="EE520" s="48"/>
      <c r="EF520" s="37"/>
      <c r="EG520" s="37"/>
      <c r="EH520" s="37"/>
      <c r="EI520" s="37"/>
      <c r="EJ520" s="37"/>
      <c r="EK520" s="37"/>
      <c r="EL520" s="37"/>
      <c r="EM520" s="37"/>
      <c r="EN520" s="37"/>
      <c r="EO520" s="37"/>
      <c r="EP520" s="48"/>
      <c r="EQ520" s="37"/>
      <c r="ER520" s="37"/>
      <c r="ES520" s="37"/>
      <c r="ET520" s="37"/>
      <c r="EU520" s="37"/>
      <c r="EV520" s="37"/>
      <c r="EW520" s="37"/>
      <c r="EX520" s="37"/>
      <c r="EY520" s="36"/>
      <c r="EZ520" s="37"/>
      <c r="FA520" s="37"/>
      <c r="FB520" s="37"/>
      <c r="FC520" s="37"/>
      <c r="FD520" s="37"/>
      <c r="FE520" s="37"/>
      <c r="FF520" s="37"/>
      <c r="FG520" s="37"/>
      <c r="FH520" s="37"/>
    </row>
    <row r="521" spans="2:164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48"/>
      <c r="M521" s="37"/>
      <c r="N521" s="37"/>
      <c r="O521" s="37"/>
      <c r="P521" s="37"/>
      <c r="Q521" s="37"/>
      <c r="R521" s="37"/>
      <c r="S521" s="37"/>
      <c r="T521" s="37"/>
      <c r="U521" s="37"/>
      <c r="V521" s="48"/>
      <c r="W521" s="37"/>
      <c r="X521" s="37"/>
      <c r="Y521" s="37"/>
      <c r="Z521" s="37"/>
      <c r="AA521" s="37"/>
      <c r="AB521" s="37"/>
      <c r="AC521" s="37"/>
      <c r="AD521" s="37"/>
      <c r="AE521" s="37"/>
      <c r="AF521" s="48"/>
      <c r="AG521" s="37"/>
      <c r="AH521" s="37"/>
      <c r="AI521" s="37"/>
      <c r="AJ521" s="37"/>
      <c r="AK521" s="37"/>
      <c r="AL521" s="37"/>
      <c r="AM521" s="37"/>
      <c r="AN521" s="37"/>
      <c r="AO521" s="37"/>
      <c r="AP521" s="48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6"/>
      <c r="BB521" s="37"/>
      <c r="BC521" s="37"/>
      <c r="BD521" s="37"/>
      <c r="BE521" s="37"/>
      <c r="BF521" s="37"/>
      <c r="BG521" s="37"/>
      <c r="BH521" s="37"/>
      <c r="BI521" s="37"/>
      <c r="BJ521" s="37"/>
      <c r="BK521" s="48"/>
      <c r="BL521" s="37"/>
      <c r="BM521" s="37"/>
      <c r="BN521" s="37"/>
      <c r="BO521" s="37"/>
      <c r="BP521" s="37"/>
      <c r="BQ521" s="37"/>
      <c r="BR521" s="37"/>
      <c r="BS521" s="37"/>
      <c r="BT521" s="37"/>
      <c r="BU521" s="48"/>
      <c r="BV521" s="37"/>
      <c r="BW521" s="37"/>
      <c r="BX521" s="37"/>
      <c r="BY521" s="37"/>
      <c r="BZ521" s="37"/>
      <c r="CA521" s="37"/>
      <c r="CB521" s="37"/>
      <c r="CC521" s="37"/>
      <c r="CD521" s="37"/>
      <c r="CE521" s="48"/>
      <c r="CF521" s="37"/>
      <c r="CG521" s="37"/>
      <c r="CH521" s="37"/>
      <c r="CI521" s="37"/>
      <c r="CJ521" s="37"/>
      <c r="CK521" s="37"/>
      <c r="CL521" s="37"/>
      <c r="CM521" s="37"/>
      <c r="CN521" s="37"/>
      <c r="CO521" s="37"/>
      <c r="CP521" s="37"/>
      <c r="CQ521" s="37"/>
      <c r="CR521" s="37"/>
      <c r="CS521" s="37"/>
      <c r="CT521" s="37"/>
      <c r="CU521" s="37"/>
      <c r="CV521" s="37"/>
      <c r="CW521" s="37"/>
      <c r="CX521" s="37"/>
      <c r="CY521" s="37"/>
      <c r="CZ521" s="48"/>
      <c r="DA521" s="37"/>
      <c r="DB521" s="3">
        <v>29</v>
      </c>
      <c r="DD521" s="50">
        <v>6.7530000000000004E-6</v>
      </c>
      <c r="DE521">
        <v>59.508000000000003</v>
      </c>
      <c r="DF521">
        <v>54.564999999999998</v>
      </c>
      <c r="DG521">
        <v>62.762</v>
      </c>
      <c r="DH521">
        <v>-106.699</v>
      </c>
      <c r="DI521">
        <v>1.2E-2</v>
      </c>
      <c r="DT521" s="37"/>
      <c r="DU521" s="37"/>
      <c r="DV521" s="37"/>
      <c r="DW521" s="37"/>
      <c r="DX521" s="37"/>
      <c r="DY521" s="37"/>
      <c r="DZ521" s="37"/>
      <c r="EA521" s="37"/>
      <c r="EB521" s="37"/>
      <c r="EC521" s="37"/>
      <c r="ED521" s="37"/>
      <c r="EE521" s="48"/>
      <c r="EF521" s="37"/>
      <c r="EG521" s="37"/>
      <c r="EH521" s="37"/>
      <c r="EI521" s="37"/>
      <c r="EJ521" s="37"/>
      <c r="EK521" s="37"/>
      <c r="EL521" s="37"/>
      <c r="EM521" s="37"/>
      <c r="EN521" s="37"/>
      <c r="EO521" s="37"/>
      <c r="EP521" s="48"/>
      <c r="EQ521" s="37"/>
      <c r="ER521" s="37"/>
      <c r="ES521" s="37"/>
      <c r="ET521" s="37"/>
      <c r="EU521" s="37"/>
      <c r="EV521" s="37"/>
      <c r="EW521" s="37"/>
      <c r="EX521" s="37"/>
      <c r="EY521" s="36"/>
      <c r="EZ521" s="37"/>
      <c r="FA521" s="37"/>
      <c r="FB521" s="37"/>
      <c r="FC521" s="37"/>
      <c r="FD521" s="37"/>
      <c r="FE521" s="37"/>
      <c r="FF521" s="37"/>
      <c r="FG521" s="37"/>
      <c r="FH521" s="37"/>
    </row>
    <row r="522" spans="2:164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48"/>
      <c r="M522" s="37"/>
      <c r="N522" s="37"/>
      <c r="O522" s="37"/>
      <c r="P522" s="37"/>
      <c r="Q522" s="37"/>
      <c r="R522" s="37"/>
      <c r="S522" s="37"/>
      <c r="T522" s="37"/>
      <c r="U522" s="37"/>
      <c r="V522" s="48"/>
      <c r="W522" s="37"/>
      <c r="X522" s="37"/>
      <c r="Y522" s="37"/>
      <c r="Z522" s="37"/>
      <c r="AA522" s="37"/>
      <c r="AB522" s="37"/>
      <c r="AC522" s="37"/>
      <c r="AD522" s="37"/>
      <c r="AE522" s="37"/>
      <c r="AF522" s="48"/>
      <c r="AG522" s="37"/>
      <c r="AH522" s="37"/>
      <c r="AI522" s="37"/>
      <c r="AJ522" s="37"/>
      <c r="AK522" s="37"/>
      <c r="AL522" s="37"/>
      <c r="AM522" s="37"/>
      <c r="AN522" s="37"/>
      <c r="AO522" s="37"/>
      <c r="AP522" s="48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6"/>
      <c r="BB522" s="37"/>
      <c r="BC522" s="37"/>
      <c r="BD522" s="37"/>
      <c r="BE522" s="37"/>
      <c r="BF522" s="37"/>
      <c r="BG522" s="37"/>
      <c r="BH522" s="37"/>
      <c r="BI522" s="37"/>
      <c r="BJ522" s="37"/>
      <c r="BK522" s="48"/>
      <c r="BL522" s="37"/>
      <c r="BM522" s="37"/>
      <c r="BN522" s="37"/>
      <c r="BO522" s="37"/>
      <c r="BP522" s="37"/>
      <c r="BQ522" s="37"/>
      <c r="BR522" s="37"/>
      <c r="BS522" s="37"/>
      <c r="BT522" s="37"/>
      <c r="BU522" s="48"/>
      <c r="BV522" s="37"/>
      <c r="BW522" s="37"/>
      <c r="BX522" s="37"/>
      <c r="BY522" s="37"/>
      <c r="BZ522" s="37"/>
      <c r="CA522" s="37"/>
      <c r="CB522" s="37"/>
      <c r="CC522" s="37"/>
      <c r="CD522" s="37"/>
      <c r="CE522" s="48"/>
      <c r="CF522" s="37"/>
      <c r="CG522" s="37"/>
      <c r="CH522" s="37"/>
      <c r="CI522" s="37"/>
      <c r="CJ522" s="37"/>
      <c r="CK522" s="37"/>
      <c r="CL522" s="37"/>
      <c r="CM522" s="37"/>
      <c r="CN522" s="37"/>
      <c r="CO522" s="37"/>
      <c r="CP522" s="37"/>
      <c r="CQ522" s="37"/>
      <c r="CR522" s="37"/>
      <c r="CS522" s="37"/>
      <c r="CT522" s="37"/>
      <c r="CU522" s="37"/>
      <c r="CV522" s="37"/>
      <c r="CW522" s="37"/>
      <c r="CX522" s="37"/>
      <c r="CY522" s="37"/>
      <c r="CZ522" s="48"/>
      <c r="DA522" s="37"/>
      <c r="DB522" s="3">
        <v>30</v>
      </c>
      <c r="DD522" s="50">
        <v>6.139E-6</v>
      </c>
      <c r="DE522">
        <v>56.847999999999999</v>
      </c>
      <c r="DF522">
        <v>53.334000000000003</v>
      </c>
      <c r="DG522">
        <v>63.561</v>
      </c>
      <c r="DH522">
        <v>68.748999999999995</v>
      </c>
      <c r="DI522">
        <v>1.0999999999999999E-2</v>
      </c>
      <c r="DT522" s="37"/>
      <c r="DU522" s="37"/>
      <c r="DV522" s="37"/>
      <c r="DW522" s="37"/>
      <c r="DX522" s="37"/>
      <c r="DY522" s="37"/>
      <c r="DZ522" s="37"/>
      <c r="EA522" s="37"/>
      <c r="EB522" s="37"/>
      <c r="EC522" s="37"/>
      <c r="ED522" s="37"/>
      <c r="EE522" s="48"/>
      <c r="EF522" s="37"/>
      <c r="EG522" s="37"/>
      <c r="EH522" s="37"/>
      <c r="EI522" s="37"/>
      <c r="EJ522" s="37"/>
      <c r="EK522" s="37"/>
      <c r="EL522" s="37"/>
      <c r="EM522" s="37"/>
      <c r="EN522" s="37"/>
      <c r="EO522" s="37"/>
      <c r="EP522" s="48"/>
      <c r="EQ522" s="37"/>
      <c r="ER522" s="37"/>
      <c r="ES522" s="37"/>
      <c r="ET522" s="37"/>
      <c r="EU522" s="37"/>
      <c r="EV522" s="37"/>
      <c r="EW522" s="37"/>
      <c r="EX522" s="37"/>
      <c r="EY522" s="36"/>
      <c r="EZ522" s="37"/>
      <c r="FA522" s="37"/>
      <c r="FB522" s="37"/>
      <c r="FC522" s="37"/>
      <c r="FD522" s="37"/>
      <c r="FE522" s="37"/>
      <c r="FF522" s="37"/>
      <c r="FG522" s="37"/>
      <c r="FH522" s="37"/>
    </row>
    <row r="523" spans="2:164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48"/>
      <c r="M523" s="37"/>
      <c r="N523" s="37"/>
      <c r="O523" s="37"/>
      <c r="P523" s="37"/>
      <c r="Q523" s="37"/>
      <c r="R523" s="37"/>
      <c r="S523" s="37"/>
      <c r="T523" s="37"/>
      <c r="U523" s="37"/>
      <c r="V523" s="48"/>
      <c r="W523" s="37"/>
      <c r="X523" s="37"/>
      <c r="Y523" s="37"/>
      <c r="Z523" s="37"/>
      <c r="AA523" s="37"/>
      <c r="AB523" s="37"/>
      <c r="AC523" s="37"/>
      <c r="AD523" s="37"/>
      <c r="AE523" s="37"/>
      <c r="AF523" s="48"/>
      <c r="AG523" s="37"/>
      <c r="AH523" s="37"/>
      <c r="AI523" s="37"/>
      <c r="AJ523" s="37"/>
      <c r="AK523" s="37"/>
      <c r="AL523" s="37"/>
      <c r="AM523" s="37"/>
      <c r="AN523" s="37"/>
      <c r="AO523" s="37"/>
      <c r="AP523" s="48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6"/>
      <c r="BB523" s="37"/>
      <c r="BC523" s="37"/>
      <c r="BD523" s="37"/>
      <c r="BE523" s="37"/>
      <c r="BF523" s="37"/>
      <c r="BG523" s="37"/>
      <c r="BH523" s="37"/>
      <c r="BI523" s="37"/>
      <c r="BJ523" s="37"/>
      <c r="BK523" s="48"/>
      <c r="BL523" s="37"/>
      <c r="BM523" s="37"/>
      <c r="BN523" s="37"/>
      <c r="BO523" s="37"/>
      <c r="BP523" s="37"/>
      <c r="BQ523" s="37"/>
      <c r="BR523" s="37"/>
      <c r="BS523" s="37"/>
      <c r="BT523" s="37"/>
      <c r="BU523" s="48"/>
      <c r="BV523" s="37"/>
      <c r="BW523" s="37"/>
      <c r="BX523" s="37"/>
      <c r="BY523" s="37"/>
      <c r="BZ523" s="37"/>
      <c r="CA523" s="37"/>
      <c r="CB523" s="37"/>
      <c r="CC523" s="37"/>
      <c r="CD523" s="37"/>
      <c r="CE523" s="48"/>
      <c r="CF523" s="37"/>
      <c r="CG523" s="37"/>
      <c r="CH523" s="37"/>
      <c r="CI523" s="37"/>
      <c r="CJ523" s="37"/>
      <c r="CK523" s="37"/>
      <c r="CL523" s="37"/>
      <c r="CM523" s="37"/>
      <c r="CN523" s="37"/>
      <c r="CO523" s="37"/>
      <c r="CP523" s="37"/>
      <c r="CQ523" s="37"/>
      <c r="CR523" s="37"/>
      <c r="CS523" s="37"/>
      <c r="CT523" s="37"/>
      <c r="CU523" s="37"/>
      <c r="CV523" s="37"/>
      <c r="CW523" s="37"/>
      <c r="CX523" s="37"/>
      <c r="CY523" s="37"/>
      <c r="CZ523" s="48"/>
      <c r="DA523" s="37"/>
      <c r="DB523" s="3">
        <v>31</v>
      </c>
      <c r="DD523" s="50">
        <v>1.013E-5</v>
      </c>
      <c r="DE523">
        <v>53.529000000000003</v>
      </c>
      <c r="DF523">
        <v>48.365000000000002</v>
      </c>
      <c r="DG523">
        <v>58.25</v>
      </c>
      <c r="DH523">
        <v>-104.47</v>
      </c>
      <c r="DI523">
        <v>1.7999999999999999E-2</v>
      </c>
      <c r="DT523" s="37"/>
      <c r="DU523" s="37"/>
      <c r="DV523" s="37"/>
      <c r="DW523" s="37"/>
      <c r="DX523" s="37"/>
      <c r="DY523" s="37"/>
      <c r="DZ523" s="37"/>
      <c r="EA523" s="37"/>
      <c r="EB523" s="37"/>
      <c r="EC523" s="37"/>
      <c r="ED523" s="37"/>
      <c r="EE523" s="48"/>
      <c r="EF523" s="37"/>
      <c r="EG523" s="37"/>
      <c r="EH523" s="37"/>
      <c r="EI523" s="37"/>
      <c r="EJ523" s="37"/>
      <c r="EK523" s="37"/>
      <c r="EL523" s="37"/>
      <c r="EM523" s="37"/>
      <c r="EN523" s="37"/>
      <c r="EO523" s="37"/>
      <c r="EP523" s="48"/>
      <c r="EQ523" s="37"/>
      <c r="ER523" s="37"/>
      <c r="ES523" s="37"/>
      <c r="ET523" s="37"/>
      <c r="EU523" s="37"/>
      <c r="EV523" s="37"/>
      <c r="EW523" s="37"/>
      <c r="EX523" s="37"/>
      <c r="EY523" s="36"/>
      <c r="EZ523" s="37"/>
      <c r="FA523" s="37"/>
      <c r="FB523" s="37"/>
      <c r="FC523" s="37"/>
      <c r="FD523" s="37"/>
      <c r="FE523" s="37"/>
      <c r="FF523" s="37"/>
      <c r="FG523" s="37"/>
      <c r="FH523" s="37"/>
    </row>
    <row r="524" spans="2:164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48"/>
      <c r="M524" s="37"/>
      <c r="N524" s="37"/>
      <c r="O524" s="37"/>
      <c r="P524" s="37"/>
      <c r="Q524" s="37"/>
      <c r="R524" s="37"/>
      <c r="S524" s="37"/>
      <c r="T524" s="37"/>
      <c r="U524" s="37"/>
      <c r="V524" s="48"/>
      <c r="W524" s="37"/>
      <c r="X524" s="37"/>
      <c r="Y524" s="37"/>
      <c r="Z524" s="37"/>
      <c r="AA524" s="37"/>
      <c r="AB524" s="37"/>
      <c r="AC524" s="37"/>
      <c r="AD524" s="37"/>
      <c r="AE524" s="37"/>
      <c r="AF524" s="48"/>
      <c r="AG524" s="37"/>
      <c r="AH524" s="37"/>
      <c r="AI524" s="37"/>
      <c r="AJ524" s="37"/>
      <c r="AK524" s="37"/>
      <c r="AL524" s="37"/>
      <c r="AM524" s="37"/>
      <c r="AN524" s="37"/>
      <c r="AO524" s="37"/>
      <c r="AP524" s="48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6"/>
      <c r="BB524" s="37"/>
      <c r="BC524" s="37"/>
      <c r="BD524" s="37"/>
      <c r="BE524" s="37"/>
      <c r="BF524" s="37"/>
      <c r="BG524" s="37"/>
      <c r="BH524" s="37"/>
      <c r="BI524" s="37"/>
      <c r="BJ524" s="37"/>
      <c r="BK524" s="48"/>
      <c r="BL524" s="37"/>
      <c r="BM524" s="37"/>
      <c r="BN524" s="37"/>
      <c r="BO524" s="37"/>
      <c r="BP524" s="37"/>
      <c r="BQ524" s="37"/>
      <c r="BR524" s="37"/>
      <c r="BS524" s="37"/>
      <c r="BT524" s="37"/>
      <c r="BU524" s="48"/>
      <c r="BV524" s="37"/>
      <c r="BW524" s="37"/>
      <c r="BX524" s="37"/>
      <c r="BY524" s="37"/>
      <c r="BZ524" s="37"/>
      <c r="CA524" s="37"/>
      <c r="CB524" s="37"/>
      <c r="CC524" s="37"/>
      <c r="CD524" s="37"/>
      <c r="CE524" s="48"/>
      <c r="CF524" s="37"/>
      <c r="CG524" s="37"/>
      <c r="CH524" s="37"/>
      <c r="CI524" s="37"/>
      <c r="CJ524" s="37"/>
      <c r="CK524" s="37"/>
      <c r="CL524" s="37"/>
      <c r="CM524" s="37"/>
      <c r="CN524" s="37"/>
      <c r="CO524" s="37"/>
      <c r="CP524" s="37"/>
      <c r="CQ524" s="37"/>
      <c r="CR524" s="37"/>
      <c r="CS524" s="37"/>
      <c r="CT524" s="37"/>
      <c r="CU524" s="37"/>
      <c r="CV524" s="37"/>
      <c r="CW524" s="37"/>
      <c r="CX524" s="37"/>
      <c r="CY524" s="37"/>
      <c r="CZ524" s="48"/>
      <c r="DA524" s="37"/>
      <c r="DB524" s="3">
        <v>32</v>
      </c>
      <c r="DD524" s="50">
        <v>8.9020000000000005E-6</v>
      </c>
      <c r="DE524">
        <v>55.524000000000001</v>
      </c>
      <c r="DF524">
        <v>50.332999999999998</v>
      </c>
      <c r="DG524">
        <v>58.634</v>
      </c>
      <c r="DH524">
        <v>68.962000000000003</v>
      </c>
      <c r="DI524">
        <v>1.4999999999999999E-2</v>
      </c>
      <c r="DT524" s="37"/>
      <c r="DU524" s="37"/>
      <c r="DV524" s="37"/>
      <c r="DW524" s="37"/>
      <c r="DX524" s="37"/>
      <c r="DY524" s="37"/>
      <c r="DZ524" s="37"/>
      <c r="EA524" s="37"/>
      <c r="EB524" s="37"/>
      <c r="EC524" s="37"/>
      <c r="ED524" s="37"/>
      <c r="EE524" s="48"/>
      <c r="EF524" s="37"/>
      <c r="EG524" s="37"/>
      <c r="EH524" s="37"/>
      <c r="EI524" s="37"/>
      <c r="EJ524" s="37"/>
      <c r="EK524" s="37"/>
      <c r="EL524" s="37"/>
      <c r="EM524" s="37"/>
      <c r="EN524" s="37"/>
      <c r="EO524" s="37"/>
      <c r="EP524" s="48"/>
      <c r="EQ524" s="37"/>
      <c r="ER524" s="37"/>
      <c r="ES524" s="37"/>
      <c r="ET524" s="37"/>
      <c r="EU524" s="37"/>
      <c r="EV524" s="37"/>
      <c r="EW524" s="37"/>
      <c r="EX524" s="37"/>
      <c r="EY524" s="36"/>
      <c r="EZ524" s="37"/>
      <c r="FA524" s="37"/>
      <c r="FB524" s="37"/>
      <c r="FC524" s="37"/>
      <c r="FD524" s="37"/>
      <c r="FE524" s="37"/>
      <c r="FF524" s="37"/>
      <c r="FG524" s="37"/>
      <c r="FH524" s="37"/>
    </row>
    <row r="525" spans="2:164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48"/>
      <c r="M525" s="37"/>
      <c r="N525" s="37"/>
      <c r="O525" s="37"/>
      <c r="P525" s="37"/>
      <c r="Q525" s="37"/>
      <c r="R525" s="37"/>
      <c r="S525" s="37"/>
      <c r="T525" s="37"/>
      <c r="U525" s="37"/>
      <c r="V525" s="48"/>
      <c r="W525" s="37"/>
      <c r="X525" s="37"/>
      <c r="Y525" s="37"/>
      <c r="Z525" s="37"/>
      <c r="AA525" s="37"/>
      <c r="AB525" s="37"/>
      <c r="AC525" s="37"/>
      <c r="AD525" s="37"/>
      <c r="AE525" s="37"/>
      <c r="AF525" s="48"/>
      <c r="AG525" s="37"/>
      <c r="AH525" s="37"/>
      <c r="AI525" s="37"/>
      <c r="AJ525" s="37"/>
      <c r="AK525" s="37"/>
      <c r="AL525" s="37"/>
      <c r="AM525" s="37"/>
      <c r="AN525" s="37"/>
      <c r="AO525" s="37"/>
      <c r="AP525" s="48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6"/>
      <c r="BB525" s="37"/>
      <c r="BC525" s="37"/>
      <c r="BD525" s="37"/>
      <c r="BE525" s="37"/>
      <c r="BF525" s="37"/>
      <c r="BG525" s="37"/>
      <c r="BH525" s="37"/>
      <c r="BI525" s="37"/>
      <c r="BJ525" s="37"/>
      <c r="BK525" s="48"/>
      <c r="BL525" s="37"/>
      <c r="BM525" s="37"/>
      <c r="BN525" s="37"/>
      <c r="BO525" s="37"/>
      <c r="BP525" s="37"/>
      <c r="BQ525" s="37"/>
      <c r="BR525" s="37"/>
      <c r="BS525" s="37"/>
      <c r="BT525" s="37"/>
      <c r="BU525" s="48"/>
      <c r="BV525" s="37"/>
      <c r="BW525" s="37"/>
      <c r="BX525" s="37"/>
      <c r="BY525" s="37"/>
      <c r="BZ525" s="37"/>
      <c r="CA525" s="37"/>
      <c r="CB525" s="37"/>
      <c r="CC525" s="37"/>
      <c r="CD525" s="37"/>
      <c r="CE525" s="48"/>
      <c r="CF525" s="37"/>
      <c r="CG525" s="37"/>
      <c r="CH525" s="37"/>
      <c r="CI525" s="37"/>
      <c r="CJ525" s="37"/>
      <c r="CK525" s="37"/>
      <c r="CL525" s="37"/>
      <c r="CM525" s="37"/>
      <c r="CN525" s="37"/>
      <c r="CO525" s="37"/>
      <c r="CP525" s="37"/>
      <c r="CQ525" s="37"/>
      <c r="CR525" s="37"/>
      <c r="CS525" s="37"/>
      <c r="CT525" s="37"/>
      <c r="CU525" s="37"/>
      <c r="CV525" s="37"/>
      <c r="CW525" s="37"/>
      <c r="CX525" s="37"/>
      <c r="CY525" s="37"/>
      <c r="CZ525" s="48"/>
      <c r="DA525" s="37"/>
      <c r="DB525" s="3">
        <v>33</v>
      </c>
      <c r="DD525" s="50">
        <v>5.8320000000000002E-6</v>
      </c>
      <c r="DE525">
        <v>55.287999999999997</v>
      </c>
      <c r="DF525">
        <v>51.036999999999999</v>
      </c>
      <c r="DG525">
        <v>58</v>
      </c>
      <c r="DH525">
        <v>-112.38</v>
      </c>
      <c r="DI525">
        <v>0.01</v>
      </c>
      <c r="DT525" s="37"/>
      <c r="DU525" s="37"/>
      <c r="DV525" s="37"/>
      <c r="DW525" s="37"/>
      <c r="DX525" s="37"/>
      <c r="DY525" s="37"/>
      <c r="DZ525" s="37"/>
      <c r="EA525" s="37"/>
      <c r="EB525" s="37"/>
      <c r="EC525" s="37"/>
      <c r="ED525" s="37"/>
      <c r="EE525" s="48"/>
      <c r="EF525" s="37"/>
      <c r="EG525" s="37"/>
      <c r="EH525" s="37"/>
      <c r="EI525" s="37"/>
      <c r="EJ525" s="37"/>
      <c r="EK525" s="37"/>
      <c r="EL525" s="37"/>
      <c r="EM525" s="37"/>
      <c r="EN525" s="37"/>
      <c r="EO525" s="37"/>
      <c r="EP525" s="48"/>
      <c r="EQ525" s="37"/>
      <c r="ER525" s="37"/>
      <c r="ES525" s="37"/>
      <c r="ET525" s="37"/>
      <c r="EU525" s="37"/>
      <c r="EV525" s="37"/>
      <c r="EW525" s="37"/>
      <c r="EX525" s="37"/>
      <c r="EY525" s="36"/>
      <c r="EZ525" s="37"/>
      <c r="FA525" s="37"/>
      <c r="FB525" s="37"/>
      <c r="FC525" s="37"/>
      <c r="FD525" s="37"/>
      <c r="FE525" s="37"/>
      <c r="FF525" s="37"/>
      <c r="FG525" s="37"/>
      <c r="FH525" s="37"/>
    </row>
    <row r="526" spans="2:164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48"/>
      <c r="M526" s="37"/>
      <c r="N526" s="37"/>
      <c r="O526" s="37"/>
      <c r="P526" s="37"/>
      <c r="Q526" s="37"/>
      <c r="R526" s="37"/>
      <c r="S526" s="37"/>
      <c r="T526" s="37"/>
      <c r="U526" s="37"/>
      <c r="V526" s="48"/>
      <c r="W526" s="37"/>
      <c r="X526" s="37"/>
      <c r="Y526" s="37"/>
      <c r="Z526" s="37"/>
      <c r="AA526" s="37"/>
      <c r="AB526" s="37"/>
      <c r="AC526" s="37"/>
      <c r="AD526" s="37"/>
      <c r="AE526" s="37"/>
      <c r="AF526" s="48"/>
      <c r="AG526" s="37"/>
      <c r="AH526" s="37"/>
      <c r="AI526" s="37"/>
      <c r="AJ526" s="37"/>
      <c r="AK526" s="37"/>
      <c r="AL526" s="37"/>
      <c r="AM526" s="37"/>
      <c r="AN526" s="37"/>
      <c r="AO526" s="37"/>
      <c r="AP526" s="48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6"/>
      <c r="BB526" s="37"/>
      <c r="BC526" s="37"/>
      <c r="BD526" s="37"/>
      <c r="BE526" s="37"/>
      <c r="BF526" s="37"/>
      <c r="BG526" s="37"/>
      <c r="BH526" s="37"/>
      <c r="BI526" s="37"/>
      <c r="BJ526" s="37"/>
      <c r="BK526" s="48"/>
      <c r="BL526" s="37"/>
      <c r="BM526" s="37"/>
      <c r="BN526" s="37"/>
      <c r="BO526" s="37"/>
      <c r="BP526" s="37"/>
      <c r="BQ526" s="37"/>
      <c r="BR526" s="37"/>
      <c r="BS526" s="37"/>
      <c r="BT526" s="37"/>
      <c r="BU526" s="48"/>
      <c r="BV526" s="37"/>
      <c r="BW526" s="37"/>
      <c r="BX526" s="37"/>
      <c r="BY526" s="37"/>
      <c r="BZ526" s="37"/>
      <c r="CA526" s="37"/>
      <c r="CB526" s="37"/>
      <c r="CC526" s="37"/>
      <c r="CD526" s="37"/>
      <c r="CE526" s="48"/>
      <c r="CF526" s="37"/>
      <c r="CG526" s="37"/>
      <c r="CH526" s="37"/>
      <c r="CI526" s="37"/>
      <c r="CJ526" s="37"/>
      <c r="CK526" s="37"/>
      <c r="CL526" s="37"/>
      <c r="CM526" s="37"/>
      <c r="CN526" s="37"/>
      <c r="CO526" s="37"/>
      <c r="CP526" s="37"/>
      <c r="CQ526" s="37"/>
      <c r="CR526" s="37"/>
      <c r="CS526" s="37"/>
      <c r="CT526" s="37"/>
      <c r="CU526" s="37"/>
      <c r="CV526" s="37"/>
      <c r="CW526" s="37"/>
      <c r="CX526" s="37"/>
      <c r="CY526" s="37"/>
      <c r="CZ526" s="48"/>
      <c r="DA526" s="37"/>
      <c r="DB526" s="3">
        <v>34</v>
      </c>
      <c r="DD526" s="50">
        <v>8.5949999999999999E-6</v>
      </c>
      <c r="DE526">
        <v>56.609000000000002</v>
      </c>
      <c r="DF526">
        <v>53.075000000000003</v>
      </c>
      <c r="DG526">
        <v>59.061999999999998</v>
      </c>
      <c r="DH526">
        <v>72.897000000000006</v>
      </c>
      <c r="DI526">
        <v>1.4999999999999999E-2</v>
      </c>
      <c r="DT526" s="37"/>
      <c r="DU526" s="37"/>
      <c r="DV526" s="37"/>
      <c r="DW526" s="37"/>
      <c r="DX526" s="37"/>
      <c r="DY526" s="37"/>
      <c r="DZ526" s="37"/>
      <c r="EA526" s="37"/>
      <c r="EB526" s="37"/>
      <c r="EC526" s="37"/>
      <c r="ED526" s="37"/>
      <c r="EE526" s="48"/>
      <c r="EF526" s="37"/>
      <c r="EG526" s="37"/>
      <c r="EH526" s="37"/>
      <c r="EI526" s="37"/>
      <c r="EJ526" s="37"/>
      <c r="EK526" s="37"/>
      <c r="EL526" s="37"/>
      <c r="EM526" s="37"/>
      <c r="EN526" s="37"/>
      <c r="EO526" s="37"/>
      <c r="EP526" s="48"/>
      <c r="EQ526" s="37"/>
      <c r="ER526" s="37"/>
      <c r="ES526" s="37"/>
      <c r="ET526" s="37"/>
      <c r="EU526" s="37"/>
      <c r="EV526" s="37"/>
      <c r="EW526" s="37"/>
      <c r="EX526" s="37"/>
      <c r="EY526" s="36"/>
      <c r="EZ526" s="37"/>
      <c r="FA526" s="37"/>
      <c r="FB526" s="37"/>
      <c r="FC526" s="37"/>
      <c r="FD526" s="37"/>
      <c r="FE526" s="37"/>
      <c r="FF526" s="37"/>
      <c r="FG526" s="37"/>
      <c r="FH526" s="37"/>
    </row>
    <row r="527" spans="2:164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48"/>
      <c r="M527" s="37"/>
      <c r="N527" s="37"/>
      <c r="O527" s="37"/>
      <c r="P527" s="37"/>
      <c r="Q527" s="37"/>
      <c r="R527" s="37"/>
      <c r="S527" s="37"/>
      <c r="T527" s="37"/>
      <c r="U527" s="37"/>
      <c r="V527" s="48"/>
      <c r="W527" s="37"/>
      <c r="X527" s="37"/>
      <c r="Y527" s="37"/>
      <c r="Z527" s="37"/>
      <c r="AA527" s="37"/>
      <c r="AB527" s="37"/>
      <c r="AC527" s="37"/>
      <c r="AD527" s="37"/>
      <c r="AE527" s="37"/>
      <c r="AF527" s="48"/>
      <c r="AG527" s="37"/>
      <c r="AH527" s="37"/>
      <c r="AI527" s="37"/>
      <c r="AJ527" s="37"/>
      <c r="AK527" s="37"/>
      <c r="AL527" s="37"/>
      <c r="AM527" s="37"/>
      <c r="AN527" s="37"/>
      <c r="AO527" s="37"/>
      <c r="AP527" s="48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6"/>
      <c r="BB527" s="37"/>
      <c r="BC527" s="37"/>
      <c r="BD527" s="37"/>
      <c r="BE527" s="37"/>
      <c r="BF527" s="37"/>
      <c r="BG527" s="37"/>
      <c r="BH527" s="37"/>
      <c r="BI527" s="37"/>
      <c r="BJ527" s="37"/>
      <c r="BK527" s="48"/>
      <c r="BL527" s="37"/>
      <c r="BM527" s="37"/>
      <c r="BN527" s="37"/>
      <c r="BO527" s="37"/>
      <c r="BP527" s="37"/>
      <c r="BQ527" s="37"/>
      <c r="BR527" s="37"/>
      <c r="BS527" s="37"/>
      <c r="BT527" s="37"/>
      <c r="BU527" s="48"/>
      <c r="BV527" s="37"/>
      <c r="BW527" s="37"/>
      <c r="BX527" s="37"/>
      <c r="BY527" s="37"/>
      <c r="BZ527" s="37"/>
      <c r="CA527" s="37"/>
      <c r="CB527" s="37"/>
      <c r="CC527" s="37"/>
      <c r="CD527" s="37"/>
      <c r="CE527" s="48"/>
      <c r="CF527" s="37"/>
      <c r="CG527" s="37"/>
      <c r="CH527" s="37"/>
      <c r="CI527" s="37"/>
      <c r="CJ527" s="37"/>
      <c r="CK527" s="37"/>
      <c r="CL527" s="37"/>
      <c r="CM527" s="37"/>
      <c r="CN527" s="37"/>
      <c r="CO527" s="37"/>
      <c r="CP527" s="37"/>
      <c r="CQ527" s="37"/>
      <c r="CR527" s="37"/>
      <c r="CS527" s="37"/>
      <c r="CT527" s="37"/>
      <c r="CU527" s="37"/>
      <c r="CV527" s="37"/>
      <c r="CW527" s="37"/>
      <c r="CX527" s="37"/>
      <c r="CY527" s="37"/>
      <c r="CZ527" s="48"/>
      <c r="DA527" s="37"/>
      <c r="DB527" s="3">
        <v>35</v>
      </c>
      <c r="DD527" s="50">
        <v>1.044E-5</v>
      </c>
      <c r="DE527">
        <v>54.79</v>
      </c>
      <c r="DF527">
        <v>50.018999999999998</v>
      </c>
      <c r="DG527">
        <v>58.185000000000002</v>
      </c>
      <c r="DH527">
        <v>-107.879</v>
      </c>
      <c r="DI527">
        <v>1.7999999999999999E-2</v>
      </c>
      <c r="DT527" s="37"/>
      <c r="DU527" s="37"/>
      <c r="DV527" s="37"/>
      <c r="DW527" s="37"/>
      <c r="DX527" s="37"/>
      <c r="DY527" s="37"/>
      <c r="DZ527" s="37"/>
      <c r="EA527" s="37"/>
      <c r="EB527" s="37"/>
      <c r="EC527" s="37"/>
      <c r="ED527" s="37"/>
      <c r="EE527" s="48"/>
      <c r="EF527" s="37"/>
      <c r="EG527" s="37"/>
      <c r="EH527" s="37"/>
      <c r="EI527" s="37"/>
      <c r="EJ527" s="37"/>
      <c r="EK527" s="37"/>
      <c r="EL527" s="37"/>
      <c r="EM527" s="37"/>
      <c r="EN527" s="37"/>
      <c r="EO527" s="37"/>
      <c r="EP527" s="48"/>
      <c r="EQ527" s="37"/>
      <c r="ER527" s="37"/>
      <c r="ES527" s="37"/>
      <c r="ET527" s="37"/>
      <c r="EU527" s="37"/>
      <c r="EV527" s="37"/>
      <c r="EW527" s="37"/>
      <c r="EX527" s="37"/>
      <c r="EY527" s="36"/>
      <c r="EZ527" s="37"/>
      <c r="FA527" s="37"/>
      <c r="FB527" s="37"/>
      <c r="FC527" s="37"/>
      <c r="FD527" s="37"/>
      <c r="FE527" s="37"/>
      <c r="FF527" s="37"/>
      <c r="FG527" s="37"/>
      <c r="FH527" s="37"/>
    </row>
    <row r="528" spans="2:164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48"/>
      <c r="M528" s="37"/>
      <c r="N528" s="37"/>
      <c r="O528" s="37"/>
      <c r="P528" s="37"/>
      <c r="Q528" s="37"/>
      <c r="R528" s="37"/>
      <c r="S528" s="37"/>
      <c r="T528" s="37"/>
      <c r="U528" s="37"/>
      <c r="V528" s="48"/>
      <c r="W528" s="37"/>
      <c r="X528" s="37"/>
      <c r="Y528" s="37"/>
      <c r="Z528" s="37"/>
      <c r="AA528" s="37"/>
      <c r="AB528" s="37"/>
      <c r="AC528" s="37"/>
      <c r="AD528" s="37"/>
      <c r="AE528" s="37"/>
      <c r="AF528" s="48"/>
      <c r="AG528" s="37"/>
      <c r="AH528" s="37"/>
      <c r="AI528" s="37"/>
      <c r="AJ528" s="37"/>
      <c r="AK528" s="37"/>
      <c r="AL528" s="37"/>
      <c r="AM528" s="37"/>
      <c r="AN528" s="37"/>
      <c r="AO528" s="37"/>
      <c r="AP528" s="48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6"/>
      <c r="BB528" s="37"/>
      <c r="BC528" s="37"/>
      <c r="BD528" s="37"/>
      <c r="BE528" s="37"/>
      <c r="BF528" s="37"/>
      <c r="BG528" s="37"/>
      <c r="BH528" s="37"/>
      <c r="BI528" s="37"/>
      <c r="BJ528" s="37"/>
      <c r="BK528" s="48"/>
      <c r="BL528" s="37"/>
      <c r="BM528" s="37"/>
      <c r="BN528" s="37"/>
      <c r="BO528" s="37"/>
      <c r="BP528" s="37"/>
      <c r="BQ528" s="37"/>
      <c r="BR528" s="37"/>
      <c r="BS528" s="37"/>
      <c r="BT528" s="37"/>
      <c r="BU528" s="48"/>
      <c r="BV528" s="37"/>
      <c r="BW528" s="37"/>
      <c r="BX528" s="37"/>
      <c r="BY528" s="37"/>
      <c r="BZ528" s="37"/>
      <c r="CA528" s="37"/>
      <c r="CB528" s="37"/>
      <c r="CC528" s="37"/>
      <c r="CD528" s="37"/>
      <c r="CE528" s="48"/>
      <c r="CF528" s="37"/>
      <c r="CG528" s="37"/>
      <c r="CH528" s="37"/>
      <c r="CI528" s="37"/>
      <c r="CJ528" s="37"/>
      <c r="CK528" s="37"/>
      <c r="CL528" s="37"/>
      <c r="CM528" s="37"/>
      <c r="CN528" s="37"/>
      <c r="CO528" s="37"/>
      <c r="CP528" s="37"/>
      <c r="CQ528" s="37"/>
      <c r="CR528" s="37"/>
      <c r="CS528" s="37"/>
      <c r="CT528" s="37"/>
      <c r="CU528" s="37"/>
      <c r="CV528" s="37"/>
      <c r="CW528" s="37"/>
      <c r="CX528" s="37"/>
      <c r="CY528" s="37"/>
      <c r="CZ528" s="48"/>
      <c r="DA528" s="37"/>
      <c r="DB528" s="3">
        <v>36</v>
      </c>
      <c r="DD528" s="50">
        <v>5.5249999999999996E-6</v>
      </c>
      <c r="DE528">
        <v>56.215000000000003</v>
      </c>
      <c r="DF528">
        <v>51.98</v>
      </c>
      <c r="DG528">
        <v>59.332999999999998</v>
      </c>
      <c r="DH528">
        <v>76.759</v>
      </c>
      <c r="DI528">
        <v>0.01</v>
      </c>
      <c r="DT528" s="37"/>
      <c r="DU528" s="37"/>
      <c r="DV528" s="37"/>
      <c r="DW528" s="37"/>
      <c r="DX528" s="37"/>
      <c r="DY528" s="37"/>
      <c r="DZ528" s="37"/>
      <c r="EA528" s="37"/>
      <c r="EB528" s="37"/>
      <c r="EC528" s="37"/>
      <c r="ED528" s="37"/>
      <c r="EE528" s="48"/>
      <c r="EF528" s="37"/>
      <c r="EG528" s="37"/>
      <c r="EH528" s="37"/>
      <c r="EI528" s="37"/>
      <c r="EJ528" s="37"/>
      <c r="EK528" s="37"/>
      <c r="EL528" s="37"/>
      <c r="EM528" s="37"/>
      <c r="EN528" s="37"/>
      <c r="EO528" s="37"/>
      <c r="EP528" s="48"/>
      <c r="EQ528" s="37"/>
      <c r="ER528" s="37"/>
      <c r="ES528" s="37"/>
      <c r="ET528" s="37"/>
      <c r="EU528" s="37"/>
      <c r="EV528" s="37"/>
      <c r="EW528" s="37"/>
      <c r="EX528" s="37"/>
      <c r="EY528" s="36"/>
      <c r="EZ528" s="37"/>
      <c r="FA528" s="37"/>
      <c r="FB528" s="37"/>
      <c r="FC528" s="37"/>
      <c r="FD528" s="37"/>
      <c r="FE528" s="37"/>
      <c r="FF528" s="37"/>
      <c r="FG528" s="37"/>
      <c r="FH528" s="37"/>
    </row>
    <row r="529" spans="2:164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48"/>
      <c r="M529" s="37"/>
      <c r="N529" s="37"/>
      <c r="O529" s="37"/>
      <c r="P529" s="37"/>
      <c r="Q529" s="37"/>
      <c r="R529" s="37"/>
      <c r="S529" s="37"/>
      <c r="T529" s="37"/>
      <c r="U529" s="37"/>
      <c r="V529" s="48"/>
      <c r="W529" s="37"/>
      <c r="X529" s="37"/>
      <c r="Y529" s="37"/>
      <c r="Z529" s="37"/>
      <c r="AA529" s="37"/>
      <c r="AB529" s="37"/>
      <c r="AC529" s="37"/>
      <c r="AD529" s="37"/>
      <c r="AE529" s="37"/>
      <c r="AF529" s="48"/>
      <c r="AG529" s="37"/>
      <c r="AH529" s="37"/>
      <c r="AI529" s="37"/>
      <c r="AJ529" s="37"/>
      <c r="AK529" s="37"/>
      <c r="AL529" s="37"/>
      <c r="AM529" s="37"/>
      <c r="AN529" s="37"/>
      <c r="AO529" s="37"/>
      <c r="AP529" s="48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6"/>
      <c r="BB529" s="37"/>
      <c r="BC529" s="37"/>
      <c r="BD529" s="37"/>
      <c r="BE529" s="37"/>
      <c r="BF529" s="37"/>
      <c r="BG529" s="37"/>
      <c r="BH529" s="37"/>
      <c r="BI529" s="37"/>
      <c r="BJ529" s="37"/>
      <c r="BK529" s="48"/>
      <c r="BL529" s="37"/>
      <c r="BM529" s="37"/>
      <c r="BN529" s="37"/>
      <c r="BO529" s="37"/>
      <c r="BP529" s="37"/>
      <c r="BQ529" s="37"/>
      <c r="BR529" s="37"/>
      <c r="BS529" s="37"/>
      <c r="BT529" s="37"/>
      <c r="BU529" s="48"/>
      <c r="BV529" s="37"/>
      <c r="BW529" s="37"/>
      <c r="BX529" s="37"/>
      <c r="BY529" s="37"/>
      <c r="BZ529" s="37"/>
      <c r="CA529" s="37"/>
      <c r="CB529" s="37"/>
      <c r="CC529" s="37"/>
      <c r="CD529" s="37"/>
      <c r="CE529" s="48"/>
      <c r="CF529" s="37"/>
      <c r="CG529" s="37"/>
      <c r="CH529" s="37"/>
      <c r="CI529" s="37"/>
      <c r="CJ529" s="37"/>
      <c r="CK529" s="37"/>
      <c r="CL529" s="37"/>
      <c r="CM529" s="37"/>
      <c r="CN529" s="37"/>
      <c r="CO529" s="37"/>
      <c r="CP529" s="37"/>
      <c r="CQ529" s="37"/>
      <c r="CR529" s="37"/>
      <c r="CS529" s="37"/>
      <c r="CT529" s="37"/>
      <c r="CU529" s="37"/>
      <c r="CV529" s="37"/>
      <c r="CW529" s="37"/>
      <c r="CX529" s="37"/>
      <c r="CY529" s="37"/>
      <c r="CZ529" s="48"/>
      <c r="DA529" s="37"/>
      <c r="DB529" s="3">
        <v>37</v>
      </c>
      <c r="DD529" s="50">
        <v>9.2089999999999994E-6</v>
      </c>
      <c r="DE529">
        <v>55.661999999999999</v>
      </c>
      <c r="DF529">
        <v>48.564999999999998</v>
      </c>
      <c r="DG529">
        <v>62.168999999999997</v>
      </c>
      <c r="DH529">
        <v>-110.32299999999999</v>
      </c>
      <c r="DI529">
        <v>1.6E-2</v>
      </c>
      <c r="DT529" s="37"/>
      <c r="DU529" s="37"/>
      <c r="DV529" s="37"/>
      <c r="DW529" s="37"/>
      <c r="DX529" s="37"/>
      <c r="DY529" s="37"/>
      <c r="DZ529" s="37"/>
      <c r="EA529" s="37"/>
      <c r="EB529" s="37"/>
      <c r="EC529" s="37"/>
      <c r="ED529" s="37"/>
      <c r="EE529" s="48"/>
      <c r="EF529" s="37"/>
      <c r="EG529" s="37"/>
      <c r="EH529" s="37"/>
      <c r="EI529" s="37"/>
      <c r="EJ529" s="37"/>
      <c r="EK529" s="37"/>
      <c r="EL529" s="37"/>
      <c r="EM529" s="37"/>
      <c r="EN529" s="37"/>
      <c r="EO529" s="37"/>
      <c r="EP529" s="48"/>
      <c r="EQ529" s="37"/>
      <c r="ER529" s="37"/>
      <c r="ES529" s="37"/>
      <c r="ET529" s="37"/>
      <c r="EU529" s="37"/>
      <c r="EV529" s="37"/>
      <c r="EW529" s="37"/>
      <c r="EX529" s="37"/>
      <c r="EY529" s="36"/>
      <c r="EZ529" s="37"/>
      <c r="FA529" s="37"/>
      <c r="FB529" s="37"/>
      <c r="FC529" s="37"/>
      <c r="FD529" s="37"/>
      <c r="FE529" s="37"/>
      <c r="FF529" s="37"/>
      <c r="FG529" s="37"/>
      <c r="FH529" s="37"/>
    </row>
    <row r="530" spans="2:164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48"/>
      <c r="M530" s="37"/>
      <c r="N530" s="37"/>
      <c r="O530" s="37"/>
      <c r="P530" s="37"/>
      <c r="Q530" s="37"/>
      <c r="R530" s="37"/>
      <c r="S530" s="37"/>
      <c r="T530" s="37"/>
      <c r="U530" s="37"/>
      <c r="V530" s="48"/>
      <c r="W530" s="37"/>
      <c r="X530" s="37"/>
      <c r="Y530" s="37"/>
      <c r="Z530" s="37"/>
      <c r="AA530" s="37"/>
      <c r="AB530" s="37"/>
      <c r="AC530" s="37"/>
      <c r="AD530" s="37"/>
      <c r="AE530" s="37"/>
      <c r="AF530" s="48"/>
      <c r="AG530" s="37"/>
      <c r="AH530" s="37"/>
      <c r="AI530" s="37"/>
      <c r="AJ530" s="37"/>
      <c r="AK530" s="37"/>
      <c r="AL530" s="37"/>
      <c r="AM530" s="37"/>
      <c r="AN530" s="37"/>
      <c r="AO530" s="37"/>
      <c r="AP530" s="48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6"/>
      <c r="BB530" s="37"/>
      <c r="BC530" s="37"/>
      <c r="BD530" s="37"/>
      <c r="BE530" s="37"/>
      <c r="BF530" s="37"/>
      <c r="BG530" s="37"/>
      <c r="BH530" s="37"/>
      <c r="BI530" s="37"/>
      <c r="BJ530" s="37"/>
      <c r="BK530" s="48"/>
      <c r="BL530" s="37"/>
      <c r="BM530" s="37"/>
      <c r="BN530" s="37"/>
      <c r="BO530" s="37"/>
      <c r="BP530" s="37"/>
      <c r="BQ530" s="37"/>
      <c r="BR530" s="37"/>
      <c r="BS530" s="37"/>
      <c r="BT530" s="37"/>
      <c r="BU530" s="48"/>
      <c r="BV530" s="37"/>
      <c r="BW530" s="37"/>
      <c r="BX530" s="37"/>
      <c r="BY530" s="37"/>
      <c r="BZ530" s="37"/>
      <c r="CA530" s="37"/>
      <c r="CB530" s="37"/>
      <c r="CC530" s="37"/>
      <c r="CD530" s="37"/>
      <c r="CE530" s="48"/>
      <c r="CF530" s="37"/>
      <c r="CG530" s="37"/>
      <c r="CH530" s="37"/>
      <c r="CI530" s="37"/>
      <c r="CJ530" s="37"/>
      <c r="CK530" s="37"/>
      <c r="CL530" s="37"/>
      <c r="CM530" s="37"/>
      <c r="CN530" s="37"/>
      <c r="CO530" s="37"/>
      <c r="CP530" s="37"/>
      <c r="CQ530" s="37"/>
      <c r="CR530" s="37"/>
      <c r="CS530" s="37"/>
      <c r="CT530" s="37"/>
      <c r="CU530" s="37"/>
      <c r="CV530" s="37"/>
      <c r="CW530" s="37"/>
      <c r="CX530" s="37"/>
      <c r="CY530" s="37"/>
      <c r="CZ530" s="48"/>
      <c r="DA530" s="37"/>
      <c r="DB530" s="3">
        <v>38</v>
      </c>
      <c r="DD530" s="50">
        <v>5.8320000000000002E-6</v>
      </c>
      <c r="DE530">
        <v>57.037999999999997</v>
      </c>
      <c r="DF530">
        <v>50.777999999999999</v>
      </c>
      <c r="DG530">
        <v>63.832999999999998</v>
      </c>
      <c r="DH530">
        <v>70.56</v>
      </c>
      <c r="DI530">
        <v>0.01</v>
      </c>
      <c r="DT530" s="37"/>
      <c r="DU530" s="37"/>
      <c r="DV530" s="37"/>
      <c r="DW530" s="37"/>
      <c r="DX530" s="37"/>
      <c r="DY530" s="37"/>
      <c r="DZ530" s="37"/>
      <c r="EA530" s="37"/>
      <c r="EB530" s="37"/>
      <c r="EC530" s="37"/>
      <c r="ED530" s="37"/>
      <c r="EE530" s="48"/>
      <c r="EF530" s="37"/>
      <c r="EG530" s="37"/>
      <c r="EH530" s="37"/>
      <c r="EI530" s="37"/>
      <c r="EJ530" s="37"/>
      <c r="EK530" s="37"/>
      <c r="EL530" s="37"/>
      <c r="EM530" s="37"/>
      <c r="EN530" s="37"/>
      <c r="EO530" s="37"/>
      <c r="EP530" s="48"/>
      <c r="EQ530" s="37"/>
      <c r="ER530" s="37"/>
      <c r="ES530" s="37"/>
      <c r="ET530" s="37"/>
      <c r="EU530" s="37"/>
      <c r="EV530" s="37"/>
      <c r="EW530" s="37"/>
      <c r="EX530" s="37"/>
      <c r="EY530" s="36"/>
      <c r="EZ530" s="37"/>
      <c r="FA530" s="37"/>
      <c r="FB530" s="37"/>
      <c r="FC530" s="37"/>
      <c r="FD530" s="37"/>
      <c r="FE530" s="37"/>
      <c r="FF530" s="37"/>
      <c r="FG530" s="37"/>
      <c r="FH530" s="37"/>
    </row>
    <row r="531" spans="2:164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48"/>
      <c r="M531" s="37"/>
      <c r="N531" s="37"/>
      <c r="O531" s="37"/>
      <c r="P531" s="37"/>
      <c r="Q531" s="37"/>
      <c r="R531" s="37"/>
      <c r="S531" s="37"/>
      <c r="T531" s="37"/>
      <c r="U531" s="37"/>
      <c r="V531" s="48"/>
      <c r="W531" s="37"/>
      <c r="X531" s="37"/>
      <c r="Y531" s="37"/>
      <c r="Z531" s="37"/>
      <c r="AA531" s="37"/>
      <c r="AB531" s="37"/>
      <c r="AC531" s="37"/>
      <c r="AD531" s="37"/>
      <c r="AE531" s="37"/>
      <c r="AF531" s="48"/>
      <c r="AG531" s="37"/>
      <c r="AH531" s="37"/>
      <c r="AI531" s="37"/>
      <c r="AJ531" s="37"/>
      <c r="AK531" s="37"/>
      <c r="AL531" s="37"/>
      <c r="AM531" s="37"/>
      <c r="AN531" s="37"/>
      <c r="AO531" s="37"/>
      <c r="AP531" s="48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6"/>
      <c r="BB531" s="37"/>
      <c r="BC531" s="37"/>
      <c r="BD531" s="37"/>
      <c r="BE531" s="37"/>
      <c r="BF531" s="37"/>
      <c r="BG531" s="37"/>
      <c r="BH531" s="37"/>
      <c r="BI531" s="37"/>
      <c r="BJ531" s="37"/>
      <c r="BK531" s="48"/>
      <c r="BL531" s="37"/>
      <c r="BM531" s="37"/>
      <c r="BN531" s="37"/>
      <c r="BO531" s="37"/>
      <c r="BP531" s="37"/>
      <c r="BQ531" s="37"/>
      <c r="BR531" s="37"/>
      <c r="BS531" s="37"/>
      <c r="BT531" s="37"/>
      <c r="BU531" s="48"/>
      <c r="BV531" s="37"/>
      <c r="BW531" s="37"/>
      <c r="BX531" s="37"/>
      <c r="BY531" s="37"/>
      <c r="BZ531" s="37"/>
      <c r="CA531" s="37"/>
      <c r="CB531" s="37"/>
      <c r="CC531" s="37"/>
      <c r="CD531" s="37"/>
      <c r="CE531" s="48"/>
      <c r="CF531" s="37"/>
      <c r="CG531" s="37"/>
      <c r="CH531" s="37"/>
      <c r="CI531" s="37"/>
      <c r="CJ531" s="37"/>
      <c r="CK531" s="37"/>
      <c r="CL531" s="37"/>
      <c r="CM531" s="37"/>
      <c r="CN531" s="37"/>
      <c r="CO531" s="37"/>
      <c r="CP531" s="37"/>
      <c r="CQ531" s="37"/>
      <c r="CR531" s="37"/>
      <c r="CS531" s="37"/>
      <c r="CT531" s="37"/>
      <c r="CU531" s="37"/>
      <c r="CV531" s="37"/>
      <c r="CW531" s="37"/>
      <c r="CX531" s="37"/>
      <c r="CY531" s="37"/>
      <c r="CZ531" s="48"/>
      <c r="DA531" s="37"/>
      <c r="DB531" s="3">
        <v>39</v>
      </c>
      <c r="DD531" s="50">
        <v>6.7530000000000004E-6</v>
      </c>
      <c r="DE531">
        <v>54.362000000000002</v>
      </c>
      <c r="DF531">
        <v>50.905000000000001</v>
      </c>
      <c r="DG531">
        <v>57.332999999999998</v>
      </c>
      <c r="DH531">
        <v>-106.699</v>
      </c>
      <c r="DI531">
        <v>1.2E-2</v>
      </c>
      <c r="DT531" s="37"/>
      <c r="DU531" s="37"/>
      <c r="DV531" s="37"/>
      <c r="DW531" s="37"/>
      <c r="DX531" s="37"/>
      <c r="DY531" s="37"/>
      <c r="DZ531" s="37"/>
      <c r="EA531" s="37"/>
      <c r="EB531" s="37"/>
      <c r="EC531" s="37"/>
      <c r="ED531" s="37"/>
      <c r="EE531" s="48"/>
      <c r="EF531" s="37"/>
      <c r="EG531" s="37"/>
      <c r="EH531" s="37"/>
      <c r="EI531" s="37"/>
      <c r="EJ531" s="37"/>
      <c r="EK531" s="37"/>
      <c r="EL531" s="37"/>
      <c r="EM531" s="37"/>
      <c r="EN531" s="37"/>
      <c r="EO531" s="37"/>
      <c r="EP531" s="48"/>
      <c r="EQ531" s="37"/>
      <c r="ER531" s="37"/>
      <c r="ES531" s="37"/>
      <c r="ET531" s="37"/>
      <c r="EU531" s="37"/>
      <c r="EV531" s="37"/>
      <c r="EW531" s="37"/>
      <c r="EX531" s="37"/>
      <c r="EY531" s="36"/>
      <c r="EZ531" s="37"/>
      <c r="FA531" s="37"/>
      <c r="FB531" s="37"/>
      <c r="FC531" s="37"/>
      <c r="FD531" s="37"/>
      <c r="FE531" s="37"/>
      <c r="FF531" s="37"/>
      <c r="FG531" s="37"/>
      <c r="FH531" s="37"/>
    </row>
    <row r="532" spans="2:164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48"/>
      <c r="M532" s="37"/>
      <c r="N532" s="37"/>
      <c r="O532" s="37"/>
      <c r="P532" s="37"/>
      <c r="Q532" s="37"/>
      <c r="R532" s="37"/>
      <c r="S532" s="37"/>
      <c r="T532" s="37"/>
      <c r="U532" s="37"/>
      <c r="V532" s="48"/>
      <c r="W532" s="37"/>
      <c r="X532" s="37"/>
      <c r="Y532" s="37"/>
      <c r="Z532" s="37"/>
      <c r="AA532" s="37"/>
      <c r="AB532" s="37"/>
      <c r="AC532" s="37"/>
      <c r="AD532" s="37"/>
      <c r="AE532" s="37"/>
      <c r="AF532" s="48"/>
      <c r="AG532" s="37"/>
      <c r="AH532" s="37"/>
      <c r="AI532" s="37"/>
      <c r="AJ532" s="37"/>
      <c r="AK532" s="37"/>
      <c r="AL532" s="37"/>
      <c r="AM532" s="37"/>
      <c r="AN532" s="37"/>
      <c r="AO532" s="37"/>
      <c r="AP532" s="48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6"/>
      <c r="BB532" s="37"/>
      <c r="BC532" s="37"/>
      <c r="BD532" s="37"/>
      <c r="BE532" s="37"/>
      <c r="BF532" s="37"/>
      <c r="BG532" s="37"/>
      <c r="BH532" s="37"/>
      <c r="BI532" s="37"/>
      <c r="BJ532" s="37"/>
      <c r="BK532" s="48"/>
      <c r="BL532" s="37"/>
      <c r="BM532" s="37"/>
      <c r="BN532" s="37"/>
      <c r="BO532" s="37"/>
      <c r="BP532" s="37"/>
      <c r="BQ532" s="37"/>
      <c r="BR532" s="37"/>
      <c r="BS532" s="37"/>
      <c r="BT532" s="37"/>
      <c r="BU532" s="48"/>
      <c r="BV532" s="37"/>
      <c r="BW532" s="37"/>
      <c r="BX532" s="37"/>
      <c r="BY532" s="37"/>
      <c r="BZ532" s="37"/>
      <c r="CA532" s="37"/>
      <c r="CB532" s="37"/>
      <c r="CC532" s="37"/>
      <c r="CD532" s="37"/>
      <c r="CE532" s="48"/>
      <c r="CF532" s="37"/>
      <c r="CG532" s="37"/>
      <c r="CH532" s="37"/>
      <c r="CI532" s="37"/>
      <c r="CJ532" s="37"/>
      <c r="CK532" s="37"/>
      <c r="CL532" s="37"/>
      <c r="CM532" s="37"/>
      <c r="CN532" s="37"/>
      <c r="CO532" s="37"/>
      <c r="CP532" s="37"/>
      <c r="CQ532" s="37"/>
      <c r="CR532" s="37"/>
      <c r="CS532" s="37"/>
      <c r="CT532" s="37"/>
      <c r="CU532" s="37"/>
      <c r="CV532" s="37"/>
      <c r="CW532" s="37"/>
      <c r="CX532" s="37"/>
      <c r="CY532" s="37"/>
      <c r="CZ532" s="48"/>
      <c r="DA532" s="37"/>
      <c r="DB532" s="3">
        <v>40</v>
      </c>
      <c r="DD532" s="50">
        <v>6.139E-6</v>
      </c>
      <c r="DE532">
        <v>57.488999999999997</v>
      </c>
      <c r="DF532">
        <v>50.210999999999999</v>
      </c>
      <c r="DG532">
        <v>67.332999999999998</v>
      </c>
      <c r="DH532">
        <v>68.748999999999995</v>
      </c>
      <c r="DI532">
        <v>1.0999999999999999E-2</v>
      </c>
      <c r="DT532" s="37"/>
      <c r="DU532" s="37"/>
      <c r="DV532" s="37"/>
      <c r="DW532" s="37"/>
      <c r="DX532" s="37"/>
      <c r="DY532" s="37"/>
      <c r="DZ532" s="37"/>
      <c r="EA532" s="37"/>
      <c r="EB532" s="37"/>
      <c r="EC532" s="37"/>
      <c r="ED532" s="37"/>
      <c r="EE532" s="48"/>
      <c r="EF532" s="37"/>
      <c r="EG532" s="37"/>
      <c r="EH532" s="37"/>
      <c r="EI532" s="37"/>
      <c r="EJ532" s="37"/>
      <c r="EK532" s="37"/>
      <c r="EL532" s="37"/>
      <c r="EM532" s="37"/>
      <c r="EN532" s="37"/>
      <c r="EO532" s="37"/>
      <c r="EP532" s="48"/>
      <c r="EQ532" s="37"/>
      <c r="ER532" s="37"/>
      <c r="ES532" s="37"/>
      <c r="ET532" s="37"/>
      <c r="EU532" s="37"/>
      <c r="EV532" s="37"/>
      <c r="EW532" s="37"/>
      <c r="EX532" s="37"/>
      <c r="EY532" s="36"/>
      <c r="EZ532" s="37"/>
      <c r="FA532" s="37"/>
      <c r="FB532" s="37"/>
      <c r="FC532" s="37"/>
      <c r="FD532" s="37"/>
      <c r="FE532" s="37"/>
      <c r="FF532" s="37"/>
      <c r="FG532" s="37"/>
      <c r="FH532" s="37"/>
    </row>
    <row r="533" spans="2:164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48"/>
      <c r="M533" s="37"/>
      <c r="N533" s="37"/>
      <c r="O533" s="37"/>
      <c r="P533" s="37"/>
      <c r="Q533" s="37"/>
      <c r="R533" s="37"/>
      <c r="S533" s="37"/>
      <c r="T533" s="37"/>
      <c r="U533" s="37"/>
      <c r="V533" s="48"/>
      <c r="W533" s="37"/>
      <c r="X533" s="37"/>
      <c r="Y533" s="37"/>
      <c r="Z533" s="37"/>
      <c r="AA533" s="37"/>
      <c r="AB533" s="37"/>
      <c r="AC533" s="37"/>
      <c r="AD533" s="37"/>
      <c r="AE533" s="37"/>
      <c r="AF533" s="48"/>
      <c r="AG533" s="37"/>
      <c r="AH533" s="37"/>
      <c r="AI533" s="37"/>
      <c r="AJ533" s="37"/>
      <c r="AK533" s="37"/>
      <c r="AL533" s="37"/>
      <c r="AM533" s="37"/>
      <c r="AN533" s="37"/>
      <c r="AO533" s="37"/>
      <c r="AP533" s="48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6"/>
      <c r="BB533" s="37"/>
      <c r="BC533" s="37"/>
      <c r="BD533" s="37"/>
      <c r="BE533" s="37"/>
      <c r="BF533" s="37"/>
      <c r="BG533" s="37"/>
      <c r="BH533" s="37"/>
      <c r="BI533" s="37"/>
      <c r="BJ533" s="37"/>
      <c r="BK533" s="48"/>
      <c r="BL533" s="37"/>
      <c r="BM533" s="37"/>
      <c r="BN533" s="37"/>
      <c r="BO533" s="37"/>
      <c r="BP533" s="37"/>
      <c r="BQ533" s="37"/>
      <c r="BR533" s="37"/>
      <c r="BS533" s="37"/>
      <c r="BT533" s="37"/>
      <c r="BU533" s="48"/>
      <c r="BV533" s="37"/>
      <c r="BW533" s="37"/>
      <c r="BX533" s="37"/>
      <c r="BY533" s="37"/>
      <c r="BZ533" s="37"/>
      <c r="CA533" s="37"/>
      <c r="CB533" s="37"/>
      <c r="CC533" s="37"/>
      <c r="CD533" s="37"/>
      <c r="CE533" s="48"/>
      <c r="CF533" s="37"/>
      <c r="CG533" s="37"/>
      <c r="CH533" s="37"/>
      <c r="CI533" s="37"/>
      <c r="CJ533" s="37"/>
      <c r="CK533" s="37"/>
      <c r="CL533" s="37"/>
      <c r="CM533" s="37"/>
      <c r="CN533" s="37"/>
      <c r="CO533" s="37"/>
      <c r="CP533" s="37"/>
      <c r="CQ533" s="37"/>
      <c r="CR533" s="37"/>
      <c r="CS533" s="37"/>
      <c r="CT533" s="37"/>
      <c r="CU533" s="37"/>
      <c r="CV533" s="37"/>
      <c r="CW533" s="37"/>
      <c r="CX533" s="37"/>
      <c r="CY533" s="37"/>
      <c r="CZ533" s="48"/>
      <c r="DA533" s="37"/>
      <c r="DB533" s="3">
        <v>41</v>
      </c>
      <c r="DD533" s="50">
        <v>7.3669999999999999E-6</v>
      </c>
      <c r="DE533">
        <v>58.883000000000003</v>
      </c>
      <c r="DF533">
        <v>52.271999999999998</v>
      </c>
      <c r="DG533">
        <v>67.332999999999998</v>
      </c>
      <c r="DH533">
        <v>-105.255</v>
      </c>
      <c r="DI533">
        <v>1.2999999999999999E-2</v>
      </c>
      <c r="DT533" s="37"/>
      <c r="DU533" s="37"/>
      <c r="DV533" s="37"/>
      <c r="DW533" s="37"/>
      <c r="DX533" s="37"/>
      <c r="DY533" s="37"/>
      <c r="DZ533" s="37"/>
      <c r="EA533" s="37"/>
      <c r="EB533" s="37"/>
      <c r="EC533" s="37"/>
      <c r="ED533" s="37"/>
      <c r="EE533" s="48"/>
      <c r="EF533" s="37"/>
      <c r="EG533" s="37"/>
      <c r="EH533" s="37"/>
      <c r="EI533" s="37"/>
      <c r="EJ533" s="37"/>
      <c r="EK533" s="37"/>
      <c r="EL533" s="37"/>
      <c r="EM533" s="37"/>
      <c r="EN533" s="37"/>
      <c r="EO533" s="37"/>
      <c r="EP533" s="48"/>
      <c r="EQ533" s="37"/>
      <c r="ER533" s="37"/>
      <c r="ES533" s="37"/>
      <c r="ET533" s="37"/>
      <c r="EU533" s="37"/>
      <c r="EV533" s="37"/>
      <c r="EW533" s="37"/>
      <c r="EX533" s="37"/>
      <c r="EY533" s="36"/>
      <c r="EZ533" s="37"/>
      <c r="FA533" s="37"/>
      <c r="FB533" s="37"/>
      <c r="FC533" s="37"/>
      <c r="FD533" s="37"/>
      <c r="FE533" s="37"/>
      <c r="FF533" s="37"/>
      <c r="FG533" s="37"/>
      <c r="FH533" s="37"/>
    </row>
    <row r="534" spans="2:164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48"/>
      <c r="M534" s="37"/>
      <c r="N534" s="37"/>
      <c r="O534" s="37"/>
      <c r="P534" s="37"/>
      <c r="Q534" s="37"/>
      <c r="R534" s="37"/>
      <c r="S534" s="37"/>
      <c r="T534" s="37"/>
      <c r="U534" s="37"/>
      <c r="V534" s="48"/>
      <c r="W534" s="37"/>
      <c r="X534" s="37"/>
      <c r="Y534" s="37"/>
      <c r="Z534" s="37"/>
      <c r="AA534" s="37"/>
      <c r="AB534" s="37"/>
      <c r="AC534" s="37"/>
      <c r="AD534" s="37"/>
      <c r="AE534" s="37"/>
      <c r="AF534" s="48"/>
      <c r="AG534" s="37"/>
      <c r="AH534" s="37"/>
      <c r="AI534" s="37"/>
      <c r="AJ534" s="37"/>
      <c r="AK534" s="37"/>
      <c r="AL534" s="37"/>
      <c r="AM534" s="37"/>
      <c r="AN534" s="37"/>
      <c r="AO534" s="37"/>
      <c r="AP534" s="48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6"/>
      <c r="BB534" s="37"/>
      <c r="BC534" s="37"/>
      <c r="BD534" s="37"/>
      <c r="BE534" s="37"/>
      <c r="BF534" s="37"/>
      <c r="BG534" s="37"/>
      <c r="BH534" s="37"/>
      <c r="BI534" s="37"/>
      <c r="BJ534" s="37"/>
      <c r="BK534" s="48"/>
      <c r="BL534" s="37"/>
      <c r="BM534" s="37"/>
      <c r="BN534" s="37"/>
      <c r="BO534" s="37"/>
      <c r="BP534" s="37"/>
      <c r="BQ534" s="37"/>
      <c r="BR534" s="37"/>
      <c r="BS534" s="37"/>
      <c r="BT534" s="37"/>
      <c r="BU534" s="48"/>
      <c r="BV534" s="37"/>
      <c r="BW534" s="37"/>
      <c r="BX534" s="37"/>
      <c r="BY534" s="37"/>
      <c r="BZ534" s="37"/>
      <c r="CA534" s="37"/>
      <c r="CB534" s="37"/>
      <c r="CC534" s="37"/>
      <c r="CD534" s="37"/>
      <c r="CE534" s="48"/>
      <c r="CF534" s="37"/>
      <c r="CG534" s="37"/>
      <c r="CH534" s="37"/>
      <c r="CI534" s="37"/>
      <c r="CJ534" s="37"/>
      <c r="CK534" s="37"/>
      <c r="CL534" s="37"/>
      <c r="CM534" s="37"/>
      <c r="CN534" s="37"/>
      <c r="CO534" s="37"/>
      <c r="CP534" s="37"/>
      <c r="CQ534" s="37"/>
      <c r="CR534" s="37"/>
      <c r="CS534" s="37"/>
      <c r="CT534" s="37"/>
      <c r="CU534" s="37"/>
      <c r="CV534" s="37"/>
      <c r="CW534" s="37"/>
      <c r="CX534" s="37"/>
      <c r="CY534" s="37"/>
      <c r="CZ534" s="48"/>
      <c r="DA534" s="37"/>
      <c r="DB534" s="3">
        <v>42</v>
      </c>
      <c r="DD534" s="50">
        <v>7.3669999999999999E-6</v>
      </c>
      <c r="DE534">
        <v>58.914999999999999</v>
      </c>
      <c r="DF534">
        <v>54.082999999999998</v>
      </c>
      <c r="DG534">
        <v>62.124000000000002</v>
      </c>
      <c r="DH534">
        <v>70.016999999999996</v>
      </c>
      <c r="DI534">
        <v>1.2999999999999999E-2</v>
      </c>
      <c r="DT534" s="37"/>
      <c r="DU534" s="37"/>
      <c r="DV534" s="37"/>
      <c r="DW534" s="37"/>
      <c r="DX534" s="37"/>
      <c r="DY534" s="37"/>
      <c r="DZ534" s="37"/>
      <c r="EA534" s="37"/>
      <c r="EB534" s="37"/>
      <c r="EC534" s="37"/>
      <c r="ED534" s="37"/>
      <c r="EE534" s="48"/>
      <c r="EF534" s="37"/>
      <c r="EG534" s="37"/>
      <c r="EH534" s="37"/>
      <c r="EI534" s="37"/>
      <c r="EJ534" s="37"/>
      <c r="EK534" s="37"/>
      <c r="EL534" s="37"/>
      <c r="EM534" s="37"/>
      <c r="EN534" s="37"/>
      <c r="EO534" s="37"/>
      <c r="EP534" s="48"/>
      <c r="EQ534" s="37"/>
      <c r="ER534" s="37"/>
      <c r="ES534" s="37"/>
      <c r="ET534" s="37"/>
      <c r="EU534" s="37"/>
      <c r="EV534" s="37"/>
      <c r="EW534" s="37"/>
      <c r="EX534" s="37"/>
      <c r="EY534" s="36"/>
      <c r="EZ534" s="37"/>
      <c r="FA534" s="37"/>
      <c r="FB534" s="37"/>
      <c r="FC534" s="37"/>
      <c r="FD534" s="37"/>
      <c r="FE534" s="37"/>
      <c r="FF534" s="37"/>
      <c r="FG534" s="37"/>
      <c r="FH534" s="37"/>
    </row>
    <row r="535" spans="2:164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48"/>
      <c r="M535" s="37"/>
      <c r="N535" s="37"/>
      <c r="O535" s="37"/>
      <c r="P535" s="37"/>
      <c r="Q535" s="37"/>
      <c r="R535" s="37"/>
      <c r="S535" s="37"/>
      <c r="T535" s="37"/>
      <c r="U535" s="37"/>
      <c r="V535" s="48"/>
      <c r="W535" s="37"/>
      <c r="X535" s="37"/>
      <c r="Y535" s="37"/>
      <c r="Z535" s="37"/>
      <c r="AA535" s="37"/>
      <c r="AB535" s="37"/>
      <c r="AC535" s="37"/>
      <c r="AD535" s="37"/>
      <c r="AE535" s="37"/>
      <c r="AF535" s="48"/>
      <c r="AG535" s="37"/>
      <c r="AH535" s="37"/>
      <c r="AI535" s="37"/>
      <c r="AJ535" s="37"/>
      <c r="AK535" s="37"/>
      <c r="AL535" s="37"/>
      <c r="AM535" s="37"/>
      <c r="AN535" s="37"/>
      <c r="AO535" s="37"/>
      <c r="AP535" s="48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6"/>
      <c r="BB535" s="37"/>
      <c r="BC535" s="37"/>
      <c r="BD535" s="37"/>
      <c r="BE535" s="37"/>
      <c r="BF535" s="37"/>
      <c r="BG535" s="37"/>
      <c r="BH535" s="37"/>
      <c r="BI535" s="37"/>
      <c r="BJ535" s="37"/>
      <c r="BK535" s="48"/>
      <c r="BL535" s="37"/>
      <c r="BM535" s="37"/>
      <c r="BN535" s="37"/>
      <c r="BO535" s="37"/>
      <c r="BP535" s="37"/>
      <c r="BQ535" s="37"/>
      <c r="BR535" s="37"/>
      <c r="BS535" s="37"/>
      <c r="BT535" s="37"/>
      <c r="BU535" s="48"/>
      <c r="BV535" s="37"/>
      <c r="BW535" s="37"/>
      <c r="BX535" s="37"/>
      <c r="BY535" s="37"/>
      <c r="BZ535" s="37"/>
      <c r="CA535" s="37"/>
      <c r="CB535" s="37"/>
      <c r="CC535" s="37"/>
      <c r="CD535" s="37"/>
      <c r="CE535" s="48"/>
      <c r="CF535" s="37"/>
      <c r="CG535" s="37"/>
      <c r="CH535" s="37"/>
      <c r="CI535" s="37"/>
      <c r="CJ535" s="37"/>
      <c r="CK535" s="37"/>
      <c r="CL535" s="37"/>
      <c r="CM535" s="37"/>
      <c r="CN535" s="37"/>
      <c r="CO535" s="37"/>
      <c r="CP535" s="37"/>
      <c r="CQ535" s="37"/>
      <c r="CR535" s="37"/>
      <c r="CS535" s="37"/>
      <c r="CT535" s="37"/>
      <c r="CU535" s="37"/>
      <c r="CV535" s="37"/>
      <c r="CW535" s="37"/>
      <c r="CX535" s="37"/>
      <c r="CY535" s="37"/>
      <c r="CZ535" s="48"/>
      <c r="DA535" s="37"/>
      <c r="DB535" s="3">
        <v>43</v>
      </c>
      <c r="DD535" s="50">
        <v>7.9810000000000003E-6</v>
      </c>
      <c r="DE535">
        <v>59.628</v>
      </c>
      <c r="DF535">
        <v>55.948</v>
      </c>
      <c r="DG535">
        <v>63.728999999999999</v>
      </c>
      <c r="DH535">
        <v>-108.435</v>
      </c>
      <c r="DI535">
        <v>1.4E-2</v>
      </c>
      <c r="DT535" s="37"/>
      <c r="DU535" s="37"/>
      <c r="DV535" s="37"/>
      <c r="DW535" s="37"/>
      <c r="DX535" s="37"/>
      <c r="DY535" s="37"/>
      <c r="DZ535" s="37"/>
      <c r="EA535" s="37"/>
      <c r="EB535" s="37"/>
      <c r="EC535" s="37"/>
      <c r="ED535" s="37"/>
      <c r="EE535" s="48"/>
      <c r="EF535" s="37"/>
      <c r="EG535" s="37"/>
      <c r="EH535" s="37"/>
      <c r="EI535" s="37"/>
      <c r="EJ535" s="37"/>
      <c r="EK535" s="37"/>
      <c r="EL535" s="37"/>
      <c r="EM535" s="37"/>
      <c r="EN535" s="37"/>
      <c r="EO535" s="37"/>
      <c r="EP535" s="48"/>
      <c r="EQ535" s="37"/>
      <c r="ER535" s="37"/>
      <c r="ES535" s="37"/>
      <c r="ET535" s="37"/>
      <c r="EU535" s="37"/>
      <c r="EV535" s="37"/>
      <c r="EW535" s="37"/>
      <c r="EX535" s="37"/>
      <c r="EY535" s="36"/>
      <c r="EZ535" s="37"/>
      <c r="FA535" s="37"/>
      <c r="FB535" s="37"/>
      <c r="FC535" s="37"/>
      <c r="FD535" s="37"/>
      <c r="FE535" s="37"/>
      <c r="FF535" s="37"/>
      <c r="FG535" s="37"/>
      <c r="FH535" s="37"/>
    </row>
    <row r="536" spans="2:164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48"/>
      <c r="M536" s="37"/>
      <c r="N536" s="37"/>
      <c r="O536" s="37"/>
      <c r="P536" s="37"/>
      <c r="Q536" s="37"/>
      <c r="R536" s="37"/>
      <c r="S536" s="37"/>
      <c r="T536" s="37"/>
      <c r="U536" s="37"/>
      <c r="V536" s="48"/>
      <c r="W536" s="37"/>
      <c r="X536" s="37"/>
      <c r="Y536" s="37"/>
      <c r="Z536" s="37"/>
      <c r="AA536" s="37"/>
      <c r="AB536" s="37"/>
      <c r="AC536" s="37"/>
      <c r="AD536" s="37"/>
      <c r="AE536" s="37"/>
      <c r="AF536" s="48"/>
      <c r="AG536" s="37"/>
      <c r="AH536" s="37"/>
      <c r="AI536" s="37"/>
      <c r="AJ536" s="37"/>
      <c r="AK536" s="37"/>
      <c r="AL536" s="37"/>
      <c r="AM536" s="37"/>
      <c r="AN536" s="37"/>
      <c r="AO536" s="37"/>
      <c r="AP536" s="48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6"/>
      <c r="BB536" s="37"/>
      <c r="BC536" s="37"/>
      <c r="BD536" s="37"/>
      <c r="BE536" s="37"/>
      <c r="BF536" s="37"/>
      <c r="BG536" s="37"/>
      <c r="BH536" s="37"/>
      <c r="BI536" s="37"/>
      <c r="BJ536" s="37"/>
      <c r="BK536" s="48"/>
      <c r="BL536" s="37"/>
      <c r="BM536" s="37"/>
      <c r="BN536" s="37"/>
      <c r="BO536" s="37"/>
      <c r="BP536" s="37"/>
      <c r="BQ536" s="37"/>
      <c r="BR536" s="37"/>
      <c r="BS536" s="37"/>
      <c r="BT536" s="37"/>
      <c r="BU536" s="48"/>
      <c r="BV536" s="37"/>
      <c r="BW536" s="37"/>
      <c r="BX536" s="37"/>
      <c r="BY536" s="37"/>
      <c r="BZ536" s="37"/>
      <c r="CA536" s="37"/>
      <c r="CB536" s="37"/>
      <c r="CC536" s="37"/>
      <c r="CD536" s="37"/>
      <c r="CE536" s="48"/>
      <c r="CF536" s="37"/>
      <c r="CG536" s="37"/>
      <c r="CH536" s="37"/>
      <c r="CI536" s="37"/>
      <c r="CJ536" s="37"/>
      <c r="CK536" s="37"/>
      <c r="CL536" s="37"/>
      <c r="CM536" s="37"/>
      <c r="CN536" s="37"/>
      <c r="CO536" s="37"/>
      <c r="CP536" s="37"/>
      <c r="CQ536" s="37"/>
      <c r="CR536" s="37"/>
      <c r="CS536" s="37"/>
      <c r="CT536" s="37"/>
      <c r="CU536" s="37"/>
      <c r="CV536" s="37"/>
      <c r="CW536" s="37"/>
      <c r="CX536" s="37"/>
      <c r="CY536" s="37"/>
      <c r="CZ536" s="48"/>
      <c r="DA536" s="37"/>
      <c r="DB536" s="3">
        <v>44</v>
      </c>
      <c r="DD536" s="50">
        <v>4.9110000000000001E-6</v>
      </c>
      <c r="DE536">
        <v>62.271000000000001</v>
      </c>
      <c r="DF536">
        <v>59.466999999999999</v>
      </c>
      <c r="DG536">
        <v>64.578000000000003</v>
      </c>
      <c r="DH536">
        <v>70.346000000000004</v>
      </c>
      <c r="DI536">
        <v>8.0000000000000002E-3</v>
      </c>
      <c r="DT536" s="37"/>
      <c r="DU536" s="37"/>
      <c r="DV536" s="37"/>
      <c r="DW536" s="37"/>
      <c r="DX536" s="37"/>
      <c r="DY536" s="37"/>
      <c r="DZ536" s="37"/>
      <c r="EA536" s="37"/>
      <c r="EB536" s="37"/>
      <c r="EC536" s="37"/>
      <c r="ED536" s="37"/>
      <c r="EE536" s="48"/>
      <c r="EF536" s="37"/>
      <c r="EG536" s="37"/>
      <c r="EH536" s="37"/>
      <c r="EI536" s="37"/>
      <c r="EJ536" s="37"/>
      <c r="EK536" s="37"/>
      <c r="EL536" s="37"/>
      <c r="EM536" s="37"/>
      <c r="EN536" s="37"/>
      <c r="EO536" s="37"/>
      <c r="EP536" s="48"/>
      <c r="EQ536" s="37"/>
      <c r="ER536" s="37"/>
      <c r="ES536" s="37"/>
      <c r="ET536" s="37"/>
      <c r="EU536" s="37"/>
      <c r="EV536" s="37"/>
      <c r="EW536" s="37"/>
      <c r="EX536" s="37"/>
      <c r="EY536" s="36"/>
      <c r="EZ536" s="37"/>
      <c r="FA536" s="37"/>
      <c r="FB536" s="37"/>
      <c r="FC536" s="37"/>
      <c r="FD536" s="37"/>
      <c r="FE536" s="37"/>
      <c r="FF536" s="37"/>
      <c r="FG536" s="37"/>
      <c r="FH536" s="37"/>
    </row>
    <row r="537" spans="2:164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48"/>
      <c r="M537" s="37"/>
      <c r="N537" s="37"/>
      <c r="O537" s="37"/>
      <c r="P537" s="37"/>
      <c r="Q537" s="37"/>
      <c r="R537" s="37"/>
      <c r="S537" s="37"/>
      <c r="T537" s="37"/>
      <c r="U537" s="37"/>
      <c r="V537" s="48"/>
      <c r="W537" s="37"/>
      <c r="X537" s="37"/>
      <c r="Y537" s="37"/>
      <c r="Z537" s="37"/>
      <c r="AA537" s="37"/>
      <c r="AB537" s="37"/>
      <c r="AC537" s="37"/>
      <c r="AD537" s="37"/>
      <c r="AE537" s="37"/>
      <c r="AF537" s="48"/>
      <c r="AG537" s="37"/>
      <c r="AH537" s="37"/>
      <c r="AI537" s="37"/>
      <c r="AJ537" s="37"/>
      <c r="AK537" s="37"/>
      <c r="AL537" s="37"/>
      <c r="AM537" s="37"/>
      <c r="AN537" s="37"/>
      <c r="AO537" s="37"/>
      <c r="AP537" s="48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6"/>
      <c r="BB537" s="37"/>
      <c r="BC537" s="37"/>
      <c r="BD537" s="37"/>
      <c r="BE537" s="37"/>
      <c r="BF537" s="37"/>
      <c r="BG537" s="37"/>
      <c r="BH537" s="37"/>
      <c r="BI537" s="37"/>
      <c r="BJ537" s="37"/>
      <c r="BK537" s="48"/>
      <c r="BL537" s="37"/>
      <c r="BM537" s="37"/>
      <c r="BN537" s="37"/>
      <c r="BO537" s="37"/>
      <c r="BP537" s="37"/>
      <c r="BQ537" s="37"/>
      <c r="BR537" s="37"/>
      <c r="BS537" s="37"/>
      <c r="BT537" s="37"/>
      <c r="BU537" s="48"/>
      <c r="BV537" s="37"/>
      <c r="BW537" s="37"/>
      <c r="BX537" s="37"/>
      <c r="BY537" s="37"/>
      <c r="BZ537" s="37"/>
      <c r="CA537" s="37"/>
      <c r="CB537" s="37"/>
      <c r="CC537" s="37"/>
      <c r="CD537" s="37"/>
      <c r="CE537" s="48"/>
      <c r="CF537" s="37"/>
      <c r="CG537" s="37"/>
      <c r="CH537" s="37"/>
      <c r="CI537" s="37"/>
      <c r="CJ537" s="37"/>
      <c r="CK537" s="37"/>
      <c r="CL537" s="37"/>
      <c r="CM537" s="37"/>
      <c r="CN537" s="37"/>
      <c r="CO537" s="37"/>
      <c r="CP537" s="37"/>
      <c r="CQ537" s="37"/>
      <c r="CR537" s="37"/>
      <c r="CS537" s="37"/>
      <c r="CT537" s="37"/>
      <c r="CU537" s="37"/>
      <c r="CV537" s="37"/>
      <c r="CW537" s="37"/>
      <c r="CX537" s="37"/>
      <c r="CY537" s="37"/>
      <c r="CZ537" s="48"/>
      <c r="DA537" s="37"/>
      <c r="DB537" s="3">
        <v>45</v>
      </c>
      <c r="DD537" s="50">
        <v>7.0600000000000002E-6</v>
      </c>
      <c r="DE537">
        <v>65.343999999999994</v>
      </c>
      <c r="DF537">
        <v>62.152000000000001</v>
      </c>
      <c r="DG537">
        <v>69.302000000000007</v>
      </c>
      <c r="DH537">
        <v>-103.392</v>
      </c>
      <c r="DI537">
        <v>1.2E-2</v>
      </c>
      <c r="DT537" s="37"/>
      <c r="DU537" s="37"/>
      <c r="DV537" s="37"/>
      <c r="DW537" s="37"/>
      <c r="DX537" s="37"/>
      <c r="DY537" s="37"/>
      <c r="DZ537" s="37"/>
      <c r="EA537" s="37"/>
      <c r="EB537" s="37"/>
      <c r="EC537" s="37"/>
      <c r="ED537" s="37"/>
      <c r="EE537" s="48"/>
      <c r="EF537" s="37"/>
      <c r="EG537" s="37"/>
      <c r="EH537" s="37"/>
      <c r="EI537" s="37"/>
      <c r="EJ537" s="37"/>
      <c r="EK537" s="37"/>
      <c r="EL537" s="37"/>
      <c r="EM537" s="37"/>
      <c r="EN537" s="37"/>
      <c r="EO537" s="37"/>
      <c r="EP537" s="48"/>
      <c r="EQ537" s="37"/>
      <c r="ER537" s="37"/>
      <c r="ES537" s="37"/>
      <c r="ET537" s="37"/>
      <c r="EU537" s="37"/>
      <c r="EV537" s="37"/>
      <c r="EW537" s="37"/>
      <c r="EX537" s="37"/>
      <c r="EY537" s="36"/>
      <c r="EZ537" s="37"/>
      <c r="FA537" s="37"/>
      <c r="FB537" s="37"/>
      <c r="FC537" s="37"/>
      <c r="FD537" s="37"/>
      <c r="FE537" s="37"/>
      <c r="FF537" s="37"/>
      <c r="FG537" s="37"/>
      <c r="FH537" s="37"/>
    </row>
    <row r="538" spans="2:164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48"/>
      <c r="M538" s="37"/>
      <c r="N538" s="37"/>
      <c r="O538" s="37"/>
      <c r="P538" s="37"/>
      <c r="Q538" s="37"/>
      <c r="R538" s="37"/>
      <c r="S538" s="37"/>
      <c r="T538" s="37"/>
      <c r="U538" s="37"/>
      <c r="V538" s="48"/>
      <c r="W538" s="37"/>
      <c r="X538" s="37"/>
      <c r="Y538" s="37"/>
      <c r="Z538" s="37"/>
      <c r="AA538" s="37"/>
      <c r="AB538" s="37"/>
      <c r="AC538" s="37"/>
      <c r="AD538" s="37"/>
      <c r="AE538" s="37"/>
      <c r="AF538" s="48"/>
      <c r="AG538" s="37"/>
      <c r="AH538" s="37"/>
      <c r="AI538" s="37"/>
      <c r="AJ538" s="37"/>
      <c r="AK538" s="37"/>
      <c r="AL538" s="37"/>
      <c r="AM538" s="37"/>
      <c r="AN538" s="37"/>
      <c r="AO538" s="37"/>
      <c r="AP538" s="48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6"/>
      <c r="BB538" s="37"/>
      <c r="BC538" s="37"/>
      <c r="BD538" s="37"/>
      <c r="BE538" s="37"/>
      <c r="BF538" s="37"/>
      <c r="BG538" s="37"/>
      <c r="BH538" s="37"/>
      <c r="BI538" s="37"/>
      <c r="BJ538" s="37"/>
      <c r="BK538" s="48"/>
      <c r="BL538" s="37"/>
      <c r="BM538" s="37"/>
      <c r="BN538" s="37"/>
      <c r="BO538" s="37"/>
      <c r="BP538" s="37"/>
      <c r="BQ538" s="37"/>
      <c r="BR538" s="37"/>
      <c r="BS538" s="37"/>
      <c r="BT538" s="37"/>
      <c r="BU538" s="48"/>
      <c r="BV538" s="37"/>
      <c r="BW538" s="37"/>
      <c r="BX538" s="37"/>
      <c r="BY538" s="37"/>
      <c r="BZ538" s="37"/>
      <c r="CA538" s="37"/>
      <c r="CB538" s="37"/>
      <c r="CC538" s="37"/>
      <c r="CD538" s="37"/>
      <c r="CE538" s="48"/>
      <c r="CF538" s="37"/>
      <c r="CG538" s="37"/>
      <c r="CH538" s="37"/>
      <c r="CI538" s="37"/>
      <c r="CJ538" s="37"/>
      <c r="CK538" s="37"/>
      <c r="CL538" s="37"/>
      <c r="CM538" s="37"/>
      <c r="CN538" s="37"/>
      <c r="CO538" s="37"/>
      <c r="CP538" s="37"/>
      <c r="CQ538" s="37"/>
      <c r="CR538" s="37"/>
      <c r="CS538" s="37"/>
      <c r="CT538" s="37"/>
      <c r="CU538" s="37"/>
      <c r="CV538" s="37"/>
      <c r="CW538" s="37"/>
      <c r="CX538" s="37"/>
      <c r="CY538" s="37"/>
      <c r="CZ538" s="48"/>
      <c r="DA538" s="37"/>
      <c r="DB538" s="3">
        <v>46</v>
      </c>
      <c r="DD538" s="50">
        <v>6.139E-6</v>
      </c>
      <c r="DE538">
        <v>61.448999999999998</v>
      </c>
      <c r="DF538">
        <v>53.76</v>
      </c>
      <c r="DG538">
        <v>69.769000000000005</v>
      </c>
      <c r="DH538">
        <v>71.564999999999998</v>
      </c>
      <c r="DI538">
        <v>1.0999999999999999E-2</v>
      </c>
      <c r="DT538" s="37"/>
      <c r="DU538" s="37"/>
      <c r="DV538" s="37"/>
      <c r="DW538" s="37"/>
      <c r="DX538" s="37"/>
      <c r="DY538" s="37"/>
      <c r="DZ538" s="37"/>
      <c r="EA538" s="37"/>
      <c r="EB538" s="37"/>
      <c r="EC538" s="37"/>
      <c r="ED538" s="37"/>
      <c r="EE538" s="48"/>
      <c r="EF538" s="37"/>
      <c r="EG538" s="37"/>
      <c r="EH538" s="37"/>
      <c r="EI538" s="37"/>
      <c r="EJ538" s="37"/>
      <c r="EK538" s="37"/>
      <c r="EL538" s="37"/>
      <c r="EM538" s="37"/>
      <c r="EN538" s="37"/>
      <c r="EO538" s="37"/>
      <c r="EP538" s="48"/>
      <c r="EQ538" s="37"/>
      <c r="ER538" s="37"/>
      <c r="ES538" s="37"/>
      <c r="ET538" s="37"/>
      <c r="EU538" s="37"/>
      <c r="EV538" s="37"/>
      <c r="EW538" s="37"/>
      <c r="EX538" s="37"/>
      <c r="EY538" s="36"/>
      <c r="EZ538" s="37"/>
      <c r="FA538" s="37"/>
      <c r="FB538" s="37"/>
      <c r="FC538" s="37"/>
      <c r="FD538" s="37"/>
      <c r="FE538" s="37"/>
      <c r="FF538" s="37"/>
      <c r="FG538" s="37"/>
      <c r="FH538" s="37"/>
    </row>
    <row r="539" spans="2:164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48"/>
      <c r="M539" s="37"/>
      <c r="N539" s="37"/>
      <c r="O539" s="37"/>
      <c r="P539" s="37"/>
      <c r="Q539" s="37"/>
      <c r="R539" s="37"/>
      <c r="S539" s="37"/>
      <c r="T539" s="37"/>
      <c r="U539" s="37"/>
      <c r="V539" s="48"/>
      <c r="W539" s="37"/>
      <c r="X539" s="37"/>
      <c r="Y539" s="37"/>
      <c r="Z539" s="37"/>
      <c r="AA539" s="37"/>
      <c r="AB539" s="37"/>
      <c r="AC539" s="37"/>
      <c r="AD539" s="37"/>
      <c r="AE539" s="37"/>
      <c r="AF539" s="48"/>
      <c r="AG539" s="37"/>
      <c r="AH539" s="37"/>
      <c r="AI539" s="37"/>
      <c r="AJ539" s="37"/>
      <c r="AK539" s="37"/>
      <c r="AL539" s="37"/>
      <c r="AM539" s="37"/>
      <c r="AN539" s="37"/>
      <c r="AO539" s="37"/>
      <c r="AP539" s="48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6"/>
      <c r="BB539" s="37"/>
      <c r="BC539" s="37"/>
      <c r="BD539" s="37"/>
      <c r="BE539" s="37"/>
      <c r="BF539" s="37"/>
      <c r="BG539" s="37"/>
      <c r="BH539" s="37"/>
      <c r="BI539" s="37"/>
      <c r="BJ539" s="37"/>
      <c r="BK539" s="48"/>
      <c r="BL539" s="37"/>
      <c r="BM539" s="37"/>
      <c r="BN539" s="37"/>
      <c r="BO539" s="37"/>
      <c r="BP539" s="37"/>
      <c r="BQ539" s="37"/>
      <c r="BR539" s="37"/>
      <c r="BS539" s="37"/>
      <c r="BT539" s="37"/>
      <c r="BU539" s="48"/>
      <c r="BV539" s="37"/>
      <c r="BW539" s="37"/>
      <c r="BX539" s="37"/>
      <c r="BY539" s="37"/>
      <c r="BZ539" s="37"/>
      <c r="CA539" s="37"/>
      <c r="CB539" s="37"/>
      <c r="CC539" s="37"/>
      <c r="CD539" s="37"/>
      <c r="CE539" s="48"/>
      <c r="CF539" s="37"/>
      <c r="CG539" s="37"/>
      <c r="CH539" s="37"/>
      <c r="CI539" s="37"/>
      <c r="CJ539" s="37"/>
      <c r="CK539" s="37"/>
      <c r="CL539" s="37"/>
      <c r="CM539" s="37"/>
      <c r="CN539" s="37"/>
      <c r="CO539" s="37"/>
      <c r="CP539" s="37"/>
      <c r="CQ539" s="37"/>
      <c r="CR539" s="37"/>
      <c r="CS539" s="37"/>
      <c r="CT539" s="37"/>
      <c r="CU539" s="37"/>
      <c r="CV539" s="37"/>
      <c r="CW539" s="37"/>
      <c r="CX539" s="37"/>
      <c r="CY539" s="37"/>
      <c r="CZ539" s="48"/>
      <c r="DA539" s="37"/>
      <c r="DB539" s="3">
        <v>47</v>
      </c>
      <c r="DD539" s="50">
        <v>7.0600000000000002E-6</v>
      </c>
      <c r="DE539">
        <v>65.247</v>
      </c>
      <c r="DF539">
        <v>55.222999999999999</v>
      </c>
      <c r="DG539">
        <v>74</v>
      </c>
      <c r="DH539">
        <v>-111.801</v>
      </c>
      <c r="DI539">
        <v>1.2E-2</v>
      </c>
      <c r="DT539" s="37"/>
      <c r="DU539" s="37"/>
      <c r="DV539" s="37"/>
      <c r="DW539" s="37"/>
      <c r="DX539" s="37"/>
      <c r="DY539" s="37"/>
      <c r="DZ539" s="37"/>
      <c r="EA539" s="37"/>
      <c r="EB539" s="37"/>
      <c r="EC539" s="37"/>
      <c r="ED539" s="37"/>
      <c r="EE539" s="48"/>
      <c r="EF539" s="37"/>
      <c r="EG539" s="37"/>
      <c r="EH539" s="37"/>
      <c r="EI539" s="37"/>
      <c r="EJ539" s="37"/>
      <c r="EK539" s="37"/>
      <c r="EL539" s="37"/>
      <c r="EM539" s="37"/>
      <c r="EN539" s="37"/>
      <c r="EO539" s="37"/>
      <c r="EP539" s="48"/>
      <c r="EQ539" s="37"/>
      <c r="ER539" s="37"/>
      <c r="ES539" s="37"/>
      <c r="ET539" s="37"/>
      <c r="EU539" s="37"/>
      <c r="EV539" s="37"/>
      <c r="EW539" s="37"/>
      <c r="EX539" s="37"/>
      <c r="EY539" s="36"/>
      <c r="EZ539" s="37"/>
      <c r="FA539" s="37"/>
      <c r="FB539" s="37"/>
      <c r="FC539" s="37"/>
      <c r="FD539" s="37"/>
      <c r="FE539" s="37"/>
      <c r="FF539" s="37"/>
      <c r="FG539" s="37"/>
      <c r="FH539" s="37"/>
    </row>
    <row r="540" spans="2:164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48"/>
      <c r="M540" s="37"/>
      <c r="N540" s="37"/>
      <c r="O540" s="37"/>
      <c r="P540" s="37"/>
      <c r="Q540" s="37"/>
      <c r="R540" s="37"/>
      <c r="S540" s="37"/>
      <c r="T540" s="37"/>
      <c r="U540" s="37"/>
      <c r="V540" s="48"/>
      <c r="W540" s="37"/>
      <c r="X540" s="37"/>
      <c r="Y540" s="37"/>
      <c r="Z540" s="37"/>
      <c r="AA540" s="37"/>
      <c r="AB540" s="37"/>
      <c r="AC540" s="37"/>
      <c r="AD540" s="37"/>
      <c r="AE540" s="37"/>
      <c r="AF540" s="48"/>
      <c r="AG540" s="37"/>
      <c r="AH540" s="37"/>
      <c r="AI540" s="37"/>
      <c r="AJ540" s="37"/>
      <c r="AK540" s="37"/>
      <c r="AL540" s="37"/>
      <c r="AM540" s="37"/>
      <c r="AN540" s="37"/>
      <c r="AO540" s="37"/>
      <c r="AP540" s="48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6"/>
      <c r="BB540" s="37"/>
      <c r="BC540" s="37"/>
      <c r="BD540" s="37"/>
      <c r="BE540" s="37"/>
      <c r="BF540" s="37"/>
      <c r="BG540" s="37"/>
      <c r="BH540" s="37"/>
      <c r="BI540" s="37"/>
      <c r="BJ540" s="37"/>
      <c r="BK540" s="48"/>
      <c r="BL540" s="37"/>
      <c r="BM540" s="37"/>
      <c r="BN540" s="37"/>
      <c r="BO540" s="37"/>
      <c r="BP540" s="37"/>
      <c r="BQ540" s="37"/>
      <c r="BR540" s="37"/>
      <c r="BS540" s="37"/>
      <c r="BT540" s="37"/>
      <c r="BU540" s="48"/>
      <c r="BV540" s="37"/>
      <c r="BW540" s="37"/>
      <c r="BX540" s="37"/>
      <c r="BY540" s="37"/>
      <c r="BZ540" s="37"/>
      <c r="CA540" s="37"/>
      <c r="CB540" s="37"/>
      <c r="CC540" s="37"/>
      <c r="CD540" s="37"/>
      <c r="CE540" s="48"/>
      <c r="CF540" s="37"/>
      <c r="CG540" s="37"/>
      <c r="CH540" s="37"/>
      <c r="CI540" s="37"/>
      <c r="CJ540" s="37"/>
      <c r="CK540" s="37"/>
      <c r="CL540" s="37"/>
      <c r="CM540" s="37"/>
      <c r="CN540" s="37"/>
      <c r="CO540" s="37"/>
      <c r="CP540" s="37"/>
      <c r="CQ540" s="37"/>
      <c r="CR540" s="37"/>
      <c r="CS540" s="37"/>
      <c r="CT540" s="37"/>
      <c r="CU540" s="37"/>
      <c r="CV540" s="37"/>
      <c r="CW540" s="37"/>
      <c r="CX540" s="37"/>
      <c r="CY540" s="37"/>
      <c r="CZ540" s="48"/>
      <c r="DA540" s="37"/>
      <c r="DB540" s="3">
        <v>48</v>
      </c>
      <c r="DD540" s="50">
        <v>6.139E-6</v>
      </c>
      <c r="DE540">
        <v>63.920999999999999</v>
      </c>
      <c r="DF540">
        <v>59.828000000000003</v>
      </c>
      <c r="DG540">
        <v>69</v>
      </c>
      <c r="DH540">
        <v>71.564999999999998</v>
      </c>
      <c r="DI540">
        <v>1.0999999999999999E-2</v>
      </c>
      <c r="DT540" s="37"/>
      <c r="DU540" s="37"/>
      <c r="DV540" s="37"/>
      <c r="DW540" s="37"/>
      <c r="DX540" s="37"/>
      <c r="DY540" s="37"/>
      <c r="DZ540" s="37"/>
      <c r="EA540" s="37"/>
      <c r="EB540" s="37"/>
      <c r="EC540" s="37"/>
      <c r="ED540" s="37"/>
      <c r="EE540" s="48"/>
      <c r="EF540" s="37"/>
      <c r="EG540" s="37"/>
      <c r="EH540" s="37"/>
      <c r="EI540" s="37"/>
      <c r="EJ540" s="37"/>
      <c r="EK540" s="37"/>
      <c r="EL540" s="37"/>
      <c r="EM540" s="37"/>
      <c r="EN540" s="37"/>
      <c r="EO540" s="37"/>
      <c r="EP540" s="48"/>
      <c r="EQ540" s="37"/>
      <c r="ER540" s="37"/>
      <c r="ES540" s="37"/>
      <c r="ET540" s="37"/>
      <c r="EU540" s="37"/>
      <c r="EV540" s="37"/>
      <c r="EW540" s="37"/>
      <c r="EX540" s="37"/>
      <c r="EY540" s="36"/>
      <c r="EZ540" s="37"/>
      <c r="FA540" s="37"/>
      <c r="FB540" s="37"/>
      <c r="FC540" s="37"/>
      <c r="FD540" s="37"/>
      <c r="FE540" s="37"/>
      <c r="FF540" s="37"/>
      <c r="FG540" s="37"/>
      <c r="FH540" s="37"/>
    </row>
    <row r="541" spans="2:164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48"/>
      <c r="M541" s="37"/>
      <c r="N541" s="37"/>
      <c r="O541" s="37"/>
      <c r="P541" s="37"/>
      <c r="Q541" s="37"/>
      <c r="R541" s="37"/>
      <c r="S541" s="37"/>
      <c r="T541" s="37"/>
      <c r="U541" s="37"/>
      <c r="V541" s="48"/>
      <c r="W541" s="37"/>
      <c r="X541" s="37"/>
      <c r="Y541" s="37"/>
      <c r="Z541" s="37"/>
      <c r="AA541" s="37"/>
      <c r="AB541" s="37"/>
      <c r="AC541" s="37"/>
      <c r="AD541" s="37"/>
      <c r="AE541" s="37"/>
      <c r="AF541" s="48"/>
      <c r="AG541" s="37"/>
      <c r="AH541" s="37"/>
      <c r="AI541" s="37"/>
      <c r="AJ541" s="37"/>
      <c r="AK541" s="37"/>
      <c r="AL541" s="37"/>
      <c r="AM541" s="37"/>
      <c r="AN541" s="37"/>
      <c r="AO541" s="37"/>
      <c r="AP541" s="48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6"/>
      <c r="BB541" s="37"/>
      <c r="BC541" s="37"/>
      <c r="BD541" s="37"/>
      <c r="BE541" s="37"/>
      <c r="BF541" s="37"/>
      <c r="BG541" s="37"/>
      <c r="BH541" s="37"/>
      <c r="BI541" s="37"/>
      <c r="BJ541" s="37"/>
      <c r="BK541" s="48"/>
      <c r="BL541" s="37"/>
      <c r="BM541" s="37"/>
      <c r="BN541" s="37"/>
      <c r="BO541" s="37"/>
      <c r="BP541" s="37"/>
      <c r="BQ541" s="37"/>
      <c r="BR541" s="37"/>
      <c r="BS541" s="37"/>
      <c r="BT541" s="37"/>
      <c r="BU541" s="48"/>
      <c r="BV541" s="37"/>
      <c r="BW541" s="37"/>
      <c r="BX541" s="37"/>
      <c r="BY541" s="37"/>
      <c r="BZ541" s="37"/>
      <c r="CA541" s="37"/>
      <c r="CB541" s="37"/>
      <c r="CC541" s="37"/>
      <c r="CD541" s="37"/>
      <c r="CE541" s="48"/>
      <c r="CF541" s="37"/>
      <c r="CG541" s="37"/>
      <c r="CH541" s="37"/>
      <c r="CI541" s="37"/>
      <c r="CJ541" s="37"/>
      <c r="CK541" s="37"/>
      <c r="CL541" s="37"/>
      <c r="CM541" s="37"/>
      <c r="CN541" s="37"/>
      <c r="CO541" s="37"/>
      <c r="CP541" s="37"/>
      <c r="CQ541" s="37"/>
      <c r="CR541" s="37"/>
      <c r="CS541" s="37"/>
      <c r="CT541" s="37"/>
      <c r="CU541" s="37"/>
      <c r="CV541" s="37"/>
      <c r="CW541" s="37"/>
      <c r="CX541" s="37"/>
      <c r="CY541" s="37"/>
      <c r="CZ541" s="48"/>
      <c r="DA541" s="37"/>
      <c r="DB541" s="3">
        <v>49</v>
      </c>
      <c r="DD541" s="50">
        <v>6.7530000000000004E-6</v>
      </c>
      <c r="DE541">
        <v>66.478999999999999</v>
      </c>
      <c r="DF541">
        <v>60.396999999999998</v>
      </c>
      <c r="DG541">
        <v>72.757000000000005</v>
      </c>
      <c r="DH541">
        <v>-106.699</v>
      </c>
      <c r="DI541">
        <v>1.2E-2</v>
      </c>
      <c r="DT541" s="37"/>
      <c r="DU541" s="37"/>
      <c r="DV541" s="37"/>
      <c r="DW541" s="37"/>
      <c r="DX541" s="37"/>
      <c r="DY541" s="37"/>
      <c r="DZ541" s="37"/>
      <c r="EA541" s="37"/>
      <c r="EB541" s="37"/>
      <c r="EC541" s="37"/>
      <c r="ED541" s="37"/>
      <c r="EE541" s="48"/>
      <c r="EF541" s="37"/>
      <c r="EG541" s="37"/>
      <c r="EH541" s="37"/>
      <c r="EI541" s="37"/>
      <c r="EJ541" s="37"/>
      <c r="EK541" s="37"/>
      <c r="EL541" s="37"/>
      <c r="EM541" s="37"/>
      <c r="EN541" s="37"/>
      <c r="EO541" s="37"/>
      <c r="EP541" s="48"/>
      <c r="EQ541" s="37"/>
      <c r="ER541" s="37"/>
      <c r="ES541" s="37"/>
      <c r="ET541" s="37"/>
      <c r="EU541" s="37"/>
      <c r="EV541" s="37"/>
      <c r="EW541" s="37"/>
      <c r="EX541" s="37"/>
      <c r="EY541" s="36"/>
      <c r="EZ541" s="37"/>
      <c r="FA541" s="37"/>
      <c r="FB541" s="37"/>
      <c r="FC541" s="37"/>
      <c r="FD541" s="37"/>
      <c r="FE541" s="37"/>
      <c r="FF541" s="37"/>
      <c r="FG541" s="37"/>
      <c r="FH541" s="37"/>
    </row>
    <row r="542" spans="2:164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48"/>
      <c r="M542" s="37"/>
      <c r="N542" s="37"/>
      <c r="O542" s="37"/>
      <c r="P542" s="37"/>
      <c r="Q542" s="37"/>
      <c r="R542" s="37"/>
      <c r="S542" s="37"/>
      <c r="T542" s="37"/>
      <c r="U542" s="37"/>
      <c r="V542" s="48"/>
      <c r="W542" s="37"/>
      <c r="X542" s="37"/>
      <c r="Y542" s="37"/>
      <c r="Z542" s="37"/>
      <c r="AA542" s="37"/>
      <c r="AB542" s="37"/>
      <c r="AC542" s="37"/>
      <c r="AD542" s="37"/>
      <c r="AE542" s="37"/>
      <c r="AF542" s="48"/>
      <c r="AG542" s="37"/>
      <c r="AH542" s="37"/>
      <c r="AI542" s="37"/>
      <c r="AJ542" s="37"/>
      <c r="AK542" s="37"/>
      <c r="AL542" s="37"/>
      <c r="AM542" s="37"/>
      <c r="AN542" s="37"/>
      <c r="AO542" s="37"/>
      <c r="AP542" s="48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6"/>
      <c r="BB542" s="37"/>
      <c r="BC542" s="37"/>
      <c r="BD542" s="37"/>
      <c r="BE542" s="37"/>
      <c r="BF542" s="37"/>
      <c r="BG542" s="37"/>
      <c r="BH542" s="37"/>
      <c r="BI542" s="37"/>
      <c r="BJ542" s="37"/>
      <c r="BK542" s="48"/>
      <c r="BL542" s="37"/>
      <c r="BM542" s="37"/>
      <c r="BN542" s="37"/>
      <c r="BO542" s="37"/>
      <c r="BP542" s="37"/>
      <c r="BQ542" s="37"/>
      <c r="BR542" s="37"/>
      <c r="BS542" s="37"/>
      <c r="BT542" s="37"/>
      <c r="BU542" s="48"/>
      <c r="BV542" s="37"/>
      <c r="BW542" s="37"/>
      <c r="BX542" s="37"/>
      <c r="BY542" s="37"/>
      <c r="BZ542" s="37"/>
      <c r="CA542" s="37"/>
      <c r="CB542" s="37"/>
      <c r="CC542" s="37"/>
      <c r="CD542" s="37"/>
      <c r="CE542" s="48"/>
      <c r="CF542" s="37"/>
      <c r="CG542" s="37"/>
      <c r="CH542" s="37"/>
      <c r="CI542" s="37"/>
      <c r="CJ542" s="37"/>
      <c r="CK542" s="37"/>
      <c r="CL542" s="37"/>
      <c r="CM542" s="37"/>
      <c r="CN542" s="37"/>
      <c r="CO542" s="37"/>
      <c r="CP542" s="37"/>
      <c r="CQ542" s="37"/>
      <c r="CR542" s="37"/>
      <c r="CS542" s="37"/>
      <c r="CT542" s="37"/>
      <c r="CU542" s="37"/>
      <c r="CV542" s="37"/>
      <c r="CW542" s="37"/>
      <c r="CX542" s="37"/>
      <c r="CY542" s="37"/>
      <c r="CZ542" s="48"/>
      <c r="DA542" s="37"/>
      <c r="DB542" s="3">
        <v>50</v>
      </c>
      <c r="DD542" s="50">
        <v>6.139E-6</v>
      </c>
      <c r="DE542">
        <v>66.203000000000003</v>
      </c>
      <c r="DF542">
        <v>62.290999999999997</v>
      </c>
      <c r="DG542">
        <v>70.766999999999996</v>
      </c>
      <c r="DH542">
        <v>71.564999999999998</v>
      </c>
      <c r="DI542">
        <v>1.0999999999999999E-2</v>
      </c>
      <c r="DT542" s="37"/>
      <c r="DU542" s="37"/>
      <c r="DV542" s="37"/>
      <c r="DW542" s="37"/>
      <c r="DX542" s="37"/>
      <c r="DY542" s="37"/>
      <c r="DZ542" s="37"/>
      <c r="EA542" s="37"/>
      <c r="EB542" s="37"/>
      <c r="EC542" s="37"/>
      <c r="ED542" s="37"/>
      <c r="EE542" s="48"/>
      <c r="EF542" s="37"/>
      <c r="EG542" s="37"/>
      <c r="EH542" s="37"/>
      <c r="EI542" s="37"/>
      <c r="EJ542" s="37"/>
      <c r="EK542" s="37"/>
      <c r="EL542" s="37"/>
      <c r="EM542" s="37"/>
      <c r="EN542" s="37"/>
      <c r="EO542" s="37"/>
      <c r="EP542" s="48"/>
      <c r="EQ542" s="37"/>
      <c r="ER542" s="37"/>
      <c r="ES542" s="37"/>
      <c r="ET542" s="37"/>
      <c r="EU542" s="37"/>
      <c r="EV542" s="37"/>
      <c r="EW542" s="37"/>
      <c r="EX542" s="37"/>
      <c r="EY542" s="36"/>
      <c r="EZ542" s="37"/>
      <c r="FA542" s="37"/>
      <c r="FB542" s="37"/>
      <c r="FC542" s="37"/>
      <c r="FD542" s="37"/>
      <c r="FE542" s="37"/>
      <c r="FF542" s="37"/>
      <c r="FG542" s="37"/>
      <c r="FH542" s="37"/>
    </row>
    <row r="543" spans="2:164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48"/>
      <c r="M543" s="37"/>
      <c r="N543" s="37"/>
      <c r="O543" s="37"/>
      <c r="P543" s="37"/>
      <c r="Q543" s="37"/>
      <c r="R543" s="37"/>
      <c r="S543" s="37"/>
      <c r="T543" s="37"/>
      <c r="U543" s="37"/>
      <c r="V543" s="48"/>
      <c r="W543" s="37"/>
      <c r="X543" s="37"/>
      <c r="Y543" s="37"/>
      <c r="Z543" s="37"/>
      <c r="AA543" s="37"/>
      <c r="AB543" s="37"/>
      <c r="AC543" s="37"/>
      <c r="AD543" s="37"/>
      <c r="AE543" s="37"/>
      <c r="AF543" s="48"/>
      <c r="AG543" s="37"/>
      <c r="AH543" s="37"/>
      <c r="AI543" s="37"/>
      <c r="AJ543" s="37"/>
      <c r="AK543" s="37"/>
      <c r="AL543" s="37"/>
      <c r="AM543" s="37"/>
      <c r="AN543" s="37"/>
      <c r="AO543" s="37"/>
      <c r="AP543" s="48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6"/>
      <c r="BB543" s="37"/>
      <c r="BC543" s="37"/>
      <c r="BD543" s="37"/>
      <c r="BE543" s="37"/>
      <c r="BF543" s="37"/>
      <c r="BG543" s="37"/>
      <c r="BH543" s="37"/>
      <c r="BI543" s="37"/>
      <c r="BJ543" s="37"/>
      <c r="BK543" s="48"/>
      <c r="BL543" s="37"/>
      <c r="BM543" s="37"/>
      <c r="BN543" s="37"/>
      <c r="BO543" s="37"/>
      <c r="BP543" s="37"/>
      <c r="BQ543" s="37"/>
      <c r="BR543" s="37"/>
      <c r="BS543" s="37"/>
      <c r="BT543" s="37"/>
      <c r="BU543" s="48"/>
      <c r="BV543" s="37"/>
      <c r="BW543" s="37"/>
      <c r="BX543" s="37"/>
      <c r="BY543" s="37"/>
      <c r="BZ543" s="37"/>
      <c r="CA543" s="37"/>
      <c r="CB543" s="37"/>
      <c r="CC543" s="37"/>
      <c r="CD543" s="37"/>
      <c r="CE543" s="48"/>
      <c r="CF543" s="37"/>
      <c r="CG543" s="37"/>
      <c r="CH543" s="37"/>
      <c r="CI543" s="37"/>
      <c r="CJ543" s="37"/>
      <c r="CK543" s="37"/>
      <c r="CL543" s="37"/>
      <c r="CM543" s="37"/>
      <c r="CN543" s="37"/>
      <c r="CO543" s="37"/>
      <c r="CP543" s="37"/>
      <c r="CQ543" s="37"/>
      <c r="CR543" s="37"/>
      <c r="CS543" s="37"/>
      <c r="CT543" s="37"/>
      <c r="CU543" s="37"/>
      <c r="CV543" s="37"/>
      <c r="CW543" s="37"/>
      <c r="CX543" s="37"/>
      <c r="CY543" s="37"/>
      <c r="CZ543" s="48"/>
      <c r="DA543" s="37"/>
      <c r="DB543" s="3">
        <v>51</v>
      </c>
      <c r="DD543" s="50">
        <v>3.9899999999999999E-6</v>
      </c>
      <c r="DE543">
        <v>64.641000000000005</v>
      </c>
      <c r="DF543">
        <v>60.332999999999998</v>
      </c>
      <c r="DG543">
        <v>70.832999999999998</v>
      </c>
      <c r="DH543">
        <v>-104.036</v>
      </c>
      <c r="DI543">
        <v>7.0000000000000001E-3</v>
      </c>
      <c r="DT543" s="37"/>
      <c r="DU543" s="37"/>
      <c r="DV543" s="37"/>
      <c r="DW543" s="37"/>
      <c r="DX543" s="37"/>
      <c r="DY543" s="37"/>
      <c r="DZ543" s="37"/>
      <c r="EA543" s="37"/>
      <c r="EB543" s="37"/>
      <c r="EC543" s="37"/>
      <c r="ED543" s="37"/>
      <c r="EE543" s="48"/>
      <c r="EF543" s="37"/>
      <c r="EG543" s="37"/>
      <c r="EH543" s="37"/>
      <c r="EI543" s="37"/>
      <c r="EJ543" s="37"/>
      <c r="EK543" s="37"/>
      <c r="EL543" s="37"/>
      <c r="EM543" s="37"/>
      <c r="EN543" s="37"/>
      <c r="EO543" s="37"/>
      <c r="EP543" s="48"/>
      <c r="EQ543" s="37"/>
      <c r="ER543" s="37"/>
      <c r="ES543" s="37"/>
      <c r="ET543" s="37"/>
      <c r="EU543" s="37"/>
      <c r="EV543" s="37"/>
      <c r="EW543" s="37"/>
      <c r="EX543" s="37"/>
      <c r="EY543" s="36"/>
      <c r="EZ543" s="37"/>
      <c r="FA543" s="37"/>
      <c r="FB543" s="37"/>
      <c r="FC543" s="37"/>
      <c r="FD543" s="37"/>
      <c r="FE543" s="37"/>
      <c r="FF543" s="37"/>
      <c r="FG543" s="37"/>
      <c r="FH543" s="37"/>
    </row>
    <row r="544" spans="2:164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48"/>
      <c r="M544" s="37"/>
      <c r="N544" s="37"/>
      <c r="O544" s="37"/>
      <c r="P544" s="37"/>
      <c r="Q544" s="37"/>
      <c r="R544" s="37"/>
      <c r="S544" s="37"/>
      <c r="T544" s="37"/>
      <c r="U544" s="37"/>
      <c r="V544" s="48"/>
      <c r="W544" s="37"/>
      <c r="X544" s="37"/>
      <c r="Y544" s="37"/>
      <c r="Z544" s="37"/>
      <c r="AA544" s="37"/>
      <c r="AB544" s="37"/>
      <c r="AC544" s="37"/>
      <c r="AD544" s="37"/>
      <c r="AE544" s="37"/>
      <c r="AF544" s="48"/>
      <c r="AG544" s="37"/>
      <c r="AH544" s="37"/>
      <c r="AI544" s="37"/>
      <c r="AJ544" s="37"/>
      <c r="AK544" s="37"/>
      <c r="AL544" s="37"/>
      <c r="AM544" s="37"/>
      <c r="AN544" s="37"/>
      <c r="AO544" s="37"/>
      <c r="AP544" s="48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6"/>
      <c r="BB544" s="37"/>
      <c r="BC544" s="37"/>
      <c r="BD544" s="37"/>
      <c r="BE544" s="37"/>
      <c r="BF544" s="37"/>
      <c r="BG544" s="37"/>
      <c r="BH544" s="37"/>
      <c r="BI544" s="37"/>
      <c r="BJ544" s="37"/>
      <c r="BK544" s="48"/>
      <c r="BL544" s="37"/>
      <c r="BM544" s="37"/>
      <c r="BN544" s="37"/>
      <c r="BO544" s="37"/>
      <c r="BP544" s="37"/>
      <c r="BQ544" s="37"/>
      <c r="BR544" s="37"/>
      <c r="BS544" s="37"/>
      <c r="BT544" s="37"/>
      <c r="BU544" s="48"/>
      <c r="BV544" s="37"/>
      <c r="BW544" s="37"/>
      <c r="BX544" s="37"/>
      <c r="BY544" s="37"/>
      <c r="BZ544" s="37"/>
      <c r="CA544" s="37"/>
      <c r="CB544" s="37"/>
      <c r="CC544" s="37"/>
      <c r="CD544" s="37"/>
      <c r="CE544" s="48"/>
      <c r="CF544" s="37"/>
      <c r="CG544" s="37"/>
      <c r="CH544" s="37"/>
      <c r="CI544" s="37"/>
      <c r="CJ544" s="37"/>
      <c r="CK544" s="37"/>
      <c r="CL544" s="37"/>
      <c r="CM544" s="37"/>
      <c r="CN544" s="37"/>
      <c r="CO544" s="37"/>
      <c r="CP544" s="37"/>
      <c r="CQ544" s="37"/>
      <c r="CR544" s="37"/>
      <c r="CS544" s="37"/>
      <c r="CT544" s="37"/>
      <c r="CU544" s="37"/>
      <c r="CV544" s="37"/>
      <c r="CW544" s="37"/>
      <c r="CX544" s="37"/>
      <c r="CY544" s="37"/>
      <c r="CZ544" s="48"/>
      <c r="DA544" s="37"/>
      <c r="DB544" s="3">
        <v>52</v>
      </c>
      <c r="DD544" s="50">
        <v>4.6040000000000003E-6</v>
      </c>
      <c r="DE544">
        <v>59.534999999999997</v>
      </c>
      <c r="DF544">
        <v>54.578000000000003</v>
      </c>
      <c r="DG544">
        <v>64.364000000000004</v>
      </c>
      <c r="DH544">
        <v>65.224999999999994</v>
      </c>
      <c r="DI544">
        <v>8.0000000000000002E-3</v>
      </c>
      <c r="DT544" s="37"/>
      <c r="DU544" s="37"/>
      <c r="DV544" s="37"/>
      <c r="DW544" s="37"/>
      <c r="DX544" s="37"/>
      <c r="DY544" s="37"/>
      <c r="DZ544" s="37"/>
      <c r="EA544" s="37"/>
      <c r="EB544" s="37"/>
      <c r="EC544" s="37"/>
      <c r="ED544" s="37"/>
      <c r="EE544" s="48"/>
      <c r="EF544" s="37"/>
      <c r="EG544" s="37"/>
      <c r="EH544" s="37"/>
      <c r="EI544" s="37"/>
      <c r="EJ544" s="37"/>
      <c r="EK544" s="37"/>
      <c r="EL544" s="37"/>
      <c r="EM544" s="37"/>
      <c r="EN544" s="37"/>
      <c r="EO544" s="37"/>
      <c r="EP544" s="48"/>
      <c r="EQ544" s="37"/>
      <c r="ER544" s="37"/>
      <c r="ES544" s="37"/>
      <c r="ET544" s="37"/>
      <c r="EU544" s="37"/>
      <c r="EV544" s="37"/>
      <c r="EW544" s="37"/>
      <c r="EX544" s="37"/>
      <c r="EY544" s="36"/>
      <c r="EZ544" s="37"/>
      <c r="FA544" s="37"/>
      <c r="FB544" s="37"/>
      <c r="FC544" s="37"/>
      <c r="FD544" s="37"/>
      <c r="FE544" s="37"/>
      <c r="FF544" s="37"/>
      <c r="FG544" s="37"/>
      <c r="FH544" s="37"/>
    </row>
    <row r="545" spans="2:164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48"/>
      <c r="M545" s="37"/>
      <c r="N545" s="37"/>
      <c r="O545" s="37"/>
      <c r="P545" s="37"/>
      <c r="Q545" s="37"/>
      <c r="R545" s="37"/>
      <c r="S545" s="37"/>
      <c r="T545" s="37"/>
      <c r="U545" s="37"/>
      <c r="V545" s="48"/>
      <c r="W545" s="37"/>
      <c r="X545" s="37"/>
      <c r="Y545" s="37"/>
      <c r="Z545" s="37"/>
      <c r="AA545" s="37"/>
      <c r="AB545" s="37"/>
      <c r="AC545" s="37"/>
      <c r="AD545" s="37"/>
      <c r="AE545" s="37"/>
      <c r="AF545" s="48"/>
      <c r="AG545" s="37"/>
      <c r="AH545" s="37"/>
      <c r="AI545" s="37"/>
      <c r="AJ545" s="37"/>
      <c r="AK545" s="37"/>
      <c r="AL545" s="37"/>
      <c r="AM545" s="37"/>
      <c r="AN545" s="37"/>
      <c r="AO545" s="37"/>
      <c r="AP545" s="48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6"/>
      <c r="BB545" s="37"/>
      <c r="BC545" s="37"/>
      <c r="BD545" s="37"/>
      <c r="BE545" s="37"/>
      <c r="BF545" s="37"/>
      <c r="BG545" s="37"/>
      <c r="BH545" s="37"/>
      <c r="BI545" s="37"/>
      <c r="BJ545" s="37"/>
      <c r="BK545" s="48"/>
      <c r="BL545" s="37"/>
      <c r="BM545" s="37"/>
      <c r="BN545" s="37"/>
      <c r="BO545" s="37"/>
      <c r="BP545" s="37"/>
      <c r="BQ545" s="37"/>
      <c r="BR545" s="37"/>
      <c r="BS545" s="37"/>
      <c r="BT545" s="37"/>
      <c r="BU545" s="48"/>
      <c r="BV545" s="37"/>
      <c r="BW545" s="37"/>
      <c r="BX545" s="37"/>
      <c r="BY545" s="37"/>
      <c r="BZ545" s="37"/>
      <c r="CA545" s="37"/>
      <c r="CB545" s="37"/>
      <c r="CC545" s="37"/>
      <c r="CD545" s="37"/>
      <c r="CE545" s="48"/>
      <c r="CF545" s="37"/>
      <c r="CG545" s="37"/>
      <c r="CH545" s="37"/>
      <c r="CI545" s="37"/>
      <c r="CJ545" s="37"/>
      <c r="CK545" s="37"/>
      <c r="CL545" s="37"/>
      <c r="CM545" s="37"/>
      <c r="CN545" s="37"/>
      <c r="CO545" s="37"/>
      <c r="CP545" s="37"/>
      <c r="CQ545" s="37"/>
      <c r="CR545" s="37"/>
      <c r="CS545" s="37"/>
      <c r="CT545" s="37"/>
      <c r="CU545" s="37"/>
      <c r="CV545" s="37"/>
      <c r="CW545" s="37"/>
      <c r="CX545" s="37"/>
      <c r="CY545" s="37"/>
      <c r="CZ545" s="48"/>
      <c r="DA545" s="37"/>
      <c r="DB545" s="3">
        <v>53</v>
      </c>
      <c r="DD545" s="50">
        <v>6.7530000000000004E-6</v>
      </c>
      <c r="DE545">
        <v>63.82</v>
      </c>
      <c r="DF545">
        <v>58.582999999999998</v>
      </c>
      <c r="DG545">
        <v>71.332999999999998</v>
      </c>
      <c r="DH545">
        <v>-112.834</v>
      </c>
      <c r="DI545">
        <v>1.0999999999999999E-2</v>
      </c>
      <c r="DT545" s="37"/>
      <c r="DU545" s="37"/>
      <c r="DV545" s="37"/>
      <c r="DW545" s="37"/>
      <c r="DX545" s="37"/>
      <c r="DY545" s="37"/>
      <c r="DZ545" s="37"/>
      <c r="EA545" s="37"/>
      <c r="EB545" s="37"/>
      <c r="EC545" s="37"/>
      <c r="ED545" s="37"/>
      <c r="EE545" s="48"/>
      <c r="EF545" s="37"/>
      <c r="EG545" s="37"/>
      <c r="EH545" s="37"/>
      <c r="EI545" s="37"/>
      <c r="EJ545" s="37"/>
      <c r="EK545" s="37"/>
      <c r="EL545" s="37"/>
      <c r="EM545" s="37"/>
      <c r="EN545" s="37"/>
      <c r="EO545" s="37"/>
      <c r="EP545" s="48"/>
      <c r="EQ545" s="37"/>
      <c r="ER545" s="37"/>
      <c r="ES545" s="37"/>
      <c r="ET545" s="37"/>
      <c r="EU545" s="37"/>
      <c r="EV545" s="37"/>
      <c r="EW545" s="37"/>
      <c r="EX545" s="37"/>
      <c r="EY545" s="36"/>
      <c r="EZ545" s="37"/>
      <c r="FA545" s="37"/>
      <c r="FB545" s="37"/>
      <c r="FC545" s="37"/>
      <c r="FD545" s="37"/>
      <c r="FE545" s="37"/>
      <c r="FF545" s="37"/>
      <c r="FG545" s="37"/>
      <c r="FH545" s="37"/>
    </row>
    <row r="546" spans="2:164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48"/>
      <c r="M546" s="37"/>
      <c r="N546" s="37"/>
      <c r="O546" s="37"/>
      <c r="P546" s="37"/>
      <c r="Q546" s="37"/>
      <c r="R546" s="37"/>
      <c r="S546" s="37"/>
      <c r="T546" s="37"/>
      <c r="U546" s="37"/>
      <c r="V546" s="48"/>
      <c r="W546" s="37"/>
      <c r="X546" s="37"/>
      <c r="Y546" s="37"/>
      <c r="Z546" s="37"/>
      <c r="AA546" s="37"/>
      <c r="AB546" s="37"/>
      <c r="AC546" s="37"/>
      <c r="AD546" s="37"/>
      <c r="AE546" s="37"/>
      <c r="AF546" s="48"/>
      <c r="AG546" s="37"/>
      <c r="AH546" s="37"/>
      <c r="AI546" s="37"/>
      <c r="AJ546" s="37"/>
      <c r="AK546" s="37"/>
      <c r="AL546" s="37"/>
      <c r="AM546" s="37"/>
      <c r="AN546" s="37"/>
      <c r="AO546" s="37"/>
      <c r="AP546" s="48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6"/>
      <c r="BB546" s="37"/>
      <c r="BC546" s="37"/>
      <c r="BD546" s="37"/>
      <c r="BE546" s="37"/>
      <c r="BF546" s="37"/>
      <c r="BG546" s="37"/>
      <c r="BH546" s="37"/>
      <c r="BI546" s="37"/>
      <c r="BJ546" s="37"/>
      <c r="BK546" s="48"/>
      <c r="BL546" s="37"/>
      <c r="BM546" s="37"/>
      <c r="BN546" s="37"/>
      <c r="BO546" s="37"/>
      <c r="BP546" s="37"/>
      <c r="BQ546" s="37"/>
      <c r="BR546" s="37"/>
      <c r="BS546" s="37"/>
      <c r="BT546" s="37"/>
      <c r="BU546" s="48"/>
      <c r="BV546" s="37"/>
      <c r="BW546" s="37"/>
      <c r="BX546" s="37"/>
      <c r="BY546" s="37"/>
      <c r="BZ546" s="37"/>
      <c r="CA546" s="37"/>
      <c r="CB546" s="37"/>
      <c r="CC546" s="37"/>
      <c r="CD546" s="37"/>
      <c r="CE546" s="48"/>
      <c r="CF546" s="37"/>
      <c r="CG546" s="37"/>
      <c r="CH546" s="37"/>
      <c r="CI546" s="37"/>
      <c r="CJ546" s="37"/>
      <c r="CK546" s="37"/>
      <c r="CL546" s="37"/>
      <c r="CM546" s="37"/>
      <c r="CN546" s="37"/>
      <c r="CO546" s="37"/>
      <c r="CP546" s="37"/>
      <c r="CQ546" s="37"/>
      <c r="CR546" s="37"/>
      <c r="CS546" s="37"/>
      <c r="CT546" s="37"/>
      <c r="CU546" s="37"/>
      <c r="CV546" s="37"/>
      <c r="CW546" s="37"/>
      <c r="CX546" s="37"/>
      <c r="CY546" s="37"/>
      <c r="CZ546" s="48"/>
      <c r="DA546" s="37"/>
      <c r="DB546" s="3">
        <v>54</v>
      </c>
      <c r="DD546" s="50">
        <v>7.0600000000000002E-6</v>
      </c>
      <c r="DE546">
        <v>62.899000000000001</v>
      </c>
      <c r="DF546">
        <v>56.207000000000001</v>
      </c>
      <c r="DG546">
        <v>67.628</v>
      </c>
      <c r="DH546">
        <v>71.564999999999998</v>
      </c>
      <c r="DI546">
        <v>1.2E-2</v>
      </c>
      <c r="DT546" s="37"/>
      <c r="DU546" s="37"/>
      <c r="DV546" s="37"/>
      <c r="DW546" s="37"/>
      <c r="DX546" s="37"/>
      <c r="DY546" s="37"/>
      <c r="DZ546" s="37"/>
      <c r="EA546" s="37"/>
      <c r="EB546" s="37"/>
      <c r="EC546" s="37"/>
      <c r="ED546" s="37"/>
      <c r="EE546" s="48"/>
      <c r="EF546" s="37"/>
      <c r="EG546" s="37"/>
      <c r="EH546" s="37"/>
      <c r="EI546" s="37"/>
      <c r="EJ546" s="37"/>
      <c r="EK546" s="37"/>
      <c r="EL546" s="37"/>
      <c r="EM546" s="37"/>
      <c r="EN546" s="37"/>
      <c r="EO546" s="37"/>
      <c r="EP546" s="48"/>
      <c r="EQ546" s="37"/>
      <c r="ER546" s="37"/>
      <c r="ES546" s="37"/>
      <c r="ET546" s="37"/>
      <c r="EU546" s="37"/>
      <c r="EV546" s="37"/>
      <c r="EW546" s="37"/>
      <c r="EX546" s="37"/>
      <c r="EY546" s="36"/>
      <c r="EZ546" s="37"/>
      <c r="FA546" s="37"/>
      <c r="FB546" s="37"/>
      <c r="FC546" s="37"/>
      <c r="FD546" s="37"/>
      <c r="FE546" s="37"/>
      <c r="FF546" s="37"/>
      <c r="FG546" s="37"/>
      <c r="FH546" s="37"/>
    </row>
    <row r="547" spans="2:164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48"/>
      <c r="M547" s="37"/>
      <c r="N547" s="37"/>
      <c r="O547" s="37"/>
      <c r="P547" s="37"/>
      <c r="Q547" s="37"/>
      <c r="R547" s="37"/>
      <c r="S547" s="37"/>
      <c r="T547" s="37"/>
      <c r="U547" s="37"/>
      <c r="V547" s="48"/>
      <c r="W547" s="37"/>
      <c r="X547" s="37"/>
      <c r="Y547" s="37"/>
      <c r="Z547" s="37"/>
      <c r="AA547" s="37"/>
      <c r="AB547" s="37"/>
      <c r="AC547" s="37"/>
      <c r="AD547" s="37"/>
      <c r="AE547" s="37"/>
      <c r="AF547" s="48"/>
      <c r="AG547" s="37"/>
      <c r="AH547" s="37"/>
      <c r="AI547" s="37"/>
      <c r="AJ547" s="37"/>
      <c r="AK547" s="37"/>
      <c r="AL547" s="37"/>
      <c r="AM547" s="37"/>
      <c r="AN547" s="37"/>
      <c r="AO547" s="37"/>
      <c r="AP547" s="48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6"/>
      <c r="BB547" s="37"/>
      <c r="BC547" s="37"/>
      <c r="BD547" s="37"/>
      <c r="BE547" s="37"/>
      <c r="BF547" s="37"/>
      <c r="BG547" s="37"/>
      <c r="BH547" s="37"/>
      <c r="BI547" s="37"/>
      <c r="BJ547" s="37"/>
      <c r="BK547" s="48"/>
      <c r="BL547" s="37"/>
      <c r="BM547" s="37"/>
      <c r="BN547" s="37"/>
      <c r="BO547" s="37"/>
      <c r="BP547" s="37"/>
      <c r="BQ547" s="37"/>
      <c r="BR547" s="37"/>
      <c r="BS547" s="37"/>
      <c r="BT547" s="37"/>
      <c r="BU547" s="48"/>
      <c r="BV547" s="37"/>
      <c r="BW547" s="37"/>
      <c r="BX547" s="37"/>
      <c r="BY547" s="37"/>
      <c r="BZ547" s="37"/>
      <c r="CA547" s="37"/>
      <c r="CB547" s="37"/>
      <c r="CC547" s="37"/>
      <c r="CD547" s="37"/>
      <c r="CE547" s="48"/>
      <c r="CF547" s="37"/>
      <c r="CG547" s="37"/>
      <c r="CH547" s="37"/>
      <c r="CI547" s="37"/>
      <c r="CJ547" s="37"/>
      <c r="CK547" s="37"/>
      <c r="CL547" s="37"/>
      <c r="CM547" s="37"/>
      <c r="CN547" s="37"/>
      <c r="CO547" s="37"/>
      <c r="CP547" s="37"/>
      <c r="CQ547" s="37"/>
      <c r="CR547" s="37"/>
      <c r="CS547" s="37"/>
      <c r="CT547" s="37"/>
      <c r="CU547" s="37"/>
      <c r="CV547" s="37"/>
      <c r="CW547" s="37"/>
      <c r="CX547" s="37"/>
      <c r="CY547" s="37"/>
      <c r="CZ547" s="48"/>
      <c r="DA547" s="37"/>
      <c r="DB547" s="3">
        <v>55</v>
      </c>
      <c r="DD547" s="50">
        <v>1.013E-5</v>
      </c>
      <c r="DE547">
        <v>64.667000000000002</v>
      </c>
      <c r="DF547">
        <v>58.832999999999998</v>
      </c>
      <c r="DG547">
        <v>74.5</v>
      </c>
      <c r="DH547">
        <v>-104.47</v>
      </c>
      <c r="DI547">
        <v>1.7999999999999999E-2</v>
      </c>
      <c r="DT547" s="37"/>
      <c r="DU547" s="37"/>
      <c r="DV547" s="37"/>
      <c r="DW547" s="37"/>
      <c r="DX547" s="37"/>
      <c r="DY547" s="37"/>
      <c r="DZ547" s="37"/>
      <c r="EA547" s="37"/>
      <c r="EB547" s="37"/>
      <c r="EC547" s="37"/>
      <c r="ED547" s="37"/>
      <c r="EE547" s="48"/>
      <c r="EF547" s="37"/>
      <c r="EG547" s="37"/>
      <c r="EH547" s="37"/>
      <c r="EI547" s="37"/>
      <c r="EJ547" s="37"/>
      <c r="EK547" s="37"/>
      <c r="EL547" s="37"/>
      <c r="EM547" s="37"/>
      <c r="EN547" s="37"/>
      <c r="EO547" s="37"/>
      <c r="EP547" s="48"/>
      <c r="EQ547" s="37"/>
      <c r="ER547" s="37"/>
      <c r="ES547" s="37"/>
      <c r="ET547" s="37"/>
      <c r="EU547" s="37"/>
      <c r="EV547" s="37"/>
      <c r="EW547" s="37"/>
      <c r="EX547" s="37"/>
      <c r="EY547" s="36"/>
      <c r="EZ547" s="37"/>
      <c r="FA547" s="37"/>
      <c r="FB547" s="37"/>
      <c r="FC547" s="37"/>
      <c r="FD547" s="37"/>
      <c r="FE547" s="37"/>
      <c r="FF547" s="37"/>
      <c r="FG547" s="37"/>
      <c r="FH547" s="37"/>
    </row>
    <row r="548" spans="2:164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48"/>
      <c r="M548" s="37"/>
      <c r="N548" s="37"/>
      <c r="O548" s="37"/>
      <c r="P548" s="37"/>
      <c r="Q548" s="37"/>
      <c r="R548" s="37"/>
      <c r="S548" s="37"/>
      <c r="T548" s="37"/>
      <c r="U548" s="37"/>
      <c r="V548" s="48"/>
      <c r="W548" s="37"/>
      <c r="X548" s="37"/>
      <c r="Y548" s="37"/>
      <c r="Z548" s="37"/>
      <c r="AA548" s="37"/>
      <c r="AB548" s="37"/>
      <c r="AC548" s="37"/>
      <c r="AD548" s="37"/>
      <c r="AE548" s="37"/>
      <c r="AF548" s="48"/>
      <c r="AG548" s="37"/>
      <c r="AH548" s="37"/>
      <c r="AI548" s="37"/>
      <c r="AJ548" s="37"/>
      <c r="AK548" s="37"/>
      <c r="AL548" s="37"/>
      <c r="AM548" s="37"/>
      <c r="AN548" s="37"/>
      <c r="AO548" s="37"/>
      <c r="AP548" s="48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6"/>
      <c r="BB548" s="37"/>
      <c r="BC548" s="37"/>
      <c r="BD548" s="37"/>
      <c r="BE548" s="37"/>
      <c r="BF548" s="37"/>
      <c r="BG548" s="37"/>
      <c r="BH548" s="37"/>
      <c r="BI548" s="37"/>
      <c r="BJ548" s="37"/>
      <c r="BK548" s="48"/>
      <c r="BL548" s="37"/>
      <c r="BM548" s="37"/>
      <c r="BN548" s="37"/>
      <c r="BO548" s="37"/>
      <c r="BP548" s="37"/>
      <c r="BQ548" s="37"/>
      <c r="BR548" s="37"/>
      <c r="BS548" s="37"/>
      <c r="BT548" s="37"/>
      <c r="BU548" s="48"/>
      <c r="BV548" s="37"/>
      <c r="BW548" s="37"/>
      <c r="BX548" s="37"/>
      <c r="BY548" s="37"/>
      <c r="BZ548" s="37"/>
      <c r="CA548" s="37"/>
      <c r="CB548" s="37"/>
      <c r="CC548" s="37"/>
      <c r="CD548" s="37"/>
      <c r="CE548" s="48"/>
      <c r="CF548" s="37"/>
      <c r="CG548" s="37"/>
      <c r="CH548" s="37"/>
      <c r="CI548" s="37"/>
      <c r="CJ548" s="37"/>
      <c r="CK548" s="37"/>
      <c r="CL548" s="37"/>
      <c r="CM548" s="37"/>
      <c r="CN548" s="37"/>
      <c r="CO548" s="37"/>
      <c r="CP548" s="37"/>
      <c r="CQ548" s="37"/>
      <c r="CR548" s="37"/>
      <c r="CS548" s="37"/>
      <c r="CT548" s="37"/>
      <c r="CU548" s="37"/>
      <c r="CV548" s="37"/>
      <c r="CW548" s="37"/>
      <c r="CX548" s="37"/>
      <c r="CY548" s="37"/>
      <c r="CZ548" s="48"/>
      <c r="DA548" s="37"/>
      <c r="DB548" s="3">
        <v>56</v>
      </c>
      <c r="DD548" s="50">
        <v>7.3669999999999999E-6</v>
      </c>
      <c r="DE548">
        <v>60.691000000000003</v>
      </c>
      <c r="DF548">
        <v>54.811999999999998</v>
      </c>
      <c r="DG548">
        <v>67.319000000000003</v>
      </c>
      <c r="DH548">
        <v>70.016999999999996</v>
      </c>
      <c r="DI548">
        <v>1.2999999999999999E-2</v>
      </c>
      <c r="DT548" s="37"/>
      <c r="DU548" s="37"/>
      <c r="DV548" s="37"/>
      <c r="DW548" s="37"/>
      <c r="DX548" s="37"/>
      <c r="DY548" s="37"/>
      <c r="DZ548" s="37"/>
      <c r="EA548" s="37"/>
      <c r="EB548" s="37"/>
      <c r="EC548" s="37"/>
      <c r="ED548" s="37"/>
      <c r="EE548" s="48"/>
      <c r="EF548" s="37"/>
      <c r="EG548" s="37"/>
      <c r="EH548" s="37"/>
      <c r="EI548" s="37"/>
      <c r="EJ548" s="37"/>
      <c r="EK548" s="37"/>
      <c r="EL548" s="37"/>
      <c r="EM548" s="37"/>
      <c r="EN548" s="37"/>
      <c r="EO548" s="37"/>
      <c r="EP548" s="48"/>
      <c r="EQ548" s="37"/>
      <c r="ER548" s="37"/>
      <c r="ES548" s="37"/>
      <c r="ET548" s="37"/>
      <c r="EU548" s="37"/>
      <c r="EV548" s="37"/>
      <c r="EW548" s="37"/>
      <c r="EX548" s="37"/>
      <c r="EY548" s="36"/>
      <c r="EZ548" s="37"/>
      <c r="FA548" s="37"/>
      <c r="FB548" s="37"/>
      <c r="FC548" s="37"/>
      <c r="FD548" s="37"/>
      <c r="FE548" s="37"/>
      <c r="FF548" s="37"/>
      <c r="FG548" s="37"/>
      <c r="FH548" s="37"/>
    </row>
    <row r="549" spans="2:164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48"/>
      <c r="M549" s="37"/>
      <c r="N549" s="37"/>
      <c r="O549" s="37"/>
      <c r="P549" s="37"/>
      <c r="Q549" s="37"/>
      <c r="R549" s="37"/>
      <c r="S549" s="37"/>
      <c r="T549" s="37"/>
      <c r="U549" s="37"/>
      <c r="V549" s="48"/>
      <c r="W549" s="37"/>
      <c r="X549" s="37"/>
      <c r="Y549" s="37"/>
      <c r="Z549" s="37"/>
      <c r="AA549" s="37"/>
      <c r="AB549" s="37"/>
      <c r="AC549" s="37"/>
      <c r="AD549" s="37"/>
      <c r="AE549" s="37"/>
      <c r="AF549" s="48"/>
      <c r="AG549" s="37"/>
      <c r="AH549" s="37"/>
      <c r="AI549" s="37"/>
      <c r="AJ549" s="37"/>
      <c r="AK549" s="37"/>
      <c r="AL549" s="37"/>
      <c r="AM549" s="37"/>
      <c r="AN549" s="37"/>
      <c r="AO549" s="37"/>
      <c r="AP549" s="48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6"/>
      <c r="BB549" s="37"/>
      <c r="BC549" s="37"/>
      <c r="BD549" s="37"/>
      <c r="BE549" s="37"/>
      <c r="BF549" s="37"/>
      <c r="BG549" s="37"/>
      <c r="BH549" s="37"/>
      <c r="BI549" s="37"/>
      <c r="BJ549" s="37"/>
      <c r="BK549" s="48"/>
      <c r="BL549" s="37"/>
      <c r="BM549" s="37"/>
      <c r="BN549" s="37"/>
      <c r="BO549" s="37"/>
      <c r="BP549" s="37"/>
      <c r="BQ549" s="37"/>
      <c r="BR549" s="37"/>
      <c r="BS549" s="37"/>
      <c r="BT549" s="37"/>
      <c r="BU549" s="48"/>
      <c r="BV549" s="37"/>
      <c r="BW549" s="37"/>
      <c r="BX549" s="37"/>
      <c r="BY549" s="37"/>
      <c r="BZ549" s="37"/>
      <c r="CA549" s="37"/>
      <c r="CB549" s="37"/>
      <c r="CC549" s="37"/>
      <c r="CD549" s="37"/>
      <c r="CE549" s="48"/>
      <c r="CF549" s="37"/>
      <c r="CG549" s="37"/>
      <c r="CH549" s="37"/>
      <c r="CI549" s="37"/>
      <c r="CJ549" s="37"/>
      <c r="CK549" s="37"/>
      <c r="CL549" s="37"/>
      <c r="CM549" s="37"/>
      <c r="CN549" s="37"/>
      <c r="CO549" s="37"/>
      <c r="CP549" s="37"/>
      <c r="CQ549" s="37"/>
      <c r="CR549" s="37"/>
      <c r="CS549" s="37"/>
      <c r="CT549" s="37"/>
      <c r="CU549" s="37"/>
      <c r="CV549" s="37"/>
      <c r="CW549" s="37"/>
      <c r="CX549" s="37"/>
      <c r="CY549" s="37"/>
      <c r="CZ549" s="48"/>
      <c r="DA549" s="37"/>
      <c r="DB549" s="3">
        <v>57</v>
      </c>
      <c r="DD549" s="50">
        <v>6.7530000000000004E-6</v>
      </c>
      <c r="DE549">
        <v>61.255000000000003</v>
      </c>
      <c r="DF549">
        <v>57.667000000000002</v>
      </c>
      <c r="DG549">
        <v>64.075000000000003</v>
      </c>
      <c r="DH549">
        <v>-106.699</v>
      </c>
      <c r="DI549">
        <v>1.2E-2</v>
      </c>
      <c r="DT549" s="37"/>
      <c r="DU549" s="37"/>
      <c r="DV549" s="37"/>
      <c r="DW549" s="37"/>
      <c r="DX549" s="37"/>
      <c r="DY549" s="37"/>
      <c r="DZ549" s="37"/>
      <c r="EA549" s="37"/>
      <c r="EB549" s="37"/>
      <c r="EC549" s="37"/>
      <c r="ED549" s="37"/>
      <c r="EE549" s="48"/>
      <c r="EF549" s="37"/>
      <c r="EG549" s="37"/>
      <c r="EH549" s="37"/>
      <c r="EI549" s="37"/>
      <c r="EJ549" s="37"/>
      <c r="EK549" s="37"/>
      <c r="EL549" s="37"/>
      <c r="EM549" s="37"/>
      <c r="EN549" s="37"/>
      <c r="EO549" s="37"/>
      <c r="EP549" s="48"/>
      <c r="EQ549" s="37"/>
      <c r="ER549" s="37"/>
      <c r="ES549" s="37"/>
      <c r="ET549" s="37"/>
      <c r="EU549" s="37"/>
      <c r="EV549" s="37"/>
      <c r="EW549" s="37"/>
      <c r="EX549" s="37"/>
      <c r="EY549" s="36"/>
      <c r="EZ549" s="37"/>
      <c r="FA549" s="37"/>
      <c r="FB549" s="37"/>
      <c r="FC549" s="37"/>
      <c r="FD549" s="37"/>
      <c r="FE549" s="37"/>
      <c r="FF549" s="37"/>
      <c r="FG549" s="37"/>
      <c r="FH549" s="37"/>
    </row>
    <row r="550" spans="2:164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48"/>
      <c r="M550" s="37"/>
      <c r="N550" s="37"/>
      <c r="O550" s="37"/>
      <c r="P550" s="37"/>
      <c r="Q550" s="37"/>
      <c r="R550" s="37"/>
      <c r="S550" s="37"/>
      <c r="T550" s="37"/>
      <c r="U550" s="37"/>
      <c r="V550" s="48"/>
      <c r="W550" s="37"/>
      <c r="X550" s="37"/>
      <c r="Y550" s="37"/>
      <c r="Z550" s="37"/>
      <c r="AA550" s="37"/>
      <c r="AB550" s="37"/>
      <c r="AC550" s="37"/>
      <c r="AD550" s="37"/>
      <c r="AE550" s="37"/>
      <c r="AF550" s="48"/>
      <c r="AG550" s="37"/>
      <c r="AH550" s="37"/>
      <c r="AI550" s="37"/>
      <c r="AJ550" s="37"/>
      <c r="AK550" s="37"/>
      <c r="AL550" s="37"/>
      <c r="AM550" s="37"/>
      <c r="AN550" s="37"/>
      <c r="AO550" s="37"/>
      <c r="AP550" s="48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6"/>
      <c r="BB550" s="37"/>
      <c r="BC550" s="37"/>
      <c r="BD550" s="37"/>
      <c r="BE550" s="37"/>
      <c r="BF550" s="37"/>
      <c r="BG550" s="37"/>
      <c r="BH550" s="37"/>
      <c r="BI550" s="37"/>
      <c r="BJ550" s="37"/>
      <c r="BK550" s="48"/>
      <c r="BL550" s="37"/>
      <c r="BM550" s="37"/>
      <c r="BN550" s="37"/>
      <c r="BO550" s="37"/>
      <c r="BP550" s="37"/>
      <c r="BQ550" s="37"/>
      <c r="BR550" s="37"/>
      <c r="BS550" s="37"/>
      <c r="BT550" s="37"/>
      <c r="BU550" s="48"/>
      <c r="BV550" s="37"/>
      <c r="BW550" s="37"/>
      <c r="BX550" s="37"/>
      <c r="BY550" s="37"/>
      <c r="BZ550" s="37"/>
      <c r="CA550" s="37"/>
      <c r="CB550" s="37"/>
      <c r="CC550" s="37"/>
      <c r="CD550" s="37"/>
      <c r="CE550" s="48"/>
      <c r="CF550" s="37"/>
      <c r="CG550" s="37"/>
      <c r="CH550" s="37"/>
      <c r="CI550" s="37"/>
      <c r="CJ550" s="37"/>
      <c r="CK550" s="37"/>
      <c r="CL550" s="37"/>
      <c r="CM550" s="37"/>
      <c r="CN550" s="37"/>
      <c r="CO550" s="37"/>
      <c r="CP550" s="37"/>
      <c r="CQ550" s="37"/>
      <c r="CR550" s="37"/>
      <c r="CS550" s="37"/>
      <c r="CT550" s="37"/>
      <c r="CU550" s="37"/>
      <c r="CV550" s="37"/>
      <c r="CW550" s="37"/>
      <c r="CX550" s="37"/>
      <c r="CY550" s="37"/>
      <c r="CZ550" s="48"/>
      <c r="DA550" s="37"/>
      <c r="DB550" s="3">
        <v>58</v>
      </c>
      <c r="DD550" s="50">
        <v>7.9810000000000003E-6</v>
      </c>
      <c r="DE550">
        <v>59.646000000000001</v>
      </c>
      <c r="DF550">
        <v>55.357999999999997</v>
      </c>
      <c r="DG550">
        <v>65.088999999999999</v>
      </c>
      <c r="DH550">
        <v>71.564999999999998</v>
      </c>
      <c r="DI550">
        <v>1.4E-2</v>
      </c>
      <c r="DT550" s="37"/>
      <c r="DU550" s="37"/>
      <c r="DV550" s="37"/>
      <c r="DW550" s="37"/>
      <c r="DX550" s="37"/>
      <c r="DY550" s="37"/>
      <c r="DZ550" s="37"/>
      <c r="EA550" s="37"/>
      <c r="EB550" s="37"/>
      <c r="EC550" s="37"/>
      <c r="ED550" s="37"/>
      <c r="EE550" s="48"/>
      <c r="EF550" s="37"/>
      <c r="EG550" s="37"/>
      <c r="EH550" s="37"/>
      <c r="EI550" s="37"/>
      <c r="EJ550" s="37"/>
      <c r="EK550" s="37"/>
      <c r="EL550" s="37"/>
      <c r="EM550" s="37"/>
      <c r="EN550" s="37"/>
      <c r="EO550" s="37"/>
      <c r="EP550" s="48"/>
      <c r="EQ550" s="37"/>
      <c r="ER550" s="37"/>
      <c r="ES550" s="37"/>
      <c r="ET550" s="37"/>
      <c r="EU550" s="37"/>
      <c r="EV550" s="37"/>
      <c r="EW550" s="37"/>
      <c r="EX550" s="37"/>
      <c r="EY550" s="36"/>
      <c r="EZ550" s="37"/>
      <c r="FA550" s="37"/>
      <c r="FB550" s="37"/>
      <c r="FC550" s="37"/>
      <c r="FD550" s="37"/>
      <c r="FE550" s="37"/>
      <c r="FF550" s="37"/>
      <c r="FG550" s="37"/>
      <c r="FH550" s="37"/>
    </row>
    <row r="551" spans="2:164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48"/>
      <c r="M551" s="37"/>
      <c r="N551" s="37"/>
      <c r="O551" s="37"/>
      <c r="P551" s="37"/>
      <c r="Q551" s="37"/>
      <c r="R551" s="37"/>
      <c r="S551" s="37"/>
      <c r="T551" s="37"/>
      <c r="U551" s="37"/>
      <c r="V551" s="48"/>
      <c r="W551" s="37"/>
      <c r="X551" s="37"/>
      <c r="Y551" s="37"/>
      <c r="Z551" s="37"/>
      <c r="AA551" s="37"/>
      <c r="AB551" s="37"/>
      <c r="AC551" s="37"/>
      <c r="AD551" s="37"/>
      <c r="AE551" s="37"/>
      <c r="AF551" s="48"/>
      <c r="AG551" s="37"/>
      <c r="AH551" s="37"/>
      <c r="AI551" s="37"/>
      <c r="AJ551" s="37"/>
      <c r="AK551" s="37"/>
      <c r="AL551" s="37"/>
      <c r="AM551" s="37"/>
      <c r="AN551" s="37"/>
      <c r="AO551" s="37"/>
      <c r="AP551" s="48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6"/>
      <c r="BB551" s="37"/>
      <c r="BC551" s="37"/>
      <c r="BD551" s="37"/>
      <c r="BE551" s="37"/>
      <c r="BF551" s="37"/>
      <c r="BG551" s="37"/>
      <c r="BH551" s="37"/>
      <c r="BI551" s="37"/>
      <c r="BJ551" s="37"/>
      <c r="BK551" s="48"/>
      <c r="BL551" s="37"/>
      <c r="BM551" s="37"/>
      <c r="BN551" s="37"/>
      <c r="BO551" s="37"/>
      <c r="BP551" s="37"/>
      <c r="BQ551" s="37"/>
      <c r="BR551" s="37"/>
      <c r="BS551" s="37"/>
      <c r="BT551" s="37"/>
      <c r="BU551" s="48"/>
      <c r="BV551" s="37"/>
      <c r="BW551" s="37"/>
      <c r="BX551" s="37"/>
      <c r="BY551" s="37"/>
      <c r="BZ551" s="37"/>
      <c r="CA551" s="37"/>
      <c r="CB551" s="37"/>
      <c r="CC551" s="37"/>
      <c r="CD551" s="37"/>
      <c r="CE551" s="48"/>
      <c r="CF551" s="37"/>
      <c r="CG551" s="37"/>
      <c r="CH551" s="37"/>
      <c r="CI551" s="37"/>
      <c r="CJ551" s="37"/>
      <c r="CK551" s="37"/>
      <c r="CL551" s="37"/>
      <c r="CM551" s="37"/>
      <c r="CN551" s="37"/>
      <c r="CO551" s="37"/>
      <c r="CP551" s="37"/>
      <c r="CQ551" s="37"/>
      <c r="CR551" s="37"/>
      <c r="CS551" s="37"/>
      <c r="CT551" s="37"/>
      <c r="CU551" s="37"/>
      <c r="CV551" s="37"/>
      <c r="CW551" s="37"/>
      <c r="CX551" s="37"/>
      <c r="CY551" s="37"/>
      <c r="CZ551" s="48"/>
      <c r="DA551" s="37"/>
      <c r="DB551" s="3">
        <v>59</v>
      </c>
      <c r="DD551" s="50">
        <v>8.5949999999999999E-6</v>
      </c>
      <c r="DE551">
        <v>59.921999999999997</v>
      </c>
      <c r="DF551">
        <v>53.332999999999998</v>
      </c>
      <c r="DG551">
        <v>65.790999999999997</v>
      </c>
      <c r="DH551">
        <v>-111.801</v>
      </c>
      <c r="DI551">
        <v>1.4999999999999999E-2</v>
      </c>
      <c r="DT551" s="37"/>
      <c r="DU551" s="37"/>
      <c r="DV551" s="37"/>
      <c r="DW551" s="37"/>
      <c r="DX551" s="37"/>
      <c r="DY551" s="37"/>
      <c r="DZ551" s="37"/>
      <c r="EA551" s="37"/>
      <c r="EB551" s="37"/>
      <c r="EC551" s="37"/>
      <c r="ED551" s="37"/>
      <c r="EE551" s="48"/>
      <c r="EF551" s="37"/>
      <c r="EG551" s="37"/>
      <c r="EH551" s="37"/>
      <c r="EI551" s="37"/>
      <c r="EJ551" s="37"/>
      <c r="EK551" s="37"/>
      <c r="EL551" s="37"/>
      <c r="EM551" s="37"/>
      <c r="EN551" s="37"/>
      <c r="EO551" s="37"/>
      <c r="EP551" s="48"/>
      <c r="EQ551" s="37"/>
      <c r="ER551" s="37"/>
      <c r="ES551" s="37"/>
      <c r="ET551" s="37"/>
      <c r="EU551" s="37"/>
      <c r="EV551" s="37"/>
      <c r="EW551" s="37"/>
      <c r="EX551" s="37"/>
      <c r="EY551" s="36"/>
      <c r="EZ551" s="37"/>
      <c r="FA551" s="37"/>
      <c r="FB551" s="37"/>
      <c r="FC551" s="37"/>
      <c r="FD551" s="37"/>
      <c r="FE551" s="37"/>
      <c r="FF551" s="37"/>
      <c r="FG551" s="37"/>
      <c r="FH551" s="37"/>
    </row>
    <row r="552" spans="2:164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48"/>
      <c r="M552" s="37"/>
      <c r="N552" s="37"/>
      <c r="O552" s="37"/>
      <c r="P552" s="37"/>
      <c r="Q552" s="37"/>
      <c r="R552" s="37"/>
      <c r="S552" s="37"/>
      <c r="T552" s="37"/>
      <c r="U552" s="37"/>
      <c r="V552" s="48"/>
      <c r="W552" s="37"/>
      <c r="X552" s="37"/>
      <c r="Y552" s="37"/>
      <c r="Z552" s="37"/>
      <c r="AA552" s="37"/>
      <c r="AB552" s="37"/>
      <c r="AC552" s="37"/>
      <c r="AD552" s="37"/>
      <c r="AE552" s="37"/>
      <c r="AF552" s="48"/>
      <c r="AG552" s="37"/>
      <c r="AH552" s="37"/>
      <c r="AI552" s="37"/>
      <c r="AJ552" s="37"/>
      <c r="AK552" s="37"/>
      <c r="AL552" s="37"/>
      <c r="AM552" s="37"/>
      <c r="AN552" s="37"/>
      <c r="AO552" s="37"/>
      <c r="AP552" s="48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6"/>
      <c r="BB552" s="37"/>
      <c r="BC552" s="37"/>
      <c r="BD552" s="37"/>
      <c r="BE552" s="37"/>
      <c r="BF552" s="37"/>
      <c r="BG552" s="37"/>
      <c r="BH552" s="37"/>
      <c r="BI552" s="37"/>
      <c r="BJ552" s="37"/>
      <c r="BK552" s="48"/>
      <c r="BL552" s="37"/>
      <c r="BM552" s="37"/>
      <c r="BN552" s="37"/>
      <c r="BO552" s="37"/>
      <c r="BP552" s="37"/>
      <c r="BQ552" s="37"/>
      <c r="BR552" s="37"/>
      <c r="BS552" s="37"/>
      <c r="BT552" s="37"/>
      <c r="BU552" s="48"/>
      <c r="BV552" s="37"/>
      <c r="BW552" s="37"/>
      <c r="BX552" s="37"/>
      <c r="BY552" s="37"/>
      <c r="BZ552" s="37"/>
      <c r="CA552" s="37"/>
      <c r="CB552" s="37"/>
      <c r="CC552" s="37"/>
      <c r="CD552" s="37"/>
      <c r="CE552" s="48"/>
      <c r="CF552" s="37"/>
      <c r="CG552" s="37"/>
      <c r="CH552" s="37"/>
      <c r="CI552" s="37"/>
      <c r="CJ552" s="37"/>
      <c r="CK552" s="37"/>
      <c r="CL552" s="37"/>
      <c r="CM552" s="37"/>
      <c r="CN552" s="37"/>
      <c r="CO552" s="37"/>
      <c r="CP552" s="37"/>
      <c r="CQ552" s="37"/>
      <c r="CR552" s="37"/>
      <c r="CS552" s="37"/>
      <c r="CT552" s="37"/>
      <c r="CU552" s="37"/>
      <c r="CV552" s="37"/>
      <c r="CW552" s="37"/>
      <c r="CX552" s="37"/>
      <c r="CY552" s="37"/>
      <c r="CZ552" s="48"/>
      <c r="DA552" s="37"/>
      <c r="DB552" s="3">
        <v>60</v>
      </c>
      <c r="DD552" s="50">
        <v>8.9020000000000005E-6</v>
      </c>
      <c r="DE552">
        <v>56.874000000000002</v>
      </c>
      <c r="DF552">
        <v>53.223999999999997</v>
      </c>
      <c r="DG552">
        <v>65.475999999999999</v>
      </c>
      <c r="DH552">
        <v>73.495999999999995</v>
      </c>
      <c r="DI552">
        <v>1.6E-2</v>
      </c>
      <c r="DT552" s="37"/>
      <c r="DU552" s="37"/>
      <c r="DV552" s="37"/>
      <c r="DW552" s="37"/>
      <c r="DX552" s="37"/>
      <c r="DY552" s="37"/>
      <c r="DZ552" s="37"/>
      <c r="EA552" s="37"/>
      <c r="EB552" s="37"/>
      <c r="EC552" s="37"/>
      <c r="ED552" s="37"/>
      <c r="EE552" s="48"/>
      <c r="EF552" s="37"/>
      <c r="EG552" s="37"/>
      <c r="EH552" s="37"/>
      <c r="EI552" s="37"/>
      <c r="EJ552" s="37"/>
      <c r="EK552" s="37"/>
      <c r="EL552" s="37"/>
      <c r="EM552" s="37"/>
      <c r="EN552" s="37"/>
      <c r="EO552" s="37"/>
      <c r="EP552" s="48"/>
      <c r="EQ552" s="37"/>
      <c r="ER552" s="37"/>
      <c r="ES552" s="37"/>
      <c r="ET552" s="37"/>
      <c r="EU552" s="37"/>
      <c r="EV552" s="37"/>
      <c r="EW552" s="37"/>
      <c r="EX552" s="37"/>
      <c r="EY552" s="36"/>
      <c r="EZ552" s="37"/>
      <c r="FA552" s="37"/>
      <c r="FB552" s="37"/>
      <c r="FC552" s="37"/>
      <c r="FD552" s="37"/>
      <c r="FE552" s="37"/>
      <c r="FF552" s="37"/>
      <c r="FG552" s="37"/>
      <c r="FH552" s="37"/>
    </row>
    <row r="553" spans="2:164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48"/>
      <c r="M553" s="37"/>
      <c r="N553" s="37"/>
      <c r="O553" s="37"/>
      <c r="P553" s="37"/>
      <c r="Q553" s="37"/>
      <c r="R553" s="37"/>
      <c r="S553" s="37"/>
      <c r="T553" s="37"/>
      <c r="U553" s="37"/>
      <c r="V553" s="48"/>
      <c r="W553" s="37"/>
      <c r="X553" s="37"/>
      <c r="Y553" s="37"/>
      <c r="Z553" s="37"/>
      <c r="AA553" s="37"/>
      <c r="AB553" s="37"/>
      <c r="AC553" s="37"/>
      <c r="AD553" s="37"/>
      <c r="AE553" s="37"/>
      <c r="AF553" s="48"/>
      <c r="AG553" s="37"/>
      <c r="AH553" s="37"/>
      <c r="AI553" s="37"/>
      <c r="AJ553" s="37"/>
      <c r="AK553" s="37"/>
      <c r="AL553" s="37"/>
      <c r="AM553" s="37"/>
      <c r="AN553" s="37"/>
      <c r="AO553" s="37"/>
      <c r="AP553" s="48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6"/>
      <c r="BB553" s="37"/>
      <c r="BC553" s="37"/>
      <c r="BD553" s="37"/>
      <c r="BE553" s="37"/>
      <c r="BF553" s="37"/>
      <c r="BG553" s="37"/>
      <c r="BH553" s="37"/>
      <c r="BI553" s="37"/>
      <c r="BJ553" s="37"/>
      <c r="BK553" s="48"/>
      <c r="BL553" s="37"/>
      <c r="BM553" s="37"/>
      <c r="BN553" s="37"/>
      <c r="BO553" s="37"/>
      <c r="BP553" s="37"/>
      <c r="BQ553" s="37"/>
      <c r="BR553" s="37"/>
      <c r="BS553" s="37"/>
      <c r="BT553" s="37"/>
      <c r="BU553" s="48"/>
      <c r="BV553" s="37"/>
      <c r="BW553" s="37"/>
      <c r="BX553" s="37"/>
      <c r="BY553" s="37"/>
      <c r="BZ553" s="37"/>
      <c r="CA553" s="37"/>
      <c r="CB553" s="37"/>
      <c r="CC553" s="37"/>
      <c r="CD553" s="37"/>
      <c r="CE553" s="48"/>
      <c r="CF553" s="37"/>
      <c r="CG553" s="37"/>
      <c r="CH553" s="37"/>
      <c r="CI553" s="37"/>
      <c r="CJ553" s="37"/>
      <c r="CK553" s="37"/>
      <c r="CL553" s="37"/>
      <c r="CM553" s="37"/>
      <c r="CN553" s="37"/>
      <c r="CO553" s="37"/>
      <c r="CP553" s="37"/>
      <c r="CQ553" s="37"/>
      <c r="CR553" s="37"/>
      <c r="CS553" s="37"/>
      <c r="CT553" s="37"/>
      <c r="CU553" s="37"/>
      <c r="CV553" s="37"/>
      <c r="CW553" s="37"/>
      <c r="CX553" s="37"/>
      <c r="CY553" s="37"/>
      <c r="CZ553" s="48"/>
      <c r="DA553" s="37"/>
      <c r="DB553" s="3">
        <v>61</v>
      </c>
      <c r="DD553" s="50">
        <v>6.4459999999999998E-6</v>
      </c>
      <c r="DE553">
        <v>57.587000000000003</v>
      </c>
      <c r="DF553">
        <v>53.387999999999998</v>
      </c>
      <c r="DG553">
        <v>64.332999999999998</v>
      </c>
      <c r="DH553">
        <v>-107.526</v>
      </c>
      <c r="DI553">
        <v>1.0999999999999999E-2</v>
      </c>
      <c r="DT553" s="37"/>
      <c r="DU553" s="37"/>
      <c r="DV553" s="37"/>
      <c r="DW553" s="37"/>
      <c r="DX553" s="37"/>
      <c r="DY553" s="37"/>
      <c r="DZ553" s="37"/>
      <c r="EA553" s="37"/>
      <c r="EB553" s="37"/>
      <c r="EC553" s="37"/>
      <c r="ED553" s="37"/>
      <c r="EE553" s="48"/>
      <c r="EF553" s="37"/>
      <c r="EG553" s="37"/>
      <c r="EH553" s="37"/>
      <c r="EI553" s="37"/>
      <c r="EJ553" s="37"/>
      <c r="EK553" s="37"/>
      <c r="EL553" s="37"/>
      <c r="EM553" s="37"/>
      <c r="EN553" s="37"/>
      <c r="EO553" s="37"/>
      <c r="EP553" s="48"/>
      <c r="EQ553" s="37"/>
      <c r="ER553" s="37"/>
      <c r="ES553" s="37"/>
      <c r="ET553" s="37"/>
      <c r="EU553" s="37"/>
      <c r="EV553" s="37"/>
      <c r="EW553" s="37"/>
      <c r="EX553" s="37"/>
      <c r="EY553" s="36"/>
      <c r="EZ553" s="37"/>
      <c r="FA553" s="37"/>
      <c r="FB553" s="37"/>
      <c r="FC553" s="37"/>
      <c r="FD553" s="37"/>
      <c r="FE553" s="37"/>
      <c r="FF553" s="37"/>
      <c r="FG553" s="37"/>
      <c r="FH553" s="37"/>
    </row>
    <row r="554" spans="2:164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48"/>
      <c r="M554" s="37"/>
      <c r="N554" s="37"/>
      <c r="O554" s="37"/>
      <c r="P554" s="37"/>
      <c r="Q554" s="37"/>
      <c r="R554" s="37"/>
      <c r="S554" s="37"/>
      <c r="T554" s="37"/>
      <c r="U554" s="37"/>
      <c r="V554" s="48"/>
      <c r="W554" s="37"/>
      <c r="X554" s="37"/>
      <c r="Y554" s="37"/>
      <c r="Z554" s="37"/>
      <c r="AA554" s="37"/>
      <c r="AB554" s="37"/>
      <c r="AC554" s="37"/>
      <c r="AD554" s="37"/>
      <c r="AE554" s="37"/>
      <c r="AF554" s="48"/>
      <c r="AG554" s="37"/>
      <c r="AH554" s="37"/>
      <c r="AI554" s="37"/>
      <c r="AJ554" s="37"/>
      <c r="AK554" s="37"/>
      <c r="AL554" s="37"/>
      <c r="AM554" s="37"/>
      <c r="AN554" s="37"/>
      <c r="AO554" s="37"/>
      <c r="AP554" s="48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6"/>
      <c r="BB554" s="37"/>
      <c r="BC554" s="37"/>
      <c r="BD554" s="37"/>
      <c r="BE554" s="37"/>
      <c r="BF554" s="37"/>
      <c r="BG554" s="37"/>
      <c r="BH554" s="37"/>
      <c r="BI554" s="37"/>
      <c r="BJ554" s="37"/>
      <c r="BK554" s="48"/>
      <c r="BL554" s="37"/>
      <c r="BM554" s="37"/>
      <c r="BN554" s="37"/>
      <c r="BO554" s="37"/>
      <c r="BP554" s="37"/>
      <c r="BQ554" s="37"/>
      <c r="BR554" s="37"/>
      <c r="BS554" s="37"/>
      <c r="BT554" s="37"/>
      <c r="BU554" s="48"/>
      <c r="BV554" s="37"/>
      <c r="BW554" s="37"/>
      <c r="BX554" s="37"/>
      <c r="BY554" s="37"/>
      <c r="BZ554" s="37"/>
      <c r="CA554" s="37"/>
      <c r="CB554" s="37"/>
      <c r="CC554" s="37"/>
      <c r="CD554" s="37"/>
      <c r="CE554" s="48"/>
      <c r="CF554" s="37"/>
      <c r="CG554" s="37"/>
      <c r="CH554" s="37"/>
      <c r="CI554" s="37"/>
      <c r="CJ554" s="37"/>
      <c r="CK554" s="37"/>
      <c r="CL554" s="37"/>
      <c r="CM554" s="37"/>
      <c r="CN554" s="37"/>
      <c r="CO554" s="37"/>
      <c r="CP554" s="37"/>
      <c r="CQ554" s="37"/>
      <c r="CR554" s="37"/>
      <c r="CS554" s="37"/>
      <c r="CT554" s="37"/>
      <c r="CU554" s="37"/>
      <c r="CV554" s="37"/>
      <c r="CW554" s="37"/>
      <c r="CX554" s="37"/>
      <c r="CY554" s="37"/>
      <c r="CZ554" s="48"/>
      <c r="DA554" s="37"/>
      <c r="DB554" s="3">
        <v>62</v>
      </c>
      <c r="DD554" s="50">
        <v>4.6040000000000003E-6</v>
      </c>
      <c r="DE554">
        <v>53.515000000000001</v>
      </c>
      <c r="DF554">
        <v>49.497</v>
      </c>
      <c r="DG554">
        <v>57.720999999999997</v>
      </c>
      <c r="DH554">
        <v>65.224999999999994</v>
      </c>
      <c r="DI554">
        <v>8.0000000000000002E-3</v>
      </c>
      <c r="DT554" s="37"/>
      <c r="DU554" s="37"/>
      <c r="DV554" s="37"/>
      <c r="DW554" s="37"/>
      <c r="DX554" s="37"/>
      <c r="DY554" s="37"/>
      <c r="DZ554" s="37"/>
      <c r="EA554" s="37"/>
      <c r="EB554" s="37"/>
      <c r="EC554" s="37"/>
      <c r="ED554" s="37"/>
      <c r="EE554" s="48"/>
      <c r="EF554" s="37"/>
      <c r="EG554" s="37"/>
      <c r="EH554" s="37"/>
      <c r="EI554" s="37"/>
      <c r="EJ554" s="37"/>
      <c r="EK554" s="37"/>
      <c r="EL554" s="37"/>
      <c r="EM554" s="37"/>
      <c r="EN554" s="37"/>
      <c r="EO554" s="37"/>
      <c r="EP554" s="48"/>
      <c r="EQ554" s="37"/>
      <c r="ER554" s="37"/>
      <c r="ES554" s="37"/>
      <c r="ET554" s="37"/>
      <c r="EU554" s="37"/>
      <c r="EV554" s="37"/>
      <c r="EW554" s="37"/>
      <c r="EX554" s="37"/>
      <c r="EY554" s="36"/>
      <c r="EZ554" s="37"/>
      <c r="FA554" s="37"/>
      <c r="FB554" s="37"/>
      <c r="FC554" s="37"/>
      <c r="FD554" s="37"/>
      <c r="FE554" s="37"/>
      <c r="FF554" s="37"/>
      <c r="FG554" s="37"/>
      <c r="FH554" s="37"/>
    </row>
    <row r="555" spans="2:164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48"/>
      <c r="M555" s="37"/>
      <c r="N555" s="37"/>
      <c r="O555" s="37"/>
      <c r="P555" s="37"/>
      <c r="Q555" s="37"/>
      <c r="R555" s="37"/>
      <c r="S555" s="37"/>
      <c r="T555" s="37"/>
      <c r="U555" s="37"/>
      <c r="V555" s="48"/>
      <c r="W555" s="37"/>
      <c r="X555" s="37"/>
      <c r="Y555" s="37"/>
      <c r="Z555" s="37"/>
      <c r="AA555" s="37"/>
      <c r="AB555" s="37"/>
      <c r="AC555" s="37"/>
      <c r="AD555" s="37"/>
      <c r="AE555" s="37"/>
      <c r="AF555" s="48"/>
      <c r="AG555" s="37"/>
      <c r="AH555" s="37"/>
      <c r="AI555" s="37"/>
      <c r="AJ555" s="37"/>
      <c r="AK555" s="37"/>
      <c r="AL555" s="37"/>
      <c r="AM555" s="37"/>
      <c r="AN555" s="37"/>
      <c r="AO555" s="37"/>
      <c r="AP555" s="48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6"/>
      <c r="BB555" s="37"/>
      <c r="BC555" s="37"/>
      <c r="BD555" s="37"/>
      <c r="BE555" s="37"/>
      <c r="BF555" s="37"/>
      <c r="BG555" s="37"/>
      <c r="BH555" s="37"/>
      <c r="BI555" s="37"/>
      <c r="BJ555" s="37"/>
      <c r="BK555" s="48"/>
      <c r="BL555" s="37"/>
      <c r="BM555" s="37"/>
      <c r="BN555" s="37"/>
      <c r="BO555" s="37"/>
      <c r="BP555" s="37"/>
      <c r="BQ555" s="37"/>
      <c r="BR555" s="37"/>
      <c r="BS555" s="37"/>
      <c r="BT555" s="37"/>
      <c r="BU555" s="48"/>
      <c r="BV555" s="37"/>
      <c r="BW555" s="37"/>
      <c r="BX555" s="37"/>
      <c r="BY555" s="37"/>
      <c r="BZ555" s="37"/>
      <c r="CA555" s="37"/>
      <c r="CB555" s="37"/>
      <c r="CC555" s="37"/>
      <c r="CD555" s="37"/>
      <c r="CE555" s="48"/>
      <c r="CF555" s="37"/>
      <c r="CG555" s="37"/>
      <c r="CH555" s="37"/>
      <c r="CI555" s="37"/>
      <c r="CJ555" s="37"/>
      <c r="CK555" s="37"/>
      <c r="CL555" s="37"/>
      <c r="CM555" s="37"/>
      <c r="CN555" s="37"/>
      <c r="CO555" s="37"/>
      <c r="CP555" s="37"/>
      <c r="CQ555" s="37"/>
      <c r="CR555" s="37"/>
      <c r="CS555" s="37"/>
      <c r="CT555" s="37"/>
      <c r="CU555" s="37"/>
      <c r="CV555" s="37"/>
      <c r="CW555" s="37"/>
      <c r="CX555" s="37"/>
      <c r="CY555" s="37"/>
      <c r="CZ555" s="48"/>
      <c r="DA555" s="37"/>
      <c r="DB555" s="3">
        <v>63</v>
      </c>
      <c r="DD555" s="50">
        <v>5.2179999999999998E-6</v>
      </c>
      <c r="DE555">
        <v>54.863</v>
      </c>
      <c r="DF555">
        <v>48.832999999999998</v>
      </c>
      <c r="DG555">
        <v>60.49</v>
      </c>
      <c r="DH555">
        <v>-104.931</v>
      </c>
      <c r="DI555">
        <v>8.9999999999999993E-3</v>
      </c>
      <c r="DT555" s="37"/>
      <c r="DU555" s="37"/>
      <c r="DV555" s="37"/>
      <c r="DW555" s="37"/>
      <c r="DX555" s="37"/>
      <c r="DY555" s="37"/>
      <c r="DZ555" s="37"/>
      <c r="EA555" s="37"/>
      <c r="EB555" s="37"/>
      <c r="EC555" s="37"/>
      <c r="ED555" s="37"/>
      <c r="EE555" s="48"/>
      <c r="EF555" s="37"/>
      <c r="EG555" s="37"/>
      <c r="EH555" s="37"/>
      <c r="EI555" s="37"/>
      <c r="EJ555" s="37"/>
      <c r="EK555" s="37"/>
      <c r="EL555" s="37"/>
      <c r="EM555" s="37"/>
      <c r="EN555" s="37"/>
      <c r="EO555" s="37"/>
      <c r="EP555" s="48"/>
      <c r="EQ555" s="37"/>
      <c r="ER555" s="37"/>
      <c r="ES555" s="37"/>
      <c r="ET555" s="37"/>
      <c r="EU555" s="37"/>
      <c r="EV555" s="37"/>
      <c r="EW555" s="37"/>
      <c r="EX555" s="37"/>
      <c r="EY555" s="36"/>
      <c r="EZ555" s="37"/>
      <c r="FA555" s="37"/>
      <c r="FB555" s="37"/>
      <c r="FC555" s="37"/>
      <c r="FD555" s="37"/>
      <c r="FE555" s="37"/>
      <c r="FF555" s="37"/>
      <c r="FG555" s="37"/>
      <c r="FH555" s="37"/>
    </row>
    <row r="556" spans="2:164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48"/>
      <c r="M556" s="37"/>
      <c r="N556" s="37"/>
      <c r="O556" s="37"/>
      <c r="P556" s="37"/>
      <c r="Q556" s="37"/>
      <c r="R556" s="37"/>
      <c r="S556" s="37"/>
      <c r="T556" s="37"/>
      <c r="U556" s="37"/>
      <c r="V556" s="48"/>
      <c r="W556" s="37"/>
      <c r="X556" s="37"/>
      <c r="Y556" s="37"/>
      <c r="Z556" s="37"/>
      <c r="AA556" s="37"/>
      <c r="AB556" s="37"/>
      <c r="AC556" s="37"/>
      <c r="AD556" s="37"/>
      <c r="AE556" s="37"/>
      <c r="AF556" s="48"/>
      <c r="AG556" s="37"/>
      <c r="AH556" s="37"/>
      <c r="AI556" s="37"/>
      <c r="AJ556" s="37"/>
      <c r="AK556" s="37"/>
      <c r="AL556" s="37"/>
      <c r="AM556" s="37"/>
      <c r="AN556" s="37"/>
      <c r="AO556" s="37"/>
      <c r="AP556" s="48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6"/>
      <c r="BB556" s="37"/>
      <c r="BC556" s="37"/>
      <c r="BD556" s="37"/>
      <c r="BE556" s="37"/>
      <c r="BF556" s="37"/>
      <c r="BG556" s="37"/>
      <c r="BH556" s="37"/>
      <c r="BI556" s="37"/>
      <c r="BJ556" s="37"/>
      <c r="BK556" s="48"/>
      <c r="BL556" s="37"/>
      <c r="BM556" s="37"/>
      <c r="BN556" s="37"/>
      <c r="BO556" s="37"/>
      <c r="BP556" s="37"/>
      <c r="BQ556" s="37"/>
      <c r="BR556" s="37"/>
      <c r="BS556" s="37"/>
      <c r="BT556" s="37"/>
      <c r="BU556" s="48"/>
      <c r="BV556" s="37"/>
      <c r="BW556" s="37"/>
      <c r="BX556" s="37"/>
      <c r="BY556" s="37"/>
      <c r="BZ556" s="37"/>
      <c r="CA556" s="37"/>
      <c r="CB556" s="37"/>
      <c r="CC556" s="37"/>
      <c r="CD556" s="37"/>
      <c r="CE556" s="48"/>
      <c r="CF556" s="37"/>
      <c r="CG556" s="37"/>
      <c r="CH556" s="37"/>
      <c r="CI556" s="37"/>
      <c r="CJ556" s="37"/>
      <c r="CK556" s="37"/>
      <c r="CL556" s="37"/>
      <c r="CM556" s="37"/>
      <c r="CN556" s="37"/>
      <c r="CO556" s="37"/>
      <c r="CP556" s="37"/>
      <c r="CQ556" s="37"/>
      <c r="CR556" s="37"/>
      <c r="CS556" s="37"/>
      <c r="CT556" s="37"/>
      <c r="CU556" s="37"/>
      <c r="CV556" s="37"/>
      <c r="CW556" s="37"/>
      <c r="CX556" s="37"/>
      <c r="CY556" s="37"/>
      <c r="CZ556" s="48"/>
      <c r="DA556" s="37"/>
      <c r="DB556" s="3">
        <v>64</v>
      </c>
      <c r="DD556" s="50">
        <v>6.4459999999999998E-6</v>
      </c>
      <c r="DE556">
        <v>52.896999999999998</v>
      </c>
      <c r="DF556">
        <v>48.167000000000002</v>
      </c>
      <c r="DG556">
        <v>58.798999999999999</v>
      </c>
      <c r="DH556">
        <v>69.775000000000006</v>
      </c>
      <c r="DI556">
        <v>1.0999999999999999E-2</v>
      </c>
      <c r="DT556" s="37"/>
      <c r="DU556" s="37"/>
      <c r="DV556" s="37"/>
      <c r="DW556" s="37"/>
      <c r="DX556" s="37"/>
      <c r="DY556" s="37"/>
      <c r="DZ556" s="37"/>
      <c r="EA556" s="37"/>
      <c r="EB556" s="37"/>
      <c r="EC556" s="37"/>
      <c r="ED556" s="37"/>
      <c r="EE556" s="48"/>
      <c r="EF556" s="37"/>
      <c r="EG556" s="37"/>
      <c r="EH556" s="37"/>
      <c r="EI556" s="37"/>
      <c r="EJ556" s="37"/>
      <c r="EK556" s="37"/>
      <c r="EL556" s="37"/>
      <c r="EM556" s="37"/>
      <c r="EN556" s="37"/>
      <c r="EO556" s="37"/>
      <c r="EP556" s="48"/>
      <c r="EQ556" s="37"/>
      <c r="ER556" s="37"/>
      <c r="ES556" s="37"/>
      <c r="ET556" s="37"/>
      <c r="EU556" s="37"/>
      <c r="EV556" s="37"/>
      <c r="EW556" s="37"/>
      <c r="EX556" s="37"/>
      <c r="EY556" s="36"/>
      <c r="EZ556" s="37"/>
      <c r="FA556" s="37"/>
      <c r="FB556" s="37"/>
      <c r="FC556" s="37"/>
      <c r="FD556" s="37"/>
      <c r="FE556" s="37"/>
      <c r="FF556" s="37"/>
      <c r="FG556" s="37"/>
      <c r="FH556" s="37"/>
    </row>
    <row r="557" spans="2:164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48"/>
      <c r="M557" s="37"/>
      <c r="N557" s="37"/>
      <c r="O557" s="37"/>
      <c r="P557" s="37"/>
      <c r="Q557" s="37"/>
      <c r="R557" s="37"/>
      <c r="S557" s="37"/>
      <c r="T557" s="37"/>
      <c r="U557" s="37"/>
      <c r="V557" s="48"/>
      <c r="W557" s="37"/>
      <c r="X557" s="37"/>
      <c r="Y557" s="37"/>
      <c r="Z557" s="37"/>
      <c r="AA557" s="37"/>
      <c r="AB557" s="37"/>
      <c r="AC557" s="37"/>
      <c r="AD557" s="37"/>
      <c r="AE557" s="37"/>
      <c r="AF557" s="48"/>
      <c r="AG557" s="37"/>
      <c r="AH557" s="37"/>
      <c r="AI557" s="37"/>
      <c r="AJ557" s="37"/>
      <c r="AK557" s="37"/>
      <c r="AL557" s="37"/>
      <c r="AM557" s="37"/>
      <c r="AN557" s="37"/>
      <c r="AO557" s="37"/>
      <c r="AP557" s="48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6"/>
      <c r="BB557" s="37"/>
      <c r="BC557" s="37"/>
      <c r="BD557" s="37"/>
      <c r="BE557" s="37"/>
      <c r="BF557" s="37"/>
      <c r="BG557" s="37"/>
      <c r="BH557" s="37"/>
      <c r="BI557" s="37"/>
      <c r="BJ557" s="37"/>
      <c r="BK557" s="48"/>
      <c r="BL557" s="37"/>
      <c r="BM557" s="37"/>
      <c r="BN557" s="37"/>
      <c r="BO557" s="37"/>
      <c r="BP557" s="37"/>
      <c r="BQ557" s="37"/>
      <c r="BR557" s="37"/>
      <c r="BS557" s="37"/>
      <c r="BT557" s="37"/>
      <c r="BU557" s="48"/>
      <c r="BV557" s="37"/>
      <c r="BW557" s="37"/>
      <c r="BX557" s="37"/>
      <c r="BY557" s="37"/>
      <c r="BZ557" s="37"/>
      <c r="CA557" s="37"/>
      <c r="CB557" s="37"/>
      <c r="CC557" s="37"/>
      <c r="CD557" s="37"/>
      <c r="CE557" s="48"/>
      <c r="CF557" s="37"/>
      <c r="CG557" s="37"/>
      <c r="CH557" s="37"/>
      <c r="CI557" s="37"/>
      <c r="CJ557" s="37"/>
      <c r="CK557" s="37"/>
      <c r="CL557" s="37"/>
      <c r="CM557" s="37"/>
      <c r="CN557" s="37"/>
      <c r="CO557" s="37"/>
      <c r="CP557" s="37"/>
      <c r="CQ557" s="37"/>
      <c r="CR557" s="37"/>
      <c r="CS557" s="37"/>
      <c r="CT557" s="37"/>
      <c r="CU557" s="37"/>
      <c r="CV557" s="37"/>
      <c r="CW557" s="37"/>
      <c r="CX557" s="37"/>
      <c r="CY557" s="37"/>
      <c r="CZ557" s="48"/>
      <c r="DA557" s="37"/>
      <c r="DB557" s="3">
        <v>65</v>
      </c>
      <c r="DD557" s="50">
        <v>6.139E-6</v>
      </c>
      <c r="DE557">
        <v>54.048000000000002</v>
      </c>
      <c r="DF557">
        <v>50.667000000000002</v>
      </c>
      <c r="DG557">
        <v>57.667000000000002</v>
      </c>
      <c r="DH557">
        <v>-108.435</v>
      </c>
      <c r="DI557">
        <v>1.0999999999999999E-2</v>
      </c>
      <c r="DT557" s="37"/>
      <c r="DU557" s="37"/>
      <c r="DV557" s="37"/>
      <c r="DW557" s="37"/>
      <c r="DX557" s="37"/>
      <c r="DY557" s="37"/>
      <c r="DZ557" s="37"/>
      <c r="EA557" s="37"/>
      <c r="EB557" s="37"/>
      <c r="EC557" s="37"/>
      <c r="ED557" s="37"/>
      <c r="EE557" s="48"/>
      <c r="EF557" s="37"/>
      <c r="EG557" s="37"/>
      <c r="EH557" s="37"/>
      <c r="EI557" s="37"/>
      <c r="EJ557" s="37"/>
      <c r="EK557" s="37"/>
      <c r="EL557" s="37"/>
      <c r="EM557" s="37"/>
      <c r="EN557" s="37"/>
      <c r="EO557" s="37"/>
      <c r="EP557" s="48"/>
      <c r="EQ557" s="37"/>
      <c r="ER557" s="37"/>
      <c r="ES557" s="37"/>
      <c r="ET557" s="37"/>
      <c r="EU557" s="37"/>
      <c r="EV557" s="37"/>
      <c r="EW557" s="37"/>
      <c r="EX557" s="37"/>
      <c r="EY557" s="36"/>
      <c r="EZ557" s="37"/>
      <c r="FA557" s="37"/>
      <c r="FB557" s="37"/>
      <c r="FC557" s="37"/>
      <c r="FD557" s="37"/>
      <c r="FE557" s="37"/>
      <c r="FF557" s="37"/>
      <c r="FG557" s="37"/>
      <c r="FH557" s="37"/>
    </row>
    <row r="558" spans="2:164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48"/>
      <c r="M558" s="37"/>
      <c r="N558" s="37"/>
      <c r="O558" s="37"/>
      <c r="P558" s="37"/>
      <c r="Q558" s="37"/>
      <c r="R558" s="37"/>
      <c r="S558" s="37"/>
      <c r="T558" s="37"/>
      <c r="U558" s="37"/>
      <c r="V558" s="48"/>
      <c r="W558" s="37"/>
      <c r="X558" s="37"/>
      <c r="Y558" s="37"/>
      <c r="Z558" s="37"/>
      <c r="AA558" s="37"/>
      <c r="AB558" s="37"/>
      <c r="AC558" s="37"/>
      <c r="AD558" s="37"/>
      <c r="AE558" s="37"/>
      <c r="AF558" s="48"/>
      <c r="AG558" s="37"/>
      <c r="AH558" s="37"/>
      <c r="AI558" s="37"/>
      <c r="AJ558" s="37"/>
      <c r="AK558" s="37"/>
      <c r="AL558" s="37"/>
      <c r="AM558" s="37"/>
      <c r="AN558" s="37"/>
      <c r="AO558" s="37"/>
      <c r="AP558" s="48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6"/>
      <c r="BB558" s="37"/>
      <c r="BC558" s="37"/>
      <c r="BD558" s="37"/>
      <c r="BE558" s="37"/>
      <c r="BF558" s="37"/>
      <c r="BG558" s="37"/>
      <c r="BH558" s="37"/>
      <c r="BI558" s="37"/>
      <c r="BJ558" s="37"/>
      <c r="BK558" s="48"/>
      <c r="BL558" s="37"/>
      <c r="BM558" s="37"/>
      <c r="BN558" s="37"/>
      <c r="BO558" s="37"/>
      <c r="BP558" s="37"/>
      <c r="BQ558" s="37"/>
      <c r="BR558" s="37"/>
      <c r="BS558" s="37"/>
      <c r="BT558" s="37"/>
      <c r="BU558" s="48"/>
      <c r="BV558" s="37"/>
      <c r="BW558" s="37"/>
      <c r="BX558" s="37"/>
      <c r="BY558" s="37"/>
      <c r="BZ558" s="37"/>
      <c r="CA558" s="37"/>
      <c r="CB558" s="37"/>
      <c r="CC558" s="37"/>
      <c r="CD558" s="37"/>
      <c r="CE558" s="48"/>
      <c r="CF558" s="37"/>
      <c r="CG558" s="37"/>
      <c r="CH558" s="37"/>
      <c r="CI558" s="37"/>
      <c r="CJ558" s="37"/>
      <c r="CK558" s="37"/>
      <c r="CL558" s="37"/>
      <c r="CM558" s="37"/>
      <c r="CN558" s="37"/>
      <c r="CO558" s="37"/>
      <c r="CP558" s="37"/>
      <c r="CQ558" s="37"/>
      <c r="CR558" s="37"/>
      <c r="CS558" s="37"/>
      <c r="CT558" s="37"/>
      <c r="CU558" s="37"/>
      <c r="CV558" s="37"/>
      <c r="CW558" s="37"/>
      <c r="CX558" s="37"/>
      <c r="CY558" s="37"/>
      <c r="CZ558" s="48"/>
      <c r="DA558" s="37"/>
      <c r="DB558" s="3">
        <v>66</v>
      </c>
      <c r="DD558" s="50">
        <v>6.139E-6</v>
      </c>
      <c r="DE558">
        <v>49.307000000000002</v>
      </c>
      <c r="DF558">
        <v>41.344999999999999</v>
      </c>
      <c r="DG558">
        <v>55.786000000000001</v>
      </c>
      <c r="DH558">
        <v>71.564999999999998</v>
      </c>
      <c r="DI558">
        <v>1.0999999999999999E-2</v>
      </c>
      <c r="DT558" s="37"/>
      <c r="DU558" s="37"/>
      <c r="DV558" s="37"/>
      <c r="DW558" s="37"/>
      <c r="DX558" s="37"/>
      <c r="DY558" s="37"/>
      <c r="DZ558" s="37"/>
      <c r="EA558" s="37"/>
      <c r="EB558" s="37"/>
      <c r="EC558" s="37"/>
      <c r="ED558" s="37"/>
      <c r="EE558" s="48"/>
      <c r="EF558" s="37"/>
      <c r="EG558" s="37"/>
      <c r="EH558" s="37"/>
      <c r="EI558" s="37"/>
      <c r="EJ558" s="37"/>
      <c r="EK558" s="37"/>
      <c r="EL558" s="37"/>
      <c r="EM558" s="37"/>
      <c r="EN558" s="37"/>
      <c r="EO558" s="37"/>
      <c r="EP558" s="48"/>
      <c r="EQ558" s="37"/>
      <c r="ER558" s="37"/>
      <c r="ES558" s="37"/>
      <c r="ET558" s="37"/>
      <c r="EU558" s="37"/>
      <c r="EV558" s="37"/>
      <c r="EW558" s="37"/>
      <c r="EX558" s="37"/>
      <c r="EY558" s="36"/>
      <c r="EZ558" s="37"/>
      <c r="FA558" s="37"/>
      <c r="FB558" s="37"/>
      <c r="FC558" s="37"/>
      <c r="FD558" s="37"/>
      <c r="FE558" s="37"/>
      <c r="FF558" s="37"/>
      <c r="FG558" s="37"/>
      <c r="FH558" s="37"/>
    </row>
    <row r="559" spans="2:164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48"/>
      <c r="M559" s="37"/>
      <c r="N559" s="37"/>
      <c r="O559" s="37"/>
      <c r="P559" s="37"/>
      <c r="Q559" s="37"/>
      <c r="R559" s="37"/>
      <c r="S559" s="37"/>
      <c r="T559" s="37"/>
      <c r="U559" s="37"/>
      <c r="V559" s="48"/>
      <c r="W559" s="37"/>
      <c r="X559" s="37"/>
      <c r="Y559" s="37"/>
      <c r="Z559" s="37"/>
      <c r="AA559" s="37"/>
      <c r="AB559" s="37"/>
      <c r="AC559" s="37"/>
      <c r="AD559" s="37"/>
      <c r="AE559" s="37"/>
      <c r="AF559" s="48"/>
      <c r="AG559" s="37"/>
      <c r="AH559" s="37"/>
      <c r="AI559" s="37"/>
      <c r="AJ559" s="37"/>
      <c r="AK559" s="37"/>
      <c r="AL559" s="37"/>
      <c r="AM559" s="37"/>
      <c r="AN559" s="37"/>
      <c r="AO559" s="37"/>
      <c r="AP559" s="48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6"/>
      <c r="BB559" s="37"/>
      <c r="BC559" s="37"/>
      <c r="BD559" s="37"/>
      <c r="BE559" s="37"/>
      <c r="BF559" s="37"/>
      <c r="BG559" s="37"/>
      <c r="BH559" s="37"/>
      <c r="BI559" s="37"/>
      <c r="BJ559" s="37"/>
      <c r="BK559" s="48"/>
      <c r="BL559" s="37"/>
      <c r="BM559" s="37"/>
      <c r="BN559" s="37"/>
      <c r="BO559" s="37"/>
      <c r="BP559" s="37"/>
      <c r="BQ559" s="37"/>
      <c r="BR559" s="37"/>
      <c r="BS559" s="37"/>
      <c r="BT559" s="37"/>
      <c r="BU559" s="48"/>
      <c r="BV559" s="37"/>
      <c r="BW559" s="37"/>
      <c r="BX559" s="37"/>
      <c r="BY559" s="37"/>
      <c r="BZ559" s="37"/>
      <c r="CA559" s="37"/>
      <c r="CB559" s="37"/>
      <c r="CC559" s="37"/>
      <c r="CD559" s="37"/>
      <c r="CE559" s="48"/>
      <c r="CF559" s="37"/>
      <c r="CG559" s="37"/>
      <c r="CH559" s="37"/>
      <c r="CI559" s="37"/>
      <c r="CJ559" s="37"/>
      <c r="CK559" s="37"/>
      <c r="CL559" s="37"/>
      <c r="CM559" s="37"/>
      <c r="CN559" s="37"/>
      <c r="CO559" s="37"/>
      <c r="CP559" s="37"/>
      <c r="CQ559" s="37"/>
      <c r="CR559" s="37"/>
      <c r="CS559" s="37"/>
      <c r="CT559" s="37"/>
      <c r="CU559" s="37"/>
      <c r="CV559" s="37"/>
      <c r="CW559" s="37"/>
      <c r="CX559" s="37"/>
      <c r="CY559" s="37"/>
      <c r="CZ559" s="48"/>
      <c r="DA559" s="37"/>
      <c r="DB559" s="3">
        <v>67</v>
      </c>
      <c r="DD559" s="50">
        <v>5.8320000000000002E-6</v>
      </c>
      <c r="DE559">
        <v>51.353000000000002</v>
      </c>
      <c r="DF559">
        <v>46.332999999999998</v>
      </c>
      <c r="DG559">
        <v>57.667000000000002</v>
      </c>
      <c r="DH559">
        <v>-109.44</v>
      </c>
      <c r="DI559">
        <v>0.01</v>
      </c>
      <c r="DT559" s="37"/>
      <c r="DU559" s="37"/>
      <c r="DV559" s="37"/>
      <c r="DW559" s="37"/>
      <c r="DX559" s="37"/>
      <c r="DY559" s="37"/>
      <c r="DZ559" s="37"/>
      <c r="EA559" s="37"/>
      <c r="EB559" s="37"/>
      <c r="EC559" s="37"/>
      <c r="ED559" s="37"/>
      <c r="EE559" s="48"/>
      <c r="EF559" s="37"/>
      <c r="EG559" s="37"/>
      <c r="EH559" s="37"/>
      <c r="EI559" s="37"/>
      <c r="EJ559" s="37"/>
      <c r="EK559" s="37"/>
      <c r="EL559" s="37"/>
      <c r="EM559" s="37"/>
      <c r="EN559" s="37"/>
      <c r="EO559" s="37"/>
      <c r="EP559" s="48"/>
      <c r="EQ559" s="37"/>
      <c r="ER559" s="37"/>
      <c r="ES559" s="37"/>
      <c r="ET559" s="37"/>
      <c r="EU559" s="37"/>
      <c r="EV559" s="37"/>
      <c r="EW559" s="37"/>
      <c r="EX559" s="37"/>
      <c r="EY559" s="36"/>
      <c r="EZ559" s="37"/>
      <c r="FA559" s="37"/>
      <c r="FB559" s="37"/>
      <c r="FC559" s="37"/>
      <c r="FD559" s="37"/>
      <c r="FE559" s="37"/>
      <c r="FF559" s="37"/>
      <c r="FG559" s="37"/>
      <c r="FH559" s="37"/>
    </row>
    <row r="560" spans="2:164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48"/>
      <c r="M560" s="37"/>
      <c r="N560" s="37"/>
      <c r="O560" s="37"/>
      <c r="P560" s="37"/>
      <c r="Q560" s="37"/>
      <c r="R560" s="37"/>
      <c r="S560" s="37"/>
      <c r="T560" s="37"/>
      <c r="U560" s="37"/>
      <c r="V560" s="48"/>
      <c r="W560" s="37"/>
      <c r="X560" s="37"/>
      <c r="Y560" s="37"/>
      <c r="Z560" s="37"/>
      <c r="AA560" s="37"/>
      <c r="AB560" s="37"/>
      <c r="AC560" s="37"/>
      <c r="AD560" s="37"/>
      <c r="AE560" s="37"/>
      <c r="AF560" s="48"/>
      <c r="AG560" s="37"/>
      <c r="AH560" s="37"/>
      <c r="AI560" s="37"/>
      <c r="AJ560" s="37"/>
      <c r="AK560" s="37"/>
      <c r="AL560" s="37"/>
      <c r="AM560" s="37"/>
      <c r="AN560" s="37"/>
      <c r="AO560" s="37"/>
      <c r="AP560" s="48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6"/>
      <c r="BB560" s="37"/>
      <c r="BC560" s="37"/>
      <c r="BD560" s="37"/>
      <c r="BE560" s="37"/>
      <c r="BF560" s="37"/>
      <c r="BG560" s="37"/>
      <c r="BH560" s="37"/>
      <c r="BI560" s="37"/>
      <c r="BJ560" s="37"/>
      <c r="BK560" s="48"/>
      <c r="BL560" s="37"/>
      <c r="BM560" s="37"/>
      <c r="BN560" s="37"/>
      <c r="BO560" s="37"/>
      <c r="BP560" s="37"/>
      <c r="BQ560" s="37"/>
      <c r="BR560" s="37"/>
      <c r="BS560" s="37"/>
      <c r="BT560" s="37"/>
      <c r="BU560" s="48"/>
      <c r="BV560" s="37"/>
      <c r="BW560" s="37"/>
      <c r="BX560" s="37"/>
      <c r="BY560" s="37"/>
      <c r="BZ560" s="37"/>
      <c r="CA560" s="37"/>
      <c r="CB560" s="37"/>
      <c r="CC560" s="37"/>
      <c r="CD560" s="37"/>
      <c r="CE560" s="48"/>
      <c r="CF560" s="37"/>
      <c r="CG560" s="37"/>
      <c r="CH560" s="37"/>
      <c r="CI560" s="37"/>
      <c r="CJ560" s="37"/>
      <c r="CK560" s="37"/>
      <c r="CL560" s="37"/>
      <c r="CM560" s="37"/>
      <c r="CN560" s="37"/>
      <c r="CO560" s="37"/>
      <c r="CP560" s="37"/>
      <c r="CQ560" s="37"/>
      <c r="CR560" s="37"/>
      <c r="CS560" s="37"/>
      <c r="CT560" s="37"/>
      <c r="CU560" s="37"/>
      <c r="CV560" s="37"/>
      <c r="CW560" s="37"/>
      <c r="CX560" s="37"/>
      <c r="CY560" s="37"/>
      <c r="CZ560" s="48"/>
      <c r="DA560" s="37"/>
      <c r="DB560" s="3">
        <v>68</v>
      </c>
      <c r="DD560" s="50">
        <v>7.3669999999999999E-6</v>
      </c>
      <c r="DE560">
        <v>51.262999999999998</v>
      </c>
      <c r="DF560">
        <v>44.927999999999997</v>
      </c>
      <c r="DG560">
        <v>57.667000000000002</v>
      </c>
      <c r="DH560">
        <v>72.349999999999994</v>
      </c>
      <c r="DI560">
        <v>1.2999999999999999E-2</v>
      </c>
      <c r="DT560" s="37"/>
      <c r="DU560" s="37"/>
      <c r="DV560" s="37"/>
      <c r="DW560" s="37"/>
      <c r="DX560" s="37"/>
      <c r="DY560" s="37"/>
      <c r="DZ560" s="37"/>
      <c r="EA560" s="37"/>
      <c r="EB560" s="37"/>
      <c r="EC560" s="37"/>
      <c r="ED560" s="37"/>
      <c r="EE560" s="48"/>
      <c r="EF560" s="37"/>
      <c r="EG560" s="37"/>
      <c r="EH560" s="37"/>
      <c r="EI560" s="37"/>
      <c r="EJ560" s="37"/>
      <c r="EK560" s="37"/>
      <c r="EL560" s="37"/>
      <c r="EM560" s="37"/>
      <c r="EN560" s="37"/>
      <c r="EO560" s="37"/>
      <c r="EP560" s="48"/>
      <c r="EQ560" s="37"/>
      <c r="ER560" s="37"/>
      <c r="ES560" s="37"/>
      <c r="ET560" s="37"/>
      <c r="EU560" s="37"/>
      <c r="EV560" s="37"/>
      <c r="EW560" s="37"/>
      <c r="EX560" s="37"/>
      <c r="EY560" s="36"/>
      <c r="EZ560" s="37"/>
      <c r="FA560" s="37"/>
      <c r="FB560" s="37"/>
      <c r="FC560" s="37"/>
      <c r="FD560" s="37"/>
      <c r="FE560" s="37"/>
      <c r="FF560" s="37"/>
      <c r="FG560" s="37"/>
      <c r="FH560" s="37"/>
    </row>
    <row r="561" spans="2:164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48"/>
      <c r="M561" s="37"/>
      <c r="N561" s="37"/>
      <c r="O561" s="37"/>
      <c r="P561" s="37"/>
      <c r="Q561" s="37"/>
      <c r="R561" s="37"/>
      <c r="S561" s="37"/>
      <c r="T561" s="37"/>
      <c r="U561" s="37"/>
      <c r="V561" s="48"/>
      <c r="W561" s="37"/>
      <c r="X561" s="37"/>
      <c r="Y561" s="37"/>
      <c r="Z561" s="37"/>
      <c r="AA561" s="37"/>
      <c r="AB561" s="37"/>
      <c r="AC561" s="37"/>
      <c r="AD561" s="37"/>
      <c r="AE561" s="37"/>
      <c r="AF561" s="48"/>
      <c r="AG561" s="37"/>
      <c r="AH561" s="37"/>
      <c r="AI561" s="37"/>
      <c r="AJ561" s="37"/>
      <c r="AK561" s="37"/>
      <c r="AL561" s="37"/>
      <c r="AM561" s="37"/>
      <c r="AN561" s="37"/>
      <c r="AO561" s="37"/>
      <c r="AP561" s="48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6"/>
      <c r="BB561" s="37"/>
      <c r="BC561" s="37"/>
      <c r="BD561" s="37"/>
      <c r="BE561" s="37"/>
      <c r="BF561" s="37"/>
      <c r="BG561" s="37"/>
      <c r="BH561" s="37"/>
      <c r="BI561" s="37"/>
      <c r="BJ561" s="37"/>
      <c r="BK561" s="48"/>
      <c r="BL561" s="37"/>
      <c r="BM561" s="37"/>
      <c r="BN561" s="37"/>
      <c r="BO561" s="37"/>
      <c r="BP561" s="37"/>
      <c r="BQ561" s="37"/>
      <c r="BR561" s="37"/>
      <c r="BS561" s="37"/>
      <c r="BT561" s="37"/>
      <c r="BU561" s="48"/>
      <c r="BV561" s="37"/>
      <c r="BW561" s="37"/>
      <c r="BX561" s="37"/>
      <c r="BY561" s="37"/>
      <c r="BZ561" s="37"/>
      <c r="CA561" s="37"/>
      <c r="CB561" s="37"/>
      <c r="CC561" s="37"/>
      <c r="CD561" s="37"/>
      <c r="CE561" s="48"/>
      <c r="CF561" s="37"/>
      <c r="CG561" s="37"/>
      <c r="CH561" s="37"/>
      <c r="CI561" s="37"/>
      <c r="CJ561" s="37"/>
      <c r="CK561" s="37"/>
      <c r="CL561" s="37"/>
      <c r="CM561" s="37"/>
      <c r="CN561" s="37"/>
      <c r="CO561" s="37"/>
      <c r="CP561" s="37"/>
      <c r="CQ561" s="37"/>
      <c r="CR561" s="37"/>
      <c r="CS561" s="37"/>
      <c r="CT561" s="37"/>
      <c r="CU561" s="37"/>
      <c r="CV561" s="37"/>
      <c r="CW561" s="37"/>
      <c r="CX561" s="37"/>
      <c r="CY561" s="37"/>
      <c r="CZ561" s="48"/>
      <c r="DA561" s="37"/>
      <c r="DB561" s="3">
        <v>69</v>
      </c>
      <c r="DD561" s="50">
        <v>4.9110000000000001E-6</v>
      </c>
      <c r="DE561">
        <v>61.136000000000003</v>
      </c>
      <c r="DF561">
        <v>47.420999999999999</v>
      </c>
      <c r="DG561">
        <v>80.332999999999998</v>
      </c>
      <c r="DH561">
        <v>-105.94499999999999</v>
      </c>
      <c r="DI561">
        <v>8.0000000000000002E-3</v>
      </c>
      <c r="DT561" s="37"/>
      <c r="DU561" s="37"/>
      <c r="DV561" s="37"/>
      <c r="DW561" s="37"/>
      <c r="DX561" s="37"/>
      <c r="DY561" s="37"/>
      <c r="DZ561" s="37"/>
      <c r="EA561" s="37"/>
      <c r="EB561" s="37"/>
      <c r="EC561" s="37"/>
      <c r="ED561" s="37"/>
      <c r="EE561" s="48"/>
      <c r="EF561" s="37"/>
      <c r="EG561" s="37"/>
      <c r="EH561" s="37"/>
      <c r="EI561" s="37"/>
      <c r="EJ561" s="37"/>
      <c r="EK561" s="37"/>
      <c r="EL561" s="37"/>
      <c r="EM561" s="37"/>
      <c r="EN561" s="37"/>
      <c r="EO561" s="37"/>
      <c r="EP561" s="48"/>
      <c r="EQ561" s="37"/>
      <c r="ER561" s="37"/>
      <c r="ES561" s="37"/>
      <c r="ET561" s="37"/>
      <c r="EU561" s="37"/>
      <c r="EV561" s="37"/>
      <c r="EW561" s="37"/>
      <c r="EX561" s="37"/>
      <c r="EY561" s="36"/>
      <c r="EZ561" s="37"/>
      <c r="FA561" s="37"/>
      <c r="FB561" s="37"/>
      <c r="FC561" s="37"/>
      <c r="FD561" s="37"/>
      <c r="FE561" s="37"/>
      <c r="FF561" s="37"/>
      <c r="FG561" s="37"/>
      <c r="FH561" s="37"/>
    </row>
    <row r="562" spans="2:164" x14ac:dyDescent="0.25"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48"/>
      <c r="M562" s="37"/>
      <c r="N562" s="37"/>
      <c r="O562" s="37"/>
      <c r="P562" s="37"/>
      <c r="Q562" s="37"/>
      <c r="R562" s="37"/>
      <c r="S562" s="37"/>
      <c r="T562" s="37"/>
      <c r="U562" s="37"/>
      <c r="V562" s="48"/>
      <c r="W562" s="37"/>
      <c r="X562" s="37"/>
      <c r="Y562" s="37"/>
      <c r="Z562" s="37"/>
      <c r="AA562" s="37"/>
      <c r="AB562" s="37"/>
      <c r="AC562" s="37"/>
      <c r="AD562" s="37"/>
      <c r="AE562" s="37"/>
      <c r="AF562" s="48"/>
      <c r="AG562" s="37"/>
      <c r="AH562" s="37"/>
      <c r="AI562" s="37"/>
      <c r="AJ562" s="37"/>
      <c r="AK562" s="37"/>
      <c r="AL562" s="37"/>
      <c r="AM562" s="37"/>
      <c r="AN562" s="37"/>
      <c r="AO562" s="37"/>
      <c r="AP562" s="48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6"/>
      <c r="BB562" s="37"/>
      <c r="BC562" s="37"/>
      <c r="BD562" s="37"/>
      <c r="BE562" s="37"/>
      <c r="BF562" s="37"/>
      <c r="BG562" s="37"/>
      <c r="BH562" s="37"/>
      <c r="BI562" s="37"/>
      <c r="BJ562" s="37"/>
      <c r="BK562" s="48"/>
      <c r="BL562" s="37"/>
      <c r="BM562" s="37"/>
      <c r="BN562" s="37"/>
      <c r="BO562" s="37"/>
      <c r="BP562" s="37"/>
      <c r="BQ562" s="37"/>
      <c r="BR562" s="37"/>
      <c r="BS562" s="37"/>
      <c r="BT562" s="37"/>
      <c r="BU562" s="48"/>
      <c r="BV562" s="37"/>
      <c r="BW562" s="37"/>
      <c r="BX562" s="37"/>
      <c r="BY562" s="37"/>
      <c r="BZ562" s="37"/>
      <c r="CA562" s="37"/>
      <c r="CB562" s="37"/>
      <c r="CC562" s="37"/>
      <c r="CD562" s="37"/>
      <c r="CE562" s="48"/>
      <c r="CF562" s="37"/>
      <c r="CG562" s="37"/>
      <c r="CH562" s="37"/>
      <c r="CI562" s="37"/>
      <c r="CJ562" s="37"/>
      <c r="CK562" s="37"/>
      <c r="CL562" s="37"/>
      <c r="CM562" s="37"/>
      <c r="CN562" s="37"/>
      <c r="CO562" s="37"/>
      <c r="CP562" s="37"/>
      <c r="CQ562" s="37"/>
      <c r="CR562" s="37"/>
      <c r="CS562" s="37"/>
      <c r="CT562" s="37"/>
      <c r="CU562" s="37"/>
      <c r="CV562" s="37"/>
      <c r="CW562" s="37"/>
      <c r="CX562" s="37"/>
      <c r="CY562" s="37"/>
      <c r="CZ562" s="48"/>
      <c r="DA562" s="37"/>
      <c r="DB562" s="3">
        <v>70</v>
      </c>
      <c r="DD562" s="50">
        <v>7.6739999999999997E-6</v>
      </c>
      <c r="DE562">
        <v>87.406000000000006</v>
      </c>
      <c r="DF562">
        <v>64</v>
      </c>
      <c r="DG562">
        <v>118</v>
      </c>
      <c r="DH562">
        <v>67.751000000000005</v>
      </c>
      <c r="DI562">
        <v>1.2999999999999999E-2</v>
      </c>
      <c r="DT562" s="37"/>
      <c r="DU562" s="37"/>
      <c r="DV562" s="37"/>
      <c r="DW562" s="37"/>
      <c r="DX562" s="37"/>
      <c r="DY562" s="37"/>
      <c r="DZ562" s="37"/>
      <c r="EA562" s="37"/>
      <c r="EB562" s="37"/>
      <c r="EC562" s="37"/>
      <c r="ED562" s="37"/>
      <c r="EE562" s="48"/>
      <c r="EF562" s="37"/>
      <c r="EG562" s="37"/>
      <c r="EH562" s="37"/>
      <c r="EI562" s="37"/>
      <c r="EJ562" s="37"/>
      <c r="EK562" s="37"/>
      <c r="EL562" s="37"/>
      <c r="EM562" s="37"/>
      <c r="EN562" s="37"/>
      <c r="EO562" s="37"/>
      <c r="EP562" s="48"/>
      <c r="EQ562" s="37"/>
      <c r="ER562" s="37"/>
      <c r="ES562" s="37"/>
      <c r="ET562" s="37"/>
      <c r="EU562" s="37"/>
      <c r="EV562" s="37"/>
      <c r="EW562" s="37"/>
      <c r="EX562" s="37"/>
      <c r="EY562" s="36"/>
      <c r="EZ562" s="37"/>
      <c r="FA562" s="37"/>
      <c r="FB562" s="37"/>
      <c r="FC562" s="37"/>
      <c r="FD562" s="37"/>
      <c r="FE562" s="37"/>
      <c r="FF562" s="37"/>
      <c r="FG562" s="37"/>
      <c r="FH562" s="37"/>
    </row>
    <row r="563" spans="2:164" x14ac:dyDescent="0.25"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48"/>
      <c r="M563" s="37"/>
      <c r="N563" s="37"/>
      <c r="O563" s="37"/>
      <c r="P563" s="37"/>
      <c r="Q563" s="37"/>
      <c r="R563" s="37"/>
      <c r="S563" s="37"/>
      <c r="T563" s="37"/>
      <c r="U563" s="37"/>
      <c r="V563" s="48"/>
      <c r="W563" s="37"/>
      <c r="X563" s="37"/>
      <c r="Y563" s="37"/>
      <c r="Z563" s="37"/>
      <c r="AA563" s="37"/>
      <c r="AB563" s="37"/>
      <c r="AC563" s="37"/>
      <c r="AD563" s="37"/>
      <c r="AE563" s="37"/>
      <c r="AF563" s="48"/>
      <c r="AG563" s="37"/>
      <c r="AH563" s="37"/>
      <c r="AI563" s="37"/>
      <c r="AJ563" s="37"/>
      <c r="AK563" s="37"/>
      <c r="AL563" s="37"/>
      <c r="AM563" s="37"/>
      <c r="AN563" s="37"/>
      <c r="AO563" s="37"/>
      <c r="AP563" s="48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6"/>
      <c r="BB563" s="37"/>
      <c r="BC563" s="37"/>
      <c r="BD563" s="37"/>
      <c r="BE563" s="37"/>
      <c r="BF563" s="37"/>
      <c r="BG563" s="37"/>
      <c r="BH563" s="37"/>
      <c r="BI563" s="37"/>
      <c r="BJ563" s="37"/>
      <c r="BK563" s="48"/>
      <c r="BL563" s="37"/>
      <c r="BM563" s="37"/>
      <c r="BN563" s="37"/>
      <c r="BO563" s="37"/>
      <c r="BP563" s="37"/>
      <c r="BQ563" s="37"/>
      <c r="BR563" s="37"/>
      <c r="BS563" s="37"/>
      <c r="BT563" s="37"/>
      <c r="BU563" s="48"/>
      <c r="BV563" s="37"/>
      <c r="BW563" s="37"/>
      <c r="BX563" s="37"/>
      <c r="BY563" s="37"/>
      <c r="BZ563" s="37"/>
      <c r="CA563" s="37"/>
      <c r="CB563" s="37"/>
      <c r="CC563" s="37"/>
      <c r="CD563" s="37"/>
      <c r="CE563" s="48"/>
      <c r="CF563" s="37"/>
      <c r="CG563" s="37"/>
      <c r="CH563" s="37"/>
      <c r="CI563" s="37"/>
      <c r="CJ563" s="37"/>
      <c r="CK563" s="37"/>
      <c r="CL563" s="37"/>
      <c r="CM563" s="37"/>
      <c r="CN563" s="37"/>
      <c r="CO563" s="37"/>
      <c r="CP563" s="37"/>
      <c r="CQ563" s="37"/>
      <c r="CR563" s="37"/>
      <c r="CS563" s="37"/>
      <c r="CT563" s="37"/>
      <c r="CU563" s="37"/>
      <c r="CV563" s="37"/>
      <c r="CW563" s="37"/>
      <c r="CX563" s="37"/>
      <c r="CY563" s="37"/>
      <c r="CZ563" s="48"/>
      <c r="DA563" s="37"/>
      <c r="DB563" s="3">
        <v>71</v>
      </c>
      <c r="DD563" s="50">
        <v>5.2179999999999998E-6</v>
      </c>
      <c r="DE563">
        <v>70.587000000000003</v>
      </c>
      <c r="DF563">
        <v>54.332999999999998</v>
      </c>
      <c r="DG563">
        <v>98</v>
      </c>
      <c r="DH563">
        <v>-104.931</v>
      </c>
      <c r="DI563">
        <v>8.9999999999999993E-3</v>
      </c>
      <c r="DT563" s="37"/>
      <c r="DU563" s="37"/>
      <c r="DV563" s="37"/>
      <c r="DW563" s="37"/>
      <c r="DX563" s="37"/>
      <c r="DY563" s="37"/>
      <c r="DZ563" s="37"/>
      <c r="EA563" s="37"/>
      <c r="EB563" s="37"/>
      <c r="EC563" s="37"/>
      <c r="ED563" s="37"/>
      <c r="EE563" s="48"/>
      <c r="EF563" s="37"/>
      <c r="EG563" s="37"/>
      <c r="EH563" s="37"/>
      <c r="EI563" s="37"/>
      <c r="EJ563" s="37"/>
      <c r="EK563" s="37"/>
      <c r="EL563" s="37"/>
      <c r="EM563" s="37"/>
      <c r="EN563" s="37"/>
      <c r="EO563" s="37"/>
      <c r="EP563" s="48"/>
      <c r="EQ563" s="37"/>
      <c r="ER563" s="37"/>
      <c r="ES563" s="37"/>
      <c r="ET563" s="37"/>
      <c r="EU563" s="37"/>
      <c r="EV563" s="37"/>
      <c r="EW563" s="37"/>
      <c r="EX563" s="37"/>
      <c r="EY563" s="36"/>
      <c r="EZ563" s="37"/>
      <c r="FA563" s="37"/>
      <c r="FB563" s="37"/>
      <c r="FC563" s="37"/>
      <c r="FD563" s="37"/>
      <c r="FE563" s="37"/>
      <c r="FF563" s="37"/>
      <c r="FG563" s="37"/>
      <c r="FH563" s="37"/>
    </row>
    <row r="564" spans="2:164" x14ac:dyDescent="0.25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48"/>
      <c r="M564" s="37"/>
      <c r="N564" s="37"/>
      <c r="O564" s="37"/>
      <c r="P564" s="37"/>
      <c r="Q564" s="37"/>
      <c r="R564" s="37"/>
      <c r="S564" s="37"/>
      <c r="T564" s="37"/>
      <c r="U564" s="37"/>
      <c r="V564" s="48"/>
      <c r="W564" s="37"/>
      <c r="X564" s="37"/>
      <c r="Y564" s="37"/>
      <c r="Z564" s="37"/>
      <c r="AA564" s="37"/>
      <c r="AB564" s="37"/>
      <c r="AC564" s="37"/>
      <c r="AD564" s="37"/>
      <c r="AE564" s="37"/>
      <c r="AF564" s="48"/>
      <c r="AG564" s="37"/>
      <c r="AH564" s="37"/>
      <c r="AI564" s="37"/>
      <c r="AJ564" s="37"/>
      <c r="AK564" s="37"/>
      <c r="AL564" s="37"/>
      <c r="AM564" s="37"/>
      <c r="AN564" s="37"/>
      <c r="AO564" s="37"/>
      <c r="AP564" s="48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6"/>
      <c r="BB564" s="37"/>
      <c r="BC564" s="37"/>
      <c r="BD564" s="37"/>
      <c r="BE564" s="37"/>
      <c r="BF564" s="37"/>
      <c r="BG564" s="37"/>
      <c r="BH564" s="37"/>
      <c r="BI564" s="37"/>
      <c r="BJ564" s="37"/>
      <c r="BK564" s="48"/>
      <c r="BL564" s="37"/>
      <c r="BM564" s="37"/>
      <c r="BN564" s="37"/>
      <c r="BO564" s="37"/>
      <c r="BP564" s="37"/>
      <c r="BQ564" s="37"/>
      <c r="BR564" s="37"/>
      <c r="BS564" s="37"/>
      <c r="BT564" s="37"/>
      <c r="BU564" s="48"/>
      <c r="BV564" s="37"/>
      <c r="BW564" s="37"/>
      <c r="BX564" s="37"/>
      <c r="BY564" s="37"/>
      <c r="BZ564" s="37"/>
      <c r="CA564" s="37"/>
      <c r="CB564" s="37"/>
      <c r="CC564" s="37"/>
      <c r="CD564" s="37"/>
      <c r="CE564" s="48"/>
      <c r="CF564" s="37"/>
      <c r="CG564" s="37"/>
      <c r="CH564" s="37"/>
      <c r="CI564" s="37"/>
      <c r="CJ564" s="37"/>
      <c r="CK564" s="37"/>
      <c r="CL564" s="37"/>
      <c r="CM564" s="37"/>
      <c r="CN564" s="37"/>
      <c r="CO564" s="37"/>
      <c r="CP564" s="37"/>
      <c r="CQ564" s="37"/>
      <c r="CR564" s="37"/>
      <c r="CS564" s="37"/>
      <c r="CT564" s="37"/>
      <c r="CU564" s="37"/>
      <c r="CV564" s="37"/>
      <c r="CW564" s="37"/>
      <c r="CX564" s="37"/>
      <c r="CY564" s="37"/>
      <c r="CZ564" s="48"/>
      <c r="DA564" s="37"/>
      <c r="DB564" s="3">
        <v>72</v>
      </c>
      <c r="DD564" s="50">
        <v>5.2179999999999998E-6</v>
      </c>
      <c r="DE564">
        <v>46.779000000000003</v>
      </c>
      <c r="DF564">
        <v>39.332999999999998</v>
      </c>
      <c r="DG564">
        <v>54.332999999999998</v>
      </c>
      <c r="DH564">
        <v>68.198999999999998</v>
      </c>
      <c r="DI564">
        <v>8.9999999999999993E-3</v>
      </c>
      <c r="DT564" s="37"/>
      <c r="DU564" s="37"/>
      <c r="DV564" s="37"/>
      <c r="DW564" s="37"/>
      <c r="DX564" s="37"/>
      <c r="DY564" s="37"/>
      <c r="DZ564" s="37"/>
      <c r="EA564" s="37"/>
      <c r="EB564" s="37"/>
      <c r="EC564" s="37"/>
      <c r="ED564" s="37"/>
      <c r="EE564" s="48"/>
      <c r="EF564" s="37"/>
      <c r="EG564" s="37"/>
      <c r="EH564" s="37"/>
      <c r="EI564" s="37"/>
      <c r="EJ564" s="37"/>
      <c r="EK564" s="37"/>
      <c r="EL564" s="37"/>
      <c r="EM564" s="37"/>
      <c r="EN564" s="37"/>
      <c r="EO564" s="37"/>
      <c r="EP564" s="48"/>
      <c r="EQ564" s="37"/>
      <c r="ER564" s="37"/>
      <c r="ES564" s="37"/>
      <c r="ET564" s="37"/>
      <c r="EU564" s="37"/>
      <c r="EV564" s="37"/>
      <c r="EW564" s="37"/>
      <c r="EX564" s="37"/>
      <c r="EY564" s="36"/>
      <c r="EZ564" s="37"/>
      <c r="FA564" s="37"/>
      <c r="FB564" s="37"/>
      <c r="FC564" s="37"/>
      <c r="FD564" s="37"/>
      <c r="FE564" s="37"/>
      <c r="FF564" s="37"/>
      <c r="FG564" s="37"/>
      <c r="FH564" s="37"/>
    </row>
    <row r="565" spans="2:164" x14ac:dyDescent="0.25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48"/>
      <c r="M565" s="37"/>
      <c r="N565" s="37"/>
      <c r="O565" s="37"/>
      <c r="P565" s="37"/>
      <c r="Q565" s="37"/>
      <c r="R565" s="37"/>
      <c r="S565" s="37"/>
      <c r="T565" s="37"/>
      <c r="U565" s="37"/>
      <c r="V565" s="48"/>
      <c r="W565" s="37"/>
      <c r="X565" s="37"/>
      <c r="Y565" s="37"/>
      <c r="Z565" s="37"/>
      <c r="AA565" s="37"/>
      <c r="AB565" s="37"/>
      <c r="AC565" s="37"/>
      <c r="AD565" s="37"/>
      <c r="AE565" s="37"/>
      <c r="AF565" s="48"/>
      <c r="AG565" s="37"/>
      <c r="AH565" s="37"/>
      <c r="AI565" s="37"/>
      <c r="AJ565" s="37"/>
      <c r="AK565" s="37"/>
      <c r="AL565" s="37"/>
      <c r="AM565" s="37"/>
      <c r="AN565" s="37"/>
      <c r="AO565" s="37"/>
      <c r="AP565" s="48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6"/>
      <c r="BB565" s="37"/>
      <c r="BC565" s="37"/>
      <c r="BD565" s="37"/>
      <c r="BE565" s="37"/>
      <c r="BF565" s="37"/>
      <c r="BG565" s="37"/>
      <c r="BH565" s="37"/>
      <c r="BI565" s="37"/>
      <c r="BJ565" s="37"/>
      <c r="BK565" s="48"/>
      <c r="BL565" s="37"/>
      <c r="BM565" s="37"/>
      <c r="BN565" s="37"/>
      <c r="BO565" s="37"/>
      <c r="BP565" s="37"/>
      <c r="BQ565" s="37"/>
      <c r="BR565" s="37"/>
      <c r="BS565" s="37"/>
      <c r="BT565" s="37"/>
      <c r="BU565" s="48"/>
      <c r="BV565" s="37"/>
      <c r="BW565" s="37"/>
      <c r="BX565" s="37"/>
      <c r="BY565" s="37"/>
      <c r="BZ565" s="37"/>
      <c r="CA565" s="37"/>
      <c r="CB565" s="37"/>
      <c r="CC565" s="37"/>
      <c r="CD565" s="37"/>
      <c r="CE565" s="48"/>
      <c r="CF565" s="37"/>
      <c r="CG565" s="37"/>
      <c r="CH565" s="37"/>
      <c r="CI565" s="37"/>
      <c r="CJ565" s="37"/>
      <c r="CK565" s="37"/>
      <c r="CL565" s="37"/>
      <c r="CM565" s="37"/>
      <c r="CN565" s="37"/>
      <c r="CO565" s="37"/>
      <c r="CP565" s="37"/>
      <c r="CQ565" s="37"/>
      <c r="CR565" s="37"/>
      <c r="CS565" s="37"/>
      <c r="CT565" s="37"/>
      <c r="CU565" s="37"/>
      <c r="CV565" s="37"/>
      <c r="CW565" s="37"/>
      <c r="CX565" s="37"/>
      <c r="CY565" s="37"/>
      <c r="CZ565" s="48"/>
      <c r="DA565" s="37"/>
      <c r="DB565" s="3">
        <v>73</v>
      </c>
      <c r="DC565" t="s">
        <v>3</v>
      </c>
      <c r="DD565" s="50">
        <v>7.5630000000000003E-6</v>
      </c>
      <c r="DE565">
        <v>61.289000000000001</v>
      </c>
      <c r="DF565">
        <v>55.353000000000002</v>
      </c>
      <c r="DG565">
        <v>67.594999999999999</v>
      </c>
      <c r="DH565">
        <v>-18.587</v>
      </c>
      <c r="DI565">
        <v>1.2999999999999999E-2</v>
      </c>
      <c r="DT565" s="37"/>
      <c r="DU565" s="37"/>
      <c r="DV565" s="37"/>
      <c r="DW565" s="37"/>
      <c r="DX565" s="37"/>
      <c r="DY565" s="37"/>
      <c r="DZ565" s="37"/>
      <c r="EA565" s="37"/>
      <c r="EB565" s="37"/>
      <c r="EC565" s="37"/>
      <c r="ED565" s="37"/>
      <c r="EE565" s="48"/>
      <c r="EF565" s="37"/>
      <c r="EG565" s="37"/>
      <c r="EH565" s="37"/>
      <c r="EI565" s="37"/>
      <c r="EJ565" s="37"/>
      <c r="EK565" s="37"/>
      <c r="EL565" s="37"/>
      <c r="EM565" s="37"/>
      <c r="EN565" s="37"/>
      <c r="EO565" s="37"/>
      <c r="EP565" s="48"/>
      <c r="EQ565" s="37"/>
      <c r="ER565" s="37"/>
      <c r="ES565" s="37"/>
      <c r="ET565" s="37"/>
      <c r="EU565" s="37"/>
      <c r="EV565" s="37"/>
      <c r="EW565" s="37"/>
      <c r="EX565" s="37"/>
      <c r="EY565" s="36"/>
      <c r="EZ565" s="37"/>
      <c r="FA565" s="37"/>
      <c r="FB565" s="37"/>
      <c r="FC565" s="37"/>
      <c r="FD565" s="37"/>
      <c r="FE565" s="37"/>
      <c r="FF565" s="37"/>
      <c r="FG565" s="37"/>
      <c r="FH565" s="37"/>
    </row>
    <row r="566" spans="2:164" x14ac:dyDescent="0.25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48"/>
      <c r="M566" s="37"/>
      <c r="N566" s="37"/>
      <c r="O566" s="37"/>
      <c r="P566" s="37"/>
      <c r="Q566" s="37"/>
      <c r="R566" s="37"/>
      <c r="S566" s="37"/>
      <c r="T566" s="37"/>
      <c r="U566" s="37"/>
      <c r="V566" s="48"/>
      <c r="W566" s="37"/>
      <c r="X566" s="37"/>
      <c r="Y566" s="37"/>
      <c r="Z566" s="37"/>
      <c r="AA566" s="37"/>
      <c r="AB566" s="37"/>
      <c r="AC566" s="37"/>
      <c r="AD566" s="37"/>
      <c r="AE566" s="37"/>
      <c r="AF566" s="48"/>
      <c r="AG566" s="37"/>
      <c r="AH566" s="37"/>
      <c r="AI566" s="37"/>
      <c r="AJ566" s="37"/>
      <c r="AK566" s="37"/>
      <c r="AL566" s="37"/>
      <c r="AM566" s="37"/>
      <c r="AN566" s="37"/>
      <c r="AO566" s="37"/>
      <c r="AP566" s="48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6"/>
      <c r="BB566" s="37"/>
      <c r="BC566" s="37"/>
      <c r="BD566" s="37"/>
      <c r="BE566" s="37"/>
      <c r="BF566" s="37"/>
      <c r="BG566" s="37"/>
      <c r="BH566" s="37"/>
      <c r="BI566" s="37"/>
      <c r="BJ566" s="37"/>
      <c r="BK566" s="48"/>
      <c r="BL566" s="37"/>
      <c r="BM566" s="37"/>
      <c r="BN566" s="37"/>
      <c r="BO566" s="37"/>
      <c r="BP566" s="37"/>
      <c r="BQ566" s="37"/>
      <c r="BR566" s="37"/>
      <c r="BS566" s="37"/>
      <c r="BT566" s="37"/>
      <c r="BU566" s="48"/>
      <c r="BV566" s="37"/>
      <c r="BW566" s="37"/>
      <c r="BX566" s="37"/>
      <c r="BY566" s="37"/>
      <c r="BZ566" s="37"/>
      <c r="CA566" s="37"/>
      <c r="CB566" s="37"/>
      <c r="CC566" s="37"/>
      <c r="CD566" s="37"/>
      <c r="CE566" s="48"/>
      <c r="CF566" s="37"/>
      <c r="CG566" s="37"/>
      <c r="CH566" s="37"/>
      <c r="CI566" s="37"/>
      <c r="CJ566" s="37"/>
      <c r="CK566" s="37"/>
      <c r="CL566" s="37"/>
      <c r="CM566" s="37"/>
      <c r="CN566" s="37"/>
      <c r="CO566" s="37"/>
      <c r="CP566" s="37"/>
      <c r="CQ566" s="37"/>
      <c r="CR566" s="37"/>
      <c r="CS566" s="37"/>
      <c r="CT566" s="37"/>
      <c r="CU566" s="37"/>
      <c r="CV566" s="37"/>
      <c r="CW566" s="37"/>
      <c r="CX566" s="37"/>
      <c r="CY566" s="37"/>
      <c r="CZ566" s="48"/>
      <c r="DA566" s="37"/>
      <c r="DB566" s="3">
        <v>74</v>
      </c>
      <c r="DC566" t="s">
        <v>7</v>
      </c>
      <c r="DD566" s="50">
        <v>2.0810000000000001E-6</v>
      </c>
      <c r="DE566">
        <v>7.298</v>
      </c>
      <c r="DF566">
        <v>7.2030000000000003</v>
      </c>
      <c r="DG566">
        <v>9.8460000000000001</v>
      </c>
      <c r="DH566">
        <v>90.224999999999994</v>
      </c>
      <c r="DI566">
        <v>4.0000000000000001E-3</v>
      </c>
      <c r="DT566" s="37"/>
      <c r="DU566" s="37"/>
      <c r="DV566" s="37"/>
      <c r="DW566" s="37"/>
      <c r="DX566" s="37"/>
      <c r="DY566" s="37"/>
      <c r="DZ566" s="37"/>
      <c r="EA566" s="37"/>
      <c r="EB566" s="37"/>
      <c r="EC566" s="37"/>
      <c r="ED566" s="37"/>
      <c r="EE566" s="48"/>
      <c r="EF566" s="37"/>
      <c r="EG566" s="37"/>
      <c r="EH566" s="37"/>
      <c r="EI566" s="37"/>
      <c r="EJ566" s="37"/>
      <c r="EK566" s="37"/>
      <c r="EL566" s="37"/>
      <c r="EM566" s="37"/>
      <c r="EN566" s="37"/>
      <c r="EO566" s="37"/>
      <c r="EP566" s="48"/>
      <c r="EQ566" s="37"/>
      <c r="ER566" s="37"/>
      <c r="ES566" s="37"/>
      <c r="ET566" s="37"/>
      <c r="EU566" s="37"/>
      <c r="EV566" s="37"/>
      <c r="EW566" s="37"/>
      <c r="EX566" s="37"/>
      <c r="EY566" s="36"/>
      <c r="EZ566" s="37"/>
      <c r="FA566" s="37"/>
      <c r="FB566" s="37"/>
      <c r="FC566" s="37"/>
      <c r="FD566" s="37"/>
      <c r="FE566" s="37"/>
      <c r="FF566" s="37"/>
      <c r="FG566" s="37"/>
      <c r="FH566" s="37"/>
    </row>
    <row r="567" spans="2:164" x14ac:dyDescent="0.25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48"/>
      <c r="M567" s="37"/>
      <c r="N567" s="37"/>
      <c r="O567" s="37"/>
      <c r="P567" s="37"/>
      <c r="Q567" s="37"/>
      <c r="R567" s="37"/>
      <c r="S567" s="37"/>
      <c r="T567" s="37"/>
      <c r="U567" s="37"/>
      <c r="V567" s="48"/>
      <c r="W567" s="37"/>
      <c r="X567" s="37"/>
      <c r="Y567" s="37"/>
      <c r="Z567" s="37"/>
      <c r="AA567" s="37"/>
      <c r="AB567" s="37"/>
      <c r="AC567" s="37"/>
      <c r="AD567" s="37"/>
      <c r="AE567" s="37"/>
      <c r="AF567" s="48"/>
      <c r="AG567" s="37"/>
      <c r="AH567" s="37"/>
      <c r="AI567" s="37"/>
      <c r="AJ567" s="37"/>
      <c r="AK567" s="37"/>
      <c r="AL567" s="37"/>
      <c r="AM567" s="37"/>
      <c r="AN567" s="37"/>
      <c r="AO567" s="37"/>
      <c r="AP567" s="48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6"/>
      <c r="BB567" s="37"/>
      <c r="BC567" s="37"/>
      <c r="BD567" s="37"/>
      <c r="BE567" s="37"/>
      <c r="BF567" s="37"/>
      <c r="BG567" s="37"/>
      <c r="BH567" s="37"/>
      <c r="BI567" s="37"/>
      <c r="BJ567" s="37"/>
      <c r="BK567" s="48"/>
      <c r="BL567" s="37"/>
      <c r="BM567" s="37"/>
      <c r="BN567" s="37"/>
      <c r="BO567" s="37"/>
      <c r="BP567" s="37"/>
      <c r="BQ567" s="37"/>
      <c r="BR567" s="37"/>
      <c r="BS567" s="37"/>
      <c r="BT567" s="37"/>
      <c r="BU567" s="48"/>
      <c r="BV567" s="37"/>
      <c r="BW567" s="37"/>
      <c r="BX567" s="37"/>
      <c r="BY567" s="37"/>
      <c r="BZ567" s="37"/>
      <c r="CA567" s="37"/>
      <c r="CB567" s="37"/>
      <c r="CC567" s="37"/>
      <c r="CD567" s="37"/>
      <c r="CE567" s="48"/>
      <c r="CF567" s="37"/>
      <c r="CG567" s="37"/>
      <c r="CH567" s="37"/>
      <c r="CI567" s="37"/>
      <c r="CJ567" s="37"/>
      <c r="CK567" s="37"/>
      <c r="CL567" s="37"/>
      <c r="CM567" s="37"/>
      <c r="CN567" s="37"/>
      <c r="CO567" s="37"/>
      <c r="CP567" s="37"/>
      <c r="CQ567" s="37"/>
      <c r="CR567" s="37"/>
      <c r="CS567" s="37"/>
      <c r="CT567" s="37"/>
      <c r="CU567" s="37"/>
      <c r="CV567" s="37"/>
      <c r="CW567" s="37"/>
      <c r="CX567" s="37"/>
      <c r="CY567" s="37"/>
      <c r="CZ567" s="48"/>
      <c r="DA567" s="37"/>
      <c r="DB567" s="3">
        <v>75</v>
      </c>
      <c r="DC567" t="s">
        <v>4</v>
      </c>
      <c r="DD567" s="50">
        <v>3.9899999999999999E-6</v>
      </c>
      <c r="DE567">
        <v>46.779000000000003</v>
      </c>
      <c r="DF567">
        <v>36.832999999999998</v>
      </c>
      <c r="DG567">
        <v>54.332999999999998</v>
      </c>
      <c r="DH567">
        <v>-115.346</v>
      </c>
      <c r="DI567">
        <v>7.0000000000000001E-3</v>
      </c>
      <c r="DT567" s="37"/>
      <c r="DU567" s="37"/>
      <c r="DV567" s="37"/>
      <c r="DW567" s="37"/>
      <c r="DX567" s="37"/>
      <c r="DY567" s="37"/>
      <c r="DZ567" s="37"/>
      <c r="EA567" s="37"/>
      <c r="EB567" s="37"/>
      <c r="EC567" s="37"/>
      <c r="ED567" s="37"/>
      <c r="EE567" s="48"/>
      <c r="EF567" s="37"/>
      <c r="EG567" s="37"/>
      <c r="EH567" s="37"/>
      <c r="EI567" s="37"/>
      <c r="EJ567" s="37"/>
      <c r="EK567" s="37"/>
      <c r="EL567" s="37"/>
      <c r="EM567" s="37"/>
      <c r="EN567" s="37"/>
      <c r="EO567" s="37"/>
      <c r="EP567" s="48"/>
      <c r="EQ567" s="37"/>
      <c r="ER567" s="37"/>
      <c r="ES567" s="37"/>
      <c r="ET567" s="37"/>
      <c r="EU567" s="37"/>
      <c r="EV567" s="37"/>
      <c r="EW567" s="37"/>
      <c r="EX567" s="37"/>
      <c r="EY567" s="36"/>
      <c r="EZ567" s="37"/>
      <c r="FA567" s="37"/>
      <c r="FB567" s="37"/>
      <c r="FC567" s="37"/>
      <c r="FD567" s="37"/>
      <c r="FE567" s="37"/>
      <c r="FF567" s="37"/>
      <c r="FG567" s="37"/>
      <c r="FH567" s="37"/>
    </row>
    <row r="568" spans="2:164" x14ac:dyDescent="0.25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48"/>
      <c r="M568" s="37"/>
      <c r="N568" s="37"/>
      <c r="O568" s="37"/>
      <c r="P568" s="37"/>
      <c r="Q568" s="37"/>
      <c r="R568" s="37"/>
      <c r="S568" s="37"/>
      <c r="T568" s="37"/>
      <c r="U568" s="37"/>
      <c r="V568" s="48"/>
      <c r="W568" s="37"/>
      <c r="X568" s="37"/>
      <c r="Y568" s="37"/>
      <c r="Z568" s="37"/>
      <c r="AA568" s="37"/>
      <c r="AB568" s="37"/>
      <c r="AC568" s="37"/>
      <c r="AD568" s="37"/>
      <c r="AE568" s="37"/>
      <c r="AF568" s="48"/>
      <c r="AG568" s="37"/>
      <c r="AH568" s="37"/>
      <c r="AI568" s="37"/>
      <c r="AJ568" s="37"/>
      <c r="AK568" s="37"/>
      <c r="AL568" s="37"/>
      <c r="AM568" s="37"/>
      <c r="AN568" s="37"/>
      <c r="AO568" s="37"/>
      <c r="AP568" s="48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6"/>
      <c r="BB568" s="37"/>
      <c r="BC568" s="37"/>
      <c r="BD568" s="37"/>
      <c r="BE568" s="37"/>
      <c r="BF568" s="37"/>
      <c r="BG568" s="37"/>
      <c r="BH568" s="37"/>
      <c r="BI568" s="37"/>
      <c r="BJ568" s="37"/>
      <c r="BK568" s="48"/>
      <c r="BL568" s="37"/>
      <c r="BM568" s="37"/>
      <c r="BN568" s="37"/>
      <c r="BO568" s="37"/>
      <c r="BP568" s="37"/>
      <c r="BQ568" s="37"/>
      <c r="BR568" s="37"/>
      <c r="BS568" s="37"/>
      <c r="BT568" s="37"/>
      <c r="BU568" s="48"/>
      <c r="BV568" s="37"/>
      <c r="BW568" s="37"/>
      <c r="BX568" s="37"/>
      <c r="BY568" s="37"/>
      <c r="BZ568" s="37"/>
      <c r="CA568" s="37"/>
      <c r="CB568" s="37"/>
      <c r="CC568" s="37"/>
      <c r="CD568" s="37"/>
      <c r="CE568" s="48"/>
      <c r="CF568" s="37"/>
      <c r="CG568" s="37"/>
      <c r="CH568" s="37"/>
      <c r="CI568" s="37"/>
      <c r="CJ568" s="37"/>
      <c r="CK568" s="37"/>
      <c r="CL568" s="37"/>
      <c r="CM568" s="37"/>
      <c r="CN568" s="37"/>
      <c r="CO568" s="37"/>
      <c r="CP568" s="37"/>
      <c r="CQ568" s="37"/>
      <c r="CR568" s="37"/>
      <c r="CS568" s="37"/>
      <c r="CT568" s="37"/>
      <c r="CU568" s="37"/>
      <c r="CV568" s="37"/>
      <c r="CW568" s="37"/>
      <c r="CX568" s="37"/>
      <c r="CY568" s="37"/>
      <c r="CZ568" s="48"/>
      <c r="DA568" s="37"/>
      <c r="DB568" s="3">
        <v>76</v>
      </c>
      <c r="DC568" t="s">
        <v>5</v>
      </c>
      <c r="DD568" s="50">
        <v>1.3200000000000001E-5</v>
      </c>
      <c r="DE568">
        <v>87.406000000000006</v>
      </c>
      <c r="DF568">
        <v>70</v>
      </c>
      <c r="DG568">
        <v>118</v>
      </c>
      <c r="DH568">
        <v>76.759</v>
      </c>
      <c r="DI568">
        <v>2.3E-2</v>
      </c>
      <c r="DT568" s="37"/>
      <c r="DU568" s="37"/>
      <c r="DV568" s="37"/>
      <c r="DW568" s="37"/>
      <c r="DX568" s="37"/>
      <c r="DY568" s="37"/>
      <c r="DZ568" s="37"/>
      <c r="EA568" s="37"/>
      <c r="EB568" s="37"/>
      <c r="EC568" s="37"/>
      <c r="ED568" s="37"/>
      <c r="EE568" s="48"/>
      <c r="EF568" s="37"/>
      <c r="EG568" s="37"/>
      <c r="EH568" s="37"/>
      <c r="EI568" s="37"/>
      <c r="EJ568" s="37"/>
      <c r="EK568" s="37"/>
      <c r="EL568" s="37"/>
      <c r="EM568" s="37"/>
      <c r="EN568" s="37"/>
      <c r="EO568" s="37"/>
      <c r="EP568" s="48"/>
      <c r="EQ568" s="37"/>
      <c r="ER568" s="37"/>
      <c r="ES568" s="37"/>
      <c r="ET568" s="37"/>
      <c r="EU568" s="37"/>
      <c r="EV568" s="37"/>
      <c r="EW568" s="37"/>
      <c r="EX568" s="37"/>
      <c r="EY568" s="36"/>
      <c r="EZ568" s="37"/>
      <c r="FA568" s="37"/>
      <c r="FB568" s="37"/>
      <c r="FC568" s="37"/>
      <c r="FD568" s="37"/>
      <c r="FE568" s="37"/>
      <c r="FF568" s="37"/>
      <c r="FG568" s="37"/>
      <c r="FH568" s="37"/>
    </row>
    <row r="569" spans="2:164" x14ac:dyDescent="0.25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48"/>
      <c r="M569" s="37"/>
      <c r="N569" s="37"/>
      <c r="O569" s="37"/>
      <c r="P569" s="37"/>
      <c r="Q569" s="37"/>
      <c r="R569" s="37"/>
      <c r="S569" s="37"/>
      <c r="T569" s="37"/>
      <c r="U569" s="37"/>
      <c r="V569" s="48"/>
      <c r="W569" s="37"/>
      <c r="X569" s="37"/>
      <c r="Y569" s="37"/>
      <c r="Z569" s="37"/>
      <c r="AA569" s="37"/>
      <c r="AB569" s="37"/>
      <c r="AC569" s="37"/>
      <c r="AD569" s="37"/>
      <c r="AE569" s="37"/>
      <c r="AF569" s="48"/>
      <c r="AG569" s="37"/>
      <c r="AH569" s="37"/>
      <c r="AI569" s="37"/>
      <c r="AJ569" s="37"/>
      <c r="AK569" s="37"/>
      <c r="AL569" s="37"/>
      <c r="AM569" s="37"/>
      <c r="AN569" s="37"/>
      <c r="AO569" s="37"/>
      <c r="AP569" s="48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6"/>
      <c r="BB569" s="37"/>
      <c r="BC569" s="37"/>
      <c r="BD569" s="37"/>
      <c r="BE569" s="37"/>
      <c r="BF569" s="37"/>
      <c r="BG569" s="37"/>
      <c r="BH569" s="37"/>
      <c r="BI569" s="37"/>
      <c r="BJ569" s="37"/>
      <c r="BK569" s="48"/>
      <c r="BL569" s="37"/>
      <c r="BM569" s="37"/>
      <c r="BN569" s="37"/>
      <c r="BO569" s="37"/>
      <c r="BP569" s="37"/>
      <c r="BQ569" s="37"/>
      <c r="BR569" s="37"/>
      <c r="BS569" s="37"/>
      <c r="BT569" s="37"/>
      <c r="BU569" s="48"/>
      <c r="BV569" s="37"/>
      <c r="BW569" s="37"/>
      <c r="BX569" s="37"/>
      <c r="BY569" s="37"/>
      <c r="BZ569" s="37"/>
      <c r="CA569" s="37"/>
      <c r="CB569" s="37"/>
      <c r="CC569" s="37"/>
      <c r="CD569" s="37"/>
      <c r="CE569" s="48"/>
      <c r="CF569" s="37"/>
      <c r="CG569" s="37"/>
      <c r="CH569" s="37"/>
      <c r="CI569" s="37"/>
      <c r="CJ569" s="37"/>
      <c r="CK569" s="37"/>
      <c r="CL569" s="37"/>
      <c r="CM569" s="37"/>
      <c r="CN569" s="37"/>
      <c r="CO569" s="37"/>
      <c r="CP569" s="37"/>
      <c r="CQ569" s="37"/>
      <c r="CR569" s="37"/>
      <c r="CS569" s="37"/>
      <c r="CT569" s="37"/>
      <c r="CU569" s="37"/>
      <c r="CV569" s="37"/>
      <c r="CW569" s="37"/>
      <c r="CX569" s="37"/>
      <c r="CY569" s="37"/>
      <c r="CZ569" s="48"/>
      <c r="DA569" s="37"/>
      <c r="DB569" s="3">
        <v>73</v>
      </c>
      <c r="DC569" t="s">
        <v>90</v>
      </c>
      <c r="DD569" s="50">
        <v>5.2209999999999995E-4</v>
      </c>
      <c r="DE569">
        <v>62.045999999999999</v>
      </c>
      <c r="DF569">
        <v>38.762999999999998</v>
      </c>
      <c r="DG569">
        <v>117.893</v>
      </c>
      <c r="DH569">
        <v>71.554000000000002</v>
      </c>
      <c r="DI569">
        <v>0.94199999999999995</v>
      </c>
      <c r="DT569" s="37"/>
      <c r="DU569" s="37"/>
      <c r="DV569" s="37"/>
      <c r="DW569" s="37"/>
      <c r="DX569" s="37"/>
      <c r="DY569" s="37"/>
      <c r="DZ569" s="37"/>
      <c r="EA569" s="37"/>
      <c r="EB569" s="37"/>
      <c r="EC569" s="37"/>
      <c r="ED569" s="37"/>
      <c r="EE569" s="48"/>
      <c r="EF569" s="37"/>
      <c r="EG569" s="37"/>
      <c r="EH569" s="37"/>
      <c r="EI569" s="37"/>
      <c r="EJ569" s="37"/>
      <c r="EK569" s="37"/>
      <c r="EL569" s="37"/>
      <c r="EM569" s="37"/>
      <c r="EN569" s="37"/>
      <c r="EO569" s="37"/>
      <c r="EP569" s="48"/>
      <c r="EQ569" s="37"/>
      <c r="ER569" s="37"/>
      <c r="ES569" s="37"/>
      <c r="ET569" s="37"/>
      <c r="EU569" s="37"/>
      <c r="EV569" s="37"/>
      <c r="EW569" s="37"/>
      <c r="EX569" s="37"/>
      <c r="EY569" s="36"/>
      <c r="EZ569" s="37"/>
      <c r="FA569" s="37"/>
      <c r="FB569" s="37"/>
      <c r="FC569" s="37"/>
      <c r="FD569" s="37"/>
      <c r="FE569" s="37"/>
      <c r="FF569" s="37"/>
      <c r="FG569" s="37"/>
      <c r="FH569" s="37"/>
    </row>
    <row r="570" spans="2:164" x14ac:dyDescent="0.25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48"/>
      <c r="M570" s="37"/>
      <c r="N570" s="37"/>
      <c r="O570" s="37"/>
      <c r="P570" s="37"/>
      <c r="Q570" s="37"/>
      <c r="R570" s="37"/>
      <c r="S570" s="37"/>
      <c r="T570" s="37"/>
      <c r="U570" s="37"/>
      <c r="V570" s="48"/>
      <c r="W570" s="37"/>
      <c r="X570" s="37"/>
      <c r="Y570" s="37"/>
      <c r="Z570" s="37"/>
      <c r="AA570" s="37"/>
      <c r="AB570" s="37"/>
      <c r="AC570" s="37"/>
      <c r="AD570" s="37"/>
      <c r="AE570" s="37"/>
      <c r="AF570" s="48"/>
      <c r="AG570" s="37"/>
      <c r="AH570" s="37"/>
      <c r="AI570" s="37"/>
      <c r="AJ570" s="37"/>
      <c r="AK570" s="37"/>
      <c r="AL570" s="37"/>
      <c r="AM570" s="37"/>
      <c r="AN570" s="37"/>
      <c r="AO570" s="37"/>
      <c r="AP570" s="48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6"/>
      <c r="BB570" s="37"/>
      <c r="BC570" s="37"/>
      <c r="BD570" s="37"/>
      <c r="BE570" s="37"/>
      <c r="BF570" s="37"/>
      <c r="BG570" s="37"/>
      <c r="BH570" s="37"/>
      <c r="BI570" s="37"/>
      <c r="BJ570" s="37"/>
      <c r="BK570" s="48"/>
      <c r="BL570" s="37"/>
      <c r="BM570" s="37"/>
      <c r="BN570" s="37"/>
      <c r="BO570" s="37"/>
      <c r="BP570" s="37"/>
      <c r="BQ570" s="37"/>
      <c r="BR570" s="37"/>
      <c r="BS570" s="37"/>
      <c r="BT570" s="37"/>
      <c r="BU570" s="48"/>
      <c r="BV570" s="37"/>
      <c r="BW570" s="37"/>
      <c r="BX570" s="37"/>
      <c r="BY570" s="37"/>
      <c r="BZ570" s="37"/>
      <c r="CA570" s="37"/>
      <c r="CB570" s="37"/>
      <c r="CC570" s="37"/>
      <c r="CD570" s="37"/>
      <c r="CE570" s="48"/>
      <c r="CF570" s="37"/>
      <c r="CG570" s="37"/>
      <c r="CH570" s="37"/>
      <c r="CI570" s="37"/>
      <c r="CJ570" s="37"/>
      <c r="CK570" s="37"/>
      <c r="CL570" s="37"/>
      <c r="CM570" s="37"/>
      <c r="CN570" s="37"/>
      <c r="CO570" s="37"/>
      <c r="CP570" s="37"/>
      <c r="CQ570" s="37"/>
      <c r="CR570" s="37"/>
      <c r="CS570" s="37"/>
      <c r="CT570" s="37"/>
      <c r="CU570" s="37"/>
      <c r="CV570" s="37"/>
      <c r="CW570" s="37"/>
      <c r="CX570" s="37"/>
      <c r="CY570" s="37"/>
      <c r="CZ570" s="48"/>
      <c r="DA570" s="37"/>
      <c r="DB570" s="3">
        <v>73</v>
      </c>
      <c r="DC570" t="s">
        <v>90</v>
      </c>
      <c r="DD570" s="50">
        <v>5.2209999999999995E-4</v>
      </c>
      <c r="DE570">
        <v>62.045999999999999</v>
      </c>
      <c r="DF570">
        <v>38.762999999999998</v>
      </c>
      <c r="DG570">
        <v>117.893</v>
      </c>
      <c r="DH570">
        <v>71.554000000000002</v>
      </c>
      <c r="DI570">
        <v>0.94199999999999995</v>
      </c>
      <c r="DL570">
        <v>73</v>
      </c>
      <c r="DM570" t="s">
        <v>3</v>
      </c>
      <c r="DN570" s="50">
        <v>7.5630000000000003E-6</v>
      </c>
      <c r="DO570">
        <v>61.289000000000001</v>
      </c>
      <c r="DP570">
        <v>55.353000000000002</v>
      </c>
      <c r="DQ570">
        <v>67.594999999999999</v>
      </c>
      <c r="DR570">
        <v>-18.587</v>
      </c>
      <c r="DS570">
        <v>1.2999999999999999E-2</v>
      </c>
      <c r="DT570" s="37"/>
      <c r="DU570" s="37"/>
      <c r="DV570" s="37"/>
      <c r="DW570" s="37"/>
      <c r="DX570" s="37"/>
      <c r="DY570" s="37"/>
      <c r="DZ570" s="37"/>
      <c r="EA570" s="37"/>
      <c r="EB570" s="37"/>
      <c r="EC570" s="37"/>
      <c r="ED570" s="37"/>
      <c r="EE570" s="48"/>
      <c r="EF570" s="37"/>
      <c r="EG570" s="37"/>
      <c r="EH570" s="37"/>
      <c r="EI570" s="37"/>
      <c r="EJ570" s="37"/>
      <c r="EK570" s="37"/>
      <c r="EL570" s="37"/>
      <c r="EM570" s="37"/>
      <c r="EN570" s="37"/>
      <c r="EO570" s="37"/>
      <c r="EP570" s="48"/>
      <c r="EQ570" s="37"/>
      <c r="ER570" s="37"/>
      <c r="ES570" s="37"/>
      <c r="ET570" s="37"/>
      <c r="EU570" s="37"/>
      <c r="EV570" s="37"/>
      <c r="EW570" s="37"/>
      <c r="EX570" s="37"/>
      <c r="EY570" s="36"/>
      <c r="EZ570" s="37"/>
      <c r="FA570" s="37"/>
      <c r="FB570" s="37"/>
      <c r="FC570" s="37"/>
      <c r="FD570" s="37"/>
      <c r="FE570" s="37"/>
      <c r="FF570" s="37"/>
      <c r="FG570" s="37"/>
      <c r="FH570" s="37"/>
    </row>
    <row r="571" spans="2:164" x14ac:dyDescent="0.25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48"/>
      <c r="M571" s="37"/>
      <c r="N571" s="37"/>
      <c r="O571" s="37"/>
      <c r="P571" s="37"/>
      <c r="Q571" s="37"/>
      <c r="R571" s="37"/>
      <c r="S571" s="37"/>
      <c r="T571" s="37"/>
      <c r="U571" s="37"/>
      <c r="V571" s="48"/>
      <c r="W571" s="37"/>
      <c r="X571" s="37"/>
      <c r="Y571" s="37"/>
      <c r="Z571" s="37"/>
      <c r="AA571" s="37"/>
      <c r="AB571" s="37"/>
      <c r="AC571" s="37"/>
      <c r="AD571" s="37"/>
      <c r="AE571" s="37"/>
      <c r="AF571" s="48"/>
      <c r="AG571" s="37"/>
      <c r="AH571" s="37"/>
      <c r="AI571" s="37"/>
      <c r="AJ571" s="37"/>
      <c r="AK571" s="37"/>
      <c r="AL571" s="37"/>
      <c r="AM571" s="37"/>
      <c r="AN571" s="37"/>
      <c r="AO571" s="37"/>
      <c r="AP571" s="48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6"/>
      <c r="BB571" s="37"/>
      <c r="BC571" s="37"/>
      <c r="BD571" s="37"/>
      <c r="BE571" s="37"/>
      <c r="BF571" s="37"/>
      <c r="BG571" s="37"/>
      <c r="BH571" s="37"/>
      <c r="BI571" s="37"/>
      <c r="BJ571" s="37"/>
      <c r="BK571" s="48"/>
      <c r="BL571" s="37"/>
      <c r="BM571" s="37"/>
      <c r="BN571" s="37"/>
      <c r="BO571" s="37"/>
      <c r="BP571" s="37"/>
      <c r="BQ571" s="37"/>
      <c r="BR571" s="37"/>
      <c r="BS571" s="37"/>
      <c r="BT571" s="37"/>
      <c r="BU571" s="48"/>
      <c r="BV571" s="37"/>
      <c r="BW571" s="37"/>
      <c r="BX571" s="37"/>
      <c r="BY571" s="37"/>
      <c r="BZ571" s="37"/>
      <c r="CA571" s="37"/>
      <c r="CB571" s="37"/>
      <c r="CC571" s="37"/>
      <c r="CD571" s="37"/>
      <c r="CE571" s="48"/>
      <c r="CF571" s="37"/>
      <c r="CG571" s="37"/>
      <c r="CH571" s="37"/>
      <c r="CI571" s="37"/>
      <c r="CJ571" s="37"/>
      <c r="CK571" s="37"/>
      <c r="CL571" s="37"/>
      <c r="CM571" s="37"/>
      <c r="CN571" s="37"/>
      <c r="CO571" s="37"/>
      <c r="CP571" s="37"/>
      <c r="CQ571" s="37"/>
      <c r="CR571" s="37"/>
      <c r="CS571" s="37"/>
      <c r="CT571" s="37"/>
      <c r="CU571" s="37"/>
      <c r="CV571" s="37"/>
      <c r="CW571" s="37"/>
      <c r="CX571" s="37"/>
      <c r="CY571" s="37"/>
      <c r="CZ571" s="48"/>
      <c r="DA571" s="37"/>
      <c r="DJ571" t="s">
        <v>9</v>
      </c>
      <c r="DL571">
        <v>74</v>
      </c>
      <c r="DM571" t="s">
        <v>7</v>
      </c>
      <c r="DN571" s="50">
        <v>2.0810000000000001E-6</v>
      </c>
      <c r="DO571">
        <v>7.298</v>
      </c>
      <c r="DP571">
        <v>7.2030000000000003</v>
      </c>
      <c r="DQ571">
        <v>9.8460000000000001</v>
      </c>
      <c r="DR571">
        <v>90.224999999999994</v>
      </c>
      <c r="DS571">
        <v>4.0000000000000001E-3</v>
      </c>
      <c r="DT571" s="37"/>
      <c r="DU571" s="37"/>
      <c r="DV571" s="37"/>
      <c r="DW571" s="37"/>
      <c r="DX571" s="37"/>
      <c r="DY571" s="37"/>
      <c r="DZ571" s="37"/>
      <c r="EA571" s="37"/>
      <c r="EB571" s="37"/>
      <c r="EC571" s="37"/>
      <c r="ED571" s="37"/>
      <c r="EE571" s="48"/>
      <c r="EF571" s="37"/>
      <c r="EG571" s="37"/>
      <c r="EH571" s="37"/>
      <c r="EI571" s="37"/>
      <c r="EJ571" s="37"/>
      <c r="EK571" s="37"/>
      <c r="EL571" s="37"/>
      <c r="EM571" s="37"/>
      <c r="EN571" s="37"/>
      <c r="EO571" s="37"/>
      <c r="EP571" s="48"/>
      <c r="EQ571" s="37"/>
      <c r="ER571" s="37"/>
      <c r="ES571" s="37"/>
      <c r="ET571" s="37"/>
      <c r="EU571" s="37"/>
      <c r="EV571" s="37"/>
      <c r="EW571" s="37"/>
      <c r="EX571" s="37"/>
      <c r="EY571" s="36"/>
      <c r="EZ571" s="37"/>
      <c r="FA571" s="37"/>
      <c r="FB571" s="37"/>
      <c r="FC571" s="37"/>
      <c r="FD571" s="37"/>
      <c r="FE571" s="37"/>
      <c r="FF571" s="37"/>
      <c r="FG571" s="37"/>
      <c r="FH571" s="37"/>
    </row>
    <row r="572" spans="2:164" x14ac:dyDescent="0.25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48"/>
      <c r="M572" s="37"/>
      <c r="N572" s="37"/>
      <c r="O572" s="37"/>
      <c r="P572" s="37"/>
      <c r="Q572" s="37"/>
      <c r="R572" s="37"/>
      <c r="S572" s="37"/>
      <c r="T572" s="37"/>
      <c r="U572" s="37"/>
      <c r="V572" s="48"/>
      <c r="W572" s="37"/>
      <c r="X572" s="37"/>
      <c r="Y572" s="37"/>
      <c r="Z572" s="37"/>
      <c r="AA572" s="37"/>
      <c r="AB572" s="37"/>
      <c r="AC572" s="37"/>
      <c r="AD572" s="37"/>
      <c r="AE572" s="37"/>
      <c r="AF572" s="48"/>
      <c r="AG572" s="37"/>
      <c r="AH572" s="37"/>
      <c r="AI572" s="37"/>
      <c r="AJ572" s="37"/>
      <c r="AK572" s="37"/>
      <c r="AL572" s="37"/>
      <c r="AM572" s="37"/>
      <c r="AN572" s="37"/>
      <c r="AO572" s="37"/>
      <c r="AP572" s="48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6"/>
      <c r="BB572" s="37"/>
      <c r="BC572" s="37"/>
      <c r="BD572" s="37"/>
      <c r="BE572" s="37"/>
      <c r="BF572" s="37"/>
      <c r="BG572" s="37"/>
      <c r="BH572" s="37"/>
      <c r="BI572" s="37"/>
      <c r="BJ572" s="37"/>
      <c r="BK572" s="48"/>
      <c r="BL572" s="37"/>
      <c r="BM572" s="37"/>
      <c r="BN572" s="37"/>
      <c r="BO572" s="37"/>
      <c r="BP572" s="37"/>
      <c r="BQ572" s="37"/>
      <c r="BR572" s="37"/>
      <c r="BS572" s="37"/>
      <c r="BT572" s="37"/>
      <c r="BU572" s="48"/>
      <c r="BV572" s="37"/>
      <c r="BW572" s="37"/>
      <c r="BX572" s="37"/>
      <c r="BY572" s="37"/>
      <c r="BZ572" s="37"/>
      <c r="CA572" s="37"/>
      <c r="CB572" s="37"/>
      <c r="CC572" s="37"/>
      <c r="CD572" s="37"/>
      <c r="CE572" s="48"/>
      <c r="CF572" s="37"/>
      <c r="CG572" s="37"/>
      <c r="CH572" s="37"/>
      <c r="CI572" s="37"/>
      <c r="CJ572" s="37"/>
      <c r="CK572" s="37"/>
      <c r="CL572" s="37"/>
      <c r="CM572" s="37"/>
      <c r="CN572" s="37"/>
      <c r="CO572" s="37"/>
      <c r="CP572" s="37"/>
      <c r="CQ572" s="37"/>
      <c r="CR572" s="37"/>
      <c r="CS572" s="37"/>
      <c r="CT572" s="37"/>
      <c r="CU572" s="37"/>
      <c r="CV572" s="37"/>
      <c r="CW572" s="37"/>
      <c r="CX572" s="37"/>
      <c r="CY572" s="37"/>
      <c r="CZ572" s="48"/>
      <c r="DA572" s="37"/>
      <c r="DJ572">
        <f>DI569/DI565</f>
        <v>72.461538461538467</v>
      </c>
      <c r="DK572">
        <f>DI570/DI565</f>
        <v>72.461538461538467</v>
      </c>
      <c r="DL572">
        <v>75</v>
      </c>
      <c r="DM572" t="s">
        <v>4</v>
      </c>
      <c r="DN572" s="50">
        <v>3.9899999999999999E-6</v>
      </c>
      <c r="DO572">
        <v>46.779000000000003</v>
      </c>
      <c r="DP572">
        <v>36.832999999999998</v>
      </c>
      <c r="DQ572">
        <v>54.332999999999998</v>
      </c>
      <c r="DR572">
        <v>-115.346</v>
      </c>
      <c r="DS572">
        <v>7.0000000000000001E-3</v>
      </c>
      <c r="DT572" s="37"/>
      <c r="DU572" s="37"/>
      <c r="DV572" s="37"/>
      <c r="DW572" s="37"/>
      <c r="DX572" s="37"/>
      <c r="DY572" s="37"/>
      <c r="DZ572" s="37"/>
      <c r="EA572" s="37"/>
      <c r="EB572" s="37"/>
      <c r="EC572" s="37"/>
      <c r="ED572" s="37"/>
      <c r="EE572" s="48"/>
      <c r="EF572" s="37"/>
      <c r="EG572" s="37"/>
      <c r="EH572" s="37"/>
      <c r="EI572" s="37"/>
      <c r="EJ572" s="37"/>
      <c r="EK572" s="37"/>
      <c r="EL572" s="37"/>
      <c r="EM572" s="37"/>
      <c r="EN572" s="37"/>
      <c r="EO572" s="37"/>
      <c r="EP572" s="48"/>
      <c r="EQ572" s="37"/>
      <c r="ER572" s="37"/>
      <c r="ES572" s="37"/>
      <c r="ET572" s="37"/>
      <c r="EU572" s="37"/>
      <c r="EV572" s="37"/>
      <c r="EW572" s="37"/>
      <c r="EX572" s="37"/>
      <c r="EY572" s="36"/>
      <c r="EZ572" s="37"/>
      <c r="FA572" s="37"/>
      <c r="FB572" s="37"/>
      <c r="FC572" s="37"/>
      <c r="FD572" s="37"/>
      <c r="FE572" s="37"/>
      <c r="FF572" s="37"/>
      <c r="FG572" s="37"/>
      <c r="FH572" s="37"/>
    </row>
    <row r="573" spans="2:164" x14ac:dyDescent="0.25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48"/>
      <c r="M573" s="37"/>
      <c r="N573" s="37"/>
      <c r="O573" s="37"/>
      <c r="P573" s="37"/>
      <c r="Q573" s="37"/>
      <c r="R573" s="37"/>
      <c r="S573" s="37"/>
      <c r="T573" s="37"/>
      <c r="U573" s="37"/>
      <c r="V573" s="48"/>
      <c r="W573" s="37"/>
      <c r="X573" s="37"/>
      <c r="Y573" s="37"/>
      <c r="Z573" s="37"/>
      <c r="AA573" s="37"/>
      <c r="AB573" s="37"/>
      <c r="AC573" s="37"/>
      <c r="AD573" s="37"/>
      <c r="AE573" s="37"/>
      <c r="AF573" s="48"/>
      <c r="AG573" s="37"/>
      <c r="AH573" s="37"/>
      <c r="AI573" s="37"/>
      <c r="AJ573" s="37"/>
      <c r="AK573" s="37"/>
      <c r="AL573" s="37"/>
      <c r="AM573" s="37"/>
      <c r="AN573" s="37"/>
      <c r="AO573" s="37"/>
      <c r="AP573" s="48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6"/>
      <c r="BB573" s="37"/>
      <c r="BC573" s="37"/>
      <c r="BD573" s="37"/>
      <c r="BE573" s="37"/>
      <c r="BF573" s="37"/>
      <c r="BG573" s="37"/>
      <c r="BH573" s="37"/>
      <c r="BI573" s="37"/>
      <c r="BJ573" s="37"/>
      <c r="BK573" s="48"/>
      <c r="BL573" s="37"/>
      <c r="BM573" s="37"/>
      <c r="BN573" s="37"/>
      <c r="BO573" s="37"/>
      <c r="BP573" s="37"/>
      <c r="BQ573" s="37"/>
      <c r="BR573" s="37"/>
      <c r="BS573" s="37"/>
      <c r="BT573" s="37"/>
      <c r="BU573" s="48"/>
      <c r="BV573" s="37"/>
      <c r="BW573" s="37"/>
      <c r="BX573" s="37"/>
      <c r="BY573" s="37"/>
      <c r="BZ573" s="37"/>
      <c r="CA573" s="37"/>
      <c r="CB573" s="37"/>
      <c r="CC573" s="37"/>
      <c r="CD573" s="37"/>
      <c r="CE573" s="48"/>
      <c r="CF573" s="37"/>
      <c r="CG573" s="37"/>
      <c r="CH573" s="37"/>
      <c r="CI573" s="37"/>
      <c r="CJ573" s="37"/>
      <c r="CK573" s="37"/>
      <c r="CL573" s="37"/>
      <c r="CM573" s="37"/>
      <c r="CN573" s="37"/>
      <c r="CO573" s="37"/>
      <c r="CP573" s="37"/>
      <c r="CQ573" s="37"/>
      <c r="CR573" s="37"/>
      <c r="CS573" s="37"/>
      <c r="CT573" s="37"/>
      <c r="CU573" s="37"/>
      <c r="CV573" s="37"/>
      <c r="CW573" s="37"/>
      <c r="CX573" s="37"/>
      <c r="CY573" s="37"/>
      <c r="CZ573" s="48"/>
      <c r="DA573" s="37"/>
      <c r="DE573">
        <f>DF574-DK572</f>
        <v>32.205128205128204</v>
      </c>
      <c r="DF573">
        <f>DI570/(DI565+DI566)</f>
        <v>55.411764705882348</v>
      </c>
      <c r="DG573">
        <f>DH574-DJ572</f>
        <v>32.205128205128204</v>
      </c>
      <c r="DH573">
        <f>DI569/(DI565+DI566)</f>
        <v>55.411764705882348</v>
      </c>
      <c r="DI573" t="s">
        <v>10</v>
      </c>
      <c r="DJ573">
        <f>DI569/DI568</f>
        <v>40.95652173913043</v>
      </c>
      <c r="DK573">
        <f>DI570/DI568</f>
        <v>40.95652173913043</v>
      </c>
      <c r="DL573">
        <v>76</v>
      </c>
      <c r="DM573" t="s">
        <v>5</v>
      </c>
      <c r="DN573" s="50">
        <v>1.3200000000000001E-5</v>
      </c>
      <c r="DO573">
        <v>87.406000000000006</v>
      </c>
      <c r="DP573">
        <v>70</v>
      </c>
      <c r="DQ573">
        <v>118</v>
      </c>
      <c r="DR573">
        <v>76.759</v>
      </c>
      <c r="DS573">
        <v>2.3E-2</v>
      </c>
      <c r="DT573" s="37"/>
      <c r="DU573" s="37"/>
      <c r="DV573" s="37"/>
      <c r="DW573" s="37"/>
      <c r="DX573" s="37"/>
      <c r="DY573" s="37"/>
      <c r="DZ573" s="37"/>
      <c r="EA573" s="37"/>
      <c r="EB573" s="37"/>
      <c r="EC573" s="37"/>
      <c r="ED573" s="37"/>
      <c r="EE573" s="48"/>
      <c r="EF573" s="37"/>
      <c r="EG573" s="37"/>
      <c r="EH573" s="37"/>
      <c r="EI573" s="37"/>
      <c r="EJ573" s="37"/>
      <c r="EK573" s="37"/>
      <c r="EL573" s="37"/>
      <c r="EM573" s="37"/>
      <c r="EN573" s="37"/>
      <c r="EO573" s="37"/>
      <c r="EP573" s="48"/>
      <c r="EQ573" s="37"/>
      <c r="ER573" s="37"/>
      <c r="ES573" s="37"/>
      <c r="ET573" s="37"/>
      <c r="EU573" s="37"/>
      <c r="EV573" s="37"/>
      <c r="EW573" s="37"/>
      <c r="EX573" s="37"/>
      <c r="EY573" s="36"/>
      <c r="EZ573" s="37"/>
      <c r="FA573" s="37"/>
      <c r="FB573" s="37"/>
      <c r="FC573" s="37"/>
      <c r="FD573" s="37"/>
      <c r="FE573" s="37"/>
      <c r="FF573" s="37"/>
      <c r="FG573" s="37"/>
      <c r="FH573" s="37"/>
    </row>
    <row r="574" spans="2:164" x14ac:dyDescent="0.25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48"/>
      <c r="M574" s="37"/>
      <c r="N574" s="37"/>
      <c r="O574" s="37"/>
      <c r="P574" s="37"/>
      <c r="Q574" s="37"/>
      <c r="R574" s="37"/>
      <c r="S574" s="37"/>
      <c r="T574" s="37"/>
      <c r="U574" s="37"/>
      <c r="V574" s="48"/>
      <c r="W574" s="37"/>
      <c r="X574" s="37"/>
      <c r="Y574" s="37"/>
      <c r="Z574" s="37"/>
      <c r="AA574" s="37"/>
      <c r="AB574" s="37"/>
      <c r="AC574" s="37"/>
      <c r="AD574" s="37"/>
      <c r="AE574" s="37"/>
      <c r="AF574" s="48"/>
      <c r="AG574" s="37"/>
      <c r="AH574" s="37"/>
      <c r="AI574" s="37"/>
      <c r="AJ574" s="37"/>
      <c r="AK574" s="37"/>
      <c r="AL574" s="37"/>
      <c r="AM574" s="37"/>
      <c r="AN574" s="37"/>
      <c r="AO574" s="37"/>
      <c r="AP574" s="48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6"/>
      <c r="BB574" s="37"/>
      <c r="BC574" s="37"/>
      <c r="BD574" s="37"/>
      <c r="BE574" s="37"/>
      <c r="BF574" s="37"/>
      <c r="BG574" s="37"/>
      <c r="BH574" s="37"/>
      <c r="BI574" s="37"/>
      <c r="BJ574" s="37"/>
      <c r="BK574" s="48"/>
      <c r="BL574" s="37"/>
      <c r="BM574" s="37"/>
      <c r="BN574" s="37"/>
      <c r="BO574" s="37"/>
      <c r="BP574" s="37"/>
      <c r="BQ574" s="37"/>
      <c r="BR574" s="37"/>
      <c r="BS574" s="37"/>
      <c r="BT574" s="37"/>
      <c r="BU574" s="48"/>
      <c r="BV574" s="37"/>
      <c r="BW574" s="37"/>
      <c r="BX574" s="37"/>
      <c r="BY574" s="37"/>
      <c r="BZ574" s="37"/>
      <c r="CA574" s="37"/>
      <c r="CB574" s="37"/>
      <c r="CC574" s="37"/>
      <c r="CD574" s="37"/>
      <c r="CE574" s="48"/>
      <c r="CF574" s="37"/>
      <c r="CG574" s="37"/>
      <c r="CH574" s="37"/>
      <c r="CI574" s="37"/>
      <c r="CJ574" s="37"/>
      <c r="CK574" s="37"/>
      <c r="CL574" s="37"/>
      <c r="CM574" s="37"/>
      <c r="CN574" s="37"/>
      <c r="CO574" s="37"/>
      <c r="CP574" s="37"/>
      <c r="CQ574" s="37"/>
      <c r="CR574" s="37"/>
      <c r="CS574" s="37"/>
      <c r="CT574" s="37"/>
      <c r="CU574" s="37"/>
      <c r="CV574" s="37"/>
      <c r="CW574" s="37"/>
      <c r="CX574" s="37"/>
      <c r="CY574" s="37"/>
      <c r="CZ574" s="48"/>
      <c r="DA574" s="37"/>
      <c r="DF574">
        <f>DI570/(DI565-DI566)</f>
        <v>104.66666666666667</v>
      </c>
      <c r="DH574">
        <f>DI569/(DI565-DI566)</f>
        <v>104.66666666666667</v>
      </c>
      <c r="DI574" t="s">
        <v>11</v>
      </c>
      <c r="DJ574">
        <f>DI569/DI567</f>
        <v>134.57142857142856</v>
      </c>
      <c r="DK574">
        <f>DI570/DI567</f>
        <v>134.57142857142856</v>
      </c>
      <c r="DL574">
        <v>56</v>
      </c>
      <c r="DM574" t="s">
        <v>3</v>
      </c>
      <c r="DN574" s="50">
        <v>8.6109999999999994E-6</v>
      </c>
      <c r="DO574">
        <v>73.123000000000005</v>
      </c>
      <c r="DP574">
        <v>56.972999999999999</v>
      </c>
      <c r="DQ574">
        <v>92.075000000000003</v>
      </c>
      <c r="DR574">
        <v>-38.718000000000004</v>
      </c>
      <c r="DS574">
        <v>1.4999999999999999E-2</v>
      </c>
      <c r="DT574" s="37"/>
      <c r="DU574" s="37"/>
      <c r="DV574" s="37"/>
      <c r="DW574" s="37"/>
      <c r="DX574" s="37"/>
      <c r="DY574" s="37"/>
      <c r="DZ574" s="37"/>
      <c r="EA574" s="37"/>
      <c r="EB574" s="37"/>
      <c r="EC574" s="37"/>
      <c r="ED574" s="37"/>
      <c r="EE574" s="48"/>
      <c r="EF574" s="37"/>
      <c r="EG574" s="37"/>
      <c r="EH574" s="37"/>
      <c r="EI574" s="37"/>
      <c r="EJ574" s="37"/>
      <c r="EK574" s="37"/>
      <c r="EL574" s="37"/>
      <c r="EM574" s="37"/>
      <c r="EN574" s="37"/>
      <c r="EO574" s="37"/>
      <c r="EP574" s="48"/>
      <c r="EQ574" s="37"/>
      <c r="ER574" s="37"/>
      <c r="ES574" s="37"/>
      <c r="ET574" s="37"/>
      <c r="EU574" s="37"/>
      <c r="EV574" s="37"/>
      <c r="EW574" s="37"/>
      <c r="EX574" s="37"/>
      <c r="EY574" s="36"/>
      <c r="EZ574" s="37"/>
      <c r="FA574" s="37"/>
      <c r="FB574" s="37"/>
      <c r="FC574" s="37"/>
      <c r="FD574" s="37"/>
      <c r="FE574" s="37"/>
      <c r="FF574" s="37"/>
      <c r="FG574" s="37"/>
      <c r="FH574" s="37"/>
    </row>
    <row r="575" spans="2:164" x14ac:dyDescent="0.25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48"/>
      <c r="M575" s="37"/>
      <c r="N575" s="37"/>
      <c r="O575" s="37"/>
      <c r="P575" s="37"/>
      <c r="Q575" s="37"/>
      <c r="R575" s="37"/>
      <c r="S575" s="37"/>
      <c r="T575" s="37"/>
      <c r="U575" s="37"/>
      <c r="V575" s="48"/>
      <c r="W575" s="37"/>
      <c r="X575" s="37"/>
      <c r="Y575" s="37"/>
      <c r="Z575" s="37"/>
      <c r="AA575" s="37"/>
      <c r="AB575" s="37"/>
      <c r="AC575" s="37"/>
      <c r="AD575" s="37"/>
      <c r="AE575" s="37"/>
      <c r="AF575" s="48"/>
      <c r="AG575" s="37"/>
      <c r="AH575" s="37"/>
      <c r="AI575" s="37"/>
      <c r="AJ575" s="37"/>
      <c r="AK575" s="37"/>
      <c r="AL575" s="37"/>
      <c r="AM575" s="37"/>
      <c r="AN575" s="37"/>
      <c r="AO575" s="37"/>
      <c r="AP575" s="48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6"/>
      <c r="BB575" s="37"/>
      <c r="BC575" s="37"/>
      <c r="BD575" s="37"/>
      <c r="BE575" s="37"/>
      <c r="BF575" s="37"/>
      <c r="BG575" s="37"/>
      <c r="BH575" s="37"/>
      <c r="BI575" s="37"/>
      <c r="BJ575" s="37"/>
      <c r="BK575" s="48"/>
      <c r="BL575" s="37"/>
      <c r="BM575" s="37"/>
      <c r="BN575" s="37"/>
      <c r="BO575" s="37"/>
      <c r="BP575" s="37"/>
      <c r="BQ575" s="37"/>
      <c r="BR575" s="37"/>
      <c r="BS575" s="37"/>
      <c r="BT575" s="37"/>
      <c r="BU575" s="48"/>
      <c r="BV575" s="37"/>
      <c r="BW575" s="37"/>
      <c r="BX575" s="37"/>
      <c r="BY575" s="37"/>
      <c r="BZ575" s="37"/>
      <c r="CA575" s="37"/>
      <c r="CB575" s="37"/>
      <c r="CC575" s="37"/>
      <c r="CD575" s="37"/>
      <c r="CE575" s="48"/>
      <c r="CF575" s="37"/>
      <c r="CG575" s="37"/>
      <c r="CH575" s="37"/>
      <c r="CI575" s="37"/>
      <c r="CJ575" s="37"/>
      <c r="CK575" s="37"/>
      <c r="CL575" s="37"/>
      <c r="CM575" s="37"/>
      <c r="CN575" s="37"/>
      <c r="CO575" s="37"/>
      <c r="CP575" s="37"/>
      <c r="CQ575" s="37"/>
      <c r="CR575" s="37"/>
      <c r="CS575" s="37"/>
      <c r="CT575" s="37"/>
      <c r="CU575" s="37"/>
      <c r="CV575" s="37"/>
      <c r="CW575" s="37"/>
      <c r="CX575" s="37"/>
      <c r="CY575" s="37"/>
      <c r="CZ575" s="48"/>
      <c r="DA575" s="37"/>
      <c r="DL575">
        <v>57</v>
      </c>
      <c r="DM575" t="s">
        <v>7</v>
      </c>
      <c r="DN575" s="50">
        <v>2.3089999999999998E-6</v>
      </c>
      <c r="DO575">
        <v>16.327000000000002</v>
      </c>
      <c r="DP575">
        <v>12.494</v>
      </c>
      <c r="DQ575">
        <v>27.106999999999999</v>
      </c>
      <c r="DR575">
        <v>90.055999999999997</v>
      </c>
      <c r="DS575">
        <v>4.0000000000000001E-3</v>
      </c>
      <c r="DT575" s="37"/>
      <c r="DU575" s="37"/>
      <c r="DV575" s="37"/>
      <c r="DW575" s="37"/>
      <c r="DX575" s="37"/>
      <c r="DY575" s="37"/>
      <c r="DZ575" s="37"/>
      <c r="EA575" s="37"/>
      <c r="EB575" s="37"/>
      <c r="EC575" s="37"/>
      <c r="ED575" s="37"/>
      <c r="EE575" s="48"/>
      <c r="EF575" s="37"/>
      <c r="EG575" s="37"/>
      <c r="EH575" s="37"/>
      <c r="EI575" s="37"/>
      <c r="EJ575" s="37"/>
      <c r="EK575" s="37"/>
      <c r="EL575" s="37"/>
      <c r="EM575" s="37"/>
      <c r="EN575" s="37"/>
      <c r="EO575" s="37"/>
      <c r="EP575" s="48"/>
      <c r="EQ575" s="37"/>
      <c r="ER575" s="37"/>
      <c r="ES575" s="37"/>
      <c r="ET575" s="37"/>
      <c r="EU575" s="37"/>
      <c r="EV575" s="37"/>
      <c r="EW575" s="37"/>
      <c r="EX575" s="37"/>
      <c r="EY575" s="36"/>
      <c r="EZ575" s="37"/>
      <c r="FA575" s="37"/>
      <c r="FB575" s="37"/>
      <c r="FC575" s="37"/>
      <c r="FD575" s="37"/>
      <c r="FE575" s="37"/>
      <c r="FF575" s="37"/>
      <c r="FG575" s="37"/>
      <c r="FH575" s="37"/>
    </row>
    <row r="576" spans="2:164" x14ac:dyDescent="0.25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48"/>
      <c r="M576" s="37"/>
      <c r="N576" s="37"/>
      <c r="O576" s="37"/>
      <c r="P576" s="37"/>
      <c r="Q576" s="37"/>
      <c r="R576" s="37"/>
      <c r="S576" s="37"/>
      <c r="T576" s="37"/>
      <c r="U576" s="37"/>
      <c r="V576" s="48"/>
      <c r="W576" s="37"/>
      <c r="X576" s="37"/>
      <c r="Y576" s="37"/>
      <c r="Z576" s="37"/>
      <c r="AA576" s="37"/>
      <c r="AB576" s="37"/>
      <c r="AC576" s="37"/>
      <c r="AD576" s="37"/>
      <c r="AE576" s="37"/>
      <c r="AF576" s="48"/>
      <c r="AG576" s="37"/>
      <c r="AH576" s="37"/>
      <c r="AI576" s="37"/>
      <c r="AJ576" s="37"/>
      <c r="AK576" s="37"/>
      <c r="AL576" s="37"/>
      <c r="AM576" s="37"/>
      <c r="AN576" s="37"/>
      <c r="AO576" s="37"/>
      <c r="AP576" s="48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6"/>
      <c r="BB576" s="37"/>
      <c r="BC576" s="37"/>
      <c r="BD576" s="37"/>
      <c r="BE576" s="37"/>
      <c r="BF576" s="37"/>
      <c r="BG576" s="37"/>
      <c r="BH576" s="37"/>
      <c r="BI576" s="37"/>
      <c r="BJ576" s="37"/>
      <c r="BK576" s="48"/>
      <c r="BL576" s="37"/>
      <c r="BM576" s="37"/>
      <c r="BN576" s="37"/>
      <c r="BO576" s="37"/>
      <c r="BP576" s="37"/>
      <c r="BQ576" s="37"/>
      <c r="BR576" s="37"/>
      <c r="BS576" s="37"/>
      <c r="BT576" s="37"/>
      <c r="BU576" s="48"/>
      <c r="BV576" s="37"/>
      <c r="BW576" s="37"/>
      <c r="BX576" s="37"/>
      <c r="BY576" s="37"/>
      <c r="BZ576" s="37"/>
      <c r="CA576" s="37"/>
      <c r="CB576" s="37"/>
      <c r="CC576" s="37"/>
      <c r="CD576" s="37"/>
      <c r="CE576" s="48"/>
      <c r="CF576" s="37"/>
      <c r="CG576" s="37"/>
      <c r="CH576" s="37"/>
      <c r="CI576" s="37"/>
      <c r="CJ576" s="37"/>
      <c r="CK576" s="37"/>
      <c r="CL576" s="37"/>
      <c r="CM576" s="37"/>
      <c r="CN576" s="37"/>
      <c r="CO576" s="37"/>
      <c r="CP576" s="37"/>
      <c r="CQ576" s="37"/>
      <c r="CR576" s="37"/>
      <c r="CS576" s="37"/>
      <c r="CT576" s="37"/>
      <c r="CU576" s="37"/>
      <c r="CV576" s="37"/>
      <c r="CW576" s="37"/>
      <c r="CX576" s="37"/>
      <c r="CY576" s="37"/>
      <c r="CZ576" s="48"/>
      <c r="DA576" s="37"/>
      <c r="DC576" t="s">
        <v>3</v>
      </c>
      <c r="DI576">
        <f>(DS570+DS574)/2</f>
        <v>1.3999999999999999E-2</v>
      </c>
      <c r="DL576">
        <v>58</v>
      </c>
      <c r="DM576" t="s">
        <v>4</v>
      </c>
      <c r="DN576" s="50">
        <v>5.2179999999999998E-6</v>
      </c>
      <c r="DO576">
        <v>40.633000000000003</v>
      </c>
      <c r="DP576">
        <v>26.68</v>
      </c>
      <c r="DQ576">
        <v>49</v>
      </c>
      <c r="DR576">
        <v>-132.51</v>
      </c>
      <c r="DS576">
        <v>8.9999999999999993E-3</v>
      </c>
      <c r="DT576" s="37"/>
      <c r="DU576" s="37"/>
      <c r="DV576" s="37"/>
      <c r="DW576" s="37"/>
      <c r="DX576" s="37"/>
      <c r="DY576" s="37"/>
      <c r="DZ576" s="37"/>
      <c r="EA576" s="37"/>
      <c r="EB576" s="37"/>
      <c r="EC576" s="37"/>
      <c r="ED576" s="37"/>
      <c r="EE576" s="48"/>
      <c r="EF576" s="37"/>
      <c r="EG576" s="37"/>
      <c r="EH576" s="37"/>
      <c r="EI576" s="37"/>
      <c r="EJ576" s="37"/>
      <c r="EK576" s="37"/>
      <c r="EL576" s="37"/>
      <c r="EM576" s="37"/>
      <c r="EN576" s="37"/>
      <c r="EO576" s="37"/>
      <c r="EP576" s="48"/>
      <c r="EQ576" s="37"/>
      <c r="ER576" s="37"/>
      <c r="ES576" s="37"/>
      <c r="ET576" s="37"/>
      <c r="EU576" s="37"/>
      <c r="EV576" s="37"/>
      <c r="EW576" s="37"/>
      <c r="EX576" s="37"/>
      <c r="EY576" s="36"/>
      <c r="EZ576" s="37"/>
      <c r="FA576" s="37"/>
      <c r="FB576" s="37"/>
      <c r="FC576" s="37"/>
      <c r="FD576" s="37"/>
      <c r="FE576" s="37"/>
      <c r="FF576" s="37"/>
      <c r="FG576" s="37"/>
      <c r="FH576" s="37"/>
    </row>
    <row r="577" spans="2:164" x14ac:dyDescent="0.25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48"/>
      <c r="M577" s="37"/>
      <c r="N577" s="37"/>
      <c r="O577" s="37"/>
      <c r="P577" s="37"/>
      <c r="Q577" s="37"/>
      <c r="R577" s="37"/>
      <c r="S577" s="37"/>
      <c r="T577" s="37"/>
      <c r="U577" s="37"/>
      <c r="V577" s="48"/>
      <c r="W577" s="37"/>
      <c r="X577" s="37"/>
      <c r="Y577" s="37"/>
      <c r="Z577" s="37"/>
      <c r="AA577" s="37"/>
      <c r="AB577" s="37"/>
      <c r="AC577" s="37"/>
      <c r="AD577" s="37"/>
      <c r="AE577" s="37"/>
      <c r="AF577" s="48"/>
      <c r="AG577" s="37"/>
      <c r="AH577" s="37"/>
      <c r="AI577" s="37"/>
      <c r="AJ577" s="37"/>
      <c r="AK577" s="37"/>
      <c r="AL577" s="37"/>
      <c r="AM577" s="37"/>
      <c r="AN577" s="37"/>
      <c r="AO577" s="37"/>
      <c r="AP577" s="48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6"/>
      <c r="BB577" s="37"/>
      <c r="BC577" s="37"/>
      <c r="BD577" s="37"/>
      <c r="BE577" s="37"/>
      <c r="BF577" s="37"/>
      <c r="BG577" s="37"/>
      <c r="BH577" s="37"/>
      <c r="BI577" s="37"/>
      <c r="BJ577" s="37"/>
      <c r="BK577" s="48"/>
      <c r="BL577" s="37"/>
      <c r="BM577" s="37"/>
      <c r="BN577" s="37"/>
      <c r="BO577" s="37"/>
      <c r="BP577" s="37"/>
      <c r="BQ577" s="37"/>
      <c r="BR577" s="37"/>
      <c r="BS577" s="37"/>
      <c r="BT577" s="37"/>
      <c r="BU577" s="48"/>
      <c r="BV577" s="37"/>
      <c r="BW577" s="37"/>
      <c r="BX577" s="37"/>
      <c r="BY577" s="37"/>
      <c r="BZ577" s="37"/>
      <c r="CA577" s="37"/>
      <c r="CB577" s="37"/>
      <c r="CC577" s="37"/>
      <c r="CD577" s="37"/>
      <c r="CE577" s="48"/>
      <c r="CF577" s="37"/>
      <c r="CG577" s="37"/>
      <c r="CH577" s="37"/>
      <c r="CI577" s="37"/>
      <c r="CJ577" s="37"/>
      <c r="CK577" s="37"/>
      <c r="CL577" s="37"/>
      <c r="CM577" s="37"/>
      <c r="CN577" s="37"/>
      <c r="CO577" s="37"/>
      <c r="CP577" s="37"/>
      <c r="CQ577" s="37"/>
      <c r="CR577" s="37"/>
      <c r="CS577" s="37"/>
      <c r="CT577" s="37"/>
      <c r="CU577" s="37"/>
      <c r="CV577" s="37"/>
      <c r="CW577" s="37"/>
      <c r="CX577" s="37"/>
      <c r="CY577" s="37"/>
      <c r="CZ577" s="48"/>
      <c r="DA577" s="37"/>
      <c r="DC577" t="s">
        <v>7</v>
      </c>
      <c r="DI577">
        <f>(DS571+DS575)/2</f>
        <v>4.0000000000000001E-3</v>
      </c>
      <c r="DL577">
        <v>59</v>
      </c>
      <c r="DM577" t="s">
        <v>5</v>
      </c>
      <c r="DN577" s="50">
        <v>1.473E-5</v>
      </c>
      <c r="DO577">
        <v>121.75</v>
      </c>
      <c r="DP577">
        <v>79.367000000000004</v>
      </c>
      <c r="DQ577">
        <v>164.82599999999999</v>
      </c>
      <c r="DR577">
        <v>57.723999999999997</v>
      </c>
      <c r="DS577">
        <v>2.5999999999999999E-2</v>
      </c>
      <c r="DT577" s="37"/>
      <c r="DU577" s="37"/>
      <c r="DV577" s="37"/>
      <c r="DW577" s="37"/>
      <c r="DX577" s="37"/>
      <c r="DY577" s="37"/>
      <c r="DZ577" s="37"/>
      <c r="EA577" s="37"/>
      <c r="EB577" s="37"/>
      <c r="EC577" s="37"/>
      <c r="ED577" s="37"/>
      <c r="EE577" s="48"/>
      <c r="EF577" s="37"/>
      <c r="EG577" s="37"/>
      <c r="EH577" s="37"/>
      <c r="EI577" s="37"/>
      <c r="EJ577" s="37"/>
      <c r="EK577" s="37"/>
      <c r="EL577" s="37"/>
      <c r="EM577" s="37"/>
      <c r="EN577" s="37"/>
      <c r="EO577" s="37"/>
      <c r="EP577" s="48"/>
      <c r="EQ577" s="37"/>
      <c r="ER577" s="37"/>
      <c r="ES577" s="37"/>
      <c r="ET577" s="37"/>
      <c r="EU577" s="37"/>
      <c r="EV577" s="37"/>
      <c r="EW577" s="37"/>
      <c r="EX577" s="37"/>
      <c r="EY577" s="36"/>
      <c r="EZ577" s="37"/>
      <c r="FA577" s="37"/>
      <c r="FB577" s="37"/>
      <c r="FC577" s="37"/>
      <c r="FD577" s="37"/>
      <c r="FE577" s="37"/>
      <c r="FF577" s="37"/>
      <c r="FG577" s="37"/>
      <c r="FH577" s="37"/>
    </row>
    <row r="578" spans="2:164" x14ac:dyDescent="0.25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48"/>
      <c r="M578" s="37"/>
      <c r="N578" s="37"/>
      <c r="O578" s="37"/>
      <c r="P578" s="37"/>
      <c r="Q578" s="37"/>
      <c r="R578" s="37"/>
      <c r="S578" s="37"/>
      <c r="T578" s="37"/>
      <c r="U578" s="37"/>
      <c r="V578" s="48"/>
      <c r="W578" s="37"/>
      <c r="X578" s="37"/>
      <c r="Y578" s="37"/>
      <c r="Z578" s="37"/>
      <c r="AA578" s="37"/>
      <c r="AB578" s="37"/>
      <c r="AC578" s="37"/>
      <c r="AD578" s="37"/>
      <c r="AE578" s="37"/>
      <c r="AF578" s="48"/>
      <c r="AG578" s="37"/>
      <c r="AH578" s="37"/>
      <c r="AI578" s="37"/>
      <c r="AJ578" s="37"/>
      <c r="AK578" s="37"/>
      <c r="AL578" s="37"/>
      <c r="AM578" s="37"/>
      <c r="AN578" s="37"/>
      <c r="AO578" s="37"/>
      <c r="AP578" s="48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6"/>
      <c r="BB578" s="37"/>
      <c r="BC578" s="37"/>
      <c r="BD578" s="37"/>
      <c r="BE578" s="37"/>
      <c r="BF578" s="37"/>
      <c r="BG578" s="37"/>
      <c r="BH578" s="37"/>
      <c r="BI578" s="37"/>
      <c r="BJ578" s="37"/>
      <c r="BK578" s="48"/>
      <c r="BL578" s="37"/>
      <c r="BM578" s="37"/>
      <c r="BN578" s="37"/>
      <c r="BO578" s="37"/>
      <c r="BP578" s="37"/>
      <c r="BQ578" s="37"/>
      <c r="BR578" s="37"/>
      <c r="BS578" s="37"/>
      <c r="BT578" s="37"/>
      <c r="BU578" s="48"/>
      <c r="BV578" s="37"/>
      <c r="BW578" s="37"/>
      <c r="BX578" s="37"/>
      <c r="BY578" s="37"/>
      <c r="BZ578" s="37"/>
      <c r="CA578" s="37"/>
      <c r="CB578" s="37"/>
      <c r="CC578" s="37"/>
      <c r="CD578" s="37"/>
      <c r="CE578" s="48"/>
      <c r="CF578" s="37"/>
      <c r="CG578" s="37"/>
      <c r="CH578" s="37"/>
      <c r="CI578" s="37"/>
      <c r="CJ578" s="37"/>
      <c r="CK578" s="37"/>
      <c r="CL578" s="37"/>
      <c r="CM578" s="37"/>
      <c r="CN578" s="37"/>
      <c r="CO578" s="37"/>
      <c r="CP578" s="37"/>
      <c r="CQ578" s="37"/>
      <c r="CR578" s="37"/>
      <c r="CS578" s="37"/>
      <c r="CT578" s="37"/>
      <c r="CU578" s="37"/>
      <c r="CV578" s="37"/>
      <c r="CW578" s="37"/>
      <c r="CX578" s="37"/>
      <c r="CY578" s="37"/>
      <c r="CZ578" s="48"/>
      <c r="DA578" s="37"/>
      <c r="DC578" t="s">
        <v>4</v>
      </c>
      <c r="DI578">
        <f>(DS572+DS576)/2</f>
        <v>8.0000000000000002E-3</v>
      </c>
      <c r="DT578" s="37"/>
      <c r="DU578" s="37"/>
      <c r="DV578" s="37"/>
      <c r="DW578" s="37"/>
      <c r="DX578" s="37"/>
      <c r="DY578" s="37"/>
      <c r="DZ578" s="37"/>
      <c r="EA578" s="37"/>
      <c r="EB578" s="37"/>
      <c r="EC578" s="37"/>
      <c r="ED578" s="37"/>
      <c r="EE578" s="48"/>
      <c r="EF578" s="37"/>
      <c r="EG578" s="37"/>
      <c r="EH578" s="37"/>
      <c r="EI578" s="37"/>
      <c r="EJ578" s="37"/>
      <c r="EK578" s="37"/>
      <c r="EL578" s="37"/>
      <c r="EM578" s="37"/>
      <c r="EN578" s="37"/>
      <c r="EO578" s="37"/>
      <c r="EP578" s="48"/>
      <c r="EQ578" s="37"/>
      <c r="ER578" s="37"/>
      <c r="ES578" s="37"/>
      <c r="ET578" s="37"/>
      <c r="EU578" s="37"/>
      <c r="EV578" s="37"/>
      <c r="EW578" s="37"/>
      <c r="EX578" s="37"/>
      <c r="EY578" s="36"/>
      <c r="EZ578" s="37"/>
      <c r="FA578" s="37"/>
      <c r="FB578" s="37"/>
      <c r="FC578" s="37"/>
      <c r="FD578" s="37"/>
      <c r="FE578" s="37"/>
      <c r="FF578" s="37"/>
      <c r="FG578" s="37"/>
      <c r="FH578" s="37"/>
    </row>
    <row r="579" spans="2:164" x14ac:dyDescent="0.25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48"/>
      <c r="M579" s="37"/>
      <c r="N579" s="37"/>
      <c r="O579" s="37"/>
      <c r="P579" s="37"/>
      <c r="Q579" s="37"/>
      <c r="R579" s="37"/>
      <c r="S579" s="37"/>
      <c r="T579" s="37"/>
      <c r="U579" s="37"/>
      <c r="V579" s="48"/>
      <c r="W579" s="37"/>
      <c r="X579" s="37"/>
      <c r="Y579" s="37"/>
      <c r="Z579" s="37"/>
      <c r="AA579" s="37"/>
      <c r="AB579" s="37"/>
      <c r="AC579" s="37"/>
      <c r="AD579" s="37"/>
      <c r="AE579" s="37"/>
      <c r="AF579" s="48"/>
      <c r="AG579" s="37"/>
      <c r="AH579" s="37"/>
      <c r="AI579" s="37"/>
      <c r="AJ579" s="37"/>
      <c r="AK579" s="37"/>
      <c r="AL579" s="37"/>
      <c r="AM579" s="37"/>
      <c r="AN579" s="37"/>
      <c r="AO579" s="37"/>
      <c r="AP579" s="48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6"/>
      <c r="BB579" s="37"/>
      <c r="BC579" s="37"/>
      <c r="BD579" s="37"/>
      <c r="BE579" s="37"/>
      <c r="BF579" s="37"/>
      <c r="BG579" s="37"/>
      <c r="BH579" s="37"/>
      <c r="BI579" s="37"/>
      <c r="BJ579" s="37"/>
      <c r="BK579" s="48"/>
      <c r="BL579" s="37"/>
      <c r="BM579" s="37"/>
      <c r="BN579" s="37"/>
      <c r="BO579" s="37"/>
      <c r="BP579" s="37"/>
      <c r="BQ579" s="37"/>
      <c r="BR579" s="37"/>
      <c r="BS579" s="37"/>
      <c r="BT579" s="37"/>
      <c r="BU579" s="48"/>
      <c r="BV579" s="37"/>
      <c r="BW579" s="37"/>
      <c r="BX579" s="37"/>
      <c r="BY579" s="37"/>
      <c r="BZ579" s="37"/>
      <c r="CA579" s="37"/>
      <c r="CB579" s="37"/>
      <c r="CC579" s="37"/>
      <c r="CD579" s="37"/>
      <c r="CE579" s="48"/>
      <c r="CF579" s="37"/>
      <c r="CG579" s="37"/>
      <c r="CH579" s="37"/>
      <c r="CI579" s="37"/>
      <c r="CJ579" s="37"/>
      <c r="CK579" s="37"/>
      <c r="CL579" s="37"/>
      <c r="CM579" s="37"/>
      <c r="CN579" s="37"/>
      <c r="CO579" s="37"/>
      <c r="CP579" s="37"/>
      <c r="CQ579" s="37"/>
      <c r="CR579" s="37"/>
      <c r="CS579" s="37"/>
      <c r="CT579" s="37"/>
      <c r="CU579" s="37"/>
      <c r="CV579" s="37"/>
      <c r="CW579" s="37"/>
      <c r="CX579" s="37"/>
      <c r="CY579" s="37"/>
      <c r="CZ579" s="48"/>
      <c r="DA579" s="37"/>
      <c r="DC579" t="s">
        <v>5</v>
      </c>
      <c r="DI579">
        <f>(DS573+DS577)/2</f>
        <v>2.4500000000000001E-2</v>
      </c>
      <c r="DT579" s="37"/>
      <c r="DU579" s="37"/>
      <c r="DV579" s="37"/>
      <c r="DW579" s="37"/>
      <c r="DX579" s="37"/>
      <c r="DY579" s="37"/>
      <c r="DZ579" s="37"/>
      <c r="EA579" s="37"/>
      <c r="EB579" s="37"/>
      <c r="EC579" s="37"/>
      <c r="ED579" s="37"/>
      <c r="EE579" s="48"/>
      <c r="EF579" s="37"/>
      <c r="EG579" s="37"/>
      <c r="EH579" s="37"/>
      <c r="EI579" s="37"/>
      <c r="EJ579" s="37"/>
      <c r="EK579" s="37"/>
      <c r="EL579" s="37"/>
      <c r="EM579" s="37"/>
      <c r="EN579" s="37"/>
      <c r="EO579" s="37"/>
      <c r="EP579" s="48"/>
      <c r="EQ579" s="37"/>
      <c r="ER579" s="37"/>
      <c r="ES579" s="37"/>
      <c r="ET579" s="37"/>
      <c r="EU579" s="37"/>
      <c r="EV579" s="37"/>
      <c r="EW579" s="37"/>
      <c r="EX579" s="37"/>
      <c r="EY579" s="36"/>
      <c r="EZ579" s="37"/>
      <c r="FA579" s="37"/>
      <c r="FB579" s="37"/>
      <c r="FC579" s="37"/>
      <c r="FD579" s="37"/>
      <c r="FE579" s="37"/>
      <c r="FF579" s="37"/>
      <c r="FG579" s="37"/>
      <c r="FH579" s="37"/>
    </row>
    <row r="580" spans="2:164" x14ac:dyDescent="0.25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48"/>
      <c r="M580" s="37"/>
      <c r="N580" s="37"/>
      <c r="O580" s="37"/>
      <c r="P580" s="37"/>
      <c r="Q580" s="37"/>
      <c r="R580" s="37"/>
      <c r="S580" s="37"/>
      <c r="T580" s="37"/>
      <c r="U580" s="37"/>
      <c r="V580" s="48"/>
      <c r="W580" s="37"/>
      <c r="X580" s="37"/>
      <c r="Y580" s="37"/>
      <c r="Z580" s="37"/>
      <c r="AA580" s="37"/>
      <c r="AB580" s="37"/>
      <c r="AC580" s="37"/>
      <c r="AD580" s="37"/>
      <c r="AE580" s="37"/>
      <c r="AF580" s="48"/>
      <c r="AG580" s="37"/>
      <c r="AH580" s="37"/>
      <c r="AI580" s="37"/>
      <c r="AJ580" s="37"/>
      <c r="AK580" s="37"/>
      <c r="AL580" s="37"/>
      <c r="AM580" s="37"/>
      <c r="AN580" s="37"/>
      <c r="AO580" s="37"/>
      <c r="AP580" s="48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6"/>
      <c r="BB580" s="37"/>
      <c r="BC580" s="37"/>
      <c r="BD580" s="37"/>
      <c r="BE580" s="37"/>
      <c r="BF580" s="37"/>
      <c r="BG580" s="37"/>
      <c r="BH580" s="37"/>
      <c r="BI580" s="37"/>
      <c r="BJ580" s="37"/>
      <c r="BK580" s="48"/>
      <c r="BL580" s="37"/>
      <c r="BM580" s="37"/>
      <c r="BN580" s="37"/>
      <c r="BO580" s="37"/>
      <c r="BP580" s="37"/>
      <c r="BQ580" s="37"/>
      <c r="BR580" s="37"/>
      <c r="BS580" s="37"/>
      <c r="BT580" s="37"/>
      <c r="BU580" s="48"/>
      <c r="BV580" s="37"/>
      <c r="BW580" s="37"/>
      <c r="BX580" s="37"/>
      <c r="BY580" s="37"/>
      <c r="BZ580" s="37"/>
      <c r="CA580" s="37"/>
      <c r="CB580" s="37"/>
      <c r="CC580" s="37"/>
      <c r="CD580" s="37"/>
      <c r="CE580" s="48"/>
      <c r="CF580" s="37"/>
      <c r="CG580" s="37"/>
      <c r="CH580" s="37"/>
      <c r="CI580" s="37"/>
      <c r="CJ580" s="37"/>
      <c r="CK580" s="37"/>
      <c r="CL580" s="37"/>
      <c r="CM580" s="37"/>
      <c r="CN580" s="37"/>
      <c r="CO580" s="37"/>
      <c r="CP580" s="37"/>
      <c r="CQ580" s="37"/>
      <c r="CR580" s="37"/>
      <c r="CS580" s="37"/>
      <c r="CT580" s="37"/>
      <c r="CU580" s="37"/>
      <c r="CV580" s="37"/>
      <c r="CW580" s="37"/>
      <c r="CX580" s="37"/>
      <c r="CY580" s="37"/>
      <c r="CZ580" s="48"/>
      <c r="DA580" s="37"/>
      <c r="DI580">
        <f>DI569+DI487</f>
        <v>1.766</v>
      </c>
      <c r="DT580" s="37"/>
      <c r="DU580" s="37"/>
      <c r="DV580" s="37"/>
      <c r="DW580" s="37"/>
      <c r="DX580" s="37"/>
      <c r="DY580" s="37"/>
      <c r="DZ580" s="37"/>
      <c r="EA580" s="37"/>
      <c r="EB580" s="37"/>
      <c r="EC580" s="37"/>
      <c r="ED580" s="37"/>
      <c r="EE580" s="48"/>
      <c r="EF580" s="37"/>
      <c r="EG580" s="37"/>
      <c r="EH580" s="37"/>
      <c r="EI580" s="37"/>
      <c r="EJ580" s="37"/>
      <c r="EK580" s="37"/>
      <c r="EL580" s="37"/>
      <c r="EM580" s="37"/>
      <c r="EN580" s="37"/>
      <c r="EO580" s="37"/>
      <c r="EP580" s="48"/>
      <c r="EQ580" s="37"/>
      <c r="ER580" s="37"/>
      <c r="ES580" s="37"/>
      <c r="ET580" s="37"/>
      <c r="EU580" s="37"/>
      <c r="EV580" s="37"/>
      <c r="EW580" s="37"/>
      <c r="EX580" s="37"/>
      <c r="EY580" s="36"/>
      <c r="EZ580" s="37"/>
      <c r="FA580" s="37"/>
      <c r="FB580" s="37"/>
      <c r="FC580" s="37"/>
      <c r="FD580" s="37"/>
      <c r="FE580" s="37"/>
      <c r="FF580" s="37"/>
      <c r="FG580" s="37"/>
      <c r="FH580" s="37"/>
    </row>
    <row r="581" spans="2:164" x14ac:dyDescent="0.25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48"/>
      <c r="M581" s="37"/>
      <c r="N581" s="37"/>
      <c r="O581" s="37"/>
      <c r="P581" s="37"/>
      <c r="Q581" s="37"/>
      <c r="R581" s="37"/>
      <c r="S581" s="37"/>
      <c r="T581" s="37"/>
      <c r="U581" s="37"/>
      <c r="V581" s="48"/>
      <c r="W581" s="37"/>
      <c r="X581" s="37"/>
      <c r="Y581" s="37"/>
      <c r="Z581" s="37"/>
      <c r="AA581" s="37"/>
      <c r="AB581" s="37"/>
      <c r="AC581" s="37"/>
      <c r="AD581" s="37"/>
      <c r="AE581" s="37"/>
      <c r="AF581" s="48"/>
      <c r="AG581" s="37"/>
      <c r="AH581" s="37"/>
      <c r="AI581" s="37"/>
      <c r="AJ581" s="37"/>
      <c r="AK581" s="37"/>
      <c r="AL581" s="37"/>
      <c r="AM581" s="37"/>
      <c r="AN581" s="37"/>
      <c r="AO581" s="37"/>
      <c r="AP581" s="48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6"/>
      <c r="BB581" s="37"/>
      <c r="BC581" s="37"/>
      <c r="BD581" s="37"/>
      <c r="BE581" s="37"/>
      <c r="BF581" s="37"/>
      <c r="BG581" s="37"/>
      <c r="BH581" s="37"/>
      <c r="BI581" s="37"/>
      <c r="BJ581" s="37"/>
      <c r="BK581" s="48"/>
      <c r="BL581" s="37"/>
      <c r="BM581" s="37"/>
      <c r="BN581" s="37"/>
      <c r="BO581" s="37"/>
      <c r="BP581" s="37"/>
      <c r="BQ581" s="37"/>
      <c r="BR581" s="37"/>
      <c r="BS581" s="37"/>
      <c r="BT581" s="37"/>
      <c r="BU581" s="48"/>
      <c r="BV581" s="37"/>
      <c r="BW581" s="37"/>
      <c r="BX581" s="37"/>
      <c r="BY581" s="37"/>
      <c r="BZ581" s="37"/>
      <c r="CA581" s="37"/>
      <c r="CB581" s="37"/>
      <c r="CC581" s="37"/>
      <c r="CD581" s="37"/>
      <c r="CE581" s="48"/>
      <c r="CF581" s="37"/>
      <c r="CG581" s="37"/>
      <c r="CH581" s="37"/>
      <c r="CI581" s="37"/>
      <c r="CJ581" s="37"/>
      <c r="CK581" s="37"/>
      <c r="CL581" s="37"/>
      <c r="CM581" s="37"/>
      <c r="CN581" s="37"/>
      <c r="CO581" s="37"/>
      <c r="CP581" s="37"/>
      <c r="CQ581" s="37"/>
      <c r="CR581" s="37"/>
      <c r="CS581" s="37"/>
      <c r="CT581" s="37"/>
      <c r="CU581" s="37"/>
      <c r="CV581" s="37"/>
      <c r="CW581" s="37"/>
      <c r="CX581" s="37"/>
      <c r="CY581" s="37"/>
      <c r="CZ581" s="48"/>
      <c r="DA581" s="37"/>
      <c r="DB581" s="3">
        <v>74</v>
      </c>
      <c r="DC581" t="s">
        <v>96</v>
      </c>
      <c r="DD581" s="50">
        <v>9.856000000000001E-4</v>
      </c>
      <c r="DE581">
        <v>75.671999999999997</v>
      </c>
      <c r="DF581">
        <v>9.3079999999999998</v>
      </c>
      <c r="DG581">
        <v>237.577</v>
      </c>
      <c r="DH581">
        <v>63.188000000000002</v>
      </c>
      <c r="DI581">
        <v>1.7789999999999999</v>
      </c>
      <c r="DT581" s="37"/>
      <c r="DU581" s="37"/>
      <c r="DV581" s="37"/>
      <c r="DW581" s="37"/>
      <c r="DX581" s="37"/>
      <c r="DY581" s="37"/>
      <c r="DZ581" s="37"/>
      <c r="EA581" s="37"/>
      <c r="EB581" s="37"/>
      <c r="EC581" s="37"/>
      <c r="ED581" s="37"/>
      <c r="EE581" s="48"/>
      <c r="EF581" s="37"/>
      <c r="EG581" s="37"/>
      <c r="EH581" s="37"/>
      <c r="EI581" s="37"/>
      <c r="EJ581" s="37"/>
      <c r="EK581" s="37"/>
      <c r="EL581" s="37"/>
      <c r="EM581" s="37"/>
      <c r="EN581" s="37"/>
      <c r="EO581" s="37"/>
      <c r="EP581" s="48"/>
      <c r="EQ581" s="37"/>
      <c r="ER581" s="37"/>
      <c r="ES581" s="37"/>
      <c r="ET581" s="37"/>
      <c r="EU581" s="37"/>
      <c r="EV581" s="37"/>
      <c r="EW581" s="37"/>
      <c r="EX581" s="37"/>
      <c r="EY581" s="36"/>
      <c r="EZ581" s="37"/>
      <c r="FA581" s="37"/>
      <c r="FB581" s="37"/>
      <c r="FC581" s="37"/>
      <c r="FD581" s="37"/>
      <c r="FE581" s="37"/>
      <c r="FF581" s="37"/>
      <c r="FG581" s="37"/>
      <c r="FH581" s="37"/>
    </row>
    <row r="582" spans="2:164" x14ac:dyDescent="0.25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48"/>
      <c r="M582" s="37"/>
      <c r="N582" s="37"/>
      <c r="O582" s="37"/>
      <c r="P582" s="37"/>
      <c r="Q582" s="37"/>
      <c r="R582" s="37"/>
      <c r="S582" s="37"/>
      <c r="T582" s="37"/>
      <c r="U582" s="37"/>
      <c r="V582" s="48"/>
      <c r="W582" s="37"/>
      <c r="X582" s="37"/>
      <c r="Y582" s="37"/>
      <c r="Z582" s="37"/>
      <c r="AA582" s="37"/>
      <c r="AB582" s="37"/>
      <c r="AC582" s="37"/>
      <c r="AD582" s="37"/>
      <c r="AE582" s="37"/>
      <c r="AF582" s="48"/>
      <c r="AG582" s="37"/>
      <c r="AH582" s="37"/>
      <c r="AI582" s="37"/>
      <c r="AJ582" s="37"/>
      <c r="AK582" s="37"/>
      <c r="AL582" s="37"/>
      <c r="AM582" s="37"/>
      <c r="AN582" s="37"/>
      <c r="AO582" s="37"/>
      <c r="AP582" s="48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6"/>
      <c r="BB582" s="37"/>
      <c r="BC582" s="37"/>
      <c r="BD582" s="37"/>
      <c r="BE582" s="37"/>
      <c r="BF582" s="37"/>
      <c r="BG582" s="37"/>
      <c r="BH582" s="37"/>
      <c r="BI582" s="37"/>
      <c r="BJ582" s="37"/>
      <c r="BK582" s="48"/>
      <c r="BL582" s="37"/>
      <c r="BM582" s="37"/>
      <c r="BN582" s="37"/>
      <c r="BO582" s="37"/>
      <c r="BP582" s="37"/>
      <c r="BQ582" s="37"/>
      <c r="BR582" s="37"/>
      <c r="BS582" s="37"/>
      <c r="BT582" s="37"/>
      <c r="BU582" s="48"/>
      <c r="BV582" s="37"/>
      <c r="BW582" s="37"/>
      <c r="BX582" s="37"/>
      <c r="BY582" s="37"/>
      <c r="BZ582" s="37"/>
      <c r="CA582" s="37"/>
      <c r="CB582" s="37"/>
      <c r="CC582" s="37"/>
      <c r="CD582" s="37"/>
      <c r="CE582" s="48"/>
      <c r="CF582" s="37"/>
      <c r="CG582" s="37"/>
      <c r="CH582" s="37"/>
      <c r="CI582" s="37"/>
      <c r="CJ582" s="37"/>
      <c r="CK582" s="37"/>
      <c r="CL582" s="37"/>
      <c r="CM582" s="37"/>
      <c r="CN582" s="37"/>
      <c r="CO582" s="37"/>
      <c r="CP582" s="37"/>
      <c r="CQ582" s="37"/>
      <c r="CR582" s="37"/>
      <c r="CS582" s="37"/>
      <c r="CT582" s="37"/>
      <c r="CU582" s="37"/>
      <c r="CV582" s="37"/>
      <c r="CW582" s="37"/>
      <c r="CX582" s="37"/>
      <c r="CY582" s="37"/>
      <c r="CZ582" s="48"/>
      <c r="DA582" s="37"/>
      <c r="DJ582" t="s">
        <v>9</v>
      </c>
      <c r="DT582" s="37"/>
      <c r="DU582" s="37"/>
      <c r="DV582" s="37"/>
      <c r="DW582" s="37"/>
      <c r="DX582" s="37"/>
      <c r="DY582" s="37"/>
      <c r="DZ582" s="37"/>
      <c r="EA582" s="37"/>
      <c r="EB582" s="37"/>
      <c r="EC582" s="37"/>
      <c r="ED582" s="37"/>
      <c r="EE582" s="48"/>
      <c r="EF582" s="37"/>
      <c r="EG582" s="37"/>
      <c r="EH582" s="37"/>
      <c r="EI582" s="37"/>
      <c r="EJ582" s="37"/>
      <c r="EK582" s="37"/>
      <c r="EL582" s="37"/>
      <c r="EM582" s="37"/>
      <c r="EN582" s="37"/>
      <c r="EO582" s="37"/>
      <c r="EP582" s="48"/>
      <c r="EQ582" s="37"/>
      <c r="ER582" s="37"/>
      <c r="ES582" s="37"/>
      <c r="ET582" s="37"/>
      <c r="EU582" s="37"/>
      <c r="EV582" s="37"/>
      <c r="EW582" s="37"/>
      <c r="EX582" s="37"/>
      <c r="EY582" s="36"/>
      <c r="EZ582" s="37"/>
      <c r="FA582" s="37"/>
      <c r="FB582" s="37"/>
      <c r="FC582" s="37"/>
      <c r="FD582" s="37"/>
      <c r="FE582" s="37"/>
      <c r="FF582" s="37"/>
      <c r="FG582" s="37"/>
      <c r="FH582" s="37"/>
    </row>
    <row r="583" spans="2:164" x14ac:dyDescent="0.25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48"/>
      <c r="M583" s="37"/>
      <c r="N583" s="37"/>
      <c r="O583" s="37"/>
      <c r="P583" s="37"/>
      <c r="Q583" s="37"/>
      <c r="R583" s="37"/>
      <c r="S583" s="37"/>
      <c r="T583" s="37"/>
      <c r="U583" s="37"/>
      <c r="V583" s="48"/>
      <c r="W583" s="37"/>
      <c r="X583" s="37"/>
      <c r="Y583" s="37"/>
      <c r="Z583" s="37"/>
      <c r="AA583" s="37"/>
      <c r="AB583" s="37"/>
      <c r="AC583" s="37"/>
      <c r="AD583" s="37"/>
      <c r="AE583" s="37"/>
      <c r="AF583" s="48"/>
      <c r="AG583" s="37"/>
      <c r="AH583" s="37"/>
      <c r="AI583" s="37"/>
      <c r="AJ583" s="37"/>
      <c r="AK583" s="37"/>
      <c r="AL583" s="37"/>
      <c r="AM583" s="37"/>
      <c r="AN583" s="37"/>
      <c r="AO583" s="37"/>
      <c r="AP583" s="48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6"/>
      <c r="BB583" s="37"/>
      <c r="BC583" s="37"/>
      <c r="BD583" s="37"/>
      <c r="BE583" s="37"/>
      <c r="BF583" s="37"/>
      <c r="BG583" s="37"/>
      <c r="BH583" s="37"/>
      <c r="BI583" s="37"/>
      <c r="BJ583" s="37"/>
      <c r="BK583" s="48"/>
      <c r="BL583" s="37"/>
      <c r="BM583" s="37"/>
      <c r="BN583" s="37"/>
      <c r="BO583" s="37"/>
      <c r="BP583" s="37"/>
      <c r="BQ583" s="37"/>
      <c r="BR583" s="37"/>
      <c r="BS583" s="37"/>
      <c r="BT583" s="37"/>
      <c r="BU583" s="48"/>
      <c r="BV583" s="37"/>
      <c r="BW583" s="37"/>
      <c r="BX583" s="37"/>
      <c r="BY583" s="37"/>
      <c r="BZ583" s="37"/>
      <c r="CA583" s="37"/>
      <c r="CB583" s="37"/>
      <c r="CC583" s="37"/>
      <c r="CD583" s="37"/>
      <c r="CE583" s="48"/>
      <c r="CF583" s="37"/>
      <c r="CG583" s="37"/>
      <c r="CH583" s="37"/>
      <c r="CI583" s="37"/>
      <c r="CJ583" s="37"/>
      <c r="CK583" s="37"/>
      <c r="CL583" s="37"/>
      <c r="CM583" s="37"/>
      <c r="CN583" s="37"/>
      <c r="CO583" s="37"/>
      <c r="CP583" s="37"/>
      <c r="CQ583" s="37"/>
      <c r="CR583" s="37"/>
      <c r="CS583" s="37"/>
      <c r="CT583" s="37"/>
      <c r="CU583" s="37"/>
      <c r="CV583" s="37"/>
      <c r="CW583" s="37"/>
      <c r="CX583" s="37"/>
      <c r="CY583" s="37"/>
      <c r="CZ583" s="48"/>
      <c r="DA583" s="37"/>
      <c r="DJ583">
        <f>DI580/DI576</f>
        <v>126.14285714285715</v>
      </c>
      <c r="DK583">
        <f>DI581/DI576</f>
        <v>127.07142857142858</v>
      </c>
      <c r="DT583" s="37"/>
      <c r="DU583" s="37"/>
      <c r="DV583" s="37"/>
      <c r="DW583" s="37"/>
      <c r="DX583" s="37"/>
      <c r="DY583" s="37"/>
      <c r="DZ583" s="37"/>
      <c r="EA583" s="37"/>
      <c r="EB583" s="37"/>
      <c r="EC583" s="37"/>
      <c r="ED583" s="37"/>
      <c r="EE583" s="48"/>
      <c r="EF583" s="37"/>
      <c r="EG583" s="37"/>
      <c r="EH583" s="37"/>
      <c r="EI583" s="37"/>
      <c r="EJ583" s="37"/>
      <c r="EK583" s="37"/>
      <c r="EL583" s="37"/>
      <c r="EM583" s="37"/>
      <c r="EN583" s="37"/>
      <c r="EO583" s="37"/>
      <c r="EP583" s="48"/>
      <c r="EQ583" s="37"/>
      <c r="ER583" s="37"/>
      <c r="ES583" s="37"/>
      <c r="ET583" s="37"/>
      <c r="EU583" s="37"/>
      <c r="EV583" s="37"/>
      <c r="EW583" s="37"/>
      <c r="EX583" s="37"/>
      <c r="EY583" s="36"/>
      <c r="EZ583" s="37"/>
      <c r="FA583" s="37"/>
      <c r="FB583" s="37"/>
      <c r="FC583" s="37"/>
      <c r="FD583" s="37"/>
      <c r="FE583" s="37"/>
      <c r="FF583" s="37"/>
      <c r="FG583" s="37"/>
      <c r="FH583" s="37"/>
    </row>
    <row r="584" spans="2:164" x14ac:dyDescent="0.25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48"/>
      <c r="M584" s="37"/>
      <c r="N584" s="37"/>
      <c r="O584" s="37"/>
      <c r="P584" s="37"/>
      <c r="Q584" s="37"/>
      <c r="R584" s="37"/>
      <c r="S584" s="37"/>
      <c r="T584" s="37"/>
      <c r="U584" s="37"/>
      <c r="V584" s="48"/>
      <c r="W584" s="37"/>
      <c r="X584" s="37"/>
      <c r="Y584" s="37"/>
      <c r="Z584" s="37"/>
      <c r="AA584" s="37"/>
      <c r="AB584" s="37"/>
      <c r="AC584" s="37"/>
      <c r="AD584" s="37"/>
      <c r="AE584" s="37"/>
      <c r="AF584" s="48"/>
      <c r="AG584" s="37"/>
      <c r="AH584" s="37"/>
      <c r="AI584" s="37"/>
      <c r="AJ584" s="37"/>
      <c r="AK584" s="37"/>
      <c r="AL584" s="37"/>
      <c r="AM584" s="37"/>
      <c r="AN584" s="37"/>
      <c r="AO584" s="37"/>
      <c r="AP584" s="48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6"/>
      <c r="BB584" s="37"/>
      <c r="BC584" s="37"/>
      <c r="BD584" s="37"/>
      <c r="BE584" s="37"/>
      <c r="BF584" s="37"/>
      <c r="BG584" s="37"/>
      <c r="BH584" s="37"/>
      <c r="BI584" s="37"/>
      <c r="BJ584" s="37"/>
      <c r="BK584" s="48"/>
      <c r="BL584" s="37"/>
      <c r="BM584" s="37"/>
      <c r="BN584" s="37"/>
      <c r="BO584" s="37"/>
      <c r="BP584" s="37"/>
      <c r="BQ584" s="37"/>
      <c r="BR584" s="37"/>
      <c r="BS584" s="37"/>
      <c r="BT584" s="37"/>
      <c r="BU584" s="48"/>
      <c r="BV584" s="37"/>
      <c r="BW584" s="37"/>
      <c r="BX584" s="37"/>
      <c r="BY584" s="37"/>
      <c r="BZ584" s="37"/>
      <c r="CA584" s="37"/>
      <c r="CB584" s="37"/>
      <c r="CC584" s="37"/>
      <c r="CD584" s="37"/>
      <c r="CE584" s="48"/>
      <c r="CF584" s="37"/>
      <c r="CG584" s="37"/>
      <c r="CH584" s="37"/>
      <c r="CI584" s="37"/>
      <c r="CJ584" s="37"/>
      <c r="CK584" s="37"/>
      <c r="CL584" s="37"/>
      <c r="CM584" s="37"/>
      <c r="CN584" s="37"/>
      <c r="CO584" s="37"/>
      <c r="CP584" s="37"/>
      <c r="CQ584" s="37"/>
      <c r="CR584" s="37"/>
      <c r="CS584" s="37"/>
      <c r="CT584" s="37"/>
      <c r="CU584" s="37"/>
      <c r="CV584" s="37"/>
      <c r="CW584" s="37"/>
      <c r="CX584" s="37"/>
      <c r="CY584" s="37"/>
      <c r="CZ584" s="48"/>
      <c r="DA584" s="37"/>
      <c r="DE584">
        <f>DF585-DK583</f>
        <v>50.828571428571422</v>
      </c>
      <c r="DF584">
        <f>DI581/(DI576+DI577)</f>
        <v>98.833333333333343</v>
      </c>
      <c r="DG584">
        <f>DH585-DJ583</f>
        <v>50.45714285714287</v>
      </c>
      <c r="DH584">
        <f>DI580/(DI576+DI577)</f>
        <v>98.111111111111114</v>
      </c>
      <c r="DI584" t="s">
        <v>10</v>
      </c>
      <c r="DJ584">
        <f>DI580/DI579</f>
        <v>72.08163265306122</v>
      </c>
      <c r="DK584">
        <f>DI581/DI579</f>
        <v>72.612244897959172</v>
      </c>
      <c r="DT584" s="37"/>
      <c r="DU584" s="37"/>
      <c r="DV584" s="37"/>
      <c r="DW584" s="37"/>
      <c r="DX584" s="37"/>
      <c r="DY584" s="37"/>
      <c r="DZ584" s="37"/>
      <c r="EA584" s="37"/>
      <c r="EB584" s="37"/>
      <c r="EC584" s="37"/>
      <c r="ED584" s="37"/>
      <c r="EE584" s="48"/>
      <c r="EF584" s="37"/>
      <c r="EG584" s="37"/>
      <c r="EH584" s="37"/>
      <c r="EI584" s="37"/>
      <c r="EJ584" s="37"/>
      <c r="EK584" s="37"/>
      <c r="EL584" s="37"/>
      <c r="EM584" s="37"/>
      <c r="EN584" s="37"/>
      <c r="EO584" s="37"/>
      <c r="EP584" s="48"/>
      <c r="EQ584" s="37"/>
      <c r="ER584" s="37"/>
      <c r="ES584" s="37"/>
      <c r="ET584" s="37"/>
      <c r="EU584" s="37"/>
      <c r="EV584" s="37"/>
      <c r="EW584" s="37"/>
      <c r="EX584" s="37"/>
      <c r="EY584" s="36"/>
      <c r="EZ584" s="37"/>
      <c r="FA584" s="37"/>
      <c r="FB584" s="37"/>
      <c r="FC584" s="37"/>
      <c r="FD584" s="37"/>
      <c r="FE584" s="37"/>
      <c r="FF584" s="37"/>
      <c r="FG584" s="37"/>
      <c r="FH584" s="37"/>
    </row>
    <row r="585" spans="2:164" x14ac:dyDescent="0.25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48"/>
      <c r="M585" s="37"/>
      <c r="N585" s="37"/>
      <c r="O585" s="37"/>
      <c r="P585" s="37"/>
      <c r="Q585" s="37"/>
      <c r="R585" s="37"/>
      <c r="S585" s="37"/>
      <c r="T585" s="37"/>
      <c r="U585" s="37"/>
      <c r="V585" s="48"/>
      <c r="W585" s="37"/>
      <c r="X585" s="37"/>
      <c r="Y585" s="37"/>
      <c r="Z585" s="37"/>
      <c r="AA585" s="37"/>
      <c r="AB585" s="37"/>
      <c r="AC585" s="37"/>
      <c r="AD585" s="37"/>
      <c r="AE585" s="37"/>
      <c r="AF585" s="48"/>
      <c r="AG585" s="37"/>
      <c r="AH585" s="37"/>
      <c r="AI585" s="37"/>
      <c r="AJ585" s="37"/>
      <c r="AK585" s="37"/>
      <c r="AL585" s="37"/>
      <c r="AM585" s="37"/>
      <c r="AN585" s="37"/>
      <c r="AO585" s="37"/>
      <c r="AP585" s="48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6"/>
      <c r="BB585" s="37"/>
      <c r="BC585" s="37"/>
      <c r="BD585" s="37"/>
      <c r="BE585" s="37"/>
      <c r="BF585" s="37"/>
      <c r="BG585" s="37"/>
      <c r="BH585" s="37"/>
      <c r="BI585" s="37"/>
      <c r="BJ585" s="37"/>
      <c r="BK585" s="48"/>
      <c r="BL585" s="37"/>
      <c r="BM585" s="37"/>
      <c r="BN585" s="37"/>
      <c r="BO585" s="37"/>
      <c r="BP585" s="37"/>
      <c r="BQ585" s="37"/>
      <c r="BR585" s="37"/>
      <c r="BS585" s="37"/>
      <c r="BT585" s="37"/>
      <c r="BU585" s="48"/>
      <c r="BV585" s="37"/>
      <c r="BW585" s="37"/>
      <c r="BX585" s="37"/>
      <c r="BY585" s="37"/>
      <c r="BZ585" s="37"/>
      <c r="CA585" s="37"/>
      <c r="CB585" s="37"/>
      <c r="CC585" s="37"/>
      <c r="CD585" s="37"/>
      <c r="CE585" s="48"/>
      <c r="CF585" s="37"/>
      <c r="CG585" s="37"/>
      <c r="CH585" s="37"/>
      <c r="CI585" s="37"/>
      <c r="CJ585" s="37"/>
      <c r="CK585" s="37"/>
      <c r="CL585" s="37"/>
      <c r="CM585" s="37"/>
      <c r="CN585" s="37"/>
      <c r="CO585" s="37"/>
      <c r="CP585" s="37"/>
      <c r="CQ585" s="37"/>
      <c r="CR585" s="37"/>
      <c r="CS585" s="37"/>
      <c r="CT585" s="37"/>
      <c r="CU585" s="37"/>
      <c r="CV585" s="37"/>
      <c r="CW585" s="37"/>
      <c r="CX585" s="37"/>
      <c r="CY585" s="37"/>
      <c r="CZ585" s="48"/>
      <c r="DA585" s="37"/>
      <c r="DF585">
        <f>DI581/(DI576-DI577)</f>
        <v>177.9</v>
      </c>
      <c r="DH585">
        <f>DI580/(DI576-DI577)</f>
        <v>176.60000000000002</v>
      </c>
      <c r="DI585" t="s">
        <v>11</v>
      </c>
      <c r="DJ585">
        <f>DI580/DI578</f>
        <v>220.75</v>
      </c>
      <c r="DK585">
        <f>DI581/DI578</f>
        <v>222.37499999999997</v>
      </c>
      <c r="DT585" s="37"/>
      <c r="DU585" s="37"/>
      <c r="DV585" s="37"/>
      <c r="DW585" s="37"/>
      <c r="DX585" s="37"/>
      <c r="DY585" s="37"/>
      <c r="DZ585" s="37"/>
      <c r="EA585" s="37"/>
      <c r="EB585" s="37"/>
      <c r="EC585" s="37"/>
      <c r="ED585" s="37"/>
      <c r="EE585" s="48"/>
      <c r="EF585" s="37"/>
      <c r="EG585" s="37"/>
      <c r="EH585" s="37"/>
      <c r="EI585" s="37"/>
      <c r="EJ585" s="37"/>
      <c r="EK585" s="37"/>
      <c r="EL585" s="37"/>
      <c r="EM585" s="37"/>
      <c r="EN585" s="37"/>
      <c r="EO585" s="37"/>
      <c r="EP585" s="48"/>
      <c r="EQ585" s="37"/>
      <c r="ER585" s="37"/>
      <c r="ES585" s="37"/>
      <c r="ET585" s="37"/>
      <c r="EU585" s="37"/>
      <c r="EV585" s="37"/>
      <c r="EW585" s="37"/>
      <c r="EX585" s="37"/>
      <c r="EY585" s="36"/>
      <c r="EZ585" s="37"/>
      <c r="FA585" s="37"/>
      <c r="FB585" s="37"/>
      <c r="FC585" s="37"/>
      <c r="FD585" s="37"/>
      <c r="FE585" s="37"/>
      <c r="FF585" s="37"/>
      <c r="FG585" s="37"/>
      <c r="FH585" s="37"/>
    </row>
    <row r="586" spans="2:164" x14ac:dyDescent="0.25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48"/>
      <c r="M586" s="37"/>
      <c r="N586" s="37"/>
      <c r="O586" s="37"/>
      <c r="P586" s="37"/>
      <c r="Q586" s="37"/>
      <c r="R586" s="37"/>
      <c r="S586" s="37"/>
      <c r="T586" s="37"/>
      <c r="U586" s="37"/>
      <c r="V586" s="48"/>
      <c r="W586" s="37"/>
      <c r="X586" s="37"/>
      <c r="Y586" s="37"/>
      <c r="Z586" s="37"/>
      <c r="AA586" s="37"/>
      <c r="AB586" s="37"/>
      <c r="AC586" s="37"/>
      <c r="AD586" s="37"/>
      <c r="AE586" s="37"/>
      <c r="AF586" s="48"/>
      <c r="AG586" s="37"/>
      <c r="AH586" s="37"/>
      <c r="AI586" s="37"/>
      <c r="AJ586" s="37"/>
      <c r="AK586" s="37"/>
      <c r="AL586" s="37"/>
      <c r="AM586" s="37"/>
      <c r="AN586" s="37"/>
      <c r="AO586" s="37"/>
      <c r="AP586" s="48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6"/>
      <c r="BB586" s="37"/>
      <c r="BC586" s="37"/>
      <c r="BD586" s="37"/>
      <c r="BE586" s="37"/>
      <c r="BF586" s="37"/>
      <c r="BG586" s="37"/>
      <c r="BH586" s="37"/>
      <c r="BI586" s="37"/>
      <c r="BJ586" s="37"/>
      <c r="BK586" s="48"/>
      <c r="BL586" s="37"/>
      <c r="BM586" s="37"/>
      <c r="BN586" s="37"/>
      <c r="BO586" s="37"/>
      <c r="BP586" s="37"/>
      <c r="BQ586" s="37"/>
      <c r="BR586" s="37"/>
      <c r="BS586" s="37"/>
      <c r="BT586" s="37"/>
      <c r="BU586" s="48"/>
      <c r="BV586" s="37"/>
      <c r="BW586" s="37"/>
      <c r="BX586" s="37"/>
      <c r="BY586" s="37"/>
      <c r="BZ586" s="37"/>
      <c r="CA586" s="37"/>
      <c r="CB586" s="37"/>
      <c r="CC586" s="37"/>
      <c r="CD586" s="37"/>
      <c r="CE586" s="48"/>
      <c r="CF586" s="37"/>
      <c r="CG586" s="37"/>
      <c r="CH586" s="37"/>
      <c r="CI586" s="37"/>
      <c r="CJ586" s="37"/>
      <c r="CK586" s="37"/>
      <c r="CL586" s="37"/>
      <c r="CM586" s="37"/>
      <c r="CN586" s="37"/>
      <c r="CO586" s="37"/>
      <c r="CP586" s="37"/>
      <c r="CQ586" s="37"/>
      <c r="CR586" s="37"/>
      <c r="CS586" s="37"/>
      <c r="CT586" s="37"/>
      <c r="CU586" s="37"/>
      <c r="CV586" s="37"/>
      <c r="CW586" s="37"/>
      <c r="CX586" s="37"/>
      <c r="CY586" s="37"/>
      <c r="CZ586" s="48"/>
      <c r="DA586" s="37"/>
      <c r="DB586" s="51" t="s">
        <v>98</v>
      </c>
      <c r="DC586" s="37"/>
      <c r="DD586" s="37"/>
      <c r="DE586" s="37"/>
      <c r="DF586" s="37"/>
      <c r="DG586" s="37"/>
      <c r="DH586" s="37"/>
      <c r="DI586" s="37"/>
      <c r="DJ586" s="37"/>
      <c r="DK586" s="37"/>
      <c r="DL586" s="37"/>
      <c r="DM586" s="37"/>
      <c r="DN586" s="37"/>
      <c r="DO586" s="37"/>
      <c r="DP586" s="37"/>
      <c r="DQ586" s="37"/>
      <c r="DR586" s="37"/>
      <c r="DS586" s="37"/>
      <c r="DT586" s="37"/>
      <c r="DU586" s="37"/>
      <c r="DV586" s="37"/>
      <c r="DW586" s="37"/>
      <c r="DX586" s="37"/>
      <c r="DY586" s="37"/>
      <c r="DZ586" s="37"/>
      <c r="EA586" s="37"/>
      <c r="EB586" s="37"/>
      <c r="EC586" s="37"/>
      <c r="ED586" s="37"/>
      <c r="EE586" s="48"/>
      <c r="EF586" s="37"/>
      <c r="EG586" s="37"/>
      <c r="EH586" s="37"/>
      <c r="EI586" s="37"/>
      <c r="EJ586" s="37"/>
      <c r="EK586" s="37"/>
      <c r="EL586" s="37"/>
      <c r="EM586" s="37"/>
      <c r="EN586" s="37"/>
      <c r="EO586" s="37"/>
      <c r="EP586" s="48"/>
      <c r="EQ586" s="37"/>
      <c r="ER586" s="37"/>
      <c r="ES586" s="37"/>
      <c r="ET586" s="37"/>
      <c r="EU586" s="37"/>
      <c r="EV586" s="37"/>
      <c r="EW586" s="37"/>
      <c r="EX586" s="37"/>
      <c r="EY586" s="36"/>
      <c r="EZ586" s="37"/>
      <c r="FA586" s="37"/>
      <c r="FB586" s="37"/>
      <c r="FC586" s="37"/>
      <c r="FD586" s="37"/>
      <c r="FE586" s="37"/>
      <c r="FF586" s="37"/>
      <c r="FG586" s="37"/>
      <c r="FH586" s="37"/>
    </row>
    <row r="587" spans="2:164" x14ac:dyDescent="0.25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48"/>
      <c r="M587" s="37"/>
      <c r="N587" s="37"/>
      <c r="O587" s="37"/>
      <c r="P587" s="37"/>
      <c r="Q587" s="37"/>
      <c r="R587" s="37"/>
      <c r="S587" s="37"/>
      <c r="T587" s="37"/>
      <c r="U587" s="37"/>
      <c r="V587" s="48"/>
      <c r="W587" s="37"/>
      <c r="X587" s="37"/>
      <c r="Y587" s="37"/>
      <c r="Z587" s="37"/>
      <c r="AA587" s="37"/>
      <c r="AB587" s="37"/>
      <c r="AC587" s="37"/>
      <c r="AD587" s="37"/>
      <c r="AE587" s="37"/>
      <c r="AF587" s="48"/>
      <c r="AG587" s="37"/>
      <c r="AH587" s="37"/>
      <c r="AI587" s="37"/>
      <c r="AJ587" s="37"/>
      <c r="AK587" s="37"/>
      <c r="AL587" s="37"/>
      <c r="AM587" s="37"/>
      <c r="AN587" s="37"/>
      <c r="AO587" s="37"/>
      <c r="AP587" s="48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6"/>
      <c r="BB587" s="37"/>
      <c r="BC587" s="37"/>
      <c r="BD587" s="37"/>
      <c r="BE587" s="37"/>
      <c r="BF587" s="37"/>
      <c r="BG587" s="37"/>
      <c r="BH587" s="37"/>
      <c r="BI587" s="37"/>
      <c r="BJ587" s="37"/>
      <c r="BK587" s="48"/>
      <c r="BL587" s="37"/>
      <c r="BM587" s="37"/>
      <c r="BN587" s="37"/>
      <c r="BO587" s="37"/>
      <c r="BP587" s="37"/>
      <c r="BQ587" s="37"/>
      <c r="BR587" s="37"/>
      <c r="BS587" s="37"/>
      <c r="BT587" s="37"/>
      <c r="BU587" s="48"/>
      <c r="BV587" s="37"/>
      <c r="BW587" s="37"/>
      <c r="BX587" s="37"/>
      <c r="BY587" s="37"/>
      <c r="BZ587" s="37"/>
      <c r="CA587" s="37"/>
      <c r="CB587" s="37"/>
      <c r="CC587" s="37"/>
      <c r="CD587" s="37"/>
      <c r="CE587" s="48"/>
      <c r="CF587" s="37"/>
      <c r="CG587" s="37"/>
      <c r="CH587" s="37"/>
      <c r="CI587" s="37"/>
      <c r="CJ587" s="37"/>
      <c r="CK587" s="37"/>
      <c r="CL587" s="37"/>
      <c r="CM587" s="37"/>
      <c r="CN587" s="37"/>
      <c r="CO587" s="37"/>
      <c r="CP587" s="37"/>
      <c r="CQ587" s="37"/>
      <c r="CR587" s="37"/>
      <c r="CS587" s="37"/>
      <c r="CT587" s="37"/>
      <c r="CU587" s="37"/>
      <c r="CV587" s="37"/>
      <c r="CW587" s="37"/>
      <c r="CX587" s="37"/>
      <c r="CY587" s="37"/>
      <c r="CZ587" s="48"/>
      <c r="DA587" s="37"/>
      <c r="DB587" s="3" t="s">
        <v>13</v>
      </c>
      <c r="DC587" t="s">
        <v>1</v>
      </c>
      <c r="DD587" t="s">
        <v>2</v>
      </c>
      <c r="DE587" t="s">
        <v>3</v>
      </c>
      <c r="DF587" t="s">
        <v>4</v>
      </c>
      <c r="DG587" t="s">
        <v>5</v>
      </c>
      <c r="DH587" t="s">
        <v>6</v>
      </c>
      <c r="DI587" t="s">
        <v>14</v>
      </c>
      <c r="DT587" s="37"/>
      <c r="DU587" s="37"/>
      <c r="DV587" s="37"/>
      <c r="DW587" s="37"/>
      <c r="DX587" s="37"/>
      <c r="DY587" s="37"/>
      <c r="DZ587" s="37"/>
      <c r="EA587" s="37"/>
      <c r="EB587" s="37"/>
      <c r="EC587" s="37"/>
      <c r="ED587" s="37"/>
      <c r="EE587" s="48"/>
      <c r="EF587" s="37"/>
      <c r="EG587" s="37"/>
      <c r="EH587" s="37"/>
      <c r="EI587" s="37"/>
      <c r="EJ587" s="37"/>
      <c r="EK587" s="37"/>
      <c r="EL587" s="37"/>
      <c r="EM587" s="37"/>
      <c r="EN587" s="37"/>
      <c r="EO587" s="37"/>
      <c r="EP587" s="48"/>
      <c r="EQ587" s="37"/>
      <c r="ER587" s="37"/>
      <c r="ES587" s="37"/>
      <c r="ET587" s="37"/>
      <c r="EU587" s="37"/>
      <c r="EV587" s="37"/>
      <c r="EW587" s="37"/>
      <c r="EX587" s="37"/>
      <c r="EY587" s="36"/>
      <c r="EZ587" s="37"/>
      <c r="FA587" s="37"/>
      <c r="FB587" s="37"/>
      <c r="FC587" s="37"/>
      <c r="FD587" s="37"/>
      <c r="FE587" s="37"/>
      <c r="FF587" s="37"/>
      <c r="FG587" s="37"/>
      <c r="FH587" s="37"/>
    </row>
    <row r="588" spans="2:164" x14ac:dyDescent="0.25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48"/>
      <c r="M588" s="37"/>
      <c r="N588" s="37"/>
      <c r="O588" s="37"/>
      <c r="P588" s="37"/>
      <c r="Q588" s="37"/>
      <c r="R588" s="37"/>
      <c r="S588" s="37"/>
      <c r="T588" s="37"/>
      <c r="U588" s="37"/>
      <c r="V588" s="48"/>
      <c r="W588" s="37"/>
      <c r="X588" s="37"/>
      <c r="Y588" s="37"/>
      <c r="Z588" s="37"/>
      <c r="AA588" s="37"/>
      <c r="AB588" s="37"/>
      <c r="AC588" s="37"/>
      <c r="AD588" s="37"/>
      <c r="AE588" s="37"/>
      <c r="AF588" s="48"/>
      <c r="AG588" s="37"/>
      <c r="AH588" s="37"/>
      <c r="AI588" s="37"/>
      <c r="AJ588" s="37"/>
      <c r="AK588" s="37"/>
      <c r="AL588" s="37"/>
      <c r="AM588" s="37"/>
      <c r="AN588" s="37"/>
      <c r="AO588" s="37"/>
      <c r="AP588" s="48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6"/>
      <c r="BB588" s="37"/>
      <c r="BC588" s="37"/>
      <c r="BD588" s="37"/>
      <c r="BE588" s="37"/>
      <c r="BF588" s="37"/>
      <c r="BG588" s="37"/>
      <c r="BH588" s="37"/>
      <c r="BI588" s="37"/>
      <c r="BJ588" s="37"/>
      <c r="BK588" s="48"/>
      <c r="BL588" s="37"/>
      <c r="BM588" s="37"/>
      <c r="BN588" s="37"/>
      <c r="BO588" s="37"/>
      <c r="BP588" s="37"/>
      <c r="BQ588" s="37"/>
      <c r="BR588" s="37"/>
      <c r="BS588" s="37"/>
      <c r="BT588" s="37"/>
      <c r="BU588" s="48"/>
      <c r="BV588" s="37"/>
      <c r="BW588" s="37"/>
      <c r="BX588" s="37"/>
      <c r="BY588" s="37"/>
      <c r="BZ588" s="37"/>
      <c r="CA588" s="37"/>
      <c r="CB588" s="37"/>
      <c r="CC588" s="37"/>
      <c r="CD588" s="37"/>
      <c r="CE588" s="48"/>
      <c r="CF588" s="37"/>
      <c r="CG588" s="37"/>
      <c r="CH588" s="37"/>
      <c r="CI588" s="37"/>
      <c r="CJ588" s="37"/>
      <c r="CK588" s="37"/>
      <c r="CL588" s="37"/>
      <c r="CM588" s="37"/>
      <c r="CN588" s="37"/>
      <c r="CO588" s="37"/>
      <c r="CP588" s="37"/>
      <c r="CQ588" s="37"/>
      <c r="CR588" s="37"/>
      <c r="CS588" s="37"/>
      <c r="CT588" s="37"/>
      <c r="CU588" s="37"/>
      <c r="CV588" s="37"/>
      <c r="CW588" s="37"/>
      <c r="CX588" s="37"/>
      <c r="CY588" s="37"/>
      <c r="CZ588" s="48"/>
      <c r="DA588" s="37"/>
      <c r="DB588" s="3">
        <v>1</v>
      </c>
      <c r="DD588" s="50">
        <v>5.5300000000000004E-6</v>
      </c>
      <c r="DE588">
        <v>59.600999999999999</v>
      </c>
      <c r="DF588">
        <v>56</v>
      </c>
      <c r="DG588">
        <v>62.927999999999997</v>
      </c>
      <c r="DH588">
        <v>0</v>
      </c>
      <c r="DI588">
        <v>0.01</v>
      </c>
      <c r="DT588" s="37"/>
      <c r="DU588" s="37"/>
      <c r="DV588" s="37"/>
      <c r="DW588" s="37"/>
      <c r="DX588" s="37"/>
      <c r="DY588" s="37"/>
      <c r="DZ588" s="37"/>
      <c r="EA588" s="37"/>
      <c r="EB588" s="37"/>
      <c r="EC588" s="37"/>
      <c r="ED588" s="37"/>
      <c r="EE588" s="48"/>
      <c r="EF588" s="37"/>
      <c r="EG588" s="37"/>
      <c r="EH588" s="37"/>
      <c r="EI588" s="37"/>
      <c r="EJ588" s="37"/>
      <c r="EK588" s="37"/>
      <c r="EL588" s="37"/>
      <c r="EM588" s="37"/>
      <c r="EN588" s="37"/>
      <c r="EO588" s="37"/>
      <c r="EP588" s="48"/>
      <c r="EQ588" s="37"/>
      <c r="ER588" s="37"/>
      <c r="ES588" s="37"/>
      <c r="ET588" s="37"/>
      <c r="EU588" s="37"/>
      <c r="EV588" s="37"/>
      <c r="EW588" s="37"/>
      <c r="EX588" s="37"/>
      <c r="EY588" s="36"/>
      <c r="EZ588" s="37"/>
      <c r="FA588" s="37"/>
      <c r="FB588" s="37"/>
      <c r="FC588" s="37"/>
      <c r="FD588" s="37"/>
      <c r="FE588" s="37"/>
      <c r="FF588" s="37"/>
      <c r="FG588" s="37"/>
      <c r="FH588" s="37"/>
    </row>
    <row r="589" spans="2:164" x14ac:dyDescent="0.25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48"/>
      <c r="M589" s="37"/>
      <c r="N589" s="37"/>
      <c r="O589" s="37"/>
      <c r="P589" s="37"/>
      <c r="Q589" s="37"/>
      <c r="R589" s="37"/>
      <c r="S589" s="37"/>
      <c r="T589" s="37"/>
      <c r="U589" s="37"/>
      <c r="V589" s="48"/>
      <c r="W589" s="37"/>
      <c r="X589" s="37"/>
      <c r="Y589" s="37"/>
      <c r="Z589" s="37"/>
      <c r="AA589" s="37"/>
      <c r="AB589" s="37"/>
      <c r="AC589" s="37"/>
      <c r="AD589" s="37"/>
      <c r="AE589" s="37"/>
      <c r="AF589" s="48"/>
      <c r="AG589" s="37"/>
      <c r="AH589" s="37"/>
      <c r="AI589" s="37"/>
      <c r="AJ589" s="37"/>
      <c r="AK589" s="37"/>
      <c r="AL589" s="37"/>
      <c r="AM589" s="37"/>
      <c r="AN589" s="37"/>
      <c r="AO589" s="37"/>
      <c r="AP589" s="48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6"/>
      <c r="BB589" s="37"/>
      <c r="BC589" s="37"/>
      <c r="BD589" s="37"/>
      <c r="BE589" s="37"/>
      <c r="BF589" s="37"/>
      <c r="BG589" s="37"/>
      <c r="BH589" s="37"/>
      <c r="BI589" s="37"/>
      <c r="BJ589" s="37"/>
      <c r="BK589" s="48"/>
      <c r="BL589" s="37"/>
      <c r="BM589" s="37"/>
      <c r="BN589" s="37"/>
      <c r="BO589" s="37"/>
      <c r="BP589" s="37"/>
      <c r="BQ589" s="37"/>
      <c r="BR589" s="37"/>
      <c r="BS589" s="37"/>
      <c r="BT589" s="37"/>
      <c r="BU589" s="48"/>
      <c r="BV589" s="37"/>
      <c r="BW589" s="37"/>
      <c r="BX589" s="37"/>
      <c r="BY589" s="37"/>
      <c r="BZ589" s="37"/>
      <c r="CA589" s="37"/>
      <c r="CB589" s="37"/>
      <c r="CC589" s="37"/>
      <c r="CD589" s="37"/>
      <c r="CE589" s="48"/>
      <c r="CF589" s="37"/>
      <c r="CG589" s="37"/>
      <c r="CH589" s="37"/>
      <c r="CI589" s="37"/>
      <c r="CJ589" s="37"/>
      <c r="CK589" s="37"/>
      <c r="CL589" s="37"/>
      <c r="CM589" s="37"/>
      <c r="CN589" s="37"/>
      <c r="CO589" s="37"/>
      <c r="CP589" s="37"/>
      <c r="CQ589" s="37"/>
      <c r="CR589" s="37"/>
      <c r="CS589" s="37"/>
      <c r="CT589" s="37"/>
      <c r="CU589" s="37"/>
      <c r="CV589" s="37"/>
      <c r="CW589" s="37"/>
      <c r="CX589" s="37"/>
      <c r="CY589" s="37"/>
      <c r="CZ589" s="48"/>
      <c r="DA589" s="37"/>
      <c r="DB589" s="3">
        <v>2</v>
      </c>
      <c r="DD589" s="50">
        <v>7.0600000000000002E-6</v>
      </c>
      <c r="DE589">
        <v>62.173999999999999</v>
      </c>
      <c r="DF589">
        <v>56.444000000000003</v>
      </c>
      <c r="DG589">
        <v>66.111000000000004</v>
      </c>
      <c r="DH589">
        <v>180</v>
      </c>
      <c r="DI589">
        <v>1.2E-2</v>
      </c>
      <c r="DT589" s="37"/>
      <c r="DU589" s="37"/>
      <c r="DV589" s="37"/>
      <c r="DW589" s="37"/>
      <c r="DX589" s="37"/>
      <c r="DY589" s="37"/>
      <c r="DZ589" s="37"/>
      <c r="EA589" s="37"/>
      <c r="EB589" s="37"/>
      <c r="EC589" s="37"/>
      <c r="ED589" s="37"/>
      <c r="EE589" s="48"/>
      <c r="EF589" s="37"/>
      <c r="EG589" s="37"/>
      <c r="EH589" s="37"/>
      <c r="EI589" s="37"/>
      <c r="EJ589" s="37"/>
      <c r="EK589" s="37"/>
      <c r="EL589" s="37"/>
      <c r="EM589" s="37"/>
      <c r="EN589" s="37"/>
      <c r="EO589" s="37"/>
      <c r="EP589" s="48"/>
      <c r="EQ589" s="37"/>
      <c r="ER589" s="37"/>
      <c r="ES589" s="37"/>
      <c r="ET589" s="37"/>
      <c r="EU589" s="37"/>
      <c r="EV589" s="37"/>
      <c r="EW589" s="37"/>
      <c r="EX589" s="37"/>
      <c r="EY589" s="36"/>
      <c r="EZ589" s="37"/>
      <c r="FA589" s="37"/>
      <c r="FB589" s="37"/>
      <c r="FC589" s="37"/>
      <c r="FD589" s="37"/>
      <c r="FE589" s="37"/>
      <c r="FF589" s="37"/>
      <c r="FG589" s="37"/>
      <c r="FH589" s="37"/>
    </row>
    <row r="590" spans="2:164" x14ac:dyDescent="0.25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48"/>
      <c r="M590" s="37"/>
      <c r="N590" s="37"/>
      <c r="O590" s="37"/>
      <c r="P590" s="37"/>
      <c r="Q590" s="37"/>
      <c r="R590" s="37"/>
      <c r="S590" s="37"/>
      <c r="T590" s="37"/>
      <c r="U590" s="37"/>
      <c r="V590" s="48"/>
      <c r="W590" s="37"/>
      <c r="X590" s="37"/>
      <c r="Y590" s="37"/>
      <c r="Z590" s="37"/>
      <c r="AA590" s="37"/>
      <c r="AB590" s="37"/>
      <c r="AC590" s="37"/>
      <c r="AD590" s="37"/>
      <c r="AE590" s="37"/>
      <c r="AF590" s="48"/>
      <c r="AG590" s="37"/>
      <c r="AH590" s="37"/>
      <c r="AI590" s="37"/>
      <c r="AJ590" s="37"/>
      <c r="AK590" s="37"/>
      <c r="AL590" s="37"/>
      <c r="AM590" s="37"/>
      <c r="AN590" s="37"/>
      <c r="AO590" s="37"/>
      <c r="AP590" s="48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6"/>
      <c r="BB590" s="37"/>
      <c r="BC590" s="37"/>
      <c r="BD590" s="37"/>
      <c r="BE590" s="37"/>
      <c r="BF590" s="37"/>
      <c r="BG590" s="37"/>
      <c r="BH590" s="37"/>
      <c r="BI590" s="37"/>
      <c r="BJ590" s="37"/>
      <c r="BK590" s="48"/>
      <c r="BL590" s="37"/>
      <c r="BM590" s="37"/>
      <c r="BN590" s="37"/>
      <c r="BO590" s="37"/>
      <c r="BP590" s="37"/>
      <c r="BQ590" s="37"/>
      <c r="BR590" s="37"/>
      <c r="BS590" s="37"/>
      <c r="BT590" s="37"/>
      <c r="BU590" s="48"/>
      <c r="BV590" s="37"/>
      <c r="BW590" s="37"/>
      <c r="BX590" s="37"/>
      <c r="BY590" s="37"/>
      <c r="BZ590" s="37"/>
      <c r="CA590" s="37"/>
      <c r="CB590" s="37"/>
      <c r="CC590" s="37"/>
      <c r="CD590" s="37"/>
      <c r="CE590" s="48"/>
      <c r="CF590" s="37"/>
      <c r="CG590" s="37"/>
      <c r="CH590" s="37"/>
      <c r="CI590" s="37"/>
      <c r="CJ590" s="37"/>
      <c r="CK590" s="37"/>
      <c r="CL590" s="37"/>
      <c r="CM590" s="37"/>
      <c r="CN590" s="37"/>
      <c r="CO590" s="37"/>
      <c r="CP590" s="37"/>
      <c r="CQ590" s="37"/>
      <c r="CR590" s="37"/>
      <c r="CS590" s="37"/>
      <c r="CT590" s="37"/>
      <c r="CU590" s="37"/>
      <c r="CV590" s="37"/>
      <c r="CW590" s="37"/>
      <c r="CX590" s="37"/>
      <c r="CY590" s="37"/>
      <c r="CZ590" s="48"/>
      <c r="DA590" s="37"/>
      <c r="DB590" s="3">
        <v>3</v>
      </c>
      <c r="DD590" s="50">
        <v>6.7499999999999997E-6</v>
      </c>
      <c r="DE590">
        <v>63.847999999999999</v>
      </c>
      <c r="DF590">
        <v>56.893999999999998</v>
      </c>
      <c r="DG590">
        <v>76.650000000000006</v>
      </c>
      <c r="DH590">
        <v>-5.194</v>
      </c>
      <c r="DI590">
        <v>1.2E-2</v>
      </c>
      <c r="DT590" s="37"/>
      <c r="DU590" s="37"/>
      <c r="DV590" s="37"/>
      <c r="DW590" s="37"/>
      <c r="DX590" s="37"/>
      <c r="DY590" s="37"/>
      <c r="DZ590" s="37"/>
      <c r="EA590" s="37"/>
      <c r="EB590" s="37"/>
      <c r="EC590" s="37"/>
      <c r="ED590" s="37"/>
      <c r="EE590" s="48"/>
      <c r="EF590" s="37"/>
      <c r="EG590" s="37"/>
      <c r="EH590" s="37"/>
      <c r="EI590" s="37"/>
      <c r="EJ590" s="37"/>
      <c r="EK590" s="37"/>
      <c r="EL590" s="37"/>
      <c r="EM590" s="37"/>
      <c r="EN590" s="37"/>
      <c r="EO590" s="37"/>
      <c r="EP590" s="48"/>
      <c r="EQ590" s="37"/>
      <c r="ER590" s="37"/>
      <c r="ES590" s="37"/>
      <c r="ET590" s="37"/>
      <c r="EU590" s="37"/>
      <c r="EV590" s="37"/>
      <c r="EW590" s="37"/>
      <c r="EX590" s="37"/>
      <c r="EY590" s="36"/>
      <c r="EZ590" s="37"/>
      <c r="FA590" s="37"/>
      <c r="FB590" s="37"/>
      <c r="FC590" s="37"/>
      <c r="FD590" s="37"/>
      <c r="FE590" s="37"/>
      <c r="FF590" s="37"/>
      <c r="FG590" s="37"/>
      <c r="FH590" s="37"/>
    </row>
    <row r="591" spans="2:164" x14ac:dyDescent="0.25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48"/>
      <c r="M591" s="37"/>
      <c r="N591" s="37"/>
      <c r="O591" s="37"/>
      <c r="P591" s="37"/>
      <c r="Q591" s="37"/>
      <c r="R591" s="37"/>
      <c r="S591" s="37"/>
      <c r="T591" s="37"/>
      <c r="U591" s="37"/>
      <c r="V591" s="48"/>
      <c r="W591" s="37"/>
      <c r="X591" s="37"/>
      <c r="Y591" s="37"/>
      <c r="Z591" s="37"/>
      <c r="AA591" s="37"/>
      <c r="AB591" s="37"/>
      <c r="AC591" s="37"/>
      <c r="AD591" s="37"/>
      <c r="AE591" s="37"/>
      <c r="AF591" s="48"/>
      <c r="AG591" s="37"/>
      <c r="AH591" s="37"/>
      <c r="AI591" s="37"/>
      <c r="AJ591" s="37"/>
      <c r="AK591" s="37"/>
      <c r="AL591" s="37"/>
      <c r="AM591" s="37"/>
      <c r="AN591" s="37"/>
      <c r="AO591" s="37"/>
      <c r="AP591" s="48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6"/>
      <c r="BB591" s="37"/>
      <c r="BC591" s="37"/>
      <c r="BD591" s="37"/>
      <c r="BE591" s="37"/>
      <c r="BF591" s="37"/>
      <c r="BG591" s="37"/>
      <c r="BH591" s="37"/>
      <c r="BI591" s="37"/>
      <c r="BJ591" s="37"/>
      <c r="BK591" s="48"/>
      <c r="BL591" s="37"/>
      <c r="BM591" s="37"/>
      <c r="BN591" s="37"/>
      <c r="BO591" s="37"/>
      <c r="BP591" s="37"/>
      <c r="BQ591" s="37"/>
      <c r="BR591" s="37"/>
      <c r="BS591" s="37"/>
      <c r="BT591" s="37"/>
      <c r="BU591" s="48"/>
      <c r="BV591" s="37"/>
      <c r="BW591" s="37"/>
      <c r="BX591" s="37"/>
      <c r="BY591" s="37"/>
      <c r="BZ591" s="37"/>
      <c r="CA591" s="37"/>
      <c r="CB591" s="37"/>
      <c r="CC591" s="37"/>
      <c r="CD591" s="37"/>
      <c r="CE591" s="48"/>
      <c r="CF591" s="37"/>
      <c r="CG591" s="37"/>
      <c r="CH591" s="37"/>
      <c r="CI591" s="37"/>
      <c r="CJ591" s="37"/>
      <c r="CK591" s="37"/>
      <c r="CL591" s="37"/>
      <c r="CM591" s="37"/>
      <c r="CN591" s="37"/>
      <c r="CO591" s="37"/>
      <c r="CP591" s="37"/>
      <c r="CQ591" s="37"/>
      <c r="CR591" s="37"/>
      <c r="CS591" s="37"/>
      <c r="CT591" s="37"/>
      <c r="CU591" s="37"/>
      <c r="CV591" s="37"/>
      <c r="CW591" s="37"/>
      <c r="CX591" s="37"/>
      <c r="CY591" s="37"/>
      <c r="CZ591" s="48"/>
      <c r="DA591" s="37"/>
      <c r="DB591" s="3">
        <v>4</v>
      </c>
      <c r="DD591" s="50">
        <v>7.6699999999999994E-6</v>
      </c>
      <c r="DE591">
        <v>62.652999999999999</v>
      </c>
      <c r="DF591">
        <v>59.332999999999998</v>
      </c>
      <c r="DG591">
        <v>69.111000000000004</v>
      </c>
      <c r="DH591">
        <v>177.614</v>
      </c>
      <c r="DI591">
        <v>1.2999999999999999E-2</v>
      </c>
      <c r="DT591" s="37"/>
      <c r="DU591" s="37"/>
      <c r="DV591" s="37"/>
      <c r="DW591" s="37"/>
      <c r="DX591" s="37"/>
      <c r="DY591" s="37"/>
      <c r="DZ591" s="37"/>
      <c r="EA591" s="37"/>
      <c r="EB591" s="37"/>
      <c r="EC591" s="37"/>
      <c r="ED591" s="37"/>
      <c r="EE591" s="48"/>
      <c r="EF591" s="37"/>
      <c r="EG591" s="37"/>
      <c r="EH591" s="37"/>
      <c r="EI591" s="37"/>
      <c r="EJ591" s="37"/>
      <c r="EK591" s="37"/>
      <c r="EL591" s="37"/>
      <c r="EM591" s="37"/>
      <c r="EN591" s="37"/>
      <c r="EO591" s="37"/>
      <c r="EP591" s="48"/>
      <c r="EQ591" s="37"/>
      <c r="ER591" s="37"/>
      <c r="ES591" s="37"/>
      <c r="ET591" s="37"/>
      <c r="EU591" s="37"/>
      <c r="EV591" s="37"/>
      <c r="EW591" s="37"/>
      <c r="EX591" s="37"/>
      <c r="EY591" s="36"/>
      <c r="EZ591" s="37"/>
      <c r="FA591" s="37"/>
      <c r="FB591" s="37"/>
      <c r="FC591" s="37"/>
      <c r="FD591" s="37"/>
      <c r="FE591" s="37"/>
      <c r="FF591" s="37"/>
      <c r="FG591" s="37"/>
      <c r="FH591" s="37"/>
    </row>
    <row r="592" spans="2:164" x14ac:dyDescent="0.25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48"/>
      <c r="M592" s="37"/>
      <c r="N592" s="37"/>
      <c r="O592" s="37"/>
      <c r="P592" s="37"/>
      <c r="Q592" s="37"/>
      <c r="R592" s="37"/>
      <c r="S592" s="37"/>
      <c r="T592" s="37"/>
      <c r="U592" s="37"/>
      <c r="V592" s="48"/>
      <c r="W592" s="37"/>
      <c r="X592" s="37"/>
      <c r="Y592" s="37"/>
      <c r="Z592" s="37"/>
      <c r="AA592" s="37"/>
      <c r="AB592" s="37"/>
      <c r="AC592" s="37"/>
      <c r="AD592" s="37"/>
      <c r="AE592" s="37"/>
      <c r="AF592" s="48"/>
      <c r="AG592" s="37"/>
      <c r="AH592" s="37"/>
      <c r="AI592" s="37"/>
      <c r="AJ592" s="37"/>
      <c r="AK592" s="37"/>
      <c r="AL592" s="37"/>
      <c r="AM592" s="37"/>
      <c r="AN592" s="37"/>
      <c r="AO592" s="37"/>
      <c r="AP592" s="48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6"/>
      <c r="BB592" s="37"/>
      <c r="BC592" s="37"/>
      <c r="BD592" s="37"/>
      <c r="BE592" s="37"/>
      <c r="BF592" s="37"/>
      <c r="BG592" s="37"/>
      <c r="BH592" s="37"/>
      <c r="BI592" s="37"/>
      <c r="BJ592" s="37"/>
      <c r="BK592" s="48"/>
      <c r="BL592" s="37"/>
      <c r="BM592" s="37"/>
      <c r="BN592" s="37"/>
      <c r="BO592" s="37"/>
      <c r="BP592" s="37"/>
      <c r="BQ592" s="37"/>
      <c r="BR592" s="37"/>
      <c r="BS592" s="37"/>
      <c r="BT592" s="37"/>
      <c r="BU592" s="48"/>
      <c r="BV592" s="37"/>
      <c r="BW592" s="37"/>
      <c r="BX592" s="37"/>
      <c r="BY592" s="37"/>
      <c r="BZ592" s="37"/>
      <c r="CA592" s="37"/>
      <c r="CB592" s="37"/>
      <c r="CC592" s="37"/>
      <c r="CD592" s="37"/>
      <c r="CE592" s="48"/>
      <c r="CF592" s="37"/>
      <c r="CG592" s="37"/>
      <c r="CH592" s="37"/>
      <c r="CI592" s="37"/>
      <c r="CJ592" s="37"/>
      <c r="CK592" s="37"/>
      <c r="CL592" s="37"/>
      <c r="CM592" s="37"/>
      <c r="CN592" s="37"/>
      <c r="CO592" s="37"/>
      <c r="CP592" s="37"/>
      <c r="CQ592" s="37"/>
      <c r="CR592" s="37"/>
      <c r="CS592" s="37"/>
      <c r="CT592" s="37"/>
      <c r="CU592" s="37"/>
      <c r="CV592" s="37"/>
      <c r="CW592" s="37"/>
      <c r="CX592" s="37"/>
      <c r="CY592" s="37"/>
      <c r="CZ592" s="48"/>
      <c r="DA592" s="37"/>
      <c r="DB592" s="3">
        <v>5</v>
      </c>
      <c r="DD592" s="50">
        <v>7.9799999999999998E-6</v>
      </c>
      <c r="DE592">
        <v>64.317999999999998</v>
      </c>
      <c r="DF592">
        <v>57.776000000000003</v>
      </c>
      <c r="DG592">
        <v>70.150000000000006</v>
      </c>
      <c r="DH592">
        <v>-2.3860000000000001</v>
      </c>
      <c r="DI592">
        <v>1.4E-2</v>
      </c>
      <c r="DT592" s="37"/>
      <c r="DU592" s="37"/>
      <c r="DV592" s="37"/>
      <c r="DW592" s="37"/>
      <c r="DX592" s="37"/>
      <c r="DY592" s="37"/>
      <c r="DZ592" s="37"/>
      <c r="EA592" s="37"/>
      <c r="EB592" s="37"/>
      <c r="EC592" s="37"/>
      <c r="ED592" s="37"/>
      <c r="EE592" s="48"/>
      <c r="EF592" s="37"/>
      <c r="EG592" s="37"/>
      <c r="EH592" s="37"/>
      <c r="EI592" s="37"/>
      <c r="EJ592" s="37"/>
      <c r="EK592" s="37"/>
      <c r="EL592" s="37"/>
      <c r="EM592" s="37"/>
      <c r="EN592" s="37"/>
      <c r="EO592" s="37"/>
      <c r="EP592" s="48"/>
      <c r="EQ592" s="37"/>
      <c r="ER592" s="37"/>
      <c r="ES592" s="37"/>
      <c r="ET592" s="37"/>
      <c r="EU592" s="37"/>
      <c r="EV592" s="37"/>
      <c r="EW592" s="37"/>
      <c r="EX592" s="37"/>
      <c r="EY592" s="36"/>
      <c r="EZ592" s="37"/>
      <c r="FA592" s="37"/>
      <c r="FB592" s="37"/>
      <c r="FC592" s="37"/>
      <c r="FD592" s="37"/>
      <c r="FE592" s="37"/>
      <c r="FF592" s="37"/>
      <c r="FG592" s="37"/>
      <c r="FH592" s="37"/>
    </row>
    <row r="593" spans="2:164" x14ac:dyDescent="0.25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48"/>
      <c r="M593" s="37"/>
      <c r="N593" s="37"/>
      <c r="O593" s="37"/>
      <c r="P593" s="37"/>
      <c r="Q593" s="37"/>
      <c r="R593" s="37"/>
      <c r="S593" s="37"/>
      <c r="T593" s="37"/>
      <c r="U593" s="37"/>
      <c r="V593" s="48"/>
      <c r="W593" s="37"/>
      <c r="X593" s="37"/>
      <c r="Y593" s="37"/>
      <c r="Z593" s="37"/>
      <c r="AA593" s="37"/>
      <c r="AB593" s="37"/>
      <c r="AC593" s="37"/>
      <c r="AD593" s="37"/>
      <c r="AE593" s="37"/>
      <c r="AF593" s="48"/>
      <c r="AG593" s="37"/>
      <c r="AH593" s="37"/>
      <c r="AI593" s="37"/>
      <c r="AJ593" s="37"/>
      <c r="AK593" s="37"/>
      <c r="AL593" s="37"/>
      <c r="AM593" s="37"/>
      <c r="AN593" s="37"/>
      <c r="AO593" s="37"/>
      <c r="AP593" s="48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6"/>
      <c r="BB593" s="37"/>
      <c r="BC593" s="37"/>
      <c r="BD593" s="37"/>
      <c r="BE593" s="37"/>
      <c r="BF593" s="37"/>
      <c r="BG593" s="37"/>
      <c r="BH593" s="37"/>
      <c r="BI593" s="37"/>
      <c r="BJ593" s="37"/>
      <c r="BK593" s="48"/>
      <c r="BL593" s="37"/>
      <c r="BM593" s="37"/>
      <c r="BN593" s="37"/>
      <c r="BO593" s="37"/>
      <c r="BP593" s="37"/>
      <c r="BQ593" s="37"/>
      <c r="BR593" s="37"/>
      <c r="BS593" s="37"/>
      <c r="BT593" s="37"/>
      <c r="BU593" s="48"/>
      <c r="BV593" s="37"/>
      <c r="BW593" s="37"/>
      <c r="BX593" s="37"/>
      <c r="BY593" s="37"/>
      <c r="BZ593" s="37"/>
      <c r="CA593" s="37"/>
      <c r="CB593" s="37"/>
      <c r="CC593" s="37"/>
      <c r="CD593" s="37"/>
      <c r="CE593" s="48"/>
      <c r="CF593" s="37"/>
      <c r="CG593" s="37"/>
      <c r="CH593" s="37"/>
      <c r="CI593" s="37"/>
      <c r="CJ593" s="37"/>
      <c r="CK593" s="37"/>
      <c r="CL593" s="37"/>
      <c r="CM593" s="37"/>
      <c r="CN593" s="37"/>
      <c r="CO593" s="37"/>
      <c r="CP593" s="37"/>
      <c r="CQ593" s="37"/>
      <c r="CR593" s="37"/>
      <c r="CS593" s="37"/>
      <c r="CT593" s="37"/>
      <c r="CU593" s="37"/>
      <c r="CV593" s="37"/>
      <c r="CW593" s="37"/>
      <c r="CX593" s="37"/>
      <c r="CY593" s="37"/>
      <c r="CZ593" s="48"/>
      <c r="DA593" s="37"/>
      <c r="DB593" s="3">
        <v>6</v>
      </c>
      <c r="DD593" s="50">
        <v>6.7499999999999997E-6</v>
      </c>
      <c r="DE593">
        <v>62.506</v>
      </c>
      <c r="DF593">
        <v>53.518999999999998</v>
      </c>
      <c r="DG593">
        <v>67.557000000000002</v>
      </c>
      <c r="DH593">
        <v>174.56</v>
      </c>
      <c r="DI593">
        <v>1.2E-2</v>
      </c>
      <c r="DT593" s="37"/>
      <c r="DU593" s="37"/>
      <c r="DV593" s="37"/>
      <c r="DW593" s="37"/>
      <c r="DX593" s="37"/>
      <c r="DY593" s="37"/>
      <c r="DZ593" s="37"/>
      <c r="EA593" s="37"/>
      <c r="EB593" s="37"/>
      <c r="EC593" s="37"/>
      <c r="ED593" s="37"/>
      <c r="EE593" s="48"/>
      <c r="EF593" s="37"/>
      <c r="EG593" s="37"/>
      <c r="EH593" s="37"/>
      <c r="EI593" s="37"/>
      <c r="EJ593" s="37"/>
      <c r="EK593" s="37"/>
      <c r="EL593" s="37"/>
      <c r="EM593" s="37"/>
      <c r="EN593" s="37"/>
      <c r="EO593" s="37"/>
      <c r="EP593" s="48"/>
      <c r="EQ593" s="37"/>
      <c r="ER593" s="37"/>
      <c r="ES593" s="37"/>
      <c r="ET593" s="37"/>
      <c r="EU593" s="37"/>
      <c r="EV593" s="37"/>
      <c r="EW593" s="37"/>
      <c r="EX593" s="37"/>
      <c r="EY593" s="36"/>
      <c r="EZ593" s="37"/>
      <c r="FA593" s="37"/>
      <c r="FB593" s="37"/>
      <c r="FC593" s="37"/>
      <c r="FD593" s="37"/>
      <c r="FE593" s="37"/>
      <c r="FF593" s="37"/>
      <c r="FG593" s="37"/>
      <c r="FH593" s="37"/>
    </row>
    <row r="594" spans="2:164" x14ac:dyDescent="0.25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48"/>
      <c r="M594" s="37"/>
      <c r="N594" s="37"/>
      <c r="O594" s="37"/>
      <c r="P594" s="37"/>
      <c r="Q594" s="37"/>
      <c r="R594" s="37"/>
      <c r="S594" s="37"/>
      <c r="T594" s="37"/>
      <c r="U594" s="37"/>
      <c r="V594" s="48"/>
      <c r="W594" s="37"/>
      <c r="X594" s="37"/>
      <c r="Y594" s="37"/>
      <c r="Z594" s="37"/>
      <c r="AA594" s="37"/>
      <c r="AB594" s="37"/>
      <c r="AC594" s="37"/>
      <c r="AD594" s="37"/>
      <c r="AE594" s="37"/>
      <c r="AF594" s="48"/>
      <c r="AG594" s="37"/>
      <c r="AH594" s="37"/>
      <c r="AI594" s="37"/>
      <c r="AJ594" s="37"/>
      <c r="AK594" s="37"/>
      <c r="AL594" s="37"/>
      <c r="AM594" s="37"/>
      <c r="AN594" s="37"/>
      <c r="AO594" s="37"/>
      <c r="AP594" s="48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6"/>
      <c r="BB594" s="37"/>
      <c r="BC594" s="37"/>
      <c r="BD594" s="37"/>
      <c r="BE594" s="37"/>
      <c r="BF594" s="37"/>
      <c r="BG594" s="37"/>
      <c r="BH594" s="37"/>
      <c r="BI594" s="37"/>
      <c r="BJ594" s="37"/>
      <c r="BK594" s="48"/>
      <c r="BL594" s="37"/>
      <c r="BM594" s="37"/>
      <c r="BN594" s="37"/>
      <c r="BO594" s="37"/>
      <c r="BP594" s="37"/>
      <c r="BQ594" s="37"/>
      <c r="BR594" s="37"/>
      <c r="BS594" s="37"/>
      <c r="BT594" s="37"/>
      <c r="BU594" s="48"/>
      <c r="BV594" s="37"/>
      <c r="BW594" s="37"/>
      <c r="BX594" s="37"/>
      <c r="BY594" s="37"/>
      <c r="BZ594" s="37"/>
      <c r="CA594" s="37"/>
      <c r="CB594" s="37"/>
      <c r="CC594" s="37"/>
      <c r="CD594" s="37"/>
      <c r="CE594" s="48"/>
      <c r="CF594" s="37"/>
      <c r="CG594" s="37"/>
      <c r="CH594" s="37"/>
      <c r="CI594" s="37"/>
      <c r="CJ594" s="37"/>
      <c r="CK594" s="37"/>
      <c r="CL594" s="37"/>
      <c r="CM594" s="37"/>
      <c r="CN594" s="37"/>
      <c r="CO594" s="37"/>
      <c r="CP594" s="37"/>
      <c r="CQ594" s="37"/>
      <c r="CR594" s="37"/>
      <c r="CS594" s="37"/>
      <c r="CT594" s="37"/>
      <c r="CU594" s="37"/>
      <c r="CV594" s="37"/>
      <c r="CW594" s="37"/>
      <c r="CX594" s="37"/>
      <c r="CY594" s="37"/>
      <c r="CZ594" s="48"/>
      <c r="DA594" s="37"/>
      <c r="DB594" s="3">
        <v>7</v>
      </c>
      <c r="DD594" s="50">
        <v>9.8200000000000008E-6</v>
      </c>
      <c r="DE594">
        <v>61.328000000000003</v>
      </c>
      <c r="DF594">
        <v>54.332999999999998</v>
      </c>
      <c r="DG594">
        <v>64.953999999999994</v>
      </c>
      <c r="DH594">
        <v>-1.8480000000000001</v>
      </c>
      <c r="DI594">
        <v>1.7000000000000001E-2</v>
      </c>
      <c r="DT594" s="37"/>
      <c r="DU594" s="37"/>
      <c r="DV594" s="37"/>
      <c r="DW594" s="37"/>
      <c r="DX594" s="37"/>
      <c r="DY594" s="37"/>
      <c r="DZ594" s="37"/>
      <c r="EA594" s="37"/>
      <c r="EB594" s="37"/>
      <c r="EC594" s="37"/>
      <c r="ED594" s="37"/>
      <c r="EE594" s="48"/>
      <c r="EF594" s="37"/>
      <c r="EG594" s="37"/>
      <c r="EH594" s="37"/>
      <c r="EI594" s="37"/>
      <c r="EJ594" s="37"/>
      <c r="EK594" s="37"/>
      <c r="EL594" s="37"/>
      <c r="EM594" s="37"/>
      <c r="EN594" s="37"/>
      <c r="EO594" s="37"/>
      <c r="EP594" s="48"/>
      <c r="EQ594" s="37"/>
      <c r="ER594" s="37"/>
      <c r="ES594" s="37"/>
      <c r="ET594" s="37"/>
      <c r="EU594" s="37"/>
      <c r="EV594" s="37"/>
      <c r="EW594" s="37"/>
      <c r="EX594" s="37"/>
      <c r="EY594" s="36"/>
      <c r="EZ594" s="37"/>
      <c r="FA594" s="37"/>
      <c r="FB594" s="37"/>
      <c r="FC594" s="37"/>
      <c r="FD594" s="37"/>
      <c r="FE594" s="37"/>
      <c r="FF594" s="37"/>
      <c r="FG594" s="37"/>
      <c r="FH594" s="37"/>
    </row>
    <row r="595" spans="2:164" x14ac:dyDescent="0.25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48"/>
      <c r="M595" s="37"/>
      <c r="N595" s="37"/>
      <c r="O595" s="37"/>
      <c r="P595" s="37"/>
      <c r="Q595" s="37"/>
      <c r="R595" s="37"/>
      <c r="S595" s="37"/>
      <c r="T595" s="37"/>
      <c r="U595" s="37"/>
      <c r="V595" s="48"/>
      <c r="W595" s="37"/>
      <c r="X595" s="37"/>
      <c r="Y595" s="37"/>
      <c r="Z595" s="37"/>
      <c r="AA595" s="37"/>
      <c r="AB595" s="37"/>
      <c r="AC595" s="37"/>
      <c r="AD595" s="37"/>
      <c r="AE595" s="37"/>
      <c r="AF595" s="48"/>
      <c r="AG595" s="37"/>
      <c r="AH595" s="37"/>
      <c r="AI595" s="37"/>
      <c r="AJ595" s="37"/>
      <c r="AK595" s="37"/>
      <c r="AL595" s="37"/>
      <c r="AM595" s="37"/>
      <c r="AN595" s="37"/>
      <c r="AO595" s="37"/>
      <c r="AP595" s="48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6"/>
      <c r="BB595" s="37"/>
      <c r="BC595" s="37"/>
      <c r="BD595" s="37"/>
      <c r="BE595" s="37"/>
      <c r="BF595" s="37"/>
      <c r="BG595" s="37"/>
      <c r="BH595" s="37"/>
      <c r="BI595" s="37"/>
      <c r="BJ595" s="37"/>
      <c r="BK595" s="48"/>
      <c r="BL595" s="37"/>
      <c r="BM595" s="37"/>
      <c r="BN595" s="37"/>
      <c r="BO595" s="37"/>
      <c r="BP595" s="37"/>
      <c r="BQ595" s="37"/>
      <c r="BR595" s="37"/>
      <c r="BS595" s="37"/>
      <c r="BT595" s="37"/>
      <c r="BU595" s="48"/>
      <c r="BV595" s="37"/>
      <c r="BW595" s="37"/>
      <c r="BX595" s="37"/>
      <c r="BY595" s="37"/>
      <c r="BZ595" s="37"/>
      <c r="CA595" s="37"/>
      <c r="CB595" s="37"/>
      <c r="CC595" s="37"/>
      <c r="CD595" s="37"/>
      <c r="CE595" s="48"/>
      <c r="CF595" s="37"/>
      <c r="CG595" s="37"/>
      <c r="CH595" s="37"/>
      <c r="CI595" s="37"/>
      <c r="CJ595" s="37"/>
      <c r="CK595" s="37"/>
      <c r="CL595" s="37"/>
      <c r="CM595" s="37"/>
      <c r="CN595" s="37"/>
      <c r="CO595" s="37"/>
      <c r="CP595" s="37"/>
      <c r="CQ595" s="37"/>
      <c r="CR595" s="37"/>
      <c r="CS595" s="37"/>
      <c r="CT595" s="37"/>
      <c r="CU595" s="37"/>
      <c r="CV595" s="37"/>
      <c r="CW595" s="37"/>
      <c r="CX595" s="37"/>
      <c r="CY595" s="37"/>
      <c r="CZ595" s="48"/>
      <c r="DA595" s="37"/>
      <c r="DB595" s="3">
        <v>8</v>
      </c>
      <c r="DD595" s="50">
        <v>7.3699999999999997E-6</v>
      </c>
      <c r="DE595">
        <v>61.347999999999999</v>
      </c>
      <c r="DF595">
        <v>56.417000000000002</v>
      </c>
      <c r="DG595">
        <v>69.295000000000002</v>
      </c>
      <c r="DH595">
        <v>177.51</v>
      </c>
      <c r="DI595">
        <v>1.2999999999999999E-2</v>
      </c>
      <c r="DT595" s="37"/>
      <c r="DU595" s="37"/>
      <c r="DV595" s="37"/>
      <c r="DW595" s="37"/>
      <c r="DX595" s="37"/>
      <c r="DY595" s="37"/>
      <c r="DZ595" s="37"/>
      <c r="EA595" s="37"/>
      <c r="EB595" s="37"/>
      <c r="EC595" s="37"/>
      <c r="ED595" s="37"/>
      <c r="EE595" s="48"/>
      <c r="EF595" s="37"/>
      <c r="EG595" s="37"/>
      <c r="EH595" s="37"/>
      <c r="EI595" s="37"/>
      <c r="EJ595" s="37"/>
      <c r="EK595" s="37"/>
      <c r="EL595" s="37"/>
      <c r="EM595" s="37"/>
      <c r="EN595" s="37"/>
      <c r="EO595" s="37"/>
      <c r="EP595" s="48"/>
      <c r="EQ595" s="37"/>
      <c r="ER595" s="37"/>
      <c r="ES595" s="37"/>
      <c r="ET595" s="37"/>
      <c r="EU595" s="37"/>
      <c r="EV595" s="37"/>
      <c r="EW595" s="37"/>
      <c r="EX595" s="37"/>
      <c r="EY595" s="36"/>
      <c r="EZ595" s="37"/>
      <c r="FA595" s="37"/>
      <c r="FB595" s="37"/>
      <c r="FC595" s="37"/>
      <c r="FD595" s="37"/>
      <c r="FE595" s="37"/>
      <c r="FF595" s="37"/>
      <c r="FG595" s="37"/>
      <c r="FH595" s="37"/>
    </row>
    <row r="596" spans="2:164" x14ac:dyDescent="0.25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48"/>
      <c r="M596" s="37"/>
      <c r="N596" s="37"/>
      <c r="O596" s="37"/>
      <c r="P596" s="37"/>
      <c r="Q596" s="37"/>
      <c r="R596" s="37"/>
      <c r="S596" s="37"/>
      <c r="T596" s="37"/>
      <c r="U596" s="37"/>
      <c r="V596" s="48"/>
      <c r="W596" s="37"/>
      <c r="X596" s="37"/>
      <c r="Y596" s="37"/>
      <c r="Z596" s="37"/>
      <c r="AA596" s="37"/>
      <c r="AB596" s="37"/>
      <c r="AC596" s="37"/>
      <c r="AD596" s="37"/>
      <c r="AE596" s="37"/>
      <c r="AF596" s="48"/>
      <c r="AG596" s="37"/>
      <c r="AH596" s="37"/>
      <c r="AI596" s="37"/>
      <c r="AJ596" s="37"/>
      <c r="AK596" s="37"/>
      <c r="AL596" s="37"/>
      <c r="AM596" s="37"/>
      <c r="AN596" s="37"/>
      <c r="AO596" s="37"/>
      <c r="AP596" s="48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6"/>
      <c r="BB596" s="37"/>
      <c r="BC596" s="37"/>
      <c r="BD596" s="37"/>
      <c r="BE596" s="37"/>
      <c r="BF596" s="37"/>
      <c r="BG596" s="37"/>
      <c r="BH596" s="37"/>
      <c r="BI596" s="37"/>
      <c r="BJ596" s="37"/>
      <c r="BK596" s="48"/>
      <c r="BL596" s="37"/>
      <c r="BM596" s="37"/>
      <c r="BN596" s="37"/>
      <c r="BO596" s="37"/>
      <c r="BP596" s="37"/>
      <c r="BQ596" s="37"/>
      <c r="BR596" s="37"/>
      <c r="BS596" s="37"/>
      <c r="BT596" s="37"/>
      <c r="BU596" s="48"/>
      <c r="BV596" s="37"/>
      <c r="BW596" s="37"/>
      <c r="BX596" s="37"/>
      <c r="BY596" s="37"/>
      <c r="BZ596" s="37"/>
      <c r="CA596" s="37"/>
      <c r="CB596" s="37"/>
      <c r="CC596" s="37"/>
      <c r="CD596" s="37"/>
      <c r="CE596" s="48"/>
      <c r="CF596" s="37"/>
      <c r="CG596" s="37"/>
      <c r="CH596" s="37"/>
      <c r="CI596" s="37"/>
      <c r="CJ596" s="37"/>
      <c r="CK596" s="37"/>
      <c r="CL596" s="37"/>
      <c r="CM596" s="37"/>
      <c r="CN596" s="37"/>
      <c r="CO596" s="37"/>
      <c r="CP596" s="37"/>
      <c r="CQ596" s="37"/>
      <c r="CR596" s="37"/>
      <c r="CS596" s="37"/>
      <c r="CT596" s="37"/>
      <c r="CU596" s="37"/>
      <c r="CV596" s="37"/>
      <c r="CW596" s="37"/>
      <c r="CX596" s="37"/>
      <c r="CY596" s="37"/>
      <c r="CZ596" s="48"/>
      <c r="DA596" s="37"/>
      <c r="DB596" s="3">
        <v>9</v>
      </c>
      <c r="DD596" s="50">
        <v>7.6699999999999994E-6</v>
      </c>
      <c r="DE596">
        <v>63.728999999999999</v>
      </c>
      <c r="DF596">
        <v>55.444000000000003</v>
      </c>
      <c r="DG596">
        <v>70.861000000000004</v>
      </c>
      <c r="DH596">
        <v>-4.7640000000000002</v>
      </c>
      <c r="DI596">
        <v>1.2999999999999999E-2</v>
      </c>
      <c r="DT596" s="37"/>
      <c r="DU596" s="37"/>
      <c r="DV596" s="37"/>
      <c r="DW596" s="37"/>
      <c r="DX596" s="37"/>
      <c r="DY596" s="37"/>
      <c r="DZ596" s="37"/>
      <c r="EA596" s="37"/>
      <c r="EB596" s="37"/>
      <c r="EC596" s="37"/>
      <c r="ED596" s="37"/>
      <c r="EE596" s="48"/>
      <c r="EF596" s="37"/>
      <c r="EG596" s="37"/>
      <c r="EH596" s="37"/>
      <c r="EI596" s="37"/>
      <c r="EJ596" s="37"/>
      <c r="EK596" s="37"/>
      <c r="EL596" s="37"/>
      <c r="EM596" s="37"/>
      <c r="EN596" s="37"/>
      <c r="EO596" s="37"/>
      <c r="EP596" s="48"/>
      <c r="EQ596" s="37"/>
      <c r="ER596" s="37"/>
      <c r="ES596" s="37"/>
      <c r="ET596" s="37"/>
      <c r="EU596" s="37"/>
      <c r="EV596" s="37"/>
      <c r="EW596" s="37"/>
      <c r="EX596" s="37"/>
      <c r="EY596" s="36"/>
      <c r="EZ596" s="37"/>
      <c r="FA596" s="37"/>
      <c r="FB596" s="37"/>
      <c r="FC596" s="37"/>
      <c r="FD596" s="37"/>
      <c r="FE596" s="37"/>
      <c r="FF596" s="37"/>
      <c r="FG596" s="37"/>
      <c r="FH596" s="37"/>
    </row>
    <row r="597" spans="2:164" x14ac:dyDescent="0.25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48"/>
      <c r="M597" s="37"/>
      <c r="N597" s="37"/>
      <c r="O597" s="37"/>
      <c r="P597" s="37"/>
      <c r="Q597" s="37"/>
      <c r="R597" s="37"/>
      <c r="S597" s="37"/>
      <c r="T597" s="37"/>
      <c r="U597" s="37"/>
      <c r="V597" s="48"/>
      <c r="W597" s="37"/>
      <c r="X597" s="37"/>
      <c r="Y597" s="37"/>
      <c r="Z597" s="37"/>
      <c r="AA597" s="37"/>
      <c r="AB597" s="37"/>
      <c r="AC597" s="37"/>
      <c r="AD597" s="37"/>
      <c r="AE597" s="37"/>
      <c r="AF597" s="48"/>
      <c r="AG597" s="37"/>
      <c r="AH597" s="37"/>
      <c r="AI597" s="37"/>
      <c r="AJ597" s="37"/>
      <c r="AK597" s="37"/>
      <c r="AL597" s="37"/>
      <c r="AM597" s="37"/>
      <c r="AN597" s="37"/>
      <c r="AO597" s="37"/>
      <c r="AP597" s="48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6"/>
      <c r="BB597" s="37"/>
      <c r="BC597" s="37"/>
      <c r="BD597" s="37"/>
      <c r="BE597" s="37"/>
      <c r="BF597" s="37"/>
      <c r="BG597" s="37"/>
      <c r="BH597" s="37"/>
      <c r="BI597" s="37"/>
      <c r="BJ597" s="37"/>
      <c r="BK597" s="48"/>
      <c r="BL597" s="37"/>
      <c r="BM597" s="37"/>
      <c r="BN597" s="37"/>
      <c r="BO597" s="37"/>
      <c r="BP597" s="37"/>
      <c r="BQ597" s="37"/>
      <c r="BR597" s="37"/>
      <c r="BS597" s="37"/>
      <c r="BT597" s="37"/>
      <c r="BU597" s="48"/>
      <c r="BV597" s="37"/>
      <c r="BW597" s="37"/>
      <c r="BX597" s="37"/>
      <c r="BY597" s="37"/>
      <c r="BZ597" s="37"/>
      <c r="CA597" s="37"/>
      <c r="CB597" s="37"/>
      <c r="CC597" s="37"/>
      <c r="CD597" s="37"/>
      <c r="CE597" s="48"/>
      <c r="CF597" s="37"/>
      <c r="CG597" s="37"/>
      <c r="CH597" s="37"/>
      <c r="CI597" s="37"/>
      <c r="CJ597" s="37"/>
      <c r="CK597" s="37"/>
      <c r="CL597" s="37"/>
      <c r="CM597" s="37"/>
      <c r="CN597" s="37"/>
      <c r="CO597" s="37"/>
      <c r="CP597" s="37"/>
      <c r="CQ597" s="37"/>
      <c r="CR597" s="37"/>
      <c r="CS597" s="37"/>
      <c r="CT597" s="37"/>
      <c r="CU597" s="37"/>
      <c r="CV597" s="37"/>
      <c r="CW597" s="37"/>
      <c r="CX597" s="37"/>
      <c r="CY597" s="37"/>
      <c r="CZ597" s="48"/>
      <c r="DA597" s="37"/>
      <c r="DB597" s="3">
        <v>10</v>
      </c>
      <c r="DD597" s="50">
        <v>7.3699999999999997E-6</v>
      </c>
      <c r="DE597">
        <v>64.53</v>
      </c>
      <c r="DF597">
        <v>61.62</v>
      </c>
      <c r="DG597">
        <v>70.709999999999994</v>
      </c>
      <c r="DH597">
        <v>180</v>
      </c>
      <c r="DI597">
        <v>1.2999999999999999E-2</v>
      </c>
      <c r="DT597" s="37"/>
      <c r="DU597" s="37"/>
      <c r="DV597" s="37"/>
      <c r="DW597" s="37"/>
      <c r="DX597" s="37"/>
      <c r="DY597" s="37"/>
      <c r="DZ597" s="37"/>
      <c r="EA597" s="37"/>
      <c r="EB597" s="37"/>
      <c r="EC597" s="37"/>
      <c r="ED597" s="37"/>
      <c r="EE597" s="48"/>
      <c r="EF597" s="37"/>
      <c r="EG597" s="37"/>
      <c r="EH597" s="37"/>
      <c r="EI597" s="37"/>
      <c r="EJ597" s="37"/>
      <c r="EK597" s="37"/>
      <c r="EL597" s="37"/>
      <c r="EM597" s="37"/>
      <c r="EN597" s="37"/>
      <c r="EO597" s="37"/>
      <c r="EP597" s="48"/>
      <c r="EQ597" s="37"/>
      <c r="ER597" s="37"/>
      <c r="ES597" s="37"/>
      <c r="ET597" s="37"/>
      <c r="EU597" s="37"/>
      <c r="EV597" s="37"/>
      <c r="EW597" s="37"/>
      <c r="EX597" s="37"/>
      <c r="EY597" s="36"/>
      <c r="EZ597" s="37"/>
      <c r="FA597" s="37"/>
      <c r="FB597" s="37"/>
      <c r="FC597" s="37"/>
      <c r="FD597" s="37"/>
      <c r="FE597" s="37"/>
      <c r="FF597" s="37"/>
      <c r="FG597" s="37"/>
      <c r="FH597" s="37"/>
    </row>
    <row r="598" spans="2:164" x14ac:dyDescent="0.25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48"/>
      <c r="M598" s="37"/>
      <c r="N598" s="37"/>
      <c r="O598" s="37"/>
      <c r="P598" s="37"/>
      <c r="Q598" s="37"/>
      <c r="R598" s="37"/>
      <c r="S598" s="37"/>
      <c r="T598" s="37"/>
      <c r="U598" s="37"/>
      <c r="V598" s="48"/>
      <c r="W598" s="37"/>
      <c r="X598" s="37"/>
      <c r="Y598" s="37"/>
      <c r="Z598" s="37"/>
      <c r="AA598" s="37"/>
      <c r="AB598" s="37"/>
      <c r="AC598" s="37"/>
      <c r="AD598" s="37"/>
      <c r="AE598" s="37"/>
      <c r="AF598" s="48"/>
      <c r="AG598" s="37"/>
      <c r="AH598" s="37"/>
      <c r="AI598" s="37"/>
      <c r="AJ598" s="37"/>
      <c r="AK598" s="37"/>
      <c r="AL598" s="37"/>
      <c r="AM598" s="37"/>
      <c r="AN598" s="37"/>
      <c r="AO598" s="37"/>
      <c r="AP598" s="48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6"/>
      <c r="BB598" s="37"/>
      <c r="BC598" s="37"/>
      <c r="BD598" s="37"/>
      <c r="BE598" s="37"/>
      <c r="BF598" s="37"/>
      <c r="BG598" s="37"/>
      <c r="BH598" s="37"/>
      <c r="BI598" s="37"/>
      <c r="BJ598" s="37"/>
      <c r="BK598" s="48"/>
      <c r="BL598" s="37"/>
      <c r="BM598" s="37"/>
      <c r="BN598" s="37"/>
      <c r="BO598" s="37"/>
      <c r="BP598" s="37"/>
      <c r="BQ598" s="37"/>
      <c r="BR598" s="37"/>
      <c r="BS598" s="37"/>
      <c r="BT598" s="37"/>
      <c r="BU598" s="48"/>
      <c r="BV598" s="37"/>
      <c r="BW598" s="37"/>
      <c r="BX598" s="37"/>
      <c r="BY598" s="37"/>
      <c r="BZ598" s="37"/>
      <c r="CA598" s="37"/>
      <c r="CB598" s="37"/>
      <c r="CC598" s="37"/>
      <c r="CD598" s="37"/>
      <c r="CE598" s="48"/>
      <c r="CF598" s="37"/>
      <c r="CG598" s="37"/>
      <c r="CH598" s="37"/>
      <c r="CI598" s="37"/>
      <c r="CJ598" s="37"/>
      <c r="CK598" s="37"/>
      <c r="CL598" s="37"/>
      <c r="CM598" s="37"/>
      <c r="CN598" s="37"/>
      <c r="CO598" s="37"/>
      <c r="CP598" s="37"/>
      <c r="CQ598" s="37"/>
      <c r="CR598" s="37"/>
      <c r="CS598" s="37"/>
      <c r="CT598" s="37"/>
      <c r="CU598" s="37"/>
      <c r="CV598" s="37"/>
      <c r="CW598" s="37"/>
      <c r="CX598" s="37"/>
      <c r="CY598" s="37"/>
      <c r="CZ598" s="48"/>
      <c r="DA598" s="37"/>
      <c r="DB598" s="3">
        <v>11</v>
      </c>
      <c r="DD598" s="50">
        <v>8.8999999999999995E-6</v>
      </c>
      <c r="DE598">
        <v>67.113</v>
      </c>
      <c r="DF598">
        <v>59.238</v>
      </c>
      <c r="DG598">
        <v>82</v>
      </c>
      <c r="DH598">
        <v>-4.0860000000000003</v>
      </c>
      <c r="DI598">
        <v>1.6E-2</v>
      </c>
      <c r="DT598" s="37"/>
      <c r="DU598" s="37"/>
      <c r="DV598" s="37"/>
      <c r="DW598" s="37"/>
      <c r="DX598" s="37"/>
      <c r="DY598" s="37"/>
      <c r="DZ598" s="37"/>
      <c r="EA598" s="37"/>
      <c r="EB598" s="37"/>
      <c r="EC598" s="37"/>
      <c r="ED598" s="37"/>
      <c r="EE598" s="48"/>
      <c r="EF598" s="37"/>
      <c r="EG598" s="37"/>
      <c r="EH598" s="37"/>
      <c r="EI598" s="37"/>
      <c r="EJ598" s="37"/>
      <c r="EK598" s="37"/>
      <c r="EL598" s="37"/>
      <c r="EM598" s="37"/>
      <c r="EN598" s="37"/>
      <c r="EO598" s="37"/>
      <c r="EP598" s="48"/>
      <c r="EQ598" s="37"/>
      <c r="ER598" s="37"/>
      <c r="ES598" s="37"/>
      <c r="ET598" s="37"/>
      <c r="EU598" s="37"/>
      <c r="EV598" s="37"/>
      <c r="EW598" s="37"/>
      <c r="EX598" s="37"/>
      <c r="EY598" s="36"/>
      <c r="EZ598" s="37"/>
      <c r="FA598" s="37"/>
      <c r="FB598" s="37"/>
      <c r="FC598" s="37"/>
      <c r="FD598" s="37"/>
      <c r="FE598" s="37"/>
      <c r="FF598" s="37"/>
      <c r="FG598" s="37"/>
      <c r="FH598" s="37"/>
    </row>
    <row r="599" spans="2:164" x14ac:dyDescent="0.25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48"/>
      <c r="M599" s="37"/>
      <c r="N599" s="37"/>
      <c r="O599" s="37"/>
      <c r="P599" s="37"/>
      <c r="Q599" s="37"/>
      <c r="R599" s="37"/>
      <c r="S599" s="37"/>
      <c r="T599" s="37"/>
      <c r="U599" s="37"/>
      <c r="V599" s="48"/>
      <c r="W599" s="37"/>
      <c r="X599" s="37"/>
      <c r="Y599" s="37"/>
      <c r="Z599" s="37"/>
      <c r="AA599" s="37"/>
      <c r="AB599" s="37"/>
      <c r="AC599" s="37"/>
      <c r="AD599" s="37"/>
      <c r="AE599" s="37"/>
      <c r="AF599" s="48"/>
      <c r="AG599" s="37"/>
      <c r="AH599" s="37"/>
      <c r="AI599" s="37"/>
      <c r="AJ599" s="37"/>
      <c r="AK599" s="37"/>
      <c r="AL599" s="37"/>
      <c r="AM599" s="37"/>
      <c r="AN599" s="37"/>
      <c r="AO599" s="37"/>
      <c r="AP599" s="48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6"/>
      <c r="BB599" s="37"/>
      <c r="BC599" s="37"/>
      <c r="BD599" s="37"/>
      <c r="BE599" s="37"/>
      <c r="BF599" s="37"/>
      <c r="BG599" s="37"/>
      <c r="BH599" s="37"/>
      <c r="BI599" s="37"/>
      <c r="BJ599" s="37"/>
      <c r="BK599" s="48"/>
      <c r="BL599" s="37"/>
      <c r="BM599" s="37"/>
      <c r="BN599" s="37"/>
      <c r="BO599" s="37"/>
      <c r="BP599" s="37"/>
      <c r="BQ599" s="37"/>
      <c r="BR599" s="37"/>
      <c r="BS599" s="37"/>
      <c r="BT599" s="37"/>
      <c r="BU599" s="48"/>
      <c r="BV599" s="37"/>
      <c r="BW599" s="37"/>
      <c r="BX599" s="37"/>
      <c r="BY599" s="37"/>
      <c r="BZ599" s="37"/>
      <c r="CA599" s="37"/>
      <c r="CB599" s="37"/>
      <c r="CC599" s="37"/>
      <c r="CD599" s="37"/>
      <c r="CE599" s="48"/>
      <c r="CF599" s="37"/>
      <c r="CG599" s="37"/>
      <c r="CH599" s="37"/>
      <c r="CI599" s="37"/>
      <c r="CJ599" s="37"/>
      <c r="CK599" s="37"/>
      <c r="CL599" s="37"/>
      <c r="CM599" s="37"/>
      <c r="CN599" s="37"/>
      <c r="CO599" s="37"/>
      <c r="CP599" s="37"/>
      <c r="CQ599" s="37"/>
      <c r="CR599" s="37"/>
      <c r="CS599" s="37"/>
      <c r="CT599" s="37"/>
      <c r="CU599" s="37"/>
      <c r="CV599" s="37"/>
      <c r="CW599" s="37"/>
      <c r="CX599" s="37"/>
      <c r="CY599" s="37"/>
      <c r="CZ599" s="48"/>
      <c r="DA599" s="37"/>
      <c r="DB599" s="3">
        <v>12</v>
      </c>
      <c r="DD599" s="50">
        <v>5.22E-6</v>
      </c>
      <c r="DE599">
        <v>68.712000000000003</v>
      </c>
      <c r="DF599">
        <v>64.167000000000002</v>
      </c>
      <c r="DG599">
        <v>79.667000000000002</v>
      </c>
      <c r="DH599">
        <v>176.42400000000001</v>
      </c>
      <c r="DI599">
        <v>8.9999999999999993E-3</v>
      </c>
      <c r="DT599" s="37"/>
      <c r="DU599" s="37"/>
      <c r="DV599" s="37"/>
      <c r="DW599" s="37"/>
      <c r="DX599" s="37"/>
      <c r="DY599" s="37"/>
      <c r="DZ599" s="37"/>
      <c r="EA599" s="37"/>
      <c r="EB599" s="37"/>
      <c r="EC599" s="37"/>
      <c r="ED599" s="37"/>
      <c r="EE599" s="48"/>
      <c r="EF599" s="37"/>
      <c r="EG599" s="37"/>
      <c r="EH599" s="37"/>
      <c r="EI599" s="37"/>
      <c r="EJ599" s="37"/>
      <c r="EK599" s="37"/>
      <c r="EL599" s="37"/>
      <c r="EM599" s="37"/>
      <c r="EN599" s="37"/>
      <c r="EO599" s="37"/>
      <c r="EP599" s="48"/>
      <c r="EQ599" s="37"/>
      <c r="ER599" s="37"/>
      <c r="ES599" s="37"/>
      <c r="ET599" s="37"/>
      <c r="EU599" s="37"/>
      <c r="EV599" s="37"/>
      <c r="EW599" s="37"/>
      <c r="EX599" s="37"/>
      <c r="EY599" s="36"/>
      <c r="EZ599" s="37"/>
      <c r="FA599" s="37"/>
      <c r="FB599" s="37"/>
      <c r="FC599" s="37"/>
      <c r="FD599" s="37"/>
      <c r="FE599" s="37"/>
      <c r="FF599" s="37"/>
      <c r="FG599" s="37"/>
      <c r="FH599" s="37"/>
    </row>
    <row r="600" spans="2:164" x14ac:dyDescent="0.25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48"/>
      <c r="M600" s="37"/>
      <c r="N600" s="37"/>
      <c r="O600" s="37"/>
      <c r="P600" s="37"/>
      <c r="Q600" s="37"/>
      <c r="R600" s="37"/>
      <c r="S600" s="37"/>
      <c r="T600" s="37"/>
      <c r="U600" s="37"/>
      <c r="V600" s="48"/>
      <c r="W600" s="37"/>
      <c r="X600" s="37"/>
      <c r="Y600" s="37"/>
      <c r="Z600" s="37"/>
      <c r="AA600" s="37"/>
      <c r="AB600" s="37"/>
      <c r="AC600" s="37"/>
      <c r="AD600" s="37"/>
      <c r="AE600" s="37"/>
      <c r="AF600" s="48"/>
      <c r="AG600" s="37"/>
      <c r="AH600" s="37"/>
      <c r="AI600" s="37"/>
      <c r="AJ600" s="37"/>
      <c r="AK600" s="37"/>
      <c r="AL600" s="37"/>
      <c r="AM600" s="37"/>
      <c r="AN600" s="37"/>
      <c r="AO600" s="37"/>
      <c r="AP600" s="48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6"/>
      <c r="BB600" s="37"/>
      <c r="BC600" s="37"/>
      <c r="BD600" s="37"/>
      <c r="BE600" s="37"/>
      <c r="BF600" s="37"/>
      <c r="BG600" s="37"/>
      <c r="BH600" s="37"/>
      <c r="BI600" s="37"/>
      <c r="BJ600" s="37"/>
      <c r="BK600" s="48"/>
      <c r="BL600" s="37"/>
      <c r="BM600" s="37"/>
      <c r="BN600" s="37"/>
      <c r="BO600" s="37"/>
      <c r="BP600" s="37"/>
      <c r="BQ600" s="37"/>
      <c r="BR600" s="37"/>
      <c r="BS600" s="37"/>
      <c r="BT600" s="37"/>
      <c r="BU600" s="48"/>
      <c r="BV600" s="37"/>
      <c r="BW600" s="37"/>
      <c r="BX600" s="37"/>
      <c r="BY600" s="37"/>
      <c r="BZ600" s="37"/>
      <c r="CA600" s="37"/>
      <c r="CB600" s="37"/>
      <c r="CC600" s="37"/>
      <c r="CD600" s="37"/>
      <c r="CE600" s="48"/>
      <c r="CF600" s="37"/>
      <c r="CG600" s="37"/>
      <c r="CH600" s="37"/>
      <c r="CI600" s="37"/>
      <c r="CJ600" s="37"/>
      <c r="CK600" s="37"/>
      <c r="CL600" s="37"/>
      <c r="CM600" s="37"/>
      <c r="CN600" s="37"/>
      <c r="CO600" s="37"/>
      <c r="CP600" s="37"/>
      <c r="CQ600" s="37"/>
      <c r="CR600" s="37"/>
      <c r="CS600" s="37"/>
      <c r="CT600" s="37"/>
      <c r="CU600" s="37"/>
      <c r="CV600" s="37"/>
      <c r="CW600" s="37"/>
      <c r="CX600" s="37"/>
      <c r="CY600" s="37"/>
      <c r="CZ600" s="48"/>
      <c r="DA600" s="37"/>
      <c r="DB600" s="3">
        <v>13</v>
      </c>
      <c r="DD600" s="50">
        <v>7.0600000000000002E-6</v>
      </c>
      <c r="DE600">
        <v>73.290000000000006</v>
      </c>
      <c r="DF600">
        <v>62.787999999999997</v>
      </c>
      <c r="DG600">
        <v>84.566000000000003</v>
      </c>
      <c r="DH600">
        <v>-2.6030000000000002</v>
      </c>
      <c r="DI600">
        <v>1.2E-2</v>
      </c>
      <c r="DT600" s="37"/>
      <c r="DU600" s="37"/>
      <c r="DV600" s="37"/>
      <c r="DW600" s="37"/>
      <c r="DX600" s="37"/>
      <c r="DY600" s="37"/>
      <c r="DZ600" s="37"/>
      <c r="EA600" s="37"/>
      <c r="EB600" s="37"/>
      <c r="EC600" s="37"/>
      <c r="ED600" s="37"/>
      <c r="EE600" s="48"/>
      <c r="EF600" s="37"/>
      <c r="EG600" s="37"/>
      <c r="EH600" s="37"/>
      <c r="EI600" s="37"/>
      <c r="EJ600" s="37"/>
      <c r="EK600" s="37"/>
      <c r="EL600" s="37"/>
      <c r="EM600" s="37"/>
      <c r="EN600" s="37"/>
      <c r="EO600" s="37"/>
      <c r="EP600" s="48"/>
      <c r="EQ600" s="37"/>
      <c r="ER600" s="37"/>
      <c r="ES600" s="37"/>
      <c r="ET600" s="37"/>
      <c r="EU600" s="37"/>
      <c r="EV600" s="37"/>
      <c r="EW600" s="37"/>
      <c r="EX600" s="37"/>
      <c r="EY600" s="36"/>
      <c r="EZ600" s="37"/>
      <c r="FA600" s="37"/>
      <c r="FB600" s="37"/>
      <c r="FC600" s="37"/>
      <c r="FD600" s="37"/>
      <c r="FE600" s="37"/>
      <c r="FF600" s="37"/>
      <c r="FG600" s="37"/>
      <c r="FH600" s="37"/>
    </row>
    <row r="601" spans="2:164" x14ac:dyDescent="0.25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48"/>
      <c r="M601" s="37"/>
      <c r="N601" s="37"/>
      <c r="O601" s="37"/>
      <c r="P601" s="37"/>
      <c r="Q601" s="37"/>
      <c r="R601" s="37"/>
      <c r="S601" s="37"/>
      <c r="T601" s="37"/>
      <c r="U601" s="37"/>
      <c r="V601" s="48"/>
      <c r="W601" s="37"/>
      <c r="X601" s="37"/>
      <c r="Y601" s="37"/>
      <c r="Z601" s="37"/>
      <c r="AA601" s="37"/>
      <c r="AB601" s="37"/>
      <c r="AC601" s="37"/>
      <c r="AD601" s="37"/>
      <c r="AE601" s="37"/>
      <c r="AF601" s="48"/>
      <c r="AG601" s="37"/>
      <c r="AH601" s="37"/>
      <c r="AI601" s="37"/>
      <c r="AJ601" s="37"/>
      <c r="AK601" s="37"/>
      <c r="AL601" s="37"/>
      <c r="AM601" s="37"/>
      <c r="AN601" s="37"/>
      <c r="AO601" s="37"/>
      <c r="AP601" s="48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6"/>
      <c r="BB601" s="37"/>
      <c r="BC601" s="37"/>
      <c r="BD601" s="37"/>
      <c r="BE601" s="37"/>
      <c r="BF601" s="37"/>
      <c r="BG601" s="37"/>
      <c r="BH601" s="37"/>
      <c r="BI601" s="37"/>
      <c r="BJ601" s="37"/>
      <c r="BK601" s="48"/>
      <c r="BL601" s="37"/>
      <c r="BM601" s="37"/>
      <c r="BN601" s="37"/>
      <c r="BO601" s="37"/>
      <c r="BP601" s="37"/>
      <c r="BQ601" s="37"/>
      <c r="BR601" s="37"/>
      <c r="BS601" s="37"/>
      <c r="BT601" s="37"/>
      <c r="BU601" s="48"/>
      <c r="BV601" s="37"/>
      <c r="BW601" s="37"/>
      <c r="BX601" s="37"/>
      <c r="BY601" s="37"/>
      <c r="BZ601" s="37"/>
      <c r="CA601" s="37"/>
      <c r="CB601" s="37"/>
      <c r="CC601" s="37"/>
      <c r="CD601" s="37"/>
      <c r="CE601" s="48"/>
      <c r="CF601" s="37"/>
      <c r="CG601" s="37"/>
      <c r="CH601" s="37"/>
      <c r="CI601" s="37"/>
      <c r="CJ601" s="37"/>
      <c r="CK601" s="37"/>
      <c r="CL601" s="37"/>
      <c r="CM601" s="37"/>
      <c r="CN601" s="37"/>
      <c r="CO601" s="37"/>
      <c r="CP601" s="37"/>
      <c r="CQ601" s="37"/>
      <c r="CR601" s="37"/>
      <c r="CS601" s="37"/>
      <c r="CT601" s="37"/>
      <c r="CU601" s="37"/>
      <c r="CV601" s="37"/>
      <c r="CW601" s="37"/>
      <c r="CX601" s="37"/>
      <c r="CY601" s="37"/>
      <c r="CZ601" s="48"/>
      <c r="DA601" s="37"/>
      <c r="DB601" s="3">
        <v>14</v>
      </c>
      <c r="DD601" s="50">
        <v>6.7499999999999997E-6</v>
      </c>
      <c r="DE601">
        <v>74.475999999999999</v>
      </c>
      <c r="DF601">
        <v>68</v>
      </c>
      <c r="DG601">
        <v>83.667000000000002</v>
      </c>
      <c r="DH601">
        <v>180</v>
      </c>
      <c r="DI601">
        <v>1.2E-2</v>
      </c>
      <c r="DT601" s="37"/>
      <c r="DU601" s="37"/>
      <c r="DV601" s="37"/>
      <c r="DW601" s="37"/>
      <c r="DX601" s="37"/>
      <c r="DY601" s="37"/>
      <c r="DZ601" s="37"/>
      <c r="EA601" s="37"/>
      <c r="EB601" s="37"/>
      <c r="EC601" s="37"/>
      <c r="ED601" s="37"/>
      <c r="EE601" s="48"/>
      <c r="EF601" s="37"/>
      <c r="EG601" s="37"/>
      <c r="EH601" s="37"/>
      <c r="EI601" s="37"/>
      <c r="EJ601" s="37"/>
      <c r="EK601" s="37"/>
      <c r="EL601" s="37"/>
      <c r="EM601" s="37"/>
      <c r="EN601" s="37"/>
      <c r="EO601" s="37"/>
      <c r="EP601" s="48"/>
      <c r="EQ601" s="37"/>
      <c r="ER601" s="37"/>
      <c r="ES601" s="37"/>
      <c r="ET601" s="37"/>
      <c r="EU601" s="37"/>
      <c r="EV601" s="37"/>
      <c r="EW601" s="37"/>
      <c r="EX601" s="37"/>
      <c r="EY601" s="36"/>
      <c r="EZ601" s="37"/>
      <c r="FA601" s="37"/>
      <c r="FB601" s="37"/>
      <c r="FC601" s="37"/>
      <c r="FD601" s="37"/>
      <c r="FE601" s="37"/>
      <c r="FF601" s="37"/>
      <c r="FG601" s="37"/>
      <c r="FH601" s="37"/>
    </row>
    <row r="602" spans="2:164" x14ac:dyDescent="0.25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48"/>
      <c r="M602" s="37"/>
      <c r="N602" s="37"/>
      <c r="O602" s="37"/>
      <c r="P602" s="37"/>
      <c r="Q602" s="37"/>
      <c r="R602" s="37"/>
      <c r="S602" s="37"/>
      <c r="T602" s="37"/>
      <c r="U602" s="37"/>
      <c r="V602" s="48"/>
      <c r="W602" s="37"/>
      <c r="X602" s="37"/>
      <c r="Y602" s="37"/>
      <c r="Z602" s="37"/>
      <c r="AA602" s="37"/>
      <c r="AB602" s="37"/>
      <c r="AC602" s="37"/>
      <c r="AD602" s="37"/>
      <c r="AE602" s="37"/>
      <c r="AF602" s="48"/>
      <c r="AG602" s="37"/>
      <c r="AH602" s="37"/>
      <c r="AI602" s="37"/>
      <c r="AJ602" s="37"/>
      <c r="AK602" s="37"/>
      <c r="AL602" s="37"/>
      <c r="AM602" s="37"/>
      <c r="AN602" s="37"/>
      <c r="AO602" s="37"/>
      <c r="AP602" s="48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6"/>
      <c r="BB602" s="37"/>
      <c r="BC602" s="37"/>
      <c r="BD602" s="37"/>
      <c r="BE602" s="37"/>
      <c r="BF602" s="37"/>
      <c r="BG602" s="37"/>
      <c r="BH602" s="37"/>
      <c r="BI602" s="37"/>
      <c r="BJ602" s="37"/>
      <c r="BK602" s="48"/>
      <c r="BL602" s="37"/>
      <c r="BM602" s="37"/>
      <c r="BN602" s="37"/>
      <c r="BO602" s="37"/>
      <c r="BP602" s="37"/>
      <c r="BQ602" s="37"/>
      <c r="BR602" s="37"/>
      <c r="BS602" s="37"/>
      <c r="BT602" s="37"/>
      <c r="BU602" s="48"/>
      <c r="BV602" s="37"/>
      <c r="BW602" s="37"/>
      <c r="BX602" s="37"/>
      <c r="BY602" s="37"/>
      <c r="BZ602" s="37"/>
      <c r="CA602" s="37"/>
      <c r="CB602" s="37"/>
      <c r="CC602" s="37"/>
      <c r="CD602" s="37"/>
      <c r="CE602" s="48"/>
      <c r="CF602" s="37"/>
      <c r="CG602" s="37"/>
      <c r="CH602" s="37"/>
      <c r="CI602" s="37"/>
      <c r="CJ602" s="37"/>
      <c r="CK602" s="37"/>
      <c r="CL602" s="37"/>
      <c r="CM602" s="37"/>
      <c r="CN602" s="37"/>
      <c r="CO602" s="37"/>
      <c r="CP602" s="37"/>
      <c r="CQ602" s="37"/>
      <c r="CR602" s="37"/>
      <c r="CS602" s="37"/>
      <c r="CT602" s="37"/>
      <c r="CU602" s="37"/>
      <c r="CV602" s="37"/>
      <c r="CW602" s="37"/>
      <c r="CX602" s="37"/>
      <c r="CY602" s="37"/>
      <c r="CZ602" s="48"/>
      <c r="DA602" s="37"/>
      <c r="DB602" s="3">
        <v>15</v>
      </c>
      <c r="DD602" s="50">
        <v>7.3699999999999997E-6</v>
      </c>
      <c r="DE602">
        <v>72.224000000000004</v>
      </c>
      <c r="DF602">
        <v>63.564</v>
      </c>
      <c r="DG602">
        <v>83.054000000000002</v>
      </c>
      <c r="DH602">
        <v>-2.4900000000000002</v>
      </c>
      <c r="DI602">
        <v>1.2999999999999999E-2</v>
      </c>
      <c r="DT602" s="37"/>
      <c r="DU602" s="37"/>
      <c r="DV602" s="37"/>
      <c r="DW602" s="37"/>
      <c r="DX602" s="37"/>
      <c r="DY602" s="37"/>
      <c r="DZ602" s="37"/>
      <c r="EA602" s="37"/>
      <c r="EB602" s="37"/>
      <c r="EC602" s="37"/>
      <c r="ED602" s="37"/>
      <c r="EE602" s="48"/>
      <c r="EF602" s="37"/>
      <c r="EG602" s="37"/>
      <c r="EH602" s="37"/>
      <c r="EI602" s="37"/>
      <c r="EJ602" s="37"/>
      <c r="EK602" s="37"/>
      <c r="EL602" s="37"/>
      <c r="EM602" s="37"/>
      <c r="EN602" s="37"/>
      <c r="EO602" s="37"/>
      <c r="EP602" s="48"/>
      <c r="EQ602" s="37"/>
      <c r="ER602" s="37"/>
      <c r="ES602" s="37"/>
      <c r="ET602" s="37"/>
      <c r="EU602" s="37"/>
      <c r="EV602" s="37"/>
      <c r="EW602" s="37"/>
      <c r="EX602" s="37"/>
      <c r="EY602" s="36"/>
      <c r="EZ602" s="37"/>
      <c r="FA602" s="37"/>
      <c r="FB602" s="37"/>
      <c r="FC602" s="37"/>
      <c r="FD602" s="37"/>
      <c r="FE602" s="37"/>
      <c r="FF602" s="37"/>
      <c r="FG602" s="37"/>
      <c r="FH602" s="37"/>
    </row>
    <row r="603" spans="2:164" x14ac:dyDescent="0.25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48"/>
      <c r="M603" s="37"/>
      <c r="N603" s="37"/>
      <c r="O603" s="37"/>
      <c r="P603" s="37"/>
      <c r="Q603" s="37"/>
      <c r="R603" s="37"/>
      <c r="S603" s="37"/>
      <c r="T603" s="37"/>
      <c r="U603" s="37"/>
      <c r="V603" s="48"/>
      <c r="W603" s="37"/>
      <c r="X603" s="37"/>
      <c r="Y603" s="37"/>
      <c r="Z603" s="37"/>
      <c r="AA603" s="37"/>
      <c r="AB603" s="37"/>
      <c r="AC603" s="37"/>
      <c r="AD603" s="37"/>
      <c r="AE603" s="37"/>
      <c r="AF603" s="48"/>
      <c r="AG603" s="37"/>
      <c r="AH603" s="37"/>
      <c r="AI603" s="37"/>
      <c r="AJ603" s="37"/>
      <c r="AK603" s="37"/>
      <c r="AL603" s="37"/>
      <c r="AM603" s="37"/>
      <c r="AN603" s="37"/>
      <c r="AO603" s="37"/>
      <c r="AP603" s="48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6"/>
      <c r="BB603" s="37"/>
      <c r="BC603" s="37"/>
      <c r="BD603" s="37"/>
      <c r="BE603" s="37"/>
      <c r="BF603" s="37"/>
      <c r="BG603" s="37"/>
      <c r="BH603" s="37"/>
      <c r="BI603" s="37"/>
      <c r="BJ603" s="37"/>
      <c r="BK603" s="48"/>
      <c r="BL603" s="37"/>
      <c r="BM603" s="37"/>
      <c r="BN603" s="37"/>
      <c r="BO603" s="37"/>
      <c r="BP603" s="37"/>
      <c r="BQ603" s="37"/>
      <c r="BR603" s="37"/>
      <c r="BS603" s="37"/>
      <c r="BT603" s="37"/>
      <c r="BU603" s="48"/>
      <c r="BV603" s="37"/>
      <c r="BW603" s="37"/>
      <c r="BX603" s="37"/>
      <c r="BY603" s="37"/>
      <c r="BZ603" s="37"/>
      <c r="CA603" s="37"/>
      <c r="CB603" s="37"/>
      <c r="CC603" s="37"/>
      <c r="CD603" s="37"/>
      <c r="CE603" s="48"/>
      <c r="CF603" s="37"/>
      <c r="CG603" s="37"/>
      <c r="CH603" s="37"/>
      <c r="CI603" s="37"/>
      <c r="CJ603" s="37"/>
      <c r="CK603" s="37"/>
      <c r="CL603" s="37"/>
      <c r="CM603" s="37"/>
      <c r="CN603" s="37"/>
      <c r="CO603" s="37"/>
      <c r="CP603" s="37"/>
      <c r="CQ603" s="37"/>
      <c r="CR603" s="37"/>
      <c r="CS603" s="37"/>
      <c r="CT603" s="37"/>
      <c r="CU603" s="37"/>
      <c r="CV603" s="37"/>
      <c r="CW603" s="37"/>
      <c r="CX603" s="37"/>
      <c r="CY603" s="37"/>
      <c r="CZ603" s="48"/>
      <c r="DA603" s="37"/>
      <c r="DB603" s="3">
        <v>16</v>
      </c>
      <c r="DD603" s="50">
        <v>9.2099999999999999E-6</v>
      </c>
      <c r="DE603">
        <v>77.408000000000001</v>
      </c>
      <c r="DF603">
        <v>69.503</v>
      </c>
      <c r="DG603">
        <v>89.183999999999997</v>
      </c>
      <c r="DH603">
        <v>176.05500000000001</v>
      </c>
      <c r="DI603">
        <v>1.6E-2</v>
      </c>
      <c r="DT603" s="37"/>
      <c r="DU603" s="37"/>
      <c r="DV603" s="37"/>
      <c r="DW603" s="37"/>
      <c r="DX603" s="37"/>
      <c r="DY603" s="37"/>
      <c r="DZ603" s="37"/>
      <c r="EA603" s="37"/>
      <c r="EB603" s="37"/>
      <c r="EC603" s="37"/>
      <c r="ED603" s="37"/>
      <c r="EE603" s="48"/>
      <c r="EF603" s="37"/>
      <c r="EG603" s="37"/>
      <c r="EH603" s="37"/>
      <c r="EI603" s="37"/>
      <c r="EJ603" s="37"/>
      <c r="EK603" s="37"/>
      <c r="EL603" s="37"/>
      <c r="EM603" s="37"/>
      <c r="EN603" s="37"/>
      <c r="EO603" s="37"/>
      <c r="EP603" s="48"/>
      <c r="EQ603" s="37"/>
      <c r="ER603" s="37"/>
      <c r="ES603" s="37"/>
      <c r="ET603" s="37"/>
      <c r="EU603" s="37"/>
      <c r="EV603" s="37"/>
      <c r="EW603" s="37"/>
      <c r="EX603" s="37"/>
      <c r="EY603" s="36"/>
      <c r="EZ603" s="37"/>
      <c r="FA603" s="37"/>
      <c r="FB603" s="37"/>
      <c r="FC603" s="37"/>
      <c r="FD603" s="37"/>
      <c r="FE603" s="37"/>
      <c r="FF603" s="37"/>
      <c r="FG603" s="37"/>
      <c r="FH603" s="37"/>
    </row>
    <row r="604" spans="2:164" x14ac:dyDescent="0.25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48"/>
      <c r="M604" s="37"/>
      <c r="N604" s="37"/>
      <c r="O604" s="37"/>
      <c r="P604" s="37"/>
      <c r="Q604" s="37"/>
      <c r="R604" s="37"/>
      <c r="S604" s="37"/>
      <c r="T604" s="37"/>
      <c r="U604" s="37"/>
      <c r="V604" s="48"/>
      <c r="W604" s="37"/>
      <c r="X604" s="37"/>
      <c r="Y604" s="37"/>
      <c r="Z604" s="37"/>
      <c r="AA604" s="37"/>
      <c r="AB604" s="37"/>
      <c r="AC604" s="37"/>
      <c r="AD604" s="37"/>
      <c r="AE604" s="37"/>
      <c r="AF604" s="48"/>
      <c r="AG604" s="37"/>
      <c r="AH604" s="37"/>
      <c r="AI604" s="37"/>
      <c r="AJ604" s="37"/>
      <c r="AK604" s="37"/>
      <c r="AL604" s="37"/>
      <c r="AM604" s="37"/>
      <c r="AN604" s="37"/>
      <c r="AO604" s="37"/>
      <c r="AP604" s="48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6"/>
      <c r="BB604" s="37"/>
      <c r="BC604" s="37"/>
      <c r="BD604" s="37"/>
      <c r="BE604" s="37"/>
      <c r="BF604" s="37"/>
      <c r="BG604" s="37"/>
      <c r="BH604" s="37"/>
      <c r="BI604" s="37"/>
      <c r="BJ604" s="37"/>
      <c r="BK604" s="48"/>
      <c r="BL604" s="37"/>
      <c r="BM604" s="37"/>
      <c r="BN604" s="37"/>
      <c r="BO604" s="37"/>
      <c r="BP604" s="37"/>
      <c r="BQ604" s="37"/>
      <c r="BR604" s="37"/>
      <c r="BS604" s="37"/>
      <c r="BT604" s="37"/>
      <c r="BU604" s="48"/>
      <c r="BV604" s="37"/>
      <c r="BW604" s="37"/>
      <c r="BX604" s="37"/>
      <c r="BY604" s="37"/>
      <c r="BZ604" s="37"/>
      <c r="CA604" s="37"/>
      <c r="CB604" s="37"/>
      <c r="CC604" s="37"/>
      <c r="CD604" s="37"/>
      <c r="CE604" s="48"/>
      <c r="CF604" s="37"/>
      <c r="CG604" s="37"/>
      <c r="CH604" s="37"/>
      <c r="CI604" s="37"/>
      <c r="CJ604" s="37"/>
      <c r="CK604" s="37"/>
      <c r="CL604" s="37"/>
      <c r="CM604" s="37"/>
      <c r="CN604" s="37"/>
      <c r="CO604" s="37"/>
      <c r="CP604" s="37"/>
      <c r="CQ604" s="37"/>
      <c r="CR604" s="37"/>
      <c r="CS604" s="37"/>
      <c r="CT604" s="37"/>
      <c r="CU604" s="37"/>
      <c r="CV604" s="37"/>
      <c r="CW604" s="37"/>
      <c r="CX604" s="37"/>
      <c r="CY604" s="37"/>
      <c r="CZ604" s="48"/>
      <c r="DA604" s="37"/>
      <c r="DB604" s="3">
        <v>17</v>
      </c>
      <c r="DD604" s="50">
        <v>5.22E-6</v>
      </c>
      <c r="DE604">
        <v>78.852999999999994</v>
      </c>
      <c r="DF604">
        <v>69.805999999999997</v>
      </c>
      <c r="DG604">
        <v>85.667000000000002</v>
      </c>
      <c r="DH604">
        <v>-3.5760000000000001</v>
      </c>
      <c r="DI604">
        <v>8.9999999999999993E-3</v>
      </c>
      <c r="DT604" s="37"/>
      <c r="DU604" s="37"/>
      <c r="DV604" s="37"/>
      <c r="DW604" s="37"/>
      <c r="DX604" s="37"/>
      <c r="DY604" s="37"/>
      <c r="DZ604" s="37"/>
      <c r="EA604" s="37"/>
      <c r="EB604" s="37"/>
      <c r="EC604" s="37"/>
      <c r="ED604" s="37"/>
      <c r="EE604" s="48"/>
      <c r="EF604" s="37"/>
      <c r="EG604" s="37"/>
      <c r="EH604" s="37"/>
      <c r="EI604" s="37"/>
      <c r="EJ604" s="37"/>
      <c r="EK604" s="37"/>
      <c r="EL604" s="37"/>
      <c r="EM604" s="37"/>
      <c r="EN604" s="37"/>
      <c r="EO604" s="37"/>
      <c r="EP604" s="48"/>
      <c r="EQ604" s="37"/>
      <c r="ER604" s="37"/>
      <c r="ES604" s="37"/>
      <c r="ET604" s="37"/>
      <c r="EU604" s="37"/>
      <c r="EV604" s="37"/>
      <c r="EW604" s="37"/>
      <c r="EX604" s="37"/>
      <c r="EY604" s="36"/>
      <c r="EZ604" s="37"/>
      <c r="FA604" s="37"/>
      <c r="FB604" s="37"/>
      <c r="FC604" s="37"/>
      <c r="FD604" s="37"/>
      <c r="FE604" s="37"/>
      <c r="FF604" s="37"/>
      <c r="FG604" s="37"/>
      <c r="FH604" s="37"/>
    </row>
    <row r="605" spans="2:164" x14ac:dyDescent="0.25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48"/>
      <c r="M605" s="37"/>
      <c r="N605" s="37"/>
      <c r="O605" s="37"/>
      <c r="P605" s="37"/>
      <c r="Q605" s="37"/>
      <c r="R605" s="37"/>
      <c r="S605" s="37"/>
      <c r="T605" s="37"/>
      <c r="U605" s="37"/>
      <c r="V605" s="48"/>
      <c r="W605" s="37"/>
      <c r="X605" s="37"/>
      <c r="Y605" s="37"/>
      <c r="Z605" s="37"/>
      <c r="AA605" s="37"/>
      <c r="AB605" s="37"/>
      <c r="AC605" s="37"/>
      <c r="AD605" s="37"/>
      <c r="AE605" s="37"/>
      <c r="AF605" s="48"/>
      <c r="AG605" s="37"/>
      <c r="AH605" s="37"/>
      <c r="AI605" s="37"/>
      <c r="AJ605" s="37"/>
      <c r="AK605" s="37"/>
      <c r="AL605" s="37"/>
      <c r="AM605" s="37"/>
      <c r="AN605" s="37"/>
      <c r="AO605" s="37"/>
      <c r="AP605" s="48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6"/>
      <c r="BB605" s="37"/>
      <c r="BC605" s="37"/>
      <c r="BD605" s="37"/>
      <c r="BE605" s="37"/>
      <c r="BF605" s="37"/>
      <c r="BG605" s="37"/>
      <c r="BH605" s="37"/>
      <c r="BI605" s="37"/>
      <c r="BJ605" s="37"/>
      <c r="BK605" s="48"/>
      <c r="BL605" s="37"/>
      <c r="BM605" s="37"/>
      <c r="BN605" s="37"/>
      <c r="BO605" s="37"/>
      <c r="BP605" s="37"/>
      <c r="BQ605" s="37"/>
      <c r="BR605" s="37"/>
      <c r="BS605" s="37"/>
      <c r="BT605" s="37"/>
      <c r="BU605" s="48"/>
      <c r="BV605" s="37"/>
      <c r="BW605" s="37"/>
      <c r="BX605" s="37"/>
      <c r="BY605" s="37"/>
      <c r="BZ605" s="37"/>
      <c r="CA605" s="37"/>
      <c r="CB605" s="37"/>
      <c r="CC605" s="37"/>
      <c r="CD605" s="37"/>
      <c r="CE605" s="48"/>
      <c r="CF605" s="37"/>
      <c r="CG605" s="37"/>
      <c r="CH605" s="37"/>
      <c r="CI605" s="37"/>
      <c r="CJ605" s="37"/>
      <c r="CK605" s="37"/>
      <c r="CL605" s="37"/>
      <c r="CM605" s="37"/>
      <c r="CN605" s="37"/>
      <c r="CO605" s="37"/>
      <c r="CP605" s="37"/>
      <c r="CQ605" s="37"/>
      <c r="CR605" s="37"/>
      <c r="CS605" s="37"/>
      <c r="CT605" s="37"/>
      <c r="CU605" s="37"/>
      <c r="CV605" s="37"/>
      <c r="CW605" s="37"/>
      <c r="CX605" s="37"/>
      <c r="CY605" s="37"/>
      <c r="CZ605" s="48"/>
      <c r="DA605" s="37"/>
      <c r="DB605" s="3">
        <v>18</v>
      </c>
      <c r="DD605" s="50">
        <v>6.1399999999999997E-6</v>
      </c>
      <c r="DE605">
        <v>76.265000000000001</v>
      </c>
      <c r="DF605">
        <v>67.048000000000002</v>
      </c>
      <c r="DG605">
        <v>94.302000000000007</v>
      </c>
      <c r="DH605">
        <v>173.99100000000001</v>
      </c>
      <c r="DI605">
        <v>1.0999999999999999E-2</v>
      </c>
      <c r="DT605" s="37"/>
      <c r="DU605" s="37"/>
      <c r="DV605" s="37"/>
      <c r="DW605" s="37"/>
      <c r="DX605" s="37"/>
      <c r="DY605" s="37"/>
      <c r="DZ605" s="37"/>
      <c r="EA605" s="37"/>
      <c r="EB605" s="37"/>
      <c r="EC605" s="37"/>
      <c r="ED605" s="37"/>
      <c r="EE605" s="48"/>
      <c r="EF605" s="37"/>
      <c r="EG605" s="37"/>
      <c r="EH605" s="37"/>
      <c r="EI605" s="37"/>
      <c r="EJ605" s="37"/>
      <c r="EK605" s="37"/>
      <c r="EL605" s="37"/>
      <c r="EM605" s="37"/>
      <c r="EN605" s="37"/>
      <c r="EO605" s="37"/>
      <c r="EP605" s="48"/>
      <c r="EQ605" s="37"/>
      <c r="ER605" s="37"/>
      <c r="ES605" s="37"/>
      <c r="ET605" s="37"/>
      <c r="EU605" s="37"/>
      <c r="EV605" s="37"/>
      <c r="EW605" s="37"/>
      <c r="EX605" s="37"/>
      <c r="EY605" s="36"/>
      <c r="EZ605" s="37"/>
      <c r="FA605" s="37"/>
      <c r="FB605" s="37"/>
      <c r="FC605" s="37"/>
      <c r="FD605" s="37"/>
      <c r="FE605" s="37"/>
      <c r="FF605" s="37"/>
      <c r="FG605" s="37"/>
      <c r="FH605" s="37"/>
    </row>
    <row r="606" spans="2:164" x14ac:dyDescent="0.25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48"/>
      <c r="M606" s="37"/>
      <c r="N606" s="37"/>
      <c r="O606" s="37"/>
      <c r="P606" s="37"/>
      <c r="Q606" s="37"/>
      <c r="R606" s="37"/>
      <c r="S606" s="37"/>
      <c r="T606" s="37"/>
      <c r="U606" s="37"/>
      <c r="V606" s="48"/>
      <c r="W606" s="37"/>
      <c r="X606" s="37"/>
      <c r="Y606" s="37"/>
      <c r="Z606" s="37"/>
      <c r="AA606" s="37"/>
      <c r="AB606" s="37"/>
      <c r="AC606" s="37"/>
      <c r="AD606" s="37"/>
      <c r="AE606" s="37"/>
      <c r="AF606" s="48"/>
      <c r="AG606" s="37"/>
      <c r="AH606" s="37"/>
      <c r="AI606" s="37"/>
      <c r="AJ606" s="37"/>
      <c r="AK606" s="37"/>
      <c r="AL606" s="37"/>
      <c r="AM606" s="37"/>
      <c r="AN606" s="37"/>
      <c r="AO606" s="37"/>
      <c r="AP606" s="48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6"/>
      <c r="BB606" s="37"/>
      <c r="BC606" s="37"/>
      <c r="BD606" s="37"/>
      <c r="BE606" s="37"/>
      <c r="BF606" s="37"/>
      <c r="BG606" s="37"/>
      <c r="BH606" s="37"/>
      <c r="BI606" s="37"/>
      <c r="BJ606" s="37"/>
      <c r="BK606" s="48"/>
      <c r="BL606" s="37"/>
      <c r="BM606" s="37"/>
      <c r="BN606" s="37"/>
      <c r="BO606" s="37"/>
      <c r="BP606" s="37"/>
      <c r="BQ606" s="37"/>
      <c r="BR606" s="37"/>
      <c r="BS606" s="37"/>
      <c r="BT606" s="37"/>
      <c r="BU606" s="48"/>
      <c r="BV606" s="37"/>
      <c r="BW606" s="37"/>
      <c r="BX606" s="37"/>
      <c r="BY606" s="37"/>
      <c r="BZ606" s="37"/>
      <c r="CA606" s="37"/>
      <c r="CB606" s="37"/>
      <c r="CC606" s="37"/>
      <c r="CD606" s="37"/>
      <c r="CE606" s="48"/>
      <c r="CF606" s="37"/>
      <c r="CG606" s="37"/>
      <c r="CH606" s="37"/>
      <c r="CI606" s="37"/>
      <c r="CJ606" s="37"/>
      <c r="CK606" s="37"/>
      <c r="CL606" s="37"/>
      <c r="CM606" s="37"/>
      <c r="CN606" s="37"/>
      <c r="CO606" s="37"/>
      <c r="CP606" s="37"/>
      <c r="CQ606" s="37"/>
      <c r="CR606" s="37"/>
      <c r="CS606" s="37"/>
      <c r="CT606" s="37"/>
      <c r="CU606" s="37"/>
      <c r="CV606" s="37"/>
      <c r="CW606" s="37"/>
      <c r="CX606" s="37"/>
      <c r="CY606" s="37"/>
      <c r="CZ606" s="48"/>
      <c r="DA606" s="37"/>
      <c r="DB606" s="3">
        <v>19</v>
      </c>
      <c r="DD606" s="50">
        <v>7.3699999999999997E-6</v>
      </c>
      <c r="DE606">
        <v>71.77</v>
      </c>
      <c r="DF606">
        <v>47.06</v>
      </c>
      <c r="DG606">
        <v>94.918000000000006</v>
      </c>
      <c r="DH606">
        <v>-2.3860000000000001</v>
      </c>
      <c r="DI606">
        <v>1.2999999999999999E-2</v>
      </c>
      <c r="DT606" s="37"/>
      <c r="DU606" s="37"/>
      <c r="DV606" s="37"/>
      <c r="DW606" s="37"/>
      <c r="DX606" s="37"/>
      <c r="DY606" s="37"/>
      <c r="DZ606" s="37"/>
      <c r="EA606" s="37"/>
      <c r="EB606" s="37"/>
      <c r="EC606" s="37"/>
      <c r="ED606" s="37"/>
      <c r="EE606" s="48"/>
      <c r="EF606" s="37"/>
      <c r="EG606" s="37"/>
      <c r="EH606" s="37"/>
      <c r="EI606" s="37"/>
      <c r="EJ606" s="37"/>
      <c r="EK606" s="37"/>
      <c r="EL606" s="37"/>
      <c r="EM606" s="37"/>
      <c r="EN606" s="37"/>
      <c r="EO606" s="37"/>
      <c r="EP606" s="48"/>
      <c r="EQ606" s="37"/>
      <c r="ER606" s="37"/>
      <c r="ES606" s="37"/>
      <c r="ET606" s="37"/>
      <c r="EU606" s="37"/>
      <c r="EV606" s="37"/>
      <c r="EW606" s="37"/>
      <c r="EX606" s="37"/>
      <c r="EY606" s="36"/>
      <c r="EZ606" s="37"/>
      <c r="FA606" s="37"/>
      <c r="FB606" s="37"/>
      <c r="FC606" s="37"/>
      <c r="FD606" s="37"/>
      <c r="FE606" s="37"/>
      <c r="FF606" s="37"/>
      <c r="FG606" s="37"/>
      <c r="FH606" s="37"/>
    </row>
    <row r="607" spans="2:164" x14ac:dyDescent="0.25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48"/>
      <c r="M607" s="37"/>
      <c r="N607" s="37"/>
      <c r="O607" s="37"/>
      <c r="P607" s="37"/>
      <c r="Q607" s="37"/>
      <c r="R607" s="37"/>
      <c r="S607" s="37"/>
      <c r="T607" s="37"/>
      <c r="U607" s="37"/>
      <c r="V607" s="48"/>
      <c r="W607" s="37"/>
      <c r="X607" s="37"/>
      <c r="Y607" s="37"/>
      <c r="Z607" s="37"/>
      <c r="AA607" s="37"/>
      <c r="AB607" s="37"/>
      <c r="AC607" s="37"/>
      <c r="AD607" s="37"/>
      <c r="AE607" s="37"/>
      <c r="AF607" s="48"/>
      <c r="AG607" s="37"/>
      <c r="AH607" s="37"/>
      <c r="AI607" s="37"/>
      <c r="AJ607" s="37"/>
      <c r="AK607" s="37"/>
      <c r="AL607" s="37"/>
      <c r="AM607" s="37"/>
      <c r="AN607" s="37"/>
      <c r="AO607" s="37"/>
      <c r="AP607" s="48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6"/>
      <c r="BB607" s="37"/>
      <c r="BC607" s="37"/>
      <c r="BD607" s="37"/>
      <c r="BE607" s="37"/>
      <c r="BF607" s="37"/>
      <c r="BG607" s="37"/>
      <c r="BH607" s="37"/>
      <c r="BI607" s="37"/>
      <c r="BJ607" s="37"/>
      <c r="BK607" s="48"/>
      <c r="BL607" s="37"/>
      <c r="BM607" s="37"/>
      <c r="BN607" s="37"/>
      <c r="BO607" s="37"/>
      <c r="BP607" s="37"/>
      <c r="BQ607" s="37"/>
      <c r="BR607" s="37"/>
      <c r="BS607" s="37"/>
      <c r="BT607" s="37"/>
      <c r="BU607" s="48"/>
      <c r="BV607" s="37"/>
      <c r="BW607" s="37"/>
      <c r="BX607" s="37"/>
      <c r="BY607" s="37"/>
      <c r="BZ607" s="37"/>
      <c r="CA607" s="37"/>
      <c r="CB607" s="37"/>
      <c r="CC607" s="37"/>
      <c r="CD607" s="37"/>
      <c r="CE607" s="48"/>
      <c r="CF607" s="37"/>
      <c r="CG607" s="37"/>
      <c r="CH607" s="37"/>
      <c r="CI607" s="37"/>
      <c r="CJ607" s="37"/>
      <c r="CK607" s="37"/>
      <c r="CL607" s="37"/>
      <c r="CM607" s="37"/>
      <c r="CN607" s="37"/>
      <c r="CO607" s="37"/>
      <c r="CP607" s="37"/>
      <c r="CQ607" s="37"/>
      <c r="CR607" s="37"/>
      <c r="CS607" s="37"/>
      <c r="CT607" s="37"/>
      <c r="CU607" s="37"/>
      <c r="CV607" s="37"/>
      <c r="CW607" s="37"/>
      <c r="CX607" s="37"/>
      <c r="CY607" s="37"/>
      <c r="CZ607" s="48"/>
      <c r="DA607" s="37"/>
      <c r="DB607" s="3">
        <v>20</v>
      </c>
      <c r="DD607" s="50">
        <v>6.7499999999999997E-6</v>
      </c>
      <c r="DE607">
        <v>91.977000000000004</v>
      </c>
      <c r="DF607">
        <v>69.709000000000003</v>
      </c>
      <c r="DG607">
        <v>107.746</v>
      </c>
      <c r="DH607">
        <v>180</v>
      </c>
      <c r="DI607">
        <v>1.0999999999999999E-2</v>
      </c>
      <c r="DT607" s="37"/>
      <c r="DU607" s="37"/>
      <c r="DV607" s="37"/>
      <c r="DW607" s="37"/>
      <c r="DX607" s="37"/>
      <c r="DY607" s="37"/>
      <c r="DZ607" s="37"/>
      <c r="EA607" s="37"/>
      <c r="EB607" s="37"/>
      <c r="EC607" s="37"/>
      <c r="ED607" s="37"/>
      <c r="EE607" s="48"/>
      <c r="EF607" s="37"/>
      <c r="EG607" s="37"/>
      <c r="EH607" s="37"/>
      <c r="EI607" s="37"/>
      <c r="EJ607" s="37"/>
      <c r="EK607" s="37"/>
      <c r="EL607" s="37"/>
      <c r="EM607" s="37"/>
      <c r="EN607" s="37"/>
      <c r="EO607" s="37"/>
      <c r="EP607" s="48"/>
      <c r="EQ607" s="37"/>
      <c r="ER607" s="37"/>
      <c r="ES607" s="37"/>
      <c r="ET607" s="37"/>
      <c r="EU607" s="37"/>
      <c r="EV607" s="37"/>
      <c r="EW607" s="37"/>
      <c r="EX607" s="37"/>
      <c r="EY607" s="36"/>
      <c r="EZ607" s="37"/>
      <c r="FA607" s="37"/>
      <c r="FB607" s="37"/>
      <c r="FC607" s="37"/>
      <c r="FD607" s="37"/>
      <c r="FE607" s="37"/>
      <c r="FF607" s="37"/>
      <c r="FG607" s="37"/>
      <c r="FH607" s="37"/>
    </row>
    <row r="608" spans="2:164" x14ac:dyDescent="0.25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48"/>
      <c r="M608" s="37"/>
      <c r="N608" s="37"/>
      <c r="O608" s="37"/>
      <c r="P608" s="37"/>
      <c r="Q608" s="37"/>
      <c r="R608" s="37"/>
      <c r="S608" s="37"/>
      <c r="T608" s="37"/>
      <c r="U608" s="37"/>
      <c r="V608" s="48"/>
      <c r="W608" s="37"/>
      <c r="X608" s="37"/>
      <c r="Y608" s="37"/>
      <c r="Z608" s="37"/>
      <c r="AA608" s="37"/>
      <c r="AB608" s="37"/>
      <c r="AC608" s="37"/>
      <c r="AD608" s="37"/>
      <c r="AE608" s="37"/>
      <c r="AF608" s="48"/>
      <c r="AG608" s="37"/>
      <c r="AH608" s="37"/>
      <c r="AI608" s="37"/>
      <c r="AJ608" s="37"/>
      <c r="AK608" s="37"/>
      <c r="AL608" s="37"/>
      <c r="AM608" s="37"/>
      <c r="AN608" s="37"/>
      <c r="AO608" s="37"/>
      <c r="AP608" s="48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6"/>
      <c r="BB608" s="37"/>
      <c r="BC608" s="37"/>
      <c r="BD608" s="37"/>
      <c r="BE608" s="37"/>
      <c r="BF608" s="37"/>
      <c r="BG608" s="37"/>
      <c r="BH608" s="37"/>
      <c r="BI608" s="37"/>
      <c r="BJ608" s="37"/>
      <c r="BK608" s="48"/>
      <c r="BL608" s="37"/>
      <c r="BM608" s="37"/>
      <c r="BN608" s="37"/>
      <c r="BO608" s="37"/>
      <c r="BP608" s="37"/>
      <c r="BQ608" s="37"/>
      <c r="BR608" s="37"/>
      <c r="BS608" s="37"/>
      <c r="BT608" s="37"/>
      <c r="BU608" s="48"/>
      <c r="BV608" s="37"/>
      <c r="BW608" s="37"/>
      <c r="BX608" s="37"/>
      <c r="BY608" s="37"/>
      <c r="BZ608" s="37"/>
      <c r="CA608" s="37"/>
      <c r="CB608" s="37"/>
      <c r="CC608" s="37"/>
      <c r="CD608" s="37"/>
      <c r="CE608" s="48"/>
      <c r="CF608" s="37"/>
      <c r="CG608" s="37"/>
      <c r="CH608" s="37"/>
      <c r="CI608" s="37"/>
      <c r="CJ608" s="37"/>
      <c r="CK608" s="37"/>
      <c r="CL608" s="37"/>
      <c r="CM608" s="37"/>
      <c r="CN608" s="37"/>
      <c r="CO608" s="37"/>
      <c r="CP608" s="37"/>
      <c r="CQ608" s="37"/>
      <c r="CR608" s="37"/>
      <c r="CS608" s="37"/>
      <c r="CT608" s="37"/>
      <c r="CU608" s="37"/>
      <c r="CV608" s="37"/>
      <c r="CW608" s="37"/>
      <c r="CX608" s="37"/>
      <c r="CY608" s="37"/>
      <c r="CZ608" s="48"/>
      <c r="DA608" s="37"/>
      <c r="DB608" s="3">
        <v>21</v>
      </c>
      <c r="DD608" s="50">
        <v>6.7499999999999997E-6</v>
      </c>
      <c r="DE608">
        <v>89.346999999999994</v>
      </c>
      <c r="DF608">
        <v>69</v>
      </c>
      <c r="DG608">
        <v>107.788</v>
      </c>
      <c r="DH608">
        <v>0</v>
      </c>
      <c r="DI608">
        <v>1.2E-2</v>
      </c>
      <c r="DT608" s="37"/>
      <c r="DU608" s="37"/>
      <c r="DV608" s="37"/>
      <c r="DW608" s="37"/>
      <c r="DX608" s="37"/>
      <c r="DY608" s="37"/>
      <c r="DZ608" s="37"/>
      <c r="EA608" s="37"/>
      <c r="EB608" s="37"/>
      <c r="EC608" s="37"/>
      <c r="ED608" s="37"/>
      <c r="EE608" s="48"/>
      <c r="EF608" s="37"/>
      <c r="EG608" s="37"/>
      <c r="EH608" s="37"/>
      <c r="EI608" s="37"/>
      <c r="EJ608" s="37"/>
      <c r="EK608" s="37"/>
      <c r="EL608" s="37"/>
      <c r="EM608" s="37"/>
      <c r="EN608" s="37"/>
      <c r="EO608" s="37"/>
      <c r="EP608" s="48"/>
      <c r="EQ608" s="37"/>
      <c r="ER608" s="37"/>
      <c r="ES608" s="37"/>
      <c r="ET608" s="37"/>
      <c r="EU608" s="37"/>
      <c r="EV608" s="37"/>
      <c r="EW608" s="37"/>
      <c r="EX608" s="37"/>
      <c r="EY608" s="36"/>
      <c r="EZ608" s="37"/>
      <c r="FA608" s="37"/>
      <c r="FB608" s="37"/>
      <c r="FC608" s="37"/>
      <c r="FD608" s="37"/>
      <c r="FE608" s="37"/>
      <c r="FF608" s="37"/>
      <c r="FG608" s="37"/>
      <c r="FH608" s="37"/>
    </row>
    <row r="609" spans="2:164" x14ac:dyDescent="0.25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48"/>
      <c r="M609" s="37"/>
      <c r="N609" s="37"/>
      <c r="O609" s="37"/>
      <c r="P609" s="37"/>
      <c r="Q609" s="37"/>
      <c r="R609" s="37"/>
      <c r="S609" s="37"/>
      <c r="T609" s="37"/>
      <c r="U609" s="37"/>
      <c r="V609" s="48"/>
      <c r="W609" s="37"/>
      <c r="X609" s="37"/>
      <c r="Y609" s="37"/>
      <c r="Z609" s="37"/>
      <c r="AA609" s="37"/>
      <c r="AB609" s="37"/>
      <c r="AC609" s="37"/>
      <c r="AD609" s="37"/>
      <c r="AE609" s="37"/>
      <c r="AF609" s="48"/>
      <c r="AG609" s="37"/>
      <c r="AH609" s="37"/>
      <c r="AI609" s="37"/>
      <c r="AJ609" s="37"/>
      <c r="AK609" s="37"/>
      <c r="AL609" s="37"/>
      <c r="AM609" s="37"/>
      <c r="AN609" s="37"/>
      <c r="AO609" s="37"/>
      <c r="AP609" s="48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6"/>
      <c r="BB609" s="37"/>
      <c r="BC609" s="37"/>
      <c r="BD609" s="37"/>
      <c r="BE609" s="37"/>
      <c r="BF609" s="37"/>
      <c r="BG609" s="37"/>
      <c r="BH609" s="37"/>
      <c r="BI609" s="37"/>
      <c r="BJ609" s="37"/>
      <c r="BK609" s="48"/>
      <c r="BL609" s="37"/>
      <c r="BM609" s="37"/>
      <c r="BN609" s="37"/>
      <c r="BO609" s="37"/>
      <c r="BP609" s="37"/>
      <c r="BQ609" s="37"/>
      <c r="BR609" s="37"/>
      <c r="BS609" s="37"/>
      <c r="BT609" s="37"/>
      <c r="BU609" s="48"/>
      <c r="BV609" s="37"/>
      <c r="BW609" s="37"/>
      <c r="BX609" s="37"/>
      <c r="BY609" s="37"/>
      <c r="BZ609" s="37"/>
      <c r="CA609" s="37"/>
      <c r="CB609" s="37"/>
      <c r="CC609" s="37"/>
      <c r="CD609" s="37"/>
      <c r="CE609" s="48"/>
      <c r="CF609" s="37"/>
      <c r="CG609" s="37"/>
      <c r="CH609" s="37"/>
      <c r="CI609" s="37"/>
      <c r="CJ609" s="37"/>
      <c r="CK609" s="37"/>
      <c r="CL609" s="37"/>
      <c r="CM609" s="37"/>
      <c r="CN609" s="37"/>
      <c r="CO609" s="37"/>
      <c r="CP609" s="37"/>
      <c r="CQ609" s="37"/>
      <c r="CR609" s="37"/>
      <c r="CS609" s="37"/>
      <c r="CT609" s="37"/>
      <c r="CU609" s="37"/>
      <c r="CV609" s="37"/>
      <c r="CW609" s="37"/>
      <c r="CX609" s="37"/>
      <c r="CY609" s="37"/>
      <c r="CZ609" s="48"/>
      <c r="DA609" s="37"/>
      <c r="DB609" s="3">
        <v>22</v>
      </c>
      <c r="DD609" s="50">
        <v>9.2099999999999999E-6</v>
      </c>
      <c r="DE609">
        <v>92.305999999999997</v>
      </c>
      <c r="DF609">
        <v>69</v>
      </c>
      <c r="DG609">
        <v>114.307</v>
      </c>
      <c r="DH609">
        <v>175.91399999999999</v>
      </c>
      <c r="DI609">
        <v>1.6E-2</v>
      </c>
      <c r="DT609" s="37"/>
      <c r="DU609" s="37"/>
      <c r="DV609" s="37"/>
      <c r="DW609" s="37"/>
      <c r="DX609" s="37"/>
      <c r="DY609" s="37"/>
      <c r="DZ609" s="37"/>
      <c r="EA609" s="37"/>
      <c r="EB609" s="37"/>
      <c r="EC609" s="37"/>
      <c r="ED609" s="37"/>
      <c r="EE609" s="48"/>
      <c r="EF609" s="37"/>
      <c r="EG609" s="37"/>
      <c r="EH609" s="37"/>
      <c r="EI609" s="37"/>
      <c r="EJ609" s="37"/>
      <c r="EK609" s="37"/>
      <c r="EL609" s="37"/>
      <c r="EM609" s="37"/>
      <c r="EN609" s="37"/>
      <c r="EO609" s="37"/>
      <c r="EP609" s="48"/>
      <c r="EQ609" s="37"/>
      <c r="ER609" s="37"/>
      <c r="ES609" s="37"/>
      <c r="ET609" s="37"/>
      <c r="EU609" s="37"/>
      <c r="EV609" s="37"/>
      <c r="EW609" s="37"/>
      <c r="EX609" s="37"/>
      <c r="EY609" s="36"/>
      <c r="EZ609" s="37"/>
      <c r="FA609" s="37"/>
      <c r="FB609" s="37"/>
      <c r="FC609" s="37"/>
      <c r="FD609" s="37"/>
      <c r="FE609" s="37"/>
      <c r="FF609" s="37"/>
      <c r="FG609" s="37"/>
      <c r="FH609" s="37"/>
    </row>
    <row r="610" spans="2:164" x14ac:dyDescent="0.25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48"/>
      <c r="M610" s="37"/>
      <c r="N610" s="37"/>
      <c r="O610" s="37"/>
      <c r="P610" s="37"/>
      <c r="Q610" s="37"/>
      <c r="R610" s="37"/>
      <c r="S610" s="37"/>
      <c r="T610" s="37"/>
      <c r="U610" s="37"/>
      <c r="V610" s="48"/>
      <c r="W610" s="37"/>
      <c r="X610" s="37"/>
      <c r="Y610" s="37"/>
      <c r="Z610" s="37"/>
      <c r="AA610" s="37"/>
      <c r="AB610" s="37"/>
      <c r="AC610" s="37"/>
      <c r="AD610" s="37"/>
      <c r="AE610" s="37"/>
      <c r="AF610" s="48"/>
      <c r="AG610" s="37"/>
      <c r="AH610" s="37"/>
      <c r="AI610" s="37"/>
      <c r="AJ610" s="37"/>
      <c r="AK610" s="37"/>
      <c r="AL610" s="37"/>
      <c r="AM610" s="37"/>
      <c r="AN610" s="37"/>
      <c r="AO610" s="37"/>
      <c r="AP610" s="48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6"/>
      <c r="BB610" s="37"/>
      <c r="BC610" s="37"/>
      <c r="BD610" s="37"/>
      <c r="BE610" s="37"/>
      <c r="BF610" s="37"/>
      <c r="BG610" s="37"/>
      <c r="BH610" s="37"/>
      <c r="BI610" s="37"/>
      <c r="BJ610" s="37"/>
      <c r="BK610" s="48"/>
      <c r="BL610" s="37"/>
      <c r="BM610" s="37"/>
      <c r="BN610" s="37"/>
      <c r="BO610" s="37"/>
      <c r="BP610" s="37"/>
      <c r="BQ610" s="37"/>
      <c r="BR610" s="37"/>
      <c r="BS610" s="37"/>
      <c r="BT610" s="37"/>
      <c r="BU610" s="48"/>
      <c r="BV610" s="37"/>
      <c r="BW610" s="37"/>
      <c r="BX610" s="37"/>
      <c r="BY610" s="37"/>
      <c r="BZ610" s="37"/>
      <c r="CA610" s="37"/>
      <c r="CB610" s="37"/>
      <c r="CC610" s="37"/>
      <c r="CD610" s="37"/>
      <c r="CE610" s="48"/>
      <c r="CF610" s="37"/>
      <c r="CG610" s="37"/>
      <c r="CH610" s="37"/>
      <c r="CI610" s="37"/>
      <c r="CJ610" s="37"/>
      <c r="CK610" s="37"/>
      <c r="CL610" s="37"/>
      <c r="CM610" s="37"/>
      <c r="CN610" s="37"/>
      <c r="CO610" s="37"/>
      <c r="CP610" s="37"/>
      <c r="CQ610" s="37"/>
      <c r="CR610" s="37"/>
      <c r="CS610" s="37"/>
      <c r="CT610" s="37"/>
      <c r="CU610" s="37"/>
      <c r="CV610" s="37"/>
      <c r="CW610" s="37"/>
      <c r="CX610" s="37"/>
      <c r="CY610" s="37"/>
      <c r="CZ610" s="48"/>
      <c r="DA610" s="37"/>
      <c r="DB610" s="3">
        <v>23</v>
      </c>
      <c r="DD610" s="50">
        <v>1.1399999999999999E-5</v>
      </c>
      <c r="DE610">
        <v>109.187</v>
      </c>
      <c r="DF610">
        <v>85</v>
      </c>
      <c r="DG610">
        <v>139.22200000000001</v>
      </c>
      <c r="DH610">
        <v>-3.18</v>
      </c>
      <c r="DI610">
        <v>0.02</v>
      </c>
      <c r="DT610" s="37"/>
      <c r="DU610" s="37"/>
      <c r="DV610" s="37"/>
      <c r="DW610" s="37"/>
      <c r="DX610" s="37"/>
      <c r="DY610" s="37"/>
      <c r="DZ610" s="37"/>
      <c r="EA610" s="37"/>
      <c r="EB610" s="37"/>
      <c r="EC610" s="37"/>
      <c r="ED610" s="37"/>
      <c r="EE610" s="48"/>
      <c r="EF610" s="37"/>
      <c r="EG610" s="37"/>
      <c r="EH610" s="37"/>
      <c r="EI610" s="37"/>
      <c r="EJ610" s="37"/>
      <c r="EK610" s="37"/>
      <c r="EL610" s="37"/>
      <c r="EM610" s="37"/>
      <c r="EN610" s="37"/>
      <c r="EO610" s="37"/>
      <c r="EP610" s="48"/>
      <c r="EQ610" s="37"/>
      <c r="ER610" s="37"/>
      <c r="ES610" s="37"/>
      <c r="ET610" s="37"/>
      <c r="EU610" s="37"/>
      <c r="EV610" s="37"/>
      <c r="EW610" s="37"/>
      <c r="EX610" s="37"/>
      <c r="EY610" s="36"/>
      <c r="EZ610" s="37"/>
      <c r="FA610" s="37"/>
      <c r="FB610" s="37"/>
      <c r="FC610" s="37"/>
      <c r="FD610" s="37"/>
      <c r="FE610" s="37"/>
      <c r="FF610" s="37"/>
      <c r="FG610" s="37"/>
      <c r="FH610" s="37"/>
    </row>
    <row r="611" spans="2:164" x14ac:dyDescent="0.25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48"/>
      <c r="M611" s="37"/>
      <c r="N611" s="37"/>
      <c r="O611" s="37"/>
      <c r="P611" s="37"/>
      <c r="Q611" s="37"/>
      <c r="R611" s="37"/>
      <c r="S611" s="37"/>
      <c r="T611" s="37"/>
      <c r="U611" s="37"/>
      <c r="V611" s="48"/>
      <c r="W611" s="37"/>
      <c r="X611" s="37"/>
      <c r="Y611" s="37"/>
      <c r="Z611" s="37"/>
      <c r="AA611" s="37"/>
      <c r="AB611" s="37"/>
      <c r="AC611" s="37"/>
      <c r="AD611" s="37"/>
      <c r="AE611" s="37"/>
      <c r="AF611" s="48"/>
      <c r="AG611" s="37"/>
      <c r="AH611" s="37"/>
      <c r="AI611" s="37"/>
      <c r="AJ611" s="37"/>
      <c r="AK611" s="37"/>
      <c r="AL611" s="37"/>
      <c r="AM611" s="37"/>
      <c r="AN611" s="37"/>
      <c r="AO611" s="37"/>
      <c r="AP611" s="48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6"/>
      <c r="BB611" s="37"/>
      <c r="BC611" s="37"/>
      <c r="BD611" s="37"/>
      <c r="BE611" s="37"/>
      <c r="BF611" s="37"/>
      <c r="BG611" s="37"/>
      <c r="BH611" s="37"/>
      <c r="BI611" s="37"/>
      <c r="BJ611" s="37"/>
      <c r="BK611" s="48"/>
      <c r="BL611" s="37"/>
      <c r="BM611" s="37"/>
      <c r="BN611" s="37"/>
      <c r="BO611" s="37"/>
      <c r="BP611" s="37"/>
      <c r="BQ611" s="37"/>
      <c r="BR611" s="37"/>
      <c r="BS611" s="37"/>
      <c r="BT611" s="37"/>
      <c r="BU611" s="48"/>
      <c r="BV611" s="37"/>
      <c r="BW611" s="37"/>
      <c r="BX611" s="37"/>
      <c r="BY611" s="37"/>
      <c r="BZ611" s="37"/>
      <c r="CA611" s="37"/>
      <c r="CB611" s="37"/>
      <c r="CC611" s="37"/>
      <c r="CD611" s="37"/>
      <c r="CE611" s="48"/>
      <c r="CF611" s="37"/>
      <c r="CG611" s="37"/>
      <c r="CH611" s="37"/>
      <c r="CI611" s="37"/>
      <c r="CJ611" s="37"/>
      <c r="CK611" s="37"/>
      <c r="CL611" s="37"/>
      <c r="CM611" s="37"/>
      <c r="CN611" s="37"/>
      <c r="CO611" s="37"/>
      <c r="CP611" s="37"/>
      <c r="CQ611" s="37"/>
      <c r="CR611" s="37"/>
      <c r="CS611" s="37"/>
      <c r="CT611" s="37"/>
      <c r="CU611" s="37"/>
      <c r="CV611" s="37"/>
      <c r="CW611" s="37"/>
      <c r="CX611" s="37"/>
      <c r="CY611" s="37"/>
      <c r="CZ611" s="48"/>
      <c r="DA611" s="37"/>
      <c r="DB611" s="3">
        <v>24</v>
      </c>
      <c r="DD611" s="50">
        <v>1.1399999999999999E-5</v>
      </c>
      <c r="DE611">
        <v>111.17</v>
      </c>
      <c r="DF611">
        <v>70.070999999999998</v>
      </c>
      <c r="DG611">
        <v>146.667</v>
      </c>
      <c r="DH611">
        <v>176.82</v>
      </c>
      <c r="DI611">
        <v>0.02</v>
      </c>
      <c r="DT611" s="37"/>
      <c r="DU611" s="37"/>
      <c r="DV611" s="37"/>
      <c r="DW611" s="37"/>
      <c r="DX611" s="37"/>
      <c r="DY611" s="37"/>
      <c r="DZ611" s="37"/>
      <c r="EA611" s="37"/>
      <c r="EB611" s="37"/>
      <c r="EC611" s="37"/>
      <c r="ED611" s="37"/>
      <c r="EE611" s="48"/>
      <c r="EF611" s="37"/>
      <c r="EG611" s="37"/>
      <c r="EH611" s="37"/>
      <c r="EI611" s="37"/>
      <c r="EJ611" s="37"/>
      <c r="EK611" s="37"/>
      <c r="EL611" s="37"/>
      <c r="EM611" s="37"/>
      <c r="EN611" s="37"/>
      <c r="EO611" s="37"/>
      <c r="EP611" s="48"/>
      <c r="EQ611" s="37"/>
      <c r="ER611" s="37"/>
      <c r="ES611" s="37"/>
      <c r="ET611" s="37"/>
      <c r="EU611" s="37"/>
      <c r="EV611" s="37"/>
      <c r="EW611" s="37"/>
      <c r="EX611" s="37"/>
      <c r="EY611" s="36"/>
      <c r="EZ611" s="37"/>
      <c r="FA611" s="37"/>
      <c r="FB611" s="37"/>
      <c r="FC611" s="37"/>
      <c r="FD611" s="37"/>
      <c r="FE611" s="37"/>
      <c r="FF611" s="37"/>
      <c r="FG611" s="37"/>
      <c r="FH611" s="37"/>
    </row>
    <row r="612" spans="2:164" x14ac:dyDescent="0.25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48"/>
      <c r="M612" s="37"/>
      <c r="N612" s="37"/>
      <c r="O612" s="37"/>
      <c r="P612" s="37"/>
      <c r="Q612" s="37"/>
      <c r="R612" s="37"/>
      <c r="S612" s="37"/>
      <c r="T612" s="37"/>
      <c r="U612" s="37"/>
      <c r="V612" s="48"/>
      <c r="W612" s="37"/>
      <c r="X612" s="37"/>
      <c r="Y612" s="37"/>
      <c r="Z612" s="37"/>
      <c r="AA612" s="37"/>
      <c r="AB612" s="37"/>
      <c r="AC612" s="37"/>
      <c r="AD612" s="37"/>
      <c r="AE612" s="37"/>
      <c r="AF612" s="48"/>
      <c r="AG612" s="37"/>
      <c r="AH612" s="37"/>
      <c r="AI612" s="37"/>
      <c r="AJ612" s="37"/>
      <c r="AK612" s="37"/>
      <c r="AL612" s="37"/>
      <c r="AM612" s="37"/>
      <c r="AN612" s="37"/>
      <c r="AO612" s="37"/>
      <c r="AP612" s="48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6"/>
      <c r="BB612" s="37"/>
      <c r="BC612" s="37"/>
      <c r="BD612" s="37"/>
      <c r="BE612" s="37"/>
      <c r="BF612" s="37"/>
      <c r="BG612" s="37"/>
      <c r="BH612" s="37"/>
      <c r="BI612" s="37"/>
      <c r="BJ612" s="37"/>
      <c r="BK612" s="48"/>
      <c r="BL612" s="37"/>
      <c r="BM612" s="37"/>
      <c r="BN612" s="37"/>
      <c r="BO612" s="37"/>
      <c r="BP612" s="37"/>
      <c r="BQ612" s="37"/>
      <c r="BR612" s="37"/>
      <c r="BS612" s="37"/>
      <c r="BT612" s="37"/>
      <c r="BU612" s="48"/>
      <c r="BV612" s="37"/>
      <c r="BW612" s="37"/>
      <c r="BX612" s="37"/>
      <c r="BY612" s="37"/>
      <c r="BZ612" s="37"/>
      <c r="CA612" s="37"/>
      <c r="CB612" s="37"/>
      <c r="CC612" s="37"/>
      <c r="CD612" s="37"/>
      <c r="CE612" s="48"/>
      <c r="CF612" s="37"/>
      <c r="CG612" s="37"/>
      <c r="CH612" s="37"/>
      <c r="CI612" s="37"/>
      <c r="CJ612" s="37"/>
      <c r="CK612" s="37"/>
      <c r="CL612" s="37"/>
      <c r="CM612" s="37"/>
      <c r="CN612" s="37"/>
      <c r="CO612" s="37"/>
      <c r="CP612" s="37"/>
      <c r="CQ612" s="37"/>
      <c r="CR612" s="37"/>
      <c r="CS612" s="37"/>
      <c r="CT612" s="37"/>
      <c r="CU612" s="37"/>
      <c r="CV612" s="37"/>
      <c r="CW612" s="37"/>
      <c r="CX612" s="37"/>
      <c r="CY612" s="37"/>
      <c r="CZ612" s="48"/>
      <c r="DA612" s="37"/>
      <c r="DB612" s="3">
        <v>25</v>
      </c>
      <c r="DD612" s="50">
        <v>8.2900000000000002E-6</v>
      </c>
      <c r="DE612">
        <v>145.32900000000001</v>
      </c>
      <c r="DF612">
        <v>95.786000000000001</v>
      </c>
      <c r="DG612">
        <v>193.798</v>
      </c>
      <c r="DH612">
        <v>-2.2029999999999998</v>
      </c>
      <c r="DI612">
        <v>1.4E-2</v>
      </c>
      <c r="DT612" s="37"/>
      <c r="DU612" s="37"/>
      <c r="DV612" s="37"/>
      <c r="DW612" s="37"/>
      <c r="DX612" s="37"/>
      <c r="DY612" s="37"/>
      <c r="DZ612" s="37"/>
      <c r="EA612" s="37"/>
      <c r="EB612" s="37"/>
      <c r="EC612" s="37"/>
      <c r="ED612" s="37"/>
      <c r="EE612" s="48"/>
      <c r="EF612" s="37"/>
      <c r="EG612" s="37"/>
      <c r="EH612" s="37"/>
      <c r="EI612" s="37"/>
      <c r="EJ612" s="37"/>
      <c r="EK612" s="37"/>
      <c r="EL612" s="37"/>
      <c r="EM612" s="37"/>
      <c r="EN612" s="37"/>
      <c r="EO612" s="37"/>
      <c r="EP612" s="48"/>
      <c r="EQ612" s="37"/>
      <c r="ER612" s="37"/>
      <c r="ES612" s="37"/>
      <c r="ET612" s="37"/>
      <c r="EU612" s="37"/>
      <c r="EV612" s="37"/>
      <c r="EW612" s="37"/>
      <c r="EX612" s="37"/>
      <c r="EY612" s="36"/>
      <c r="EZ612" s="37"/>
      <c r="FA612" s="37"/>
      <c r="FB612" s="37"/>
      <c r="FC612" s="37"/>
      <c r="FD612" s="37"/>
      <c r="FE612" s="37"/>
      <c r="FF612" s="37"/>
      <c r="FG612" s="37"/>
      <c r="FH612" s="37"/>
    </row>
    <row r="613" spans="2:164" x14ac:dyDescent="0.25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48"/>
      <c r="M613" s="37"/>
      <c r="N613" s="37"/>
      <c r="O613" s="37"/>
      <c r="P613" s="37"/>
      <c r="Q613" s="37"/>
      <c r="R613" s="37"/>
      <c r="S613" s="37"/>
      <c r="T613" s="37"/>
      <c r="U613" s="37"/>
      <c r="V613" s="48"/>
      <c r="W613" s="37"/>
      <c r="X613" s="37"/>
      <c r="Y613" s="37"/>
      <c r="Z613" s="37"/>
      <c r="AA613" s="37"/>
      <c r="AB613" s="37"/>
      <c r="AC613" s="37"/>
      <c r="AD613" s="37"/>
      <c r="AE613" s="37"/>
      <c r="AF613" s="48"/>
      <c r="AG613" s="37"/>
      <c r="AH613" s="37"/>
      <c r="AI613" s="37"/>
      <c r="AJ613" s="37"/>
      <c r="AK613" s="37"/>
      <c r="AL613" s="37"/>
      <c r="AM613" s="37"/>
      <c r="AN613" s="37"/>
      <c r="AO613" s="37"/>
      <c r="AP613" s="48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6"/>
      <c r="BB613" s="37"/>
      <c r="BC613" s="37"/>
      <c r="BD613" s="37"/>
      <c r="BE613" s="37"/>
      <c r="BF613" s="37"/>
      <c r="BG613" s="37"/>
      <c r="BH613" s="37"/>
      <c r="BI613" s="37"/>
      <c r="BJ613" s="37"/>
      <c r="BK613" s="48"/>
      <c r="BL613" s="37"/>
      <c r="BM613" s="37"/>
      <c r="BN613" s="37"/>
      <c r="BO613" s="37"/>
      <c r="BP613" s="37"/>
      <c r="BQ613" s="37"/>
      <c r="BR613" s="37"/>
      <c r="BS613" s="37"/>
      <c r="BT613" s="37"/>
      <c r="BU613" s="48"/>
      <c r="BV613" s="37"/>
      <c r="BW613" s="37"/>
      <c r="BX613" s="37"/>
      <c r="BY613" s="37"/>
      <c r="BZ613" s="37"/>
      <c r="CA613" s="37"/>
      <c r="CB613" s="37"/>
      <c r="CC613" s="37"/>
      <c r="CD613" s="37"/>
      <c r="CE613" s="48"/>
      <c r="CF613" s="37"/>
      <c r="CG613" s="37"/>
      <c r="CH613" s="37"/>
      <c r="CI613" s="37"/>
      <c r="CJ613" s="37"/>
      <c r="CK613" s="37"/>
      <c r="CL613" s="37"/>
      <c r="CM613" s="37"/>
      <c r="CN613" s="37"/>
      <c r="CO613" s="37"/>
      <c r="CP613" s="37"/>
      <c r="CQ613" s="37"/>
      <c r="CR613" s="37"/>
      <c r="CS613" s="37"/>
      <c r="CT613" s="37"/>
      <c r="CU613" s="37"/>
      <c r="CV613" s="37"/>
      <c r="CW613" s="37"/>
      <c r="CX613" s="37"/>
      <c r="CY613" s="37"/>
      <c r="CZ613" s="48"/>
      <c r="DA613" s="37"/>
      <c r="DB613" s="3">
        <v>26</v>
      </c>
      <c r="DD613" s="50">
        <v>5.5300000000000004E-6</v>
      </c>
      <c r="DE613">
        <v>134.6</v>
      </c>
      <c r="DF613">
        <v>114.623</v>
      </c>
      <c r="DG613">
        <v>175.21600000000001</v>
      </c>
      <c r="DH613">
        <v>180</v>
      </c>
      <c r="DI613">
        <v>8.9999999999999993E-3</v>
      </c>
      <c r="DT613" s="37"/>
      <c r="DU613" s="37"/>
      <c r="DV613" s="37"/>
      <c r="DW613" s="37"/>
      <c r="DX613" s="37"/>
      <c r="DY613" s="37"/>
      <c r="DZ613" s="37"/>
      <c r="EA613" s="37"/>
      <c r="EB613" s="37"/>
      <c r="EC613" s="37"/>
      <c r="ED613" s="37"/>
      <c r="EE613" s="48"/>
      <c r="EF613" s="37"/>
      <c r="EG613" s="37"/>
      <c r="EH613" s="37"/>
      <c r="EI613" s="37"/>
      <c r="EJ613" s="37"/>
      <c r="EK613" s="37"/>
      <c r="EL613" s="37"/>
      <c r="EM613" s="37"/>
      <c r="EN613" s="37"/>
      <c r="EO613" s="37"/>
      <c r="EP613" s="48"/>
      <c r="EQ613" s="37"/>
      <c r="ER613" s="37"/>
      <c r="ES613" s="37"/>
      <c r="ET613" s="37"/>
      <c r="EU613" s="37"/>
      <c r="EV613" s="37"/>
      <c r="EW613" s="37"/>
      <c r="EX613" s="37"/>
      <c r="EY613" s="36"/>
      <c r="EZ613" s="37"/>
      <c r="FA613" s="37"/>
      <c r="FB613" s="37"/>
      <c r="FC613" s="37"/>
      <c r="FD613" s="37"/>
      <c r="FE613" s="37"/>
      <c r="FF613" s="37"/>
      <c r="FG613" s="37"/>
      <c r="FH613" s="37"/>
    </row>
    <row r="614" spans="2:164" x14ac:dyDescent="0.25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48"/>
      <c r="M614" s="37"/>
      <c r="N614" s="37"/>
      <c r="O614" s="37"/>
      <c r="P614" s="37"/>
      <c r="Q614" s="37"/>
      <c r="R614" s="37"/>
      <c r="S614" s="37"/>
      <c r="T614" s="37"/>
      <c r="U614" s="37"/>
      <c r="V614" s="48"/>
      <c r="W614" s="37"/>
      <c r="X614" s="37"/>
      <c r="Y614" s="37"/>
      <c r="Z614" s="37"/>
      <c r="AA614" s="37"/>
      <c r="AB614" s="37"/>
      <c r="AC614" s="37"/>
      <c r="AD614" s="37"/>
      <c r="AE614" s="37"/>
      <c r="AF614" s="48"/>
      <c r="AG614" s="37"/>
      <c r="AH614" s="37"/>
      <c r="AI614" s="37"/>
      <c r="AJ614" s="37"/>
      <c r="AK614" s="37"/>
      <c r="AL614" s="37"/>
      <c r="AM614" s="37"/>
      <c r="AN614" s="37"/>
      <c r="AO614" s="37"/>
      <c r="AP614" s="48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6"/>
      <c r="BB614" s="37"/>
      <c r="BC614" s="37"/>
      <c r="BD614" s="37"/>
      <c r="BE614" s="37"/>
      <c r="BF614" s="37"/>
      <c r="BG614" s="37"/>
      <c r="BH614" s="37"/>
      <c r="BI614" s="37"/>
      <c r="BJ614" s="37"/>
      <c r="BK614" s="48"/>
      <c r="BL614" s="37"/>
      <c r="BM614" s="37"/>
      <c r="BN614" s="37"/>
      <c r="BO614" s="37"/>
      <c r="BP614" s="37"/>
      <c r="BQ614" s="37"/>
      <c r="BR614" s="37"/>
      <c r="BS614" s="37"/>
      <c r="BT614" s="37"/>
      <c r="BU614" s="48"/>
      <c r="BV614" s="37"/>
      <c r="BW614" s="37"/>
      <c r="BX614" s="37"/>
      <c r="BY614" s="37"/>
      <c r="BZ614" s="37"/>
      <c r="CA614" s="37"/>
      <c r="CB614" s="37"/>
      <c r="CC614" s="37"/>
      <c r="CD614" s="37"/>
      <c r="CE614" s="48"/>
      <c r="CF614" s="37"/>
      <c r="CG614" s="37"/>
      <c r="CH614" s="37"/>
      <c r="CI614" s="37"/>
      <c r="CJ614" s="37"/>
      <c r="CK614" s="37"/>
      <c r="CL614" s="37"/>
      <c r="CM614" s="37"/>
      <c r="CN614" s="37"/>
      <c r="CO614" s="37"/>
      <c r="CP614" s="37"/>
      <c r="CQ614" s="37"/>
      <c r="CR614" s="37"/>
      <c r="CS614" s="37"/>
      <c r="CT614" s="37"/>
      <c r="CU614" s="37"/>
      <c r="CV614" s="37"/>
      <c r="CW614" s="37"/>
      <c r="CX614" s="37"/>
      <c r="CY614" s="37"/>
      <c r="CZ614" s="48"/>
      <c r="DA614" s="37"/>
      <c r="DB614" s="3">
        <v>27</v>
      </c>
      <c r="DD614" s="50">
        <v>6.7499999999999997E-6</v>
      </c>
      <c r="DE614">
        <v>123.68600000000001</v>
      </c>
      <c r="DF614">
        <v>82.552999999999997</v>
      </c>
      <c r="DG614">
        <v>174.88900000000001</v>
      </c>
      <c r="DH614">
        <v>-5.7110000000000003</v>
      </c>
      <c r="DI614">
        <v>1.2E-2</v>
      </c>
      <c r="DT614" s="37"/>
      <c r="DU614" s="37"/>
      <c r="DV614" s="37"/>
      <c r="DW614" s="37"/>
      <c r="DX614" s="37"/>
      <c r="DY614" s="37"/>
      <c r="DZ614" s="37"/>
      <c r="EA614" s="37"/>
      <c r="EB614" s="37"/>
      <c r="EC614" s="37"/>
      <c r="ED614" s="37"/>
      <c r="EE614" s="48"/>
      <c r="EF614" s="37"/>
      <c r="EG614" s="37"/>
      <c r="EH614" s="37"/>
      <c r="EI614" s="37"/>
      <c r="EJ614" s="37"/>
      <c r="EK614" s="37"/>
      <c r="EL614" s="37"/>
      <c r="EM614" s="37"/>
      <c r="EN614" s="37"/>
      <c r="EO614" s="37"/>
      <c r="EP614" s="48"/>
      <c r="EQ614" s="37"/>
      <c r="ER614" s="37"/>
      <c r="ES614" s="37"/>
      <c r="ET614" s="37"/>
      <c r="EU614" s="37"/>
      <c r="EV614" s="37"/>
      <c r="EW614" s="37"/>
      <c r="EX614" s="37"/>
      <c r="EY614" s="36"/>
      <c r="EZ614" s="37"/>
      <c r="FA614" s="37"/>
      <c r="FB614" s="37"/>
      <c r="FC614" s="37"/>
      <c r="FD614" s="37"/>
      <c r="FE614" s="37"/>
      <c r="FF614" s="37"/>
      <c r="FG614" s="37"/>
      <c r="FH614" s="37"/>
    </row>
    <row r="615" spans="2:164" x14ac:dyDescent="0.25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48"/>
      <c r="M615" s="37"/>
      <c r="N615" s="37"/>
      <c r="O615" s="37"/>
      <c r="P615" s="37"/>
      <c r="Q615" s="37"/>
      <c r="R615" s="37"/>
      <c r="S615" s="37"/>
      <c r="T615" s="37"/>
      <c r="U615" s="37"/>
      <c r="V615" s="48"/>
      <c r="W615" s="37"/>
      <c r="X615" s="37"/>
      <c r="Y615" s="37"/>
      <c r="Z615" s="37"/>
      <c r="AA615" s="37"/>
      <c r="AB615" s="37"/>
      <c r="AC615" s="37"/>
      <c r="AD615" s="37"/>
      <c r="AE615" s="37"/>
      <c r="AF615" s="48"/>
      <c r="AG615" s="37"/>
      <c r="AH615" s="37"/>
      <c r="AI615" s="37"/>
      <c r="AJ615" s="37"/>
      <c r="AK615" s="37"/>
      <c r="AL615" s="37"/>
      <c r="AM615" s="37"/>
      <c r="AN615" s="37"/>
      <c r="AO615" s="37"/>
      <c r="AP615" s="48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6"/>
      <c r="BB615" s="37"/>
      <c r="BC615" s="37"/>
      <c r="BD615" s="37"/>
      <c r="BE615" s="37"/>
      <c r="BF615" s="37"/>
      <c r="BG615" s="37"/>
      <c r="BH615" s="37"/>
      <c r="BI615" s="37"/>
      <c r="BJ615" s="37"/>
      <c r="BK615" s="48"/>
      <c r="BL615" s="37"/>
      <c r="BM615" s="37"/>
      <c r="BN615" s="37"/>
      <c r="BO615" s="37"/>
      <c r="BP615" s="37"/>
      <c r="BQ615" s="37"/>
      <c r="BR615" s="37"/>
      <c r="BS615" s="37"/>
      <c r="BT615" s="37"/>
      <c r="BU615" s="48"/>
      <c r="BV615" s="37"/>
      <c r="BW615" s="37"/>
      <c r="BX615" s="37"/>
      <c r="BY615" s="37"/>
      <c r="BZ615" s="37"/>
      <c r="CA615" s="37"/>
      <c r="CB615" s="37"/>
      <c r="CC615" s="37"/>
      <c r="CD615" s="37"/>
      <c r="CE615" s="48"/>
      <c r="CF615" s="37"/>
      <c r="CG615" s="37"/>
      <c r="CH615" s="37"/>
      <c r="CI615" s="37"/>
      <c r="CJ615" s="37"/>
      <c r="CK615" s="37"/>
      <c r="CL615" s="37"/>
      <c r="CM615" s="37"/>
      <c r="CN615" s="37"/>
      <c r="CO615" s="37"/>
      <c r="CP615" s="37"/>
      <c r="CQ615" s="37"/>
      <c r="CR615" s="37"/>
      <c r="CS615" s="37"/>
      <c r="CT615" s="37"/>
      <c r="CU615" s="37"/>
      <c r="CV615" s="37"/>
      <c r="CW615" s="37"/>
      <c r="CX615" s="37"/>
      <c r="CY615" s="37"/>
      <c r="CZ615" s="48"/>
      <c r="DA615" s="37"/>
      <c r="DB615" s="3">
        <v>28</v>
      </c>
      <c r="DD615" s="50">
        <v>5.5300000000000004E-6</v>
      </c>
      <c r="DE615">
        <v>134.215</v>
      </c>
      <c r="DF615">
        <v>91.751999999999995</v>
      </c>
      <c r="DG615">
        <v>210.77799999999999</v>
      </c>
      <c r="DH615">
        <v>176.82</v>
      </c>
      <c r="DI615">
        <v>0.01</v>
      </c>
      <c r="DT615" s="37"/>
      <c r="DU615" s="37"/>
      <c r="DV615" s="37"/>
      <c r="DW615" s="37"/>
      <c r="DX615" s="37"/>
      <c r="DY615" s="37"/>
      <c r="DZ615" s="37"/>
      <c r="EA615" s="37"/>
      <c r="EB615" s="37"/>
      <c r="EC615" s="37"/>
      <c r="ED615" s="37"/>
      <c r="EE615" s="48"/>
      <c r="EF615" s="37"/>
      <c r="EG615" s="37"/>
      <c r="EH615" s="37"/>
      <c r="EI615" s="37"/>
      <c r="EJ615" s="37"/>
      <c r="EK615" s="37"/>
      <c r="EL615" s="37"/>
      <c r="EM615" s="37"/>
      <c r="EN615" s="37"/>
      <c r="EO615" s="37"/>
      <c r="EP615" s="48"/>
      <c r="EQ615" s="37"/>
      <c r="ER615" s="37"/>
      <c r="ES615" s="37"/>
      <c r="ET615" s="37"/>
      <c r="EU615" s="37"/>
      <c r="EV615" s="37"/>
      <c r="EW615" s="37"/>
      <c r="EX615" s="37"/>
      <c r="EY615" s="36"/>
      <c r="EZ615" s="37"/>
      <c r="FA615" s="37"/>
      <c r="FB615" s="37"/>
      <c r="FC615" s="37"/>
      <c r="FD615" s="37"/>
      <c r="FE615" s="37"/>
      <c r="FF615" s="37"/>
      <c r="FG615" s="37"/>
      <c r="FH615" s="37"/>
    </row>
    <row r="616" spans="2:164" x14ac:dyDescent="0.25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48"/>
      <c r="M616" s="37"/>
      <c r="N616" s="37"/>
      <c r="O616" s="37"/>
      <c r="P616" s="37"/>
      <c r="Q616" s="37"/>
      <c r="R616" s="37"/>
      <c r="S616" s="37"/>
      <c r="T616" s="37"/>
      <c r="U616" s="37"/>
      <c r="V616" s="48"/>
      <c r="W616" s="37"/>
      <c r="X616" s="37"/>
      <c r="Y616" s="37"/>
      <c r="Z616" s="37"/>
      <c r="AA616" s="37"/>
      <c r="AB616" s="37"/>
      <c r="AC616" s="37"/>
      <c r="AD616" s="37"/>
      <c r="AE616" s="37"/>
      <c r="AF616" s="48"/>
      <c r="AG616" s="37"/>
      <c r="AH616" s="37"/>
      <c r="AI616" s="37"/>
      <c r="AJ616" s="37"/>
      <c r="AK616" s="37"/>
      <c r="AL616" s="37"/>
      <c r="AM616" s="37"/>
      <c r="AN616" s="37"/>
      <c r="AO616" s="37"/>
      <c r="AP616" s="48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6"/>
      <c r="BB616" s="37"/>
      <c r="BC616" s="37"/>
      <c r="BD616" s="37"/>
      <c r="BE616" s="37"/>
      <c r="BF616" s="37"/>
      <c r="BG616" s="37"/>
      <c r="BH616" s="37"/>
      <c r="BI616" s="37"/>
      <c r="BJ616" s="37"/>
      <c r="BK616" s="48"/>
      <c r="BL616" s="37"/>
      <c r="BM616" s="37"/>
      <c r="BN616" s="37"/>
      <c r="BO616" s="37"/>
      <c r="BP616" s="37"/>
      <c r="BQ616" s="37"/>
      <c r="BR616" s="37"/>
      <c r="BS616" s="37"/>
      <c r="BT616" s="37"/>
      <c r="BU616" s="48"/>
      <c r="BV616" s="37"/>
      <c r="BW616" s="37"/>
      <c r="BX616" s="37"/>
      <c r="BY616" s="37"/>
      <c r="BZ616" s="37"/>
      <c r="CA616" s="37"/>
      <c r="CB616" s="37"/>
      <c r="CC616" s="37"/>
      <c r="CD616" s="37"/>
      <c r="CE616" s="48"/>
      <c r="CF616" s="37"/>
      <c r="CG616" s="37"/>
      <c r="CH616" s="37"/>
      <c r="CI616" s="37"/>
      <c r="CJ616" s="37"/>
      <c r="CK616" s="37"/>
      <c r="CL616" s="37"/>
      <c r="CM616" s="37"/>
      <c r="CN616" s="37"/>
      <c r="CO616" s="37"/>
      <c r="CP616" s="37"/>
      <c r="CQ616" s="37"/>
      <c r="CR616" s="37"/>
      <c r="CS616" s="37"/>
      <c r="CT616" s="37"/>
      <c r="CU616" s="37"/>
      <c r="CV616" s="37"/>
      <c r="CW616" s="37"/>
      <c r="CX616" s="37"/>
      <c r="CY616" s="37"/>
      <c r="CZ616" s="48"/>
      <c r="DA616" s="37"/>
      <c r="DB616" s="3">
        <v>29</v>
      </c>
      <c r="DD616" s="50">
        <v>9.2099999999999999E-6</v>
      </c>
      <c r="DE616">
        <v>149.79499999999999</v>
      </c>
      <c r="DF616">
        <v>111.497</v>
      </c>
      <c r="DG616">
        <v>210.77799999999999</v>
      </c>
      <c r="DH616">
        <v>-3.9449999999999998</v>
      </c>
      <c r="DI616">
        <v>1.6E-2</v>
      </c>
      <c r="DT616" s="37"/>
      <c r="DU616" s="37"/>
      <c r="DV616" s="37"/>
      <c r="DW616" s="37"/>
      <c r="DX616" s="37"/>
      <c r="DY616" s="37"/>
      <c r="DZ616" s="37"/>
      <c r="EA616" s="37"/>
      <c r="EB616" s="37"/>
      <c r="EC616" s="37"/>
      <c r="ED616" s="37"/>
      <c r="EE616" s="48"/>
      <c r="EF616" s="37"/>
      <c r="EG616" s="37"/>
      <c r="EH616" s="37"/>
      <c r="EI616" s="37"/>
      <c r="EJ616" s="37"/>
      <c r="EK616" s="37"/>
      <c r="EL616" s="37"/>
      <c r="EM616" s="37"/>
      <c r="EN616" s="37"/>
      <c r="EO616" s="37"/>
      <c r="EP616" s="48"/>
      <c r="EQ616" s="37"/>
      <c r="ER616" s="37"/>
      <c r="ES616" s="37"/>
      <c r="ET616" s="37"/>
      <c r="EU616" s="37"/>
      <c r="EV616" s="37"/>
      <c r="EW616" s="37"/>
      <c r="EX616" s="37"/>
      <c r="EY616" s="36"/>
      <c r="EZ616" s="37"/>
      <c r="FA616" s="37"/>
      <c r="FB616" s="37"/>
      <c r="FC616" s="37"/>
      <c r="FD616" s="37"/>
      <c r="FE616" s="37"/>
      <c r="FF616" s="37"/>
      <c r="FG616" s="37"/>
      <c r="FH616" s="37"/>
    </row>
    <row r="617" spans="2:164" x14ac:dyDescent="0.25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48"/>
      <c r="M617" s="37"/>
      <c r="N617" s="37"/>
      <c r="O617" s="37"/>
      <c r="P617" s="37"/>
      <c r="Q617" s="37"/>
      <c r="R617" s="37"/>
      <c r="S617" s="37"/>
      <c r="T617" s="37"/>
      <c r="U617" s="37"/>
      <c r="V617" s="48"/>
      <c r="W617" s="37"/>
      <c r="X617" s="37"/>
      <c r="Y617" s="37"/>
      <c r="Z617" s="37"/>
      <c r="AA617" s="37"/>
      <c r="AB617" s="37"/>
      <c r="AC617" s="37"/>
      <c r="AD617" s="37"/>
      <c r="AE617" s="37"/>
      <c r="AF617" s="48"/>
      <c r="AG617" s="37"/>
      <c r="AH617" s="37"/>
      <c r="AI617" s="37"/>
      <c r="AJ617" s="37"/>
      <c r="AK617" s="37"/>
      <c r="AL617" s="37"/>
      <c r="AM617" s="37"/>
      <c r="AN617" s="37"/>
      <c r="AO617" s="37"/>
      <c r="AP617" s="48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6"/>
      <c r="BB617" s="37"/>
      <c r="BC617" s="37"/>
      <c r="BD617" s="37"/>
      <c r="BE617" s="37"/>
      <c r="BF617" s="37"/>
      <c r="BG617" s="37"/>
      <c r="BH617" s="37"/>
      <c r="BI617" s="37"/>
      <c r="BJ617" s="37"/>
      <c r="BK617" s="48"/>
      <c r="BL617" s="37"/>
      <c r="BM617" s="37"/>
      <c r="BN617" s="37"/>
      <c r="BO617" s="37"/>
      <c r="BP617" s="37"/>
      <c r="BQ617" s="37"/>
      <c r="BR617" s="37"/>
      <c r="BS617" s="37"/>
      <c r="BT617" s="37"/>
      <c r="BU617" s="48"/>
      <c r="BV617" s="37"/>
      <c r="BW617" s="37"/>
      <c r="BX617" s="37"/>
      <c r="BY617" s="37"/>
      <c r="BZ617" s="37"/>
      <c r="CA617" s="37"/>
      <c r="CB617" s="37"/>
      <c r="CC617" s="37"/>
      <c r="CD617" s="37"/>
      <c r="CE617" s="48"/>
      <c r="CF617" s="37"/>
      <c r="CG617" s="37"/>
      <c r="CH617" s="37"/>
      <c r="CI617" s="37"/>
      <c r="CJ617" s="37"/>
      <c r="CK617" s="37"/>
      <c r="CL617" s="37"/>
      <c r="CM617" s="37"/>
      <c r="CN617" s="37"/>
      <c r="CO617" s="37"/>
      <c r="CP617" s="37"/>
      <c r="CQ617" s="37"/>
      <c r="CR617" s="37"/>
      <c r="CS617" s="37"/>
      <c r="CT617" s="37"/>
      <c r="CU617" s="37"/>
      <c r="CV617" s="37"/>
      <c r="CW617" s="37"/>
      <c r="CX617" s="37"/>
      <c r="CY617" s="37"/>
      <c r="CZ617" s="48"/>
      <c r="DA617" s="37"/>
      <c r="DB617" s="3">
        <v>30</v>
      </c>
      <c r="DD617" s="50">
        <v>8.8999999999999995E-6</v>
      </c>
      <c r="DE617">
        <v>178.245</v>
      </c>
      <c r="DF617">
        <v>153.34899999999999</v>
      </c>
      <c r="DG617">
        <v>203.381</v>
      </c>
      <c r="DH617">
        <v>177.95500000000001</v>
      </c>
      <c r="DI617">
        <v>1.6E-2</v>
      </c>
      <c r="DT617" s="37"/>
      <c r="DU617" s="37"/>
      <c r="DV617" s="37"/>
      <c r="DW617" s="37"/>
      <c r="DX617" s="37"/>
      <c r="DY617" s="37"/>
      <c r="DZ617" s="37"/>
      <c r="EA617" s="37"/>
      <c r="EB617" s="37"/>
      <c r="EC617" s="37"/>
      <c r="ED617" s="37"/>
      <c r="EE617" s="48"/>
      <c r="EF617" s="37"/>
      <c r="EG617" s="37"/>
      <c r="EH617" s="37"/>
      <c r="EI617" s="37"/>
      <c r="EJ617" s="37"/>
      <c r="EK617" s="37"/>
      <c r="EL617" s="37"/>
      <c r="EM617" s="37"/>
      <c r="EN617" s="37"/>
      <c r="EO617" s="37"/>
      <c r="EP617" s="48"/>
      <c r="EQ617" s="37"/>
      <c r="ER617" s="37"/>
      <c r="ES617" s="37"/>
      <c r="ET617" s="37"/>
      <c r="EU617" s="37"/>
      <c r="EV617" s="37"/>
      <c r="EW617" s="37"/>
      <c r="EX617" s="37"/>
      <c r="EY617" s="36"/>
      <c r="EZ617" s="37"/>
      <c r="FA617" s="37"/>
      <c r="FB617" s="37"/>
      <c r="FC617" s="37"/>
      <c r="FD617" s="37"/>
      <c r="FE617" s="37"/>
      <c r="FF617" s="37"/>
      <c r="FG617" s="37"/>
      <c r="FH617" s="37"/>
    </row>
    <row r="618" spans="2:164" x14ac:dyDescent="0.25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48"/>
      <c r="M618" s="37"/>
      <c r="N618" s="37"/>
      <c r="O618" s="37"/>
      <c r="P618" s="37"/>
      <c r="Q618" s="37"/>
      <c r="R618" s="37"/>
      <c r="S618" s="37"/>
      <c r="T618" s="37"/>
      <c r="U618" s="37"/>
      <c r="V618" s="48"/>
      <c r="W618" s="37"/>
      <c r="X618" s="37"/>
      <c r="Y618" s="37"/>
      <c r="Z618" s="37"/>
      <c r="AA618" s="37"/>
      <c r="AB618" s="37"/>
      <c r="AC618" s="37"/>
      <c r="AD618" s="37"/>
      <c r="AE618" s="37"/>
      <c r="AF618" s="48"/>
      <c r="AG618" s="37"/>
      <c r="AH618" s="37"/>
      <c r="AI618" s="37"/>
      <c r="AJ618" s="37"/>
      <c r="AK618" s="37"/>
      <c r="AL618" s="37"/>
      <c r="AM618" s="37"/>
      <c r="AN618" s="37"/>
      <c r="AO618" s="37"/>
      <c r="AP618" s="48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6"/>
      <c r="BB618" s="37"/>
      <c r="BC618" s="37"/>
      <c r="BD618" s="37"/>
      <c r="BE618" s="37"/>
      <c r="BF618" s="37"/>
      <c r="BG618" s="37"/>
      <c r="BH618" s="37"/>
      <c r="BI618" s="37"/>
      <c r="BJ618" s="37"/>
      <c r="BK618" s="48"/>
      <c r="BL618" s="37"/>
      <c r="BM618" s="37"/>
      <c r="BN618" s="37"/>
      <c r="BO618" s="37"/>
      <c r="BP618" s="37"/>
      <c r="BQ618" s="37"/>
      <c r="BR618" s="37"/>
      <c r="BS618" s="37"/>
      <c r="BT618" s="37"/>
      <c r="BU618" s="48"/>
      <c r="BV618" s="37"/>
      <c r="BW618" s="37"/>
      <c r="BX618" s="37"/>
      <c r="BY618" s="37"/>
      <c r="BZ618" s="37"/>
      <c r="CA618" s="37"/>
      <c r="CB618" s="37"/>
      <c r="CC618" s="37"/>
      <c r="CD618" s="37"/>
      <c r="CE618" s="48"/>
      <c r="CF618" s="37"/>
      <c r="CG618" s="37"/>
      <c r="CH618" s="37"/>
      <c r="CI618" s="37"/>
      <c r="CJ618" s="37"/>
      <c r="CK618" s="37"/>
      <c r="CL618" s="37"/>
      <c r="CM618" s="37"/>
      <c r="CN618" s="37"/>
      <c r="CO618" s="37"/>
      <c r="CP618" s="37"/>
      <c r="CQ618" s="37"/>
      <c r="CR618" s="37"/>
      <c r="CS618" s="37"/>
      <c r="CT618" s="37"/>
      <c r="CU618" s="37"/>
      <c r="CV618" s="37"/>
      <c r="CW618" s="37"/>
      <c r="CX618" s="37"/>
      <c r="CY618" s="37"/>
      <c r="CZ618" s="48"/>
      <c r="DA618" s="37"/>
      <c r="DB618" s="3">
        <v>31</v>
      </c>
      <c r="DD618" s="50">
        <v>1.17E-5</v>
      </c>
      <c r="DE618">
        <v>150.43700000000001</v>
      </c>
      <c r="DF618">
        <v>100.889</v>
      </c>
      <c r="DG618">
        <v>197.45400000000001</v>
      </c>
      <c r="DH618">
        <v>-3.0939999999999999</v>
      </c>
      <c r="DI618">
        <v>2.1000000000000001E-2</v>
      </c>
      <c r="DT618" s="37"/>
      <c r="DU618" s="37"/>
      <c r="DV618" s="37"/>
      <c r="DW618" s="37"/>
      <c r="DX618" s="37"/>
      <c r="DY618" s="37"/>
      <c r="DZ618" s="37"/>
      <c r="EA618" s="37"/>
      <c r="EB618" s="37"/>
      <c r="EC618" s="37"/>
      <c r="ED618" s="37"/>
      <c r="EE618" s="48"/>
      <c r="EF618" s="37"/>
      <c r="EG618" s="37"/>
      <c r="EH618" s="37"/>
      <c r="EI618" s="37"/>
      <c r="EJ618" s="37"/>
      <c r="EK618" s="37"/>
      <c r="EL618" s="37"/>
      <c r="EM618" s="37"/>
      <c r="EN618" s="37"/>
      <c r="EO618" s="37"/>
      <c r="EP618" s="48"/>
      <c r="EQ618" s="37"/>
      <c r="ER618" s="37"/>
      <c r="ES618" s="37"/>
      <c r="ET618" s="37"/>
      <c r="EU618" s="37"/>
      <c r="EV618" s="37"/>
      <c r="EW618" s="37"/>
      <c r="EX618" s="37"/>
      <c r="EY618" s="36"/>
      <c r="EZ618" s="37"/>
      <c r="FA618" s="37"/>
      <c r="FB618" s="37"/>
      <c r="FC618" s="37"/>
      <c r="FD618" s="37"/>
      <c r="FE618" s="37"/>
      <c r="FF618" s="37"/>
      <c r="FG618" s="37"/>
      <c r="FH618" s="37"/>
    </row>
    <row r="619" spans="2:164" x14ac:dyDescent="0.25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48"/>
      <c r="M619" s="37"/>
      <c r="N619" s="37"/>
      <c r="O619" s="37"/>
      <c r="P619" s="37"/>
      <c r="Q619" s="37"/>
      <c r="R619" s="37"/>
      <c r="S619" s="37"/>
      <c r="T619" s="37"/>
      <c r="U619" s="37"/>
      <c r="V619" s="48"/>
      <c r="W619" s="37"/>
      <c r="X619" s="37"/>
      <c r="Y619" s="37"/>
      <c r="Z619" s="37"/>
      <c r="AA619" s="37"/>
      <c r="AB619" s="37"/>
      <c r="AC619" s="37"/>
      <c r="AD619" s="37"/>
      <c r="AE619" s="37"/>
      <c r="AF619" s="48"/>
      <c r="AG619" s="37"/>
      <c r="AH619" s="37"/>
      <c r="AI619" s="37"/>
      <c r="AJ619" s="37"/>
      <c r="AK619" s="37"/>
      <c r="AL619" s="37"/>
      <c r="AM619" s="37"/>
      <c r="AN619" s="37"/>
      <c r="AO619" s="37"/>
      <c r="AP619" s="48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6"/>
      <c r="BB619" s="37"/>
      <c r="BC619" s="37"/>
      <c r="BD619" s="37"/>
      <c r="BE619" s="37"/>
      <c r="BF619" s="37"/>
      <c r="BG619" s="37"/>
      <c r="BH619" s="37"/>
      <c r="BI619" s="37"/>
      <c r="BJ619" s="37"/>
      <c r="BK619" s="48"/>
      <c r="BL619" s="37"/>
      <c r="BM619" s="37"/>
      <c r="BN619" s="37"/>
      <c r="BO619" s="37"/>
      <c r="BP619" s="37"/>
      <c r="BQ619" s="37"/>
      <c r="BR619" s="37"/>
      <c r="BS619" s="37"/>
      <c r="BT619" s="37"/>
      <c r="BU619" s="48"/>
      <c r="BV619" s="37"/>
      <c r="BW619" s="37"/>
      <c r="BX619" s="37"/>
      <c r="BY619" s="37"/>
      <c r="BZ619" s="37"/>
      <c r="CA619" s="37"/>
      <c r="CB619" s="37"/>
      <c r="CC619" s="37"/>
      <c r="CD619" s="37"/>
      <c r="CE619" s="48"/>
      <c r="CF619" s="37"/>
      <c r="CG619" s="37"/>
      <c r="CH619" s="37"/>
      <c r="CI619" s="37"/>
      <c r="CJ619" s="37"/>
      <c r="CK619" s="37"/>
      <c r="CL619" s="37"/>
      <c r="CM619" s="37"/>
      <c r="CN619" s="37"/>
      <c r="CO619" s="37"/>
      <c r="CP619" s="37"/>
      <c r="CQ619" s="37"/>
      <c r="CR619" s="37"/>
      <c r="CS619" s="37"/>
      <c r="CT619" s="37"/>
      <c r="CU619" s="37"/>
      <c r="CV619" s="37"/>
      <c r="CW619" s="37"/>
      <c r="CX619" s="37"/>
      <c r="CY619" s="37"/>
      <c r="CZ619" s="48"/>
      <c r="DA619" s="37"/>
      <c r="DB619" s="3">
        <v>32</v>
      </c>
      <c r="DD619" s="50">
        <v>5.22E-6</v>
      </c>
      <c r="DE619">
        <v>113.72</v>
      </c>
      <c r="DF619">
        <v>90.721999999999994</v>
      </c>
      <c r="DG619">
        <v>139.55600000000001</v>
      </c>
      <c r="DH619">
        <v>176.42400000000001</v>
      </c>
      <c r="DI619">
        <v>8.9999999999999993E-3</v>
      </c>
      <c r="DT619" s="37"/>
      <c r="DU619" s="37"/>
      <c r="DV619" s="37"/>
      <c r="DW619" s="37"/>
      <c r="DX619" s="37"/>
      <c r="DY619" s="37"/>
      <c r="DZ619" s="37"/>
      <c r="EA619" s="37"/>
      <c r="EB619" s="37"/>
      <c r="EC619" s="37"/>
      <c r="ED619" s="37"/>
      <c r="EE619" s="48"/>
      <c r="EF619" s="37"/>
      <c r="EG619" s="37"/>
      <c r="EH619" s="37"/>
      <c r="EI619" s="37"/>
      <c r="EJ619" s="37"/>
      <c r="EK619" s="37"/>
      <c r="EL619" s="37"/>
      <c r="EM619" s="37"/>
      <c r="EN619" s="37"/>
      <c r="EO619" s="37"/>
      <c r="EP619" s="48"/>
      <c r="EQ619" s="37"/>
      <c r="ER619" s="37"/>
      <c r="ES619" s="37"/>
      <c r="ET619" s="37"/>
      <c r="EU619" s="37"/>
      <c r="EV619" s="37"/>
      <c r="EW619" s="37"/>
      <c r="EX619" s="37"/>
      <c r="EY619" s="36"/>
      <c r="EZ619" s="37"/>
      <c r="FA619" s="37"/>
      <c r="FB619" s="37"/>
      <c r="FC619" s="37"/>
      <c r="FD619" s="37"/>
      <c r="FE619" s="37"/>
      <c r="FF619" s="37"/>
      <c r="FG619" s="37"/>
      <c r="FH619" s="37"/>
    </row>
    <row r="620" spans="2:164" x14ac:dyDescent="0.25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48"/>
      <c r="M620" s="37"/>
      <c r="N620" s="37"/>
      <c r="O620" s="37"/>
      <c r="P620" s="37"/>
      <c r="Q620" s="37"/>
      <c r="R620" s="37"/>
      <c r="S620" s="37"/>
      <c r="T620" s="37"/>
      <c r="U620" s="37"/>
      <c r="V620" s="48"/>
      <c r="W620" s="37"/>
      <c r="X620" s="37"/>
      <c r="Y620" s="37"/>
      <c r="Z620" s="37"/>
      <c r="AA620" s="37"/>
      <c r="AB620" s="37"/>
      <c r="AC620" s="37"/>
      <c r="AD620" s="37"/>
      <c r="AE620" s="37"/>
      <c r="AF620" s="48"/>
      <c r="AG620" s="37"/>
      <c r="AH620" s="37"/>
      <c r="AI620" s="37"/>
      <c r="AJ620" s="37"/>
      <c r="AK620" s="37"/>
      <c r="AL620" s="37"/>
      <c r="AM620" s="37"/>
      <c r="AN620" s="37"/>
      <c r="AO620" s="37"/>
      <c r="AP620" s="48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6"/>
      <c r="BB620" s="37"/>
      <c r="BC620" s="37"/>
      <c r="BD620" s="37"/>
      <c r="BE620" s="37"/>
      <c r="BF620" s="37"/>
      <c r="BG620" s="37"/>
      <c r="BH620" s="37"/>
      <c r="BI620" s="37"/>
      <c r="BJ620" s="37"/>
      <c r="BK620" s="48"/>
      <c r="BL620" s="37"/>
      <c r="BM620" s="37"/>
      <c r="BN620" s="37"/>
      <c r="BO620" s="37"/>
      <c r="BP620" s="37"/>
      <c r="BQ620" s="37"/>
      <c r="BR620" s="37"/>
      <c r="BS620" s="37"/>
      <c r="BT620" s="37"/>
      <c r="BU620" s="48"/>
      <c r="BV620" s="37"/>
      <c r="BW620" s="37"/>
      <c r="BX620" s="37"/>
      <c r="BY620" s="37"/>
      <c r="BZ620" s="37"/>
      <c r="CA620" s="37"/>
      <c r="CB620" s="37"/>
      <c r="CC620" s="37"/>
      <c r="CD620" s="37"/>
      <c r="CE620" s="48"/>
      <c r="CF620" s="37"/>
      <c r="CG620" s="37"/>
      <c r="CH620" s="37"/>
      <c r="CI620" s="37"/>
      <c r="CJ620" s="37"/>
      <c r="CK620" s="37"/>
      <c r="CL620" s="37"/>
      <c r="CM620" s="37"/>
      <c r="CN620" s="37"/>
      <c r="CO620" s="37"/>
      <c r="CP620" s="37"/>
      <c r="CQ620" s="37"/>
      <c r="CR620" s="37"/>
      <c r="CS620" s="37"/>
      <c r="CT620" s="37"/>
      <c r="CU620" s="37"/>
      <c r="CV620" s="37"/>
      <c r="CW620" s="37"/>
      <c r="CX620" s="37"/>
      <c r="CY620" s="37"/>
      <c r="CZ620" s="48"/>
      <c r="DA620" s="37"/>
      <c r="DB620" s="3">
        <v>33</v>
      </c>
      <c r="DD620" s="50">
        <v>1.29E-5</v>
      </c>
      <c r="DE620">
        <v>110.848</v>
      </c>
      <c r="DF620">
        <v>80.128</v>
      </c>
      <c r="DG620">
        <v>166.089</v>
      </c>
      <c r="DH620">
        <v>-1.397</v>
      </c>
      <c r="DI620">
        <v>2.3E-2</v>
      </c>
      <c r="DT620" s="37"/>
      <c r="DU620" s="37"/>
      <c r="DV620" s="37"/>
      <c r="DW620" s="37"/>
      <c r="DX620" s="37"/>
      <c r="DY620" s="37"/>
      <c r="DZ620" s="37"/>
      <c r="EA620" s="37"/>
      <c r="EB620" s="37"/>
      <c r="EC620" s="37"/>
      <c r="ED620" s="37"/>
      <c r="EE620" s="48"/>
      <c r="EF620" s="37"/>
      <c r="EG620" s="37"/>
      <c r="EH620" s="37"/>
      <c r="EI620" s="37"/>
      <c r="EJ620" s="37"/>
      <c r="EK620" s="37"/>
      <c r="EL620" s="37"/>
      <c r="EM620" s="37"/>
      <c r="EN620" s="37"/>
      <c r="EO620" s="37"/>
      <c r="EP620" s="48"/>
      <c r="EQ620" s="37"/>
      <c r="ER620" s="37"/>
      <c r="ES620" s="37"/>
      <c r="ET620" s="37"/>
      <c r="EU620" s="37"/>
      <c r="EV620" s="37"/>
      <c r="EW620" s="37"/>
      <c r="EX620" s="37"/>
      <c r="EY620" s="36"/>
      <c r="EZ620" s="37"/>
      <c r="FA620" s="37"/>
      <c r="FB620" s="37"/>
      <c r="FC620" s="37"/>
      <c r="FD620" s="37"/>
      <c r="FE620" s="37"/>
      <c r="FF620" s="37"/>
      <c r="FG620" s="37"/>
      <c r="FH620" s="37"/>
    </row>
    <row r="621" spans="2:164" x14ac:dyDescent="0.25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48"/>
      <c r="M621" s="37"/>
      <c r="N621" s="37"/>
      <c r="O621" s="37"/>
      <c r="P621" s="37"/>
      <c r="Q621" s="37"/>
      <c r="R621" s="37"/>
      <c r="S621" s="37"/>
      <c r="T621" s="37"/>
      <c r="U621" s="37"/>
      <c r="V621" s="48"/>
      <c r="W621" s="37"/>
      <c r="X621" s="37"/>
      <c r="Y621" s="37"/>
      <c r="Z621" s="37"/>
      <c r="AA621" s="37"/>
      <c r="AB621" s="37"/>
      <c r="AC621" s="37"/>
      <c r="AD621" s="37"/>
      <c r="AE621" s="37"/>
      <c r="AF621" s="48"/>
      <c r="AG621" s="37"/>
      <c r="AH621" s="37"/>
      <c r="AI621" s="37"/>
      <c r="AJ621" s="37"/>
      <c r="AK621" s="37"/>
      <c r="AL621" s="37"/>
      <c r="AM621" s="37"/>
      <c r="AN621" s="37"/>
      <c r="AO621" s="37"/>
      <c r="AP621" s="48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6"/>
      <c r="BB621" s="37"/>
      <c r="BC621" s="37"/>
      <c r="BD621" s="37"/>
      <c r="BE621" s="37"/>
      <c r="BF621" s="37"/>
      <c r="BG621" s="37"/>
      <c r="BH621" s="37"/>
      <c r="BI621" s="37"/>
      <c r="BJ621" s="37"/>
      <c r="BK621" s="48"/>
      <c r="BL621" s="37"/>
      <c r="BM621" s="37"/>
      <c r="BN621" s="37"/>
      <c r="BO621" s="37"/>
      <c r="BP621" s="37"/>
      <c r="BQ621" s="37"/>
      <c r="BR621" s="37"/>
      <c r="BS621" s="37"/>
      <c r="BT621" s="37"/>
      <c r="BU621" s="48"/>
      <c r="BV621" s="37"/>
      <c r="BW621" s="37"/>
      <c r="BX621" s="37"/>
      <c r="BY621" s="37"/>
      <c r="BZ621" s="37"/>
      <c r="CA621" s="37"/>
      <c r="CB621" s="37"/>
      <c r="CC621" s="37"/>
      <c r="CD621" s="37"/>
      <c r="CE621" s="48"/>
      <c r="CF621" s="37"/>
      <c r="CG621" s="37"/>
      <c r="CH621" s="37"/>
      <c r="CI621" s="37"/>
      <c r="CJ621" s="37"/>
      <c r="CK621" s="37"/>
      <c r="CL621" s="37"/>
      <c r="CM621" s="37"/>
      <c r="CN621" s="37"/>
      <c r="CO621" s="37"/>
      <c r="CP621" s="37"/>
      <c r="CQ621" s="37"/>
      <c r="CR621" s="37"/>
      <c r="CS621" s="37"/>
      <c r="CT621" s="37"/>
      <c r="CU621" s="37"/>
      <c r="CV621" s="37"/>
      <c r="CW621" s="37"/>
      <c r="CX621" s="37"/>
      <c r="CY621" s="37"/>
      <c r="CZ621" s="48"/>
      <c r="DA621" s="37"/>
      <c r="DB621" s="3">
        <v>34</v>
      </c>
      <c r="DD621" s="50">
        <v>7.3699999999999997E-6</v>
      </c>
      <c r="DE621">
        <v>98.781000000000006</v>
      </c>
      <c r="DF621">
        <v>73.332999999999998</v>
      </c>
      <c r="DG621">
        <v>135.17699999999999</v>
      </c>
      <c r="DH621">
        <v>177.51</v>
      </c>
      <c r="DI621">
        <v>1.2999999999999999E-2</v>
      </c>
      <c r="DT621" s="37"/>
      <c r="DU621" s="37"/>
      <c r="DV621" s="37"/>
      <c r="DW621" s="37"/>
      <c r="DX621" s="37"/>
      <c r="DY621" s="37"/>
      <c r="DZ621" s="37"/>
      <c r="EA621" s="37"/>
      <c r="EB621" s="37"/>
      <c r="EC621" s="37"/>
      <c r="ED621" s="37"/>
      <c r="EE621" s="48"/>
      <c r="EF621" s="37"/>
      <c r="EG621" s="37"/>
      <c r="EH621" s="37"/>
      <c r="EI621" s="37"/>
      <c r="EJ621" s="37"/>
      <c r="EK621" s="37"/>
      <c r="EL621" s="37"/>
      <c r="EM621" s="37"/>
      <c r="EN621" s="37"/>
      <c r="EO621" s="37"/>
      <c r="EP621" s="48"/>
      <c r="EQ621" s="37"/>
      <c r="ER621" s="37"/>
      <c r="ES621" s="37"/>
      <c r="ET621" s="37"/>
      <c r="EU621" s="37"/>
      <c r="EV621" s="37"/>
      <c r="EW621" s="37"/>
      <c r="EX621" s="37"/>
      <c r="EY621" s="36"/>
      <c r="EZ621" s="37"/>
      <c r="FA621" s="37"/>
      <c r="FB621" s="37"/>
      <c r="FC621" s="37"/>
      <c r="FD621" s="37"/>
      <c r="FE621" s="37"/>
      <c r="FF621" s="37"/>
      <c r="FG621" s="37"/>
      <c r="FH621" s="37"/>
    </row>
    <row r="622" spans="2:164" x14ac:dyDescent="0.25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48"/>
      <c r="M622" s="37"/>
      <c r="N622" s="37"/>
      <c r="O622" s="37"/>
      <c r="P622" s="37"/>
      <c r="Q622" s="37"/>
      <c r="R622" s="37"/>
      <c r="S622" s="37"/>
      <c r="T622" s="37"/>
      <c r="U622" s="37"/>
      <c r="V622" s="48"/>
      <c r="W622" s="37"/>
      <c r="X622" s="37"/>
      <c r="Y622" s="37"/>
      <c r="Z622" s="37"/>
      <c r="AA622" s="37"/>
      <c r="AB622" s="37"/>
      <c r="AC622" s="37"/>
      <c r="AD622" s="37"/>
      <c r="AE622" s="37"/>
      <c r="AF622" s="48"/>
      <c r="AG622" s="37"/>
      <c r="AH622" s="37"/>
      <c r="AI622" s="37"/>
      <c r="AJ622" s="37"/>
      <c r="AK622" s="37"/>
      <c r="AL622" s="37"/>
      <c r="AM622" s="37"/>
      <c r="AN622" s="37"/>
      <c r="AO622" s="37"/>
      <c r="AP622" s="48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6"/>
      <c r="BB622" s="37"/>
      <c r="BC622" s="37"/>
      <c r="BD622" s="37"/>
      <c r="BE622" s="37"/>
      <c r="BF622" s="37"/>
      <c r="BG622" s="37"/>
      <c r="BH622" s="37"/>
      <c r="BI622" s="37"/>
      <c r="BJ622" s="37"/>
      <c r="BK622" s="48"/>
      <c r="BL622" s="37"/>
      <c r="BM622" s="37"/>
      <c r="BN622" s="37"/>
      <c r="BO622" s="37"/>
      <c r="BP622" s="37"/>
      <c r="BQ622" s="37"/>
      <c r="BR622" s="37"/>
      <c r="BS622" s="37"/>
      <c r="BT622" s="37"/>
      <c r="BU622" s="48"/>
      <c r="BV622" s="37"/>
      <c r="BW622" s="37"/>
      <c r="BX622" s="37"/>
      <c r="BY622" s="37"/>
      <c r="BZ622" s="37"/>
      <c r="CA622" s="37"/>
      <c r="CB622" s="37"/>
      <c r="CC622" s="37"/>
      <c r="CD622" s="37"/>
      <c r="CE622" s="48"/>
      <c r="CF622" s="37"/>
      <c r="CG622" s="37"/>
      <c r="CH622" s="37"/>
      <c r="CI622" s="37"/>
      <c r="CJ622" s="37"/>
      <c r="CK622" s="37"/>
      <c r="CL622" s="37"/>
      <c r="CM622" s="37"/>
      <c r="CN622" s="37"/>
      <c r="CO622" s="37"/>
      <c r="CP622" s="37"/>
      <c r="CQ622" s="37"/>
      <c r="CR622" s="37"/>
      <c r="CS622" s="37"/>
      <c r="CT622" s="37"/>
      <c r="CU622" s="37"/>
      <c r="CV622" s="37"/>
      <c r="CW622" s="37"/>
      <c r="CX622" s="37"/>
      <c r="CY622" s="37"/>
      <c r="CZ622" s="48"/>
      <c r="DA622" s="37"/>
      <c r="DB622" s="3">
        <v>35</v>
      </c>
      <c r="DD622" s="50">
        <v>6.1399999999999997E-6</v>
      </c>
      <c r="DE622">
        <v>72.335999999999999</v>
      </c>
      <c r="DF622">
        <v>59.362000000000002</v>
      </c>
      <c r="DG622">
        <v>85.831000000000003</v>
      </c>
      <c r="DH622">
        <v>-2.8620000000000001</v>
      </c>
      <c r="DI622">
        <v>1.0999999999999999E-2</v>
      </c>
      <c r="DT622" s="37"/>
      <c r="DU622" s="37"/>
      <c r="DV622" s="37"/>
      <c r="DW622" s="37"/>
      <c r="DX622" s="37"/>
      <c r="DY622" s="37"/>
      <c r="DZ622" s="37"/>
      <c r="EA622" s="37"/>
      <c r="EB622" s="37"/>
      <c r="EC622" s="37"/>
      <c r="ED622" s="37"/>
      <c r="EE622" s="48"/>
      <c r="EF622" s="37"/>
      <c r="EG622" s="37"/>
      <c r="EH622" s="37"/>
      <c r="EI622" s="37"/>
      <c r="EJ622" s="37"/>
      <c r="EK622" s="37"/>
      <c r="EL622" s="37"/>
      <c r="EM622" s="37"/>
      <c r="EN622" s="37"/>
      <c r="EO622" s="37"/>
      <c r="EP622" s="48"/>
      <c r="EQ622" s="37"/>
      <c r="ER622" s="37"/>
      <c r="ES622" s="37"/>
      <c r="ET622" s="37"/>
      <c r="EU622" s="37"/>
      <c r="EV622" s="37"/>
      <c r="EW622" s="37"/>
      <c r="EX622" s="37"/>
      <c r="EY622" s="36"/>
      <c r="EZ622" s="37"/>
      <c r="FA622" s="37"/>
      <c r="FB622" s="37"/>
      <c r="FC622" s="37"/>
      <c r="FD622" s="37"/>
      <c r="FE622" s="37"/>
      <c r="FF622" s="37"/>
      <c r="FG622" s="37"/>
      <c r="FH622" s="37"/>
    </row>
    <row r="623" spans="2:164" x14ac:dyDescent="0.25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48"/>
      <c r="M623" s="37"/>
      <c r="N623" s="37"/>
      <c r="O623" s="37"/>
      <c r="P623" s="37"/>
      <c r="Q623" s="37"/>
      <c r="R623" s="37"/>
      <c r="S623" s="37"/>
      <c r="T623" s="37"/>
      <c r="U623" s="37"/>
      <c r="V623" s="48"/>
      <c r="W623" s="37"/>
      <c r="X623" s="37"/>
      <c r="Y623" s="37"/>
      <c r="Z623" s="37"/>
      <c r="AA623" s="37"/>
      <c r="AB623" s="37"/>
      <c r="AC623" s="37"/>
      <c r="AD623" s="37"/>
      <c r="AE623" s="37"/>
      <c r="AF623" s="48"/>
      <c r="AG623" s="37"/>
      <c r="AH623" s="37"/>
      <c r="AI623" s="37"/>
      <c r="AJ623" s="37"/>
      <c r="AK623" s="37"/>
      <c r="AL623" s="37"/>
      <c r="AM623" s="37"/>
      <c r="AN623" s="37"/>
      <c r="AO623" s="37"/>
      <c r="AP623" s="48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6"/>
      <c r="BB623" s="37"/>
      <c r="BC623" s="37"/>
      <c r="BD623" s="37"/>
      <c r="BE623" s="37"/>
      <c r="BF623" s="37"/>
      <c r="BG623" s="37"/>
      <c r="BH623" s="37"/>
      <c r="BI623" s="37"/>
      <c r="BJ623" s="37"/>
      <c r="BK623" s="48"/>
      <c r="BL623" s="37"/>
      <c r="BM623" s="37"/>
      <c r="BN623" s="37"/>
      <c r="BO623" s="37"/>
      <c r="BP623" s="37"/>
      <c r="BQ623" s="37"/>
      <c r="BR623" s="37"/>
      <c r="BS623" s="37"/>
      <c r="BT623" s="37"/>
      <c r="BU623" s="48"/>
      <c r="BV623" s="37"/>
      <c r="BW623" s="37"/>
      <c r="BX623" s="37"/>
      <c r="BY623" s="37"/>
      <c r="BZ623" s="37"/>
      <c r="CA623" s="37"/>
      <c r="CB623" s="37"/>
      <c r="CC623" s="37"/>
      <c r="CD623" s="37"/>
      <c r="CE623" s="48"/>
      <c r="CF623" s="37"/>
      <c r="CG623" s="37"/>
      <c r="CH623" s="37"/>
      <c r="CI623" s="37"/>
      <c r="CJ623" s="37"/>
      <c r="CK623" s="37"/>
      <c r="CL623" s="37"/>
      <c r="CM623" s="37"/>
      <c r="CN623" s="37"/>
      <c r="CO623" s="37"/>
      <c r="CP623" s="37"/>
      <c r="CQ623" s="37"/>
      <c r="CR623" s="37"/>
      <c r="CS623" s="37"/>
      <c r="CT623" s="37"/>
      <c r="CU623" s="37"/>
      <c r="CV623" s="37"/>
      <c r="CW623" s="37"/>
      <c r="CX623" s="37"/>
      <c r="CY623" s="37"/>
      <c r="CZ623" s="48"/>
      <c r="DA623" s="37"/>
      <c r="DB623" s="3">
        <v>36</v>
      </c>
      <c r="DD623" s="50">
        <v>1.11E-5</v>
      </c>
      <c r="DE623">
        <v>71.745999999999995</v>
      </c>
      <c r="DF623">
        <v>52.384</v>
      </c>
      <c r="DG623">
        <v>90</v>
      </c>
      <c r="DH623">
        <v>178.315</v>
      </c>
      <c r="DI623">
        <v>1.9E-2</v>
      </c>
      <c r="DT623" s="37"/>
      <c r="DU623" s="37"/>
      <c r="DV623" s="37"/>
      <c r="DW623" s="37"/>
      <c r="DX623" s="37"/>
      <c r="DY623" s="37"/>
      <c r="DZ623" s="37"/>
      <c r="EA623" s="37"/>
      <c r="EB623" s="37"/>
      <c r="EC623" s="37"/>
      <c r="ED623" s="37"/>
      <c r="EE623" s="48"/>
      <c r="EF623" s="37"/>
      <c r="EG623" s="37"/>
      <c r="EH623" s="37"/>
      <c r="EI623" s="37"/>
      <c r="EJ623" s="37"/>
      <c r="EK623" s="37"/>
      <c r="EL623" s="37"/>
      <c r="EM623" s="37"/>
      <c r="EN623" s="37"/>
      <c r="EO623" s="37"/>
      <c r="EP623" s="48"/>
      <c r="EQ623" s="37"/>
      <c r="ER623" s="37"/>
      <c r="ES623" s="37"/>
      <c r="ET623" s="37"/>
      <c r="EU623" s="37"/>
      <c r="EV623" s="37"/>
      <c r="EW623" s="37"/>
      <c r="EX623" s="37"/>
      <c r="EY623" s="36"/>
      <c r="EZ623" s="37"/>
      <c r="FA623" s="37"/>
      <c r="FB623" s="37"/>
      <c r="FC623" s="37"/>
      <c r="FD623" s="37"/>
      <c r="FE623" s="37"/>
      <c r="FF623" s="37"/>
      <c r="FG623" s="37"/>
      <c r="FH623" s="37"/>
    </row>
    <row r="624" spans="2:164" x14ac:dyDescent="0.25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48"/>
      <c r="M624" s="37"/>
      <c r="N624" s="37"/>
      <c r="O624" s="37"/>
      <c r="P624" s="37"/>
      <c r="Q624" s="37"/>
      <c r="R624" s="37"/>
      <c r="S624" s="37"/>
      <c r="T624" s="37"/>
      <c r="U624" s="37"/>
      <c r="V624" s="48"/>
      <c r="W624" s="37"/>
      <c r="X624" s="37"/>
      <c r="Y624" s="37"/>
      <c r="Z624" s="37"/>
      <c r="AA624" s="37"/>
      <c r="AB624" s="37"/>
      <c r="AC624" s="37"/>
      <c r="AD624" s="37"/>
      <c r="AE624" s="37"/>
      <c r="AF624" s="48"/>
      <c r="AG624" s="37"/>
      <c r="AH624" s="37"/>
      <c r="AI624" s="37"/>
      <c r="AJ624" s="37"/>
      <c r="AK624" s="37"/>
      <c r="AL624" s="37"/>
      <c r="AM624" s="37"/>
      <c r="AN624" s="37"/>
      <c r="AO624" s="37"/>
      <c r="AP624" s="48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6"/>
      <c r="BB624" s="37"/>
      <c r="BC624" s="37"/>
      <c r="BD624" s="37"/>
      <c r="BE624" s="37"/>
      <c r="BF624" s="37"/>
      <c r="BG624" s="37"/>
      <c r="BH624" s="37"/>
      <c r="BI624" s="37"/>
      <c r="BJ624" s="37"/>
      <c r="BK624" s="48"/>
      <c r="BL624" s="37"/>
      <c r="BM624" s="37"/>
      <c r="BN624" s="37"/>
      <c r="BO624" s="37"/>
      <c r="BP624" s="37"/>
      <c r="BQ624" s="37"/>
      <c r="BR624" s="37"/>
      <c r="BS624" s="37"/>
      <c r="BT624" s="37"/>
      <c r="BU624" s="48"/>
      <c r="BV624" s="37"/>
      <c r="BW624" s="37"/>
      <c r="BX624" s="37"/>
      <c r="BY624" s="37"/>
      <c r="BZ624" s="37"/>
      <c r="CA624" s="37"/>
      <c r="CB624" s="37"/>
      <c r="CC624" s="37"/>
      <c r="CD624" s="37"/>
      <c r="CE624" s="48"/>
      <c r="CF624" s="37"/>
      <c r="CG624" s="37"/>
      <c r="CH624" s="37"/>
      <c r="CI624" s="37"/>
      <c r="CJ624" s="37"/>
      <c r="CK624" s="37"/>
      <c r="CL624" s="37"/>
      <c r="CM624" s="37"/>
      <c r="CN624" s="37"/>
      <c r="CO624" s="37"/>
      <c r="CP624" s="37"/>
      <c r="CQ624" s="37"/>
      <c r="CR624" s="37"/>
      <c r="CS624" s="37"/>
      <c r="CT624" s="37"/>
      <c r="CU624" s="37"/>
      <c r="CV624" s="37"/>
      <c r="CW624" s="37"/>
      <c r="CX624" s="37"/>
      <c r="CY624" s="37"/>
      <c r="CZ624" s="48"/>
      <c r="DA624" s="37"/>
      <c r="DB624" s="3">
        <v>37</v>
      </c>
      <c r="DD624" s="50">
        <v>6.4500000000000001E-6</v>
      </c>
      <c r="DE624">
        <v>63.576999999999998</v>
      </c>
      <c r="DF624">
        <v>58</v>
      </c>
      <c r="DG624">
        <v>70</v>
      </c>
      <c r="DH624">
        <v>0</v>
      </c>
      <c r="DI624">
        <v>1.0999999999999999E-2</v>
      </c>
      <c r="DT624" s="37"/>
      <c r="DU624" s="37"/>
      <c r="DV624" s="37"/>
      <c r="DW624" s="37"/>
      <c r="DX624" s="37"/>
      <c r="DY624" s="37"/>
      <c r="DZ624" s="37"/>
      <c r="EA624" s="37"/>
      <c r="EB624" s="37"/>
      <c r="EC624" s="37"/>
      <c r="ED624" s="37"/>
      <c r="EE624" s="48"/>
      <c r="EF624" s="37"/>
      <c r="EG624" s="37"/>
      <c r="EH624" s="37"/>
      <c r="EI624" s="37"/>
      <c r="EJ624" s="37"/>
      <c r="EK624" s="37"/>
      <c r="EL624" s="37"/>
      <c r="EM624" s="37"/>
      <c r="EN624" s="37"/>
      <c r="EO624" s="37"/>
      <c r="EP624" s="48"/>
      <c r="EQ624" s="37"/>
      <c r="ER624" s="37"/>
      <c r="ES624" s="37"/>
      <c r="ET624" s="37"/>
      <c r="EU624" s="37"/>
      <c r="EV624" s="37"/>
      <c r="EW624" s="37"/>
      <c r="EX624" s="37"/>
      <c r="EY624" s="36"/>
      <c r="EZ624" s="37"/>
      <c r="FA624" s="37"/>
      <c r="FB624" s="37"/>
      <c r="FC624" s="37"/>
      <c r="FD624" s="37"/>
      <c r="FE624" s="37"/>
      <c r="FF624" s="37"/>
      <c r="FG624" s="37"/>
      <c r="FH624" s="37"/>
    </row>
    <row r="625" spans="2:164" x14ac:dyDescent="0.25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48"/>
      <c r="M625" s="37"/>
      <c r="N625" s="37"/>
      <c r="O625" s="37"/>
      <c r="P625" s="37"/>
      <c r="Q625" s="37"/>
      <c r="R625" s="37"/>
      <c r="S625" s="37"/>
      <c r="T625" s="37"/>
      <c r="U625" s="37"/>
      <c r="V625" s="48"/>
      <c r="W625" s="37"/>
      <c r="X625" s="37"/>
      <c r="Y625" s="37"/>
      <c r="Z625" s="37"/>
      <c r="AA625" s="37"/>
      <c r="AB625" s="37"/>
      <c r="AC625" s="37"/>
      <c r="AD625" s="37"/>
      <c r="AE625" s="37"/>
      <c r="AF625" s="48"/>
      <c r="AG625" s="37"/>
      <c r="AH625" s="37"/>
      <c r="AI625" s="37"/>
      <c r="AJ625" s="37"/>
      <c r="AK625" s="37"/>
      <c r="AL625" s="37"/>
      <c r="AM625" s="37"/>
      <c r="AN625" s="37"/>
      <c r="AO625" s="37"/>
      <c r="AP625" s="48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6"/>
      <c r="BB625" s="37"/>
      <c r="BC625" s="37"/>
      <c r="BD625" s="37"/>
      <c r="BE625" s="37"/>
      <c r="BF625" s="37"/>
      <c r="BG625" s="37"/>
      <c r="BH625" s="37"/>
      <c r="BI625" s="37"/>
      <c r="BJ625" s="37"/>
      <c r="BK625" s="48"/>
      <c r="BL625" s="37"/>
      <c r="BM625" s="37"/>
      <c r="BN625" s="37"/>
      <c r="BO625" s="37"/>
      <c r="BP625" s="37"/>
      <c r="BQ625" s="37"/>
      <c r="BR625" s="37"/>
      <c r="BS625" s="37"/>
      <c r="BT625" s="37"/>
      <c r="BU625" s="48"/>
      <c r="BV625" s="37"/>
      <c r="BW625" s="37"/>
      <c r="BX625" s="37"/>
      <c r="BY625" s="37"/>
      <c r="BZ625" s="37"/>
      <c r="CA625" s="37"/>
      <c r="CB625" s="37"/>
      <c r="CC625" s="37"/>
      <c r="CD625" s="37"/>
      <c r="CE625" s="48"/>
      <c r="CF625" s="37"/>
      <c r="CG625" s="37"/>
      <c r="CH625" s="37"/>
      <c r="CI625" s="37"/>
      <c r="CJ625" s="37"/>
      <c r="CK625" s="37"/>
      <c r="CL625" s="37"/>
      <c r="CM625" s="37"/>
      <c r="CN625" s="37"/>
      <c r="CO625" s="37"/>
      <c r="CP625" s="37"/>
      <c r="CQ625" s="37"/>
      <c r="CR625" s="37"/>
      <c r="CS625" s="37"/>
      <c r="CT625" s="37"/>
      <c r="CU625" s="37"/>
      <c r="CV625" s="37"/>
      <c r="CW625" s="37"/>
      <c r="CX625" s="37"/>
      <c r="CY625" s="37"/>
      <c r="CZ625" s="48"/>
      <c r="DA625" s="37"/>
      <c r="DB625" s="3">
        <v>38</v>
      </c>
      <c r="DD625" s="50">
        <v>7.9799999999999998E-6</v>
      </c>
      <c r="DE625">
        <v>59.689</v>
      </c>
      <c r="DF625">
        <v>55.110999999999997</v>
      </c>
      <c r="DG625">
        <v>64.667000000000002</v>
      </c>
      <c r="DH625">
        <v>175.601</v>
      </c>
      <c r="DI625">
        <v>1.4E-2</v>
      </c>
      <c r="DT625" s="37"/>
      <c r="DU625" s="37"/>
      <c r="DV625" s="37"/>
      <c r="DW625" s="37"/>
      <c r="DX625" s="37"/>
      <c r="DY625" s="37"/>
      <c r="DZ625" s="37"/>
      <c r="EA625" s="37"/>
      <c r="EB625" s="37"/>
      <c r="EC625" s="37"/>
      <c r="ED625" s="37"/>
      <c r="EE625" s="48"/>
      <c r="EF625" s="37"/>
      <c r="EG625" s="37"/>
      <c r="EH625" s="37"/>
      <c r="EI625" s="37"/>
      <c r="EJ625" s="37"/>
      <c r="EK625" s="37"/>
      <c r="EL625" s="37"/>
      <c r="EM625" s="37"/>
      <c r="EN625" s="37"/>
      <c r="EO625" s="37"/>
      <c r="EP625" s="48"/>
      <c r="EQ625" s="37"/>
      <c r="ER625" s="37"/>
      <c r="ES625" s="37"/>
      <c r="ET625" s="37"/>
      <c r="EU625" s="37"/>
      <c r="EV625" s="37"/>
      <c r="EW625" s="37"/>
      <c r="EX625" s="37"/>
      <c r="EY625" s="36"/>
      <c r="EZ625" s="37"/>
      <c r="FA625" s="37"/>
      <c r="FB625" s="37"/>
      <c r="FC625" s="37"/>
      <c r="FD625" s="37"/>
      <c r="FE625" s="37"/>
      <c r="FF625" s="37"/>
      <c r="FG625" s="37"/>
      <c r="FH625" s="37"/>
    </row>
    <row r="626" spans="2:164" x14ac:dyDescent="0.25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48"/>
      <c r="M626" s="37"/>
      <c r="N626" s="37"/>
      <c r="O626" s="37"/>
      <c r="P626" s="37"/>
      <c r="Q626" s="37"/>
      <c r="R626" s="37"/>
      <c r="S626" s="37"/>
      <c r="T626" s="37"/>
      <c r="U626" s="37"/>
      <c r="V626" s="48"/>
      <c r="W626" s="37"/>
      <c r="X626" s="37"/>
      <c r="Y626" s="37"/>
      <c r="Z626" s="37"/>
      <c r="AA626" s="37"/>
      <c r="AB626" s="37"/>
      <c r="AC626" s="37"/>
      <c r="AD626" s="37"/>
      <c r="AE626" s="37"/>
      <c r="AF626" s="48"/>
      <c r="AG626" s="37"/>
      <c r="AH626" s="37"/>
      <c r="AI626" s="37"/>
      <c r="AJ626" s="37"/>
      <c r="AK626" s="37"/>
      <c r="AL626" s="37"/>
      <c r="AM626" s="37"/>
      <c r="AN626" s="37"/>
      <c r="AO626" s="37"/>
      <c r="AP626" s="48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6"/>
      <c r="BB626" s="37"/>
      <c r="BC626" s="37"/>
      <c r="BD626" s="37"/>
      <c r="BE626" s="37"/>
      <c r="BF626" s="37"/>
      <c r="BG626" s="37"/>
      <c r="BH626" s="37"/>
      <c r="BI626" s="37"/>
      <c r="BJ626" s="37"/>
      <c r="BK626" s="48"/>
      <c r="BL626" s="37"/>
      <c r="BM626" s="37"/>
      <c r="BN626" s="37"/>
      <c r="BO626" s="37"/>
      <c r="BP626" s="37"/>
      <c r="BQ626" s="37"/>
      <c r="BR626" s="37"/>
      <c r="BS626" s="37"/>
      <c r="BT626" s="37"/>
      <c r="BU626" s="48"/>
      <c r="BV626" s="37"/>
      <c r="BW626" s="37"/>
      <c r="BX626" s="37"/>
      <c r="BY626" s="37"/>
      <c r="BZ626" s="37"/>
      <c r="CA626" s="37"/>
      <c r="CB626" s="37"/>
      <c r="CC626" s="37"/>
      <c r="CD626" s="37"/>
      <c r="CE626" s="48"/>
      <c r="CF626" s="37"/>
      <c r="CG626" s="37"/>
      <c r="CH626" s="37"/>
      <c r="CI626" s="37"/>
      <c r="CJ626" s="37"/>
      <c r="CK626" s="37"/>
      <c r="CL626" s="37"/>
      <c r="CM626" s="37"/>
      <c r="CN626" s="37"/>
      <c r="CO626" s="37"/>
      <c r="CP626" s="37"/>
      <c r="CQ626" s="37"/>
      <c r="CR626" s="37"/>
      <c r="CS626" s="37"/>
      <c r="CT626" s="37"/>
      <c r="CU626" s="37"/>
      <c r="CV626" s="37"/>
      <c r="CW626" s="37"/>
      <c r="CX626" s="37"/>
      <c r="CY626" s="37"/>
      <c r="CZ626" s="48"/>
      <c r="DA626" s="37"/>
      <c r="DB626" s="3">
        <v>39</v>
      </c>
      <c r="DD626" s="50">
        <v>7.9799999999999998E-6</v>
      </c>
      <c r="DE626">
        <v>57.33</v>
      </c>
      <c r="DF626">
        <v>51.96</v>
      </c>
      <c r="DG626">
        <v>59.889000000000003</v>
      </c>
      <c r="DH626">
        <v>-2.2909999999999999</v>
      </c>
      <c r="DI626">
        <v>1.4E-2</v>
      </c>
      <c r="DT626" s="37"/>
      <c r="DU626" s="37"/>
      <c r="DV626" s="37"/>
      <c r="DW626" s="37"/>
      <c r="DX626" s="37"/>
      <c r="DY626" s="37"/>
      <c r="DZ626" s="37"/>
      <c r="EA626" s="37"/>
      <c r="EB626" s="37"/>
      <c r="EC626" s="37"/>
      <c r="ED626" s="37"/>
      <c r="EE626" s="48"/>
      <c r="EF626" s="37"/>
      <c r="EG626" s="37"/>
      <c r="EH626" s="37"/>
      <c r="EI626" s="37"/>
      <c r="EJ626" s="37"/>
      <c r="EK626" s="37"/>
      <c r="EL626" s="37"/>
      <c r="EM626" s="37"/>
      <c r="EN626" s="37"/>
      <c r="EO626" s="37"/>
      <c r="EP626" s="48"/>
      <c r="EQ626" s="37"/>
      <c r="ER626" s="37"/>
      <c r="ES626" s="37"/>
      <c r="ET626" s="37"/>
      <c r="EU626" s="37"/>
      <c r="EV626" s="37"/>
      <c r="EW626" s="37"/>
      <c r="EX626" s="37"/>
      <c r="EY626" s="36"/>
      <c r="EZ626" s="37"/>
      <c r="FA626" s="37"/>
      <c r="FB626" s="37"/>
      <c r="FC626" s="37"/>
      <c r="FD626" s="37"/>
      <c r="FE626" s="37"/>
      <c r="FF626" s="37"/>
      <c r="FG626" s="37"/>
      <c r="FH626" s="37"/>
    </row>
    <row r="627" spans="2:164" x14ac:dyDescent="0.25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48"/>
      <c r="M627" s="37"/>
      <c r="N627" s="37"/>
      <c r="O627" s="37"/>
      <c r="P627" s="37"/>
      <c r="Q627" s="37"/>
      <c r="R627" s="37"/>
      <c r="S627" s="37"/>
      <c r="T627" s="37"/>
      <c r="U627" s="37"/>
      <c r="V627" s="48"/>
      <c r="W627" s="37"/>
      <c r="X627" s="37"/>
      <c r="Y627" s="37"/>
      <c r="Z627" s="37"/>
      <c r="AA627" s="37"/>
      <c r="AB627" s="37"/>
      <c r="AC627" s="37"/>
      <c r="AD627" s="37"/>
      <c r="AE627" s="37"/>
      <c r="AF627" s="48"/>
      <c r="AG627" s="37"/>
      <c r="AH627" s="37"/>
      <c r="AI627" s="37"/>
      <c r="AJ627" s="37"/>
      <c r="AK627" s="37"/>
      <c r="AL627" s="37"/>
      <c r="AM627" s="37"/>
      <c r="AN627" s="37"/>
      <c r="AO627" s="37"/>
      <c r="AP627" s="48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6"/>
      <c r="BB627" s="37"/>
      <c r="BC627" s="37"/>
      <c r="BD627" s="37"/>
      <c r="BE627" s="37"/>
      <c r="BF627" s="37"/>
      <c r="BG627" s="37"/>
      <c r="BH627" s="37"/>
      <c r="BI627" s="37"/>
      <c r="BJ627" s="37"/>
      <c r="BK627" s="48"/>
      <c r="BL627" s="37"/>
      <c r="BM627" s="37"/>
      <c r="BN627" s="37"/>
      <c r="BO627" s="37"/>
      <c r="BP627" s="37"/>
      <c r="BQ627" s="37"/>
      <c r="BR627" s="37"/>
      <c r="BS627" s="37"/>
      <c r="BT627" s="37"/>
      <c r="BU627" s="48"/>
      <c r="BV627" s="37"/>
      <c r="BW627" s="37"/>
      <c r="BX627" s="37"/>
      <c r="BY627" s="37"/>
      <c r="BZ627" s="37"/>
      <c r="CA627" s="37"/>
      <c r="CB627" s="37"/>
      <c r="CC627" s="37"/>
      <c r="CD627" s="37"/>
      <c r="CE627" s="48"/>
      <c r="CF627" s="37"/>
      <c r="CG627" s="37"/>
      <c r="CH627" s="37"/>
      <c r="CI627" s="37"/>
      <c r="CJ627" s="37"/>
      <c r="CK627" s="37"/>
      <c r="CL627" s="37"/>
      <c r="CM627" s="37"/>
      <c r="CN627" s="37"/>
      <c r="CO627" s="37"/>
      <c r="CP627" s="37"/>
      <c r="CQ627" s="37"/>
      <c r="CR627" s="37"/>
      <c r="CS627" s="37"/>
      <c r="CT627" s="37"/>
      <c r="CU627" s="37"/>
      <c r="CV627" s="37"/>
      <c r="CW627" s="37"/>
      <c r="CX627" s="37"/>
      <c r="CY627" s="37"/>
      <c r="CZ627" s="48"/>
      <c r="DA627" s="37"/>
      <c r="DB627" s="3">
        <v>40</v>
      </c>
      <c r="DD627" s="50">
        <v>7.0600000000000002E-6</v>
      </c>
      <c r="DE627">
        <v>58.591999999999999</v>
      </c>
      <c r="DF627">
        <v>53.566000000000003</v>
      </c>
      <c r="DG627">
        <v>66.131</v>
      </c>
      <c r="DH627">
        <v>177.39699999999999</v>
      </c>
      <c r="DI627">
        <v>1.2E-2</v>
      </c>
      <c r="DT627" s="37"/>
      <c r="DU627" s="37"/>
      <c r="DV627" s="37"/>
      <c r="DW627" s="37"/>
      <c r="DX627" s="37"/>
      <c r="DY627" s="37"/>
      <c r="DZ627" s="37"/>
      <c r="EA627" s="37"/>
      <c r="EB627" s="37"/>
      <c r="EC627" s="37"/>
      <c r="ED627" s="37"/>
      <c r="EE627" s="48"/>
      <c r="EF627" s="37"/>
      <c r="EG627" s="37"/>
      <c r="EH627" s="37"/>
      <c r="EI627" s="37"/>
      <c r="EJ627" s="37"/>
      <c r="EK627" s="37"/>
      <c r="EL627" s="37"/>
      <c r="EM627" s="37"/>
      <c r="EN627" s="37"/>
      <c r="EO627" s="37"/>
      <c r="EP627" s="48"/>
      <c r="EQ627" s="37"/>
      <c r="ER627" s="37"/>
      <c r="ES627" s="37"/>
      <c r="ET627" s="37"/>
      <c r="EU627" s="37"/>
      <c r="EV627" s="37"/>
      <c r="EW627" s="37"/>
      <c r="EX627" s="37"/>
      <c r="EY627" s="36"/>
      <c r="EZ627" s="37"/>
      <c r="FA627" s="37"/>
      <c r="FB627" s="37"/>
      <c r="FC627" s="37"/>
      <c r="FD627" s="37"/>
      <c r="FE627" s="37"/>
      <c r="FF627" s="37"/>
      <c r="FG627" s="37"/>
      <c r="FH627" s="37"/>
    </row>
    <row r="628" spans="2:164" x14ac:dyDescent="0.25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48"/>
      <c r="M628" s="37"/>
      <c r="N628" s="37"/>
      <c r="O628" s="37"/>
      <c r="P628" s="37"/>
      <c r="Q628" s="37"/>
      <c r="R628" s="37"/>
      <c r="S628" s="37"/>
      <c r="T628" s="37"/>
      <c r="U628" s="37"/>
      <c r="V628" s="48"/>
      <c r="W628" s="37"/>
      <c r="X628" s="37"/>
      <c r="Y628" s="37"/>
      <c r="Z628" s="37"/>
      <c r="AA628" s="37"/>
      <c r="AB628" s="37"/>
      <c r="AC628" s="37"/>
      <c r="AD628" s="37"/>
      <c r="AE628" s="37"/>
      <c r="AF628" s="48"/>
      <c r="AG628" s="37"/>
      <c r="AH628" s="37"/>
      <c r="AI628" s="37"/>
      <c r="AJ628" s="37"/>
      <c r="AK628" s="37"/>
      <c r="AL628" s="37"/>
      <c r="AM628" s="37"/>
      <c r="AN628" s="37"/>
      <c r="AO628" s="37"/>
      <c r="AP628" s="48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6"/>
      <c r="BB628" s="37"/>
      <c r="BC628" s="37"/>
      <c r="BD628" s="37"/>
      <c r="BE628" s="37"/>
      <c r="BF628" s="37"/>
      <c r="BG628" s="37"/>
      <c r="BH628" s="37"/>
      <c r="BI628" s="37"/>
      <c r="BJ628" s="37"/>
      <c r="BK628" s="48"/>
      <c r="BL628" s="37"/>
      <c r="BM628" s="37"/>
      <c r="BN628" s="37"/>
      <c r="BO628" s="37"/>
      <c r="BP628" s="37"/>
      <c r="BQ628" s="37"/>
      <c r="BR628" s="37"/>
      <c r="BS628" s="37"/>
      <c r="BT628" s="37"/>
      <c r="BU628" s="48"/>
      <c r="BV628" s="37"/>
      <c r="BW628" s="37"/>
      <c r="BX628" s="37"/>
      <c r="BY628" s="37"/>
      <c r="BZ628" s="37"/>
      <c r="CA628" s="37"/>
      <c r="CB628" s="37"/>
      <c r="CC628" s="37"/>
      <c r="CD628" s="37"/>
      <c r="CE628" s="48"/>
      <c r="CF628" s="37"/>
      <c r="CG628" s="37"/>
      <c r="CH628" s="37"/>
      <c r="CI628" s="37"/>
      <c r="CJ628" s="37"/>
      <c r="CK628" s="37"/>
      <c r="CL628" s="37"/>
      <c r="CM628" s="37"/>
      <c r="CN628" s="37"/>
      <c r="CO628" s="37"/>
      <c r="CP628" s="37"/>
      <c r="CQ628" s="37"/>
      <c r="CR628" s="37"/>
      <c r="CS628" s="37"/>
      <c r="CT628" s="37"/>
      <c r="CU628" s="37"/>
      <c r="CV628" s="37"/>
      <c r="CW628" s="37"/>
      <c r="CX628" s="37"/>
      <c r="CY628" s="37"/>
      <c r="CZ628" s="48"/>
      <c r="DA628" s="37"/>
      <c r="DB628" s="3">
        <v>41</v>
      </c>
      <c r="DD628" s="50">
        <v>7.9799999999999998E-6</v>
      </c>
      <c r="DE628">
        <v>60.375</v>
      </c>
      <c r="DF628">
        <v>54.64</v>
      </c>
      <c r="DG628">
        <v>64.78</v>
      </c>
      <c r="DH628">
        <v>-4.5739999999999998</v>
      </c>
      <c r="DI628">
        <v>1.4E-2</v>
      </c>
      <c r="DT628" s="37"/>
      <c r="DU628" s="37"/>
      <c r="DV628" s="37"/>
      <c r="DW628" s="37"/>
      <c r="DX628" s="37"/>
      <c r="DY628" s="37"/>
      <c r="DZ628" s="37"/>
      <c r="EA628" s="37"/>
      <c r="EB628" s="37"/>
      <c r="EC628" s="37"/>
      <c r="ED628" s="37"/>
      <c r="EE628" s="48"/>
      <c r="EF628" s="37"/>
      <c r="EG628" s="37"/>
      <c r="EH628" s="37"/>
      <c r="EI628" s="37"/>
      <c r="EJ628" s="37"/>
      <c r="EK628" s="37"/>
      <c r="EL628" s="37"/>
      <c r="EM628" s="37"/>
      <c r="EN628" s="37"/>
      <c r="EO628" s="37"/>
      <c r="EP628" s="48"/>
      <c r="EQ628" s="37"/>
      <c r="ER628" s="37"/>
      <c r="ES628" s="37"/>
      <c r="ET628" s="37"/>
      <c r="EU628" s="37"/>
      <c r="EV628" s="37"/>
      <c r="EW628" s="37"/>
      <c r="EX628" s="37"/>
      <c r="EY628" s="36"/>
      <c r="EZ628" s="37"/>
      <c r="FA628" s="37"/>
      <c r="FB628" s="37"/>
      <c r="FC628" s="37"/>
      <c r="FD628" s="37"/>
      <c r="FE628" s="37"/>
      <c r="FF628" s="37"/>
      <c r="FG628" s="37"/>
      <c r="FH628" s="37"/>
    </row>
    <row r="629" spans="2:164" x14ac:dyDescent="0.25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48"/>
      <c r="M629" s="37"/>
      <c r="N629" s="37"/>
      <c r="O629" s="37"/>
      <c r="P629" s="37"/>
      <c r="Q629" s="37"/>
      <c r="R629" s="37"/>
      <c r="S629" s="37"/>
      <c r="T629" s="37"/>
      <c r="U629" s="37"/>
      <c r="V629" s="48"/>
      <c r="W629" s="37"/>
      <c r="X629" s="37"/>
      <c r="Y629" s="37"/>
      <c r="Z629" s="37"/>
      <c r="AA629" s="37"/>
      <c r="AB629" s="37"/>
      <c r="AC629" s="37"/>
      <c r="AD629" s="37"/>
      <c r="AE629" s="37"/>
      <c r="AF629" s="48"/>
      <c r="AG629" s="37"/>
      <c r="AH629" s="37"/>
      <c r="AI629" s="37"/>
      <c r="AJ629" s="37"/>
      <c r="AK629" s="37"/>
      <c r="AL629" s="37"/>
      <c r="AM629" s="37"/>
      <c r="AN629" s="37"/>
      <c r="AO629" s="37"/>
      <c r="AP629" s="48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6"/>
      <c r="BB629" s="37"/>
      <c r="BC629" s="37"/>
      <c r="BD629" s="37"/>
      <c r="BE629" s="37"/>
      <c r="BF629" s="37"/>
      <c r="BG629" s="37"/>
      <c r="BH629" s="37"/>
      <c r="BI629" s="37"/>
      <c r="BJ629" s="37"/>
      <c r="BK629" s="48"/>
      <c r="BL629" s="37"/>
      <c r="BM629" s="37"/>
      <c r="BN629" s="37"/>
      <c r="BO629" s="37"/>
      <c r="BP629" s="37"/>
      <c r="BQ629" s="37"/>
      <c r="BR629" s="37"/>
      <c r="BS629" s="37"/>
      <c r="BT629" s="37"/>
      <c r="BU629" s="48"/>
      <c r="BV629" s="37"/>
      <c r="BW629" s="37"/>
      <c r="BX629" s="37"/>
      <c r="BY629" s="37"/>
      <c r="BZ629" s="37"/>
      <c r="CA629" s="37"/>
      <c r="CB629" s="37"/>
      <c r="CC629" s="37"/>
      <c r="CD629" s="37"/>
      <c r="CE629" s="48"/>
      <c r="CF629" s="37"/>
      <c r="CG629" s="37"/>
      <c r="CH629" s="37"/>
      <c r="CI629" s="37"/>
      <c r="CJ629" s="37"/>
      <c r="CK629" s="37"/>
      <c r="CL629" s="37"/>
      <c r="CM629" s="37"/>
      <c r="CN629" s="37"/>
      <c r="CO629" s="37"/>
      <c r="CP629" s="37"/>
      <c r="CQ629" s="37"/>
      <c r="CR629" s="37"/>
      <c r="CS629" s="37"/>
      <c r="CT629" s="37"/>
      <c r="CU629" s="37"/>
      <c r="CV629" s="37"/>
      <c r="CW629" s="37"/>
      <c r="CX629" s="37"/>
      <c r="CY629" s="37"/>
      <c r="CZ629" s="48"/>
      <c r="DA629" s="37"/>
      <c r="DB629" s="3">
        <v>42</v>
      </c>
      <c r="DD629" s="50">
        <v>8.6000000000000007E-6</v>
      </c>
      <c r="DE629">
        <v>62.055999999999997</v>
      </c>
      <c r="DF629">
        <v>59.432000000000002</v>
      </c>
      <c r="DG629">
        <v>64.332999999999998</v>
      </c>
      <c r="DH629">
        <v>180</v>
      </c>
      <c r="DI629">
        <v>1.4999999999999999E-2</v>
      </c>
      <c r="DT629" s="37"/>
      <c r="DU629" s="37"/>
      <c r="DV629" s="37"/>
      <c r="DW629" s="37"/>
      <c r="DX629" s="37"/>
      <c r="DY629" s="37"/>
      <c r="DZ629" s="37"/>
      <c r="EA629" s="37"/>
      <c r="EB629" s="37"/>
      <c r="EC629" s="37"/>
      <c r="ED629" s="37"/>
      <c r="EE629" s="48"/>
      <c r="EF629" s="37"/>
      <c r="EG629" s="37"/>
      <c r="EH629" s="37"/>
      <c r="EI629" s="37"/>
      <c r="EJ629" s="37"/>
      <c r="EK629" s="37"/>
      <c r="EL629" s="37"/>
      <c r="EM629" s="37"/>
      <c r="EN629" s="37"/>
      <c r="EO629" s="37"/>
      <c r="EP629" s="48"/>
      <c r="EQ629" s="37"/>
      <c r="ER629" s="37"/>
      <c r="ES629" s="37"/>
      <c r="ET629" s="37"/>
      <c r="EU629" s="37"/>
      <c r="EV629" s="37"/>
      <c r="EW629" s="37"/>
      <c r="EX629" s="37"/>
      <c r="EY629" s="36"/>
      <c r="EZ629" s="37"/>
      <c r="FA629" s="37"/>
      <c r="FB629" s="37"/>
      <c r="FC629" s="37"/>
      <c r="FD629" s="37"/>
      <c r="FE629" s="37"/>
      <c r="FF629" s="37"/>
      <c r="FG629" s="37"/>
      <c r="FH629" s="37"/>
    </row>
    <row r="630" spans="2:164" x14ac:dyDescent="0.25">
      <c r="DB630" s="3">
        <v>43</v>
      </c>
      <c r="DD630" s="50">
        <v>5.8300000000000001E-6</v>
      </c>
      <c r="DE630">
        <v>63.597999999999999</v>
      </c>
      <c r="DF630">
        <v>60.963000000000001</v>
      </c>
      <c r="DG630">
        <v>66.667000000000002</v>
      </c>
      <c r="DH630">
        <v>-6.34</v>
      </c>
      <c r="DI630">
        <v>0.01</v>
      </c>
    </row>
    <row r="631" spans="2:164" x14ac:dyDescent="0.25">
      <c r="DB631" s="3">
        <v>44</v>
      </c>
      <c r="DD631" s="50">
        <v>8.6000000000000007E-6</v>
      </c>
      <c r="DE631">
        <v>63.040999999999997</v>
      </c>
      <c r="DF631">
        <v>57.567999999999998</v>
      </c>
      <c r="DG631">
        <v>67.774000000000001</v>
      </c>
      <c r="DH631">
        <v>177.87899999999999</v>
      </c>
      <c r="DI631">
        <v>1.4999999999999999E-2</v>
      </c>
    </row>
    <row r="632" spans="2:164" x14ac:dyDescent="0.25">
      <c r="DB632" s="3">
        <v>45</v>
      </c>
      <c r="DD632" s="50">
        <v>7.6699999999999994E-6</v>
      </c>
      <c r="DE632">
        <v>62.93</v>
      </c>
      <c r="DF632">
        <v>58.555999999999997</v>
      </c>
      <c r="DG632">
        <v>67.555999999999997</v>
      </c>
      <c r="DH632">
        <v>-2.3860000000000001</v>
      </c>
      <c r="DI632">
        <v>1.2999999999999999E-2</v>
      </c>
    </row>
    <row r="633" spans="2:164" x14ac:dyDescent="0.25">
      <c r="DB633" s="3">
        <v>46</v>
      </c>
      <c r="DD633" s="50">
        <v>9.2099999999999999E-6</v>
      </c>
      <c r="DE633">
        <v>61.463999999999999</v>
      </c>
      <c r="DF633">
        <v>58.444000000000003</v>
      </c>
      <c r="DG633">
        <v>65.23</v>
      </c>
      <c r="DH633">
        <v>180</v>
      </c>
      <c r="DI633">
        <v>1.6E-2</v>
      </c>
    </row>
    <row r="634" spans="2:164" x14ac:dyDescent="0.25">
      <c r="DB634" s="3">
        <v>47</v>
      </c>
      <c r="DD634" s="50">
        <v>8.6000000000000007E-6</v>
      </c>
      <c r="DE634">
        <v>61.747</v>
      </c>
      <c r="DF634">
        <v>57.290999999999997</v>
      </c>
      <c r="DG634">
        <v>66.415999999999997</v>
      </c>
      <c r="DH634">
        <v>-6.1159999999999997</v>
      </c>
      <c r="DI634">
        <v>1.4999999999999999E-2</v>
      </c>
    </row>
    <row r="635" spans="2:164" x14ac:dyDescent="0.25">
      <c r="DB635" s="3">
        <v>48</v>
      </c>
      <c r="DD635" s="50">
        <v>8.8999999999999995E-6</v>
      </c>
      <c r="DE635">
        <v>63.558999999999997</v>
      </c>
      <c r="DF635">
        <v>57.143000000000001</v>
      </c>
      <c r="DG635">
        <v>73</v>
      </c>
      <c r="DH635">
        <v>177.95500000000001</v>
      </c>
      <c r="DI635">
        <v>1.6E-2</v>
      </c>
    </row>
    <row r="636" spans="2:164" x14ac:dyDescent="0.25">
      <c r="DB636" s="3">
        <v>49</v>
      </c>
      <c r="DD636" s="50">
        <v>6.4500000000000001E-6</v>
      </c>
      <c r="DE636">
        <v>67.58</v>
      </c>
      <c r="DF636">
        <v>61.2</v>
      </c>
      <c r="DG636">
        <v>73.832999999999998</v>
      </c>
      <c r="DH636">
        <v>0</v>
      </c>
      <c r="DI636">
        <v>1.0999999999999999E-2</v>
      </c>
    </row>
    <row r="637" spans="2:164" x14ac:dyDescent="0.25">
      <c r="DB637" s="3">
        <v>50</v>
      </c>
      <c r="DD637" s="50">
        <v>5.8300000000000001E-6</v>
      </c>
      <c r="DE637">
        <v>68.031000000000006</v>
      </c>
      <c r="DF637">
        <v>56.741</v>
      </c>
      <c r="DG637">
        <v>73.778000000000006</v>
      </c>
      <c r="DH637">
        <v>173.66</v>
      </c>
      <c r="DI637">
        <v>0.01</v>
      </c>
    </row>
    <row r="638" spans="2:164" x14ac:dyDescent="0.25">
      <c r="DB638" s="3">
        <v>51</v>
      </c>
      <c r="DD638" s="50">
        <v>8.6000000000000007E-6</v>
      </c>
      <c r="DE638">
        <v>71.224999999999994</v>
      </c>
      <c r="DF638">
        <v>64.361000000000004</v>
      </c>
      <c r="DG638">
        <v>77.72</v>
      </c>
      <c r="DH638">
        <v>-2.121</v>
      </c>
      <c r="DI638">
        <v>1.4999999999999999E-2</v>
      </c>
    </row>
    <row r="639" spans="2:164" x14ac:dyDescent="0.25">
      <c r="DB639" s="3">
        <v>52</v>
      </c>
      <c r="DD639" s="50">
        <v>1.01E-5</v>
      </c>
      <c r="DE639">
        <v>73.361000000000004</v>
      </c>
      <c r="DF639">
        <v>67.84</v>
      </c>
      <c r="DG639">
        <v>78.049000000000007</v>
      </c>
      <c r="DH639">
        <v>176.42400000000001</v>
      </c>
      <c r="DI639">
        <v>1.7999999999999999E-2</v>
      </c>
    </row>
    <row r="640" spans="2:164" x14ac:dyDescent="0.25">
      <c r="DB640" s="3">
        <v>53</v>
      </c>
      <c r="DD640" s="50">
        <v>8.6000000000000007E-6</v>
      </c>
      <c r="DE640">
        <v>78.760999999999996</v>
      </c>
      <c r="DF640">
        <v>71.38</v>
      </c>
      <c r="DG640">
        <v>91.555000000000007</v>
      </c>
      <c r="DH640">
        <v>-4.2359999999999998</v>
      </c>
      <c r="DI640">
        <v>1.4999999999999999E-2</v>
      </c>
    </row>
    <row r="641" spans="106:115" x14ac:dyDescent="0.25">
      <c r="DB641" s="3">
        <v>54</v>
      </c>
      <c r="DD641" s="50">
        <v>5.5300000000000004E-6</v>
      </c>
      <c r="DE641">
        <v>73.641000000000005</v>
      </c>
      <c r="DF641">
        <v>63.843000000000004</v>
      </c>
      <c r="DG641">
        <v>82.852000000000004</v>
      </c>
      <c r="DH641">
        <v>-176.82</v>
      </c>
      <c r="DI641">
        <v>0.01</v>
      </c>
    </row>
    <row r="642" spans="106:115" x14ac:dyDescent="0.25">
      <c r="DB642" s="3">
        <v>55</v>
      </c>
      <c r="DD642" s="50">
        <v>6.1399999999999997E-6</v>
      </c>
      <c r="DE642">
        <v>79.778999999999996</v>
      </c>
      <c r="DF642">
        <v>70</v>
      </c>
      <c r="DG642">
        <v>87.275000000000006</v>
      </c>
      <c r="DH642">
        <v>-6.34</v>
      </c>
      <c r="DI642">
        <v>0.01</v>
      </c>
    </row>
    <row r="643" spans="106:115" x14ac:dyDescent="0.25">
      <c r="DB643" s="3">
        <v>56</v>
      </c>
      <c r="DD643" s="50">
        <v>7.0600000000000002E-6</v>
      </c>
      <c r="DE643">
        <v>76.802999999999997</v>
      </c>
      <c r="DF643">
        <v>67.768000000000001</v>
      </c>
      <c r="DG643">
        <v>89.778000000000006</v>
      </c>
      <c r="DH643">
        <v>177.39699999999999</v>
      </c>
      <c r="DI643">
        <v>1.2E-2</v>
      </c>
    </row>
    <row r="644" spans="106:115" x14ac:dyDescent="0.25">
      <c r="DB644" s="3">
        <v>57</v>
      </c>
      <c r="DD644" s="50">
        <v>6.7499999999999997E-6</v>
      </c>
      <c r="DE644">
        <v>78.206999999999994</v>
      </c>
      <c r="DF644">
        <v>69.093000000000004</v>
      </c>
      <c r="DG644">
        <v>89.778000000000006</v>
      </c>
      <c r="DH644">
        <v>-2.726</v>
      </c>
      <c r="DI644">
        <v>1.0999999999999999E-2</v>
      </c>
    </row>
    <row r="645" spans="106:115" x14ac:dyDescent="0.25">
      <c r="DB645" s="3">
        <v>58</v>
      </c>
      <c r="DC645" t="s">
        <v>3</v>
      </c>
      <c r="DD645" s="50">
        <v>7.7400000000000004E-6</v>
      </c>
      <c r="DE645">
        <v>81.915999999999997</v>
      </c>
      <c r="DF645">
        <v>68.123000000000005</v>
      </c>
      <c r="DG645">
        <v>98.334999999999994</v>
      </c>
      <c r="DH645">
        <v>79.412999999999997</v>
      </c>
      <c r="DI645">
        <v>1.2999999999999999E-2</v>
      </c>
    </row>
    <row r="646" spans="106:115" x14ac:dyDescent="0.25">
      <c r="DB646" s="3">
        <v>59</v>
      </c>
      <c r="DC646" t="s">
        <v>7</v>
      </c>
      <c r="DD646" s="50">
        <v>1.75E-6</v>
      </c>
      <c r="DE646">
        <v>28.14</v>
      </c>
      <c r="DF646">
        <v>18.398</v>
      </c>
      <c r="DG646">
        <v>43.234000000000002</v>
      </c>
      <c r="DH646">
        <v>96.623999999999995</v>
      </c>
      <c r="DI646">
        <v>3.0000000000000001E-3</v>
      </c>
    </row>
    <row r="647" spans="106:115" x14ac:dyDescent="0.25">
      <c r="DB647" s="3">
        <v>60</v>
      </c>
      <c r="DC647" t="s">
        <v>4</v>
      </c>
      <c r="DD647" s="50">
        <v>5.22E-6</v>
      </c>
      <c r="DE647">
        <v>57.33</v>
      </c>
      <c r="DF647">
        <v>47.06</v>
      </c>
      <c r="DG647">
        <v>59.889000000000003</v>
      </c>
      <c r="DH647">
        <v>-176.82</v>
      </c>
      <c r="DI647">
        <v>8.9999999999999993E-3</v>
      </c>
    </row>
    <row r="648" spans="106:115" x14ac:dyDescent="0.25">
      <c r="DB648" s="3">
        <v>61</v>
      </c>
      <c r="DC648" t="s">
        <v>5</v>
      </c>
      <c r="DD648" s="50">
        <v>1.29E-5</v>
      </c>
      <c r="DE648">
        <v>178.245</v>
      </c>
      <c r="DF648">
        <v>153.34899999999999</v>
      </c>
      <c r="DG648">
        <v>210.77799999999999</v>
      </c>
      <c r="DH648">
        <v>180</v>
      </c>
      <c r="DI648">
        <v>2.3E-2</v>
      </c>
    </row>
    <row r="649" spans="106:115" x14ac:dyDescent="0.25">
      <c r="DB649" s="3">
        <v>58</v>
      </c>
      <c r="DC649" t="s">
        <v>85</v>
      </c>
      <c r="DD649" s="50">
        <v>4.2499999999999998E-4</v>
      </c>
      <c r="DE649">
        <v>82.572000000000003</v>
      </c>
      <c r="DF649">
        <v>47.642000000000003</v>
      </c>
      <c r="DG649">
        <v>221.24600000000001</v>
      </c>
      <c r="DH649">
        <v>-2.6949999999999998</v>
      </c>
      <c r="DI649">
        <v>0.76600000000000001</v>
      </c>
    </row>
    <row r="650" spans="106:115" x14ac:dyDescent="0.25">
      <c r="DB650" s="3">
        <v>58</v>
      </c>
      <c r="DC650" t="s">
        <v>85</v>
      </c>
      <c r="DD650" s="50">
        <v>4.2499999999999998E-4</v>
      </c>
      <c r="DE650">
        <v>82.572000000000003</v>
      </c>
      <c r="DF650">
        <v>47.642000000000003</v>
      </c>
      <c r="DG650">
        <v>221.24600000000001</v>
      </c>
      <c r="DH650">
        <v>-2.6949999999999998</v>
      </c>
      <c r="DI650">
        <v>0.76600000000000001</v>
      </c>
    </row>
    <row r="651" spans="106:115" x14ac:dyDescent="0.25">
      <c r="DJ651" t="s">
        <v>9</v>
      </c>
    </row>
    <row r="652" spans="106:115" x14ac:dyDescent="0.25">
      <c r="DJ652">
        <v>58.92307692</v>
      </c>
      <c r="DK652">
        <v>58.92307692</v>
      </c>
    </row>
    <row r="653" spans="106:115" x14ac:dyDescent="0.25">
      <c r="DE653">
        <v>17.676923080000002</v>
      </c>
      <c r="DF653">
        <v>47.875</v>
      </c>
      <c r="DG653">
        <v>17.676923080000002</v>
      </c>
      <c r="DH653">
        <v>47.875</v>
      </c>
      <c r="DI653" t="s">
        <v>10</v>
      </c>
      <c r="DJ653">
        <v>33.304347829999998</v>
      </c>
      <c r="DK653">
        <v>33.304347829999998</v>
      </c>
    </row>
    <row r="654" spans="106:115" x14ac:dyDescent="0.25">
      <c r="DF654">
        <v>76.599999999999994</v>
      </c>
      <c r="DH654">
        <v>76.599999999999994</v>
      </c>
      <c r="DI654" t="s">
        <v>11</v>
      </c>
      <c r="DJ654">
        <v>85.111111109999996</v>
      </c>
      <c r="DK654">
        <v>85.111111109999996</v>
      </c>
    </row>
    <row r="655" spans="106:115" x14ac:dyDescent="0.25">
      <c r="DB655" s="3">
        <v>1</v>
      </c>
      <c r="DD655" s="50">
        <v>5.8300000000000001E-6</v>
      </c>
      <c r="DE655">
        <v>65.727000000000004</v>
      </c>
      <c r="DF655">
        <v>62.121000000000002</v>
      </c>
      <c r="DG655">
        <v>70.676000000000002</v>
      </c>
      <c r="DH655">
        <v>16.39</v>
      </c>
      <c r="DI655">
        <v>0.01</v>
      </c>
    </row>
    <row r="656" spans="106:115" x14ac:dyDescent="0.25">
      <c r="DB656" s="3">
        <v>2</v>
      </c>
      <c r="DD656" s="50">
        <v>1.0699999999999999E-5</v>
      </c>
      <c r="DE656">
        <v>66.644000000000005</v>
      </c>
      <c r="DF656">
        <v>61.238999999999997</v>
      </c>
      <c r="DG656">
        <v>71.691999999999993</v>
      </c>
      <c r="DH656">
        <v>-161.03</v>
      </c>
      <c r="DI656">
        <v>1.9E-2</v>
      </c>
    </row>
    <row r="657" spans="106:113" x14ac:dyDescent="0.25">
      <c r="DB657" s="3">
        <v>3</v>
      </c>
      <c r="DD657" s="50">
        <v>7.9799999999999998E-6</v>
      </c>
      <c r="DE657">
        <v>67.14</v>
      </c>
      <c r="DF657">
        <v>61.203000000000003</v>
      </c>
      <c r="DG657">
        <v>72.337000000000003</v>
      </c>
      <c r="DH657">
        <v>16.260000000000002</v>
      </c>
      <c r="DI657">
        <v>1.4E-2</v>
      </c>
    </row>
    <row r="658" spans="106:113" x14ac:dyDescent="0.25">
      <c r="DB658" s="3">
        <v>4</v>
      </c>
      <c r="DD658" s="50">
        <v>7.6699999999999994E-6</v>
      </c>
      <c r="DE658">
        <v>62.844999999999999</v>
      </c>
      <c r="DF658">
        <v>52.25</v>
      </c>
      <c r="DG658">
        <v>70.275999999999996</v>
      </c>
      <c r="DH658">
        <v>-163.072</v>
      </c>
      <c r="DI658">
        <v>1.2999999999999999E-2</v>
      </c>
    </row>
    <row r="659" spans="106:113" x14ac:dyDescent="0.25">
      <c r="DB659" s="3">
        <v>5</v>
      </c>
      <c r="DD659" s="50">
        <v>1.04E-5</v>
      </c>
      <c r="DE659">
        <v>60.570999999999998</v>
      </c>
      <c r="DF659">
        <v>54.750999999999998</v>
      </c>
      <c r="DG659">
        <v>66.683000000000007</v>
      </c>
      <c r="DH659">
        <v>16.189</v>
      </c>
      <c r="DI659">
        <v>1.7999999999999999E-2</v>
      </c>
    </row>
    <row r="660" spans="106:113" x14ac:dyDescent="0.25">
      <c r="DB660" s="3">
        <v>6</v>
      </c>
      <c r="DD660" s="50">
        <v>7.6699999999999994E-6</v>
      </c>
      <c r="DE660">
        <v>62.673000000000002</v>
      </c>
      <c r="DF660">
        <v>58.917000000000002</v>
      </c>
      <c r="DG660">
        <v>67.188000000000002</v>
      </c>
      <c r="DH660">
        <v>-165.964</v>
      </c>
      <c r="DI660">
        <v>1.2999999999999999E-2</v>
      </c>
    </row>
    <row r="661" spans="106:113" x14ac:dyDescent="0.25">
      <c r="DB661" s="3">
        <v>7</v>
      </c>
      <c r="DD661" s="50">
        <v>6.4500000000000001E-6</v>
      </c>
      <c r="DE661">
        <v>61.85</v>
      </c>
      <c r="DF661">
        <v>56.993000000000002</v>
      </c>
      <c r="DG661">
        <v>65.052999999999997</v>
      </c>
      <c r="DH661">
        <v>18.434999999999999</v>
      </c>
      <c r="DI661">
        <v>1.0999999999999999E-2</v>
      </c>
    </row>
    <row r="662" spans="106:113" x14ac:dyDescent="0.25">
      <c r="DB662" s="3">
        <v>8</v>
      </c>
      <c r="DD662" s="50">
        <v>7.6699999999999994E-6</v>
      </c>
      <c r="DE662">
        <v>62.216000000000001</v>
      </c>
      <c r="DF662">
        <v>55.034999999999997</v>
      </c>
      <c r="DG662">
        <v>69.778000000000006</v>
      </c>
      <c r="DH662">
        <v>-163.74</v>
      </c>
      <c r="DI662">
        <v>1.2999999999999999E-2</v>
      </c>
    </row>
    <row r="663" spans="106:113" x14ac:dyDescent="0.25">
      <c r="DB663" s="3">
        <v>9</v>
      </c>
      <c r="DD663" s="50">
        <v>7.6699999999999994E-6</v>
      </c>
      <c r="DE663">
        <v>59.412999999999997</v>
      </c>
      <c r="DF663">
        <v>56</v>
      </c>
      <c r="DG663">
        <v>61.917000000000002</v>
      </c>
      <c r="DH663">
        <v>16.928000000000001</v>
      </c>
      <c r="DI663">
        <v>1.4E-2</v>
      </c>
    </row>
    <row r="664" spans="106:113" x14ac:dyDescent="0.25">
      <c r="DB664" s="3">
        <v>10</v>
      </c>
      <c r="DD664" s="50">
        <v>7.3699999999999997E-6</v>
      </c>
      <c r="DE664">
        <v>57.44</v>
      </c>
      <c r="DF664">
        <v>52.997</v>
      </c>
      <c r="DG664">
        <v>63.363</v>
      </c>
      <c r="DH664">
        <v>-160.017</v>
      </c>
      <c r="DI664">
        <v>1.2999999999999999E-2</v>
      </c>
    </row>
    <row r="665" spans="106:113" x14ac:dyDescent="0.25">
      <c r="DB665" s="3">
        <v>11</v>
      </c>
      <c r="DD665" s="50">
        <v>9.5200000000000003E-6</v>
      </c>
      <c r="DE665">
        <v>57.956000000000003</v>
      </c>
      <c r="DF665">
        <v>53.609000000000002</v>
      </c>
      <c r="DG665">
        <v>65.427000000000007</v>
      </c>
      <c r="DH665">
        <v>15.422000000000001</v>
      </c>
      <c r="DI665">
        <v>1.6E-2</v>
      </c>
    </row>
    <row r="666" spans="106:113" x14ac:dyDescent="0.25">
      <c r="DB666" s="3">
        <v>12</v>
      </c>
      <c r="DD666" s="50">
        <v>1.5400000000000002E-5</v>
      </c>
      <c r="DE666">
        <v>56.206000000000003</v>
      </c>
      <c r="DF666">
        <v>45.81</v>
      </c>
      <c r="DG666">
        <v>62.329000000000001</v>
      </c>
      <c r="DH666">
        <v>-160.821</v>
      </c>
      <c r="DI666">
        <v>2.7E-2</v>
      </c>
    </row>
    <row r="667" spans="106:113" x14ac:dyDescent="0.25">
      <c r="DB667" s="3">
        <v>13</v>
      </c>
      <c r="DD667" s="50">
        <v>1.04E-5</v>
      </c>
      <c r="DE667">
        <v>58.682000000000002</v>
      </c>
      <c r="DF667">
        <v>54.850999999999999</v>
      </c>
      <c r="DG667">
        <v>62.863</v>
      </c>
      <c r="DH667">
        <v>14.036</v>
      </c>
      <c r="DI667">
        <v>1.7999999999999999E-2</v>
      </c>
    </row>
    <row r="668" spans="106:113" x14ac:dyDescent="0.25">
      <c r="DB668" s="3">
        <v>14</v>
      </c>
      <c r="DD668" s="50">
        <v>8.6000000000000007E-6</v>
      </c>
      <c r="DE668">
        <v>56.667999999999999</v>
      </c>
      <c r="DF668">
        <v>44.933999999999997</v>
      </c>
      <c r="DG668">
        <v>60.386000000000003</v>
      </c>
      <c r="DH668">
        <v>-162.255</v>
      </c>
      <c r="DI668">
        <v>1.4999999999999999E-2</v>
      </c>
    </row>
    <row r="669" spans="106:113" x14ac:dyDescent="0.25">
      <c r="DB669" s="3">
        <v>15</v>
      </c>
      <c r="DD669" s="50">
        <v>7.9799999999999998E-6</v>
      </c>
      <c r="DE669">
        <v>57.594000000000001</v>
      </c>
      <c r="DF669">
        <v>47.773000000000003</v>
      </c>
      <c r="DG669">
        <v>62.106999999999999</v>
      </c>
      <c r="DH669">
        <v>18.434999999999999</v>
      </c>
      <c r="DI669">
        <v>1.4E-2</v>
      </c>
    </row>
    <row r="670" spans="106:113" x14ac:dyDescent="0.25">
      <c r="DB670" s="3">
        <v>16</v>
      </c>
      <c r="DD670" s="50">
        <v>1.01E-5</v>
      </c>
      <c r="DE670">
        <v>58.404000000000003</v>
      </c>
      <c r="DF670">
        <v>50.411000000000001</v>
      </c>
      <c r="DG670">
        <v>67.167000000000002</v>
      </c>
      <c r="DH670">
        <v>-163.30099999999999</v>
      </c>
      <c r="DI670">
        <v>1.7999999999999999E-2</v>
      </c>
    </row>
    <row r="671" spans="106:113" x14ac:dyDescent="0.25">
      <c r="DB671" s="3">
        <v>17</v>
      </c>
      <c r="DD671" s="50">
        <v>9.2099999999999999E-6</v>
      </c>
      <c r="DE671">
        <v>60.670999999999999</v>
      </c>
      <c r="DF671">
        <v>55.579000000000001</v>
      </c>
      <c r="DG671">
        <v>65.394000000000005</v>
      </c>
      <c r="DH671">
        <v>17.818999999999999</v>
      </c>
      <c r="DI671">
        <v>1.6E-2</v>
      </c>
    </row>
    <row r="672" spans="106:113" x14ac:dyDescent="0.25">
      <c r="DB672" s="3">
        <v>18</v>
      </c>
      <c r="DD672" s="50">
        <v>8.8999999999999995E-6</v>
      </c>
      <c r="DE672">
        <v>61.697000000000003</v>
      </c>
      <c r="DF672">
        <v>58.113</v>
      </c>
      <c r="DG672">
        <v>65.117000000000004</v>
      </c>
      <c r="DH672">
        <v>-164.05500000000001</v>
      </c>
      <c r="DI672">
        <v>1.6E-2</v>
      </c>
    </row>
    <row r="673" spans="106:113" x14ac:dyDescent="0.25">
      <c r="DB673" s="3">
        <v>19</v>
      </c>
      <c r="DD673" s="50">
        <v>1.2E-5</v>
      </c>
      <c r="DE673">
        <v>60.783999999999999</v>
      </c>
      <c r="DF673">
        <v>57.570999999999998</v>
      </c>
      <c r="DG673">
        <v>65.087999999999994</v>
      </c>
      <c r="DH673">
        <v>16.991</v>
      </c>
      <c r="DI673">
        <v>2.1000000000000001E-2</v>
      </c>
    </row>
    <row r="674" spans="106:113" x14ac:dyDescent="0.25">
      <c r="DB674" s="3">
        <v>20</v>
      </c>
      <c r="DD674" s="50">
        <v>8.2900000000000002E-6</v>
      </c>
      <c r="DE674">
        <v>60.765999999999998</v>
      </c>
      <c r="DF674">
        <v>53.279000000000003</v>
      </c>
      <c r="DG674">
        <v>65.332999999999998</v>
      </c>
      <c r="DH674">
        <v>-164.93199999999999</v>
      </c>
      <c r="DI674">
        <v>1.4999999999999999E-2</v>
      </c>
    </row>
    <row r="675" spans="106:113" x14ac:dyDescent="0.25">
      <c r="DB675" s="3">
        <v>21</v>
      </c>
      <c r="DD675" s="50">
        <v>1.3499999999999999E-5</v>
      </c>
      <c r="DE675">
        <v>63.436</v>
      </c>
      <c r="DF675">
        <v>54.015999999999998</v>
      </c>
      <c r="DG675">
        <v>72.055999999999997</v>
      </c>
      <c r="DH675">
        <v>17.591999999999999</v>
      </c>
      <c r="DI675">
        <v>2.4E-2</v>
      </c>
    </row>
    <row r="676" spans="106:113" x14ac:dyDescent="0.25">
      <c r="DB676" s="3">
        <v>22</v>
      </c>
      <c r="DD676" s="50">
        <v>7.3699999999999997E-6</v>
      </c>
      <c r="DE676">
        <v>63.448999999999998</v>
      </c>
      <c r="DF676">
        <v>55.720999999999997</v>
      </c>
      <c r="DG676">
        <v>70.066999999999993</v>
      </c>
      <c r="DH676">
        <v>-162.35</v>
      </c>
      <c r="DI676">
        <v>1.2999999999999999E-2</v>
      </c>
    </row>
    <row r="677" spans="106:113" x14ac:dyDescent="0.25">
      <c r="DB677" s="3">
        <v>23</v>
      </c>
      <c r="DD677" s="50">
        <v>6.7499999999999997E-6</v>
      </c>
      <c r="DE677">
        <v>66.590999999999994</v>
      </c>
      <c r="DF677">
        <v>59.514000000000003</v>
      </c>
      <c r="DG677">
        <v>71.66</v>
      </c>
      <c r="DH677">
        <v>14.036</v>
      </c>
      <c r="DI677">
        <v>1.0999999999999999E-2</v>
      </c>
    </row>
    <row r="678" spans="106:113" x14ac:dyDescent="0.25">
      <c r="DB678" s="3">
        <v>24</v>
      </c>
      <c r="DD678" s="50">
        <v>7.9799999999999998E-6</v>
      </c>
      <c r="DE678">
        <v>67.78</v>
      </c>
      <c r="DF678">
        <v>62.832999999999998</v>
      </c>
      <c r="DG678">
        <v>72.332999999999998</v>
      </c>
      <c r="DH678">
        <v>-163.74</v>
      </c>
      <c r="DI678">
        <v>1.4E-2</v>
      </c>
    </row>
    <row r="679" spans="106:113" x14ac:dyDescent="0.25">
      <c r="DB679" s="3">
        <v>25</v>
      </c>
      <c r="DD679" s="50">
        <v>1.1399999999999999E-5</v>
      </c>
      <c r="DE679">
        <v>70.736999999999995</v>
      </c>
      <c r="DF679">
        <v>60.325000000000003</v>
      </c>
      <c r="DG679">
        <v>83.563999999999993</v>
      </c>
      <c r="DH679">
        <v>19.440000000000001</v>
      </c>
      <c r="DI679">
        <v>0.02</v>
      </c>
    </row>
    <row r="680" spans="106:113" x14ac:dyDescent="0.25">
      <c r="DB680" s="3">
        <v>26</v>
      </c>
      <c r="DD680" s="50">
        <v>7.3699999999999997E-6</v>
      </c>
      <c r="DE680">
        <v>74.233999999999995</v>
      </c>
      <c r="DF680">
        <v>70.474999999999994</v>
      </c>
      <c r="DG680">
        <v>78.11</v>
      </c>
      <c r="DH680">
        <v>-165.37899999999999</v>
      </c>
      <c r="DI680">
        <v>1.2999999999999999E-2</v>
      </c>
    </row>
    <row r="681" spans="106:113" x14ac:dyDescent="0.25">
      <c r="DB681" s="3">
        <v>27</v>
      </c>
      <c r="DD681" s="50">
        <v>6.4500000000000001E-6</v>
      </c>
      <c r="DE681">
        <v>70.603999999999999</v>
      </c>
      <c r="DF681">
        <v>64.298000000000002</v>
      </c>
      <c r="DG681">
        <v>74</v>
      </c>
      <c r="DH681">
        <v>17.526</v>
      </c>
      <c r="DI681">
        <v>1.0999999999999999E-2</v>
      </c>
    </row>
    <row r="682" spans="106:113" x14ac:dyDescent="0.25">
      <c r="DB682" s="3">
        <v>28</v>
      </c>
      <c r="DD682" s="50">
        <v>1.3499999999999999E-5</v>
      </c>
      <c r="DE682">
        <v>70.62</v>
      </c>
      <c r="DF682">
        <v>64.573999999999998</v>
      </c>
      <c r="DG682">
        <v>76.475999999999999</v>
      </c>
      <c r="DH682">
        <v>-163.68600000000001</v>
      </c>
      <c r="DI682">
        <v>2.4E-2</v>
      </c>
    </row>
    <row r="683" spans="106:113" x14ac:dyDescent="0.25">
      <c r="DB683" s="3">
        <v>29</v>
      </c>
      <c r="DD683" s="50">
        <v>1.5E-5</v>
      </c>
      <c r="DE683">
        <v>67.432000000000002</v>
      </c>
      <c r="DF683">
        <v>61.777999999999999</v>
      </c>
      <c r="DG683">
        <v>75.988</v>
      </c>
      <c r="DH683">
        <v>18.059999999999999</v>
      </c>
      <c r="DI683">
        <v>2.7E-2</v>
      </c>
    </row>
    <row r="684" spans="106:113" x14ac:dyDescent="0.25">
      <c r="DB684" s="3">
        <v>30</v>
      </c>
      <c r="DD684" s="50">
        <v>9.2099999999999999E-6</v>
      </c>
      <c r="DE684">
        <v>70.908000000000001</v>
      </c>
      <c r="DF684">
        <v>66.183000000000007</v>
      </c>
      <c r="DG684">
        <v>77.667000000000002</v>
      </c>
      <c r="DH684">
        <v>-164.05500000000001</v>
      </c>
      <c r="DI684">
        <v>1.6E-2</v>
      </c>
    </row>
    <row r="685" spans="106:113" x14ac:dyDescent="0.25">
      <c r="DB685" s="3">
        <v>31</v>
      </c>
      <c r="DD685" s="50">
        <v>1.0699999999999999E-5</v>
      </c>
      <c r="DE685">
        <v>70.989999999999995</v>
      </c>
      <c r="DF685">
        <v>61.918999999999997</v>
      </c>
      <c r="DG685">
        <v>77.667000000000002</v>
      </c>
      <c r="DH685">
        <v>16.858000000000001</v>
      </c>
      <c r="DI685">
        <v>1.9E-2</v>
      </c>
    </row>
    <row r="686" spans="106:113" x14ac:dyDescent="0.25">
      <c r="DB686" s="3">
        <v>32</v>
      </c>
      <c r="DD686" s="50">
        <v>8.6000000000000007E-6</v>
      </c>
      <c r="DE686">
        <v>76.400000000000006</v>
      </c>
      <c r="DF686">
        <v>65.203999999999994</v>
      </c>
      <c r="DG686">
        <v>93.063999999999993</v>
      </c>
      <c r="DH686">
        <v>-164.93199999999999</v>
      </c>
      <c r="DI686">
        <v>1.4999999999999999E-2</v>
      </c>
    </row>
    <row r="687" spans="106:113" x14ac:dyDescent="0.25">
      <c r="DB687" s="3">
        <v>33</v>
      </c>
      <c r="DD687" s="50">
        <v>8.8999999999999995E-6</v>
      </c>
      <c r="DE687">
        <v>74.674000000000007</v>
      </c>
      <c r="DF687">
        <v>66.745999999999995</v>
      </c>
      <c r="DG687">
        <v>80.840999999999994</v>
      </c>
      <c r="DH687">
        <v>18.434999999999999</v>
      </c>
      <c r="DI687">
        <v>1.6E-2</v>
      </c>
    </row>
    <row r="688" spans="106:113" x14ac:dyDescent="0.25">
      <c r="DB688" s="3">
        <v>34</v>
      </c>
      <c r="DD688" s="50">
        <v>9.5200000000000003E-6</v>
      </c>
      <c r="DE688">
        <v>74.040000000000006</v>
      </c>
      <c r="DF688">
        <v>68.974999999999994</v>
      </c>
      <c r="DG688">
        <v>79.147000000000006</v>
      </c>
      <c r="DH688">
        <v>-160.97399999999999</v>
      </c>
      <c r="DI688">
        <v>1.7000000000000001E-2</v>
      </c>
    </row>
    <row r="689" spans="106:113" x14ac:dyDescent="0.25">
      <c r="DB689" s="3">
        <v>35</v>
      </c>
      <c r="DD689" s="50">
        <v>1.01E-5</v>
      </c>
      <c r="DE689">
        <v>74.081000000000003</v>
      </c>
      <c r="DF689">
        <v>68.111000000000004</v>
      </c>
      <c r="DG689">
        <v>83.646000000000001</v>
      </c>
      <c r="DH689">
        <v>14.930999999999999</v>
      </c>
      <c r="DI689">
        <v>1.7999999999999999E-2</v>
      </c>
    </row>
    <row r="690" spans="106:113" x14ac:dyDescent="0.25">
      <c r="DB690" s="3">
        <v>36</v>
      </c>
      <c r="DD690" s="50">
        <v>1.11E-5</v>
      </c>
      <c r="DE690">
        <v>72.989000000000004</v>
      </c>
      <c r="DF690">
        <v>63.948</v>
      </c>
      <c r="DG690">
        <v>78.317999999999998</v>
      </c>
      <c r="DH690">
        <v>-160.56</v>
      </c>
      <c r="DI690">
        <v>0.02</v>
      </c>
    </row>
    <row r="691" spans="106:113" x14ac:dyDescent="0.25">
      <c r="DB691" s="3">
        <v>37</v>
      </c>
      <c r="DD691" s="50">
        <v>1.04E-5</v>
      </c>
      <c r="DE691">
        <v>75.173000000000002</v>
      </c>
      <c r="DF691">
        <v>70.844999999999999</v>
      </c>
      <c r="DG691">
        <v>84.073999999999998</v>
      </c>
      <c r="DH691">
        <v>12.339</v>
      </c>
      <c r="DI691">
        <v>1.7999999999999999E-2</v>
      </c>
    </row>
    <row r="692" spans="106:113" x14ac:dyDescent="0.25">
      <c r="DB692" s="3">
        <v>38</v>
      </c>
      <c r="DD692" s="50">
        <v>9.5200000000000003E-6</v>
      </c>
      <c r="DE692">
        <v>72.084999999999994</v>
      </c>
      <c r="DF692">
        <v>65.132999999999996</v>
      </c>
      <c r="DG692">
        <v>77.8</v>
      </c>
      <c r="DH692">
        <v>-160.346</v>
      </c>
      <c r="DI692">
        <v>1.7000000000000001E-2</v>
      </c>
    </row>
    <row r="693" spans="106:113" x14ac:dyDescent="0.25">
      <c r="DB693" s="3">
        <v>39</v>
      </c>
      <c r="DD693" s="50">
        <v>5.8300000000000001E-6</v>
      </c>
      <c r="DE693">
        <v>69.888999999999996</v>
      </c>
      <c r="DF693">
        <v>62</v>
      </c>
      <c r="DG693">
        <v>79.84</v>
      </c>
      <c r="DH693">
        <v>19.440000000000001</v>
      </c>
      <c r="DI693">
        <v>0.01</v>
      </c>
    </row>
    <row r="694" spans="106:113" x14ac:dyDescent="0.25">
      <c r="DB694" s="3">
        <v>40</v>
      </c>
      <c r="DD694" s="50">
        <v>9.5200000000000003E-6</v>
      </c>
      <c r="DE694">
        <v>69.619</v>
      </c>
      <c r="DF694">
        <v>61.466999999999999</v>
      </c>
      <c r="DG694">
        <v>84.581999999999994</v>
      </c>
      <c r="DH694">
        <v>-164.578</v>
      </c>
      <c r="DI694">
        <v>1.7000000000000001E-2</v>
      </c>
    </row>
    <row r="695" spans="106:113" x14ac:dyDescent="0.25">
      <c r="DB695" s="3">
        <v>41</v>
      </c>
      <c r="DD695" s="50">
        <v>7.0600000000000002E-6</v>
      </c>
      <c r="DE695">
        <v>68.897000000000006</v>
      </c>
      <c r="DF695">
        <v>62.917999999999999</v>
      </c>
      <c r="DG695">
        <v>74.66</v>
      </c>
      <c r="DH695">
        <v>18.434999999999999</v>
      </c>
      <c r="DI695">
        <v>1.2E-2</v>
      </c>
    </row>
    <row r="696" spans="106:113" x14ac:dyDescent="0.25">
      <c r="DB696" s="3">
        <v>42</v>
      </c>
      <c r="DD696" s="50">
        <v>8.6000000000000007E-6</v>
      </c>
      <c r="DE696">
        <v>69.882000000000005</v>
      </c>
      <c r="DF696">
        <v>63.716000000000001</v>
      </c>
      <c r="DG696">
        <v>83.671000000000006</v>
      </c>
      <c r="DH696">
        <v>-160.90700000000001</v>
      </c>
      <c r="DI696">
        <v>1.4999999999999999E-2</v>
      </c>
    </row>
    <row r="697" spans="106:113" x14ac:dyDescent="0.25">
      <c r="DB697" s="3">
        <v>43</v>
      </c>
      <c r="DD697" s="50">
        <v>1.01E-5</v>
      </c>
      <c r="DE697">
        <v>64.025999999999996</v>
      </c>
      <c r="DF697">
        <v>57.094000000000001</v>
      </c>
      <c r="DG697">
        <v>69.224000000000004</v>
      </c>
      <c r="DH697">
        <v>14.930999999999999</v>
      </c>
      <c r="DI697">
        <v>1.7999999999999999E-2</v>
      </c>
    </row>
    <row r="698" spans="106:113" x14ac:dyDescent="0.25">
      <c r="DB698" s="3">
        <v>44</v>
      </c>
      <c r="DD698" s="50">
        <v>7.0600000000000002E-6</v>
      </c>
      <c r="DE698">
        <v>65.367999999999995</v>
      </c>
      <c r="DF698">
        <v>61.774000000000001</v>
      </c>
      <c r="DG698">
        <v>69.245000000000005</v>
      </c>
      <c r="DH698">
        <v>-164.05500000000001</v>
      </c>
      <c r="DI698">
        <v>1.2E-2</v>
      </c>
    </row>
    <row r="699" spans="106:113" x14ac:dyDescent="0.25">
      <c r="DB699" s="3">
        <v>45</v>
      </c>
      <c r="DD699" s="50">
        <v>1.04E-5</v>
      </c>
      <c r="DE699">
        <v>64.528000000000006</v>
      </c>
      <c r="DF699">
        <v>58.6</v>
      </c>
      <c r="DG699">
        <v>70.064999999999998</v>
      </c>
      <c r="DH699">
        <v>17.353999999999999</v>
      </c>
      <c r="DI699">
        <v>1.7999999999999999E-2</v>
      </c>
    </row>
    <row r="700" spans="106:113" x14ac:dyDescent="0.25">
      <c r="DB700" s="3">
        <v>46</v>
      </c>
      <c r="DD700" s="50">
        <v>1.0699999999999999E-5</v>
      </c>
      <c r="DE700">
        <v>60.185000000000002</v>
      </c>
      <c r="DF700">
        <v>52.680999999999997</v>
      </c>
      <c r="DG700">
        <v>67.566999999999993</v>
      </c>
      <c r="DH700">
        <v>-164.745</v>
      </c>
      <c r="DI700">
        <v>1.9E-2</v>
      </c>
    </row>
    <row r="701" spans="106:113" x14ac:dyDescent="0.25">
      <c r="DB701" s="3">
        <v>47</v>
      </c>
      <c r="DD701" s="50">
        <v>8.6000000000000007E-6</v>
      </c>
      <c r="DE701">
        <v>58.988</v>
      </c>
      <c r="DF701">
        <v>47.518999999999998</v>
      </c>
      <c r="DG701">
        <v>65.950999999999993</v>
      </c>
      <c r="DH701">
        <v>19.093</v>
      </c>
      <c r="DI701">
        <v>1.4999999999999999E-2</v>
      </c>
    </row>
    <row r="702" spans="106:113" x14ac:dyDescent="0.25">
      <c r="DB702" s="3">
        <v>48</v>
      </c>
      <c r="DD702" s="50">
        <v>6.4500000000000001E-6</v>
      </c>
      <c r="DE702">
        <v>56.427999999999997</v>
      </c>
      <c r="DF702">
        <v>40.267000000000003</v>
      </c>
      <c r="DG702">
        <v>64.778000000000006</v>
      </c>
      <c r="DH702">
        <v>-162.47399999999999</v>
      </c>
      <c r="DI702">
        <v>1.0999999999999999E-2</v>
      </c>
    </row>
    <row r="703" spans="106:113" x14ac:dyDescent="0.25">
      <c r="DB703" s="3">
        <v>49</v>
      </c>
      <c r="DD703" s="50">
        <v>6.4500000000000001E-6</v>
      </c>
      <c r="DE703">
        <v>55.427</v>
      </c>
      <c r="DF703">
        <v>49.332999999999998</v>
      </c>
      <c r="DG703">
        <v>60.415999999999997</v>
      </c>
      <c r="DH703">
        <v>17.526</v>
      </c>
      <c r="DI703">
        <v>1.0999999999999999E-2</v>
      </c>
    </row>
    <row r="704" spans="106:113" x14ac:dyDescent="0.25">
      <c r="DB704" s="3">
        <v>50</v>
      </c>
      <c r="DD704" s="50">
        <v>7.0600000000000002E-6</v>
      </c>
      <c r="DE704">
        <v>55.756</v>
      </c>
      <c r="DF704">
        <v>49.293999999999997</v>
      </c>
      <c r="DG704">
        <v>61.296999999999997</v>
      </c>
      <c r="DH704">
        <v>-164.745</v>
      </c>
      <c r="DI704">
        <v>1.2E-2</v>
      </c>
    </row>
    <row r="705" spans="106:123" x14ac:dyDescent="0.25">
      <c r="DB705" s="3">
        <v>51</v>
      </c>
      <c r="DD705" s="50">
        <v>7.9799999999999998E-6</v>
      </c>
      <c r="DE705">
        <v>60.445</v>
      </c>
      <c r="DF705">
        <v>55.332999999999998</v>
      </c>
      <c r="DG705">
        <v>70.900999999999996</v>
      </c>
      <c r="DH705">
        <v>16.260000000000002</v>
      </c>
      <c r="DI705">
        <v>1.4E-2</v>
      </c>
    </row>
    <row r="706" spans="106:123" x14ac:dyDescent="0.25">
      <c r="DB706" s="3">
        <v>52</v>
      </c>
      <c r="DD706" s="50">
        <v>6.1399999999999997E-6</v>
      </c>
      <c r="DE706">
        <v>63.749000000000002</v>
      </c>
      <c r="DF706">
        <v>49.106999999999999</v>
      </c>
      <c r="DG706">
        <v>72.191999999999993</v>
      </c>
      <c r="DH706">
        <v>-164.476</v>
      </c>
      <c r="DI706">
        <v>0.01</v>
      </c>
    </row>
    <row r="707" spans="106:123" x14ac:dyDescent="0.25">
      <c r="DB707" s="3">
        <v>53</v>
      </c>
      <c r="DD707" s="50">
        <v>7.0600000000000002E-6</v>
      </c>
      <c r="DE707">
        <v>70.465999999999994</v>
      </c>
      <c r="DF707">
        <v>55</v>
      </c>
      <c r="DG707">
        <v>85.697000000000003</v>
      </c>
      <c r="DH707">
        <v>21.800999999999998</v>
      </c>
      <c r="DI707">
        <v>1.2E-2</v>
      </c>
    </row>
    <row r="708" spans="106:123" x14ac:dyDescent="0.25">
      <c r="DB708" s="3">
        <v>54</v>
      </c>
      <c r="DC708" t="s">
        <v>3</v>
      </c>
      <c r="DD708" s="50">
        <v>8.9900000000000003E-6</v>
      </c>
      <c r="DE708">
        <v>65.016000000000005</v>
      </c>
      <c r="DF708">
        <v>57.927</v>
      </c>
      <c r="DG708">
        <v>71.825000000000003</v>
      </c>
      <c r="DH708">
        <v>-71.325000000000003</v>
      </c>
      <c r="DI708">
        <v>1.6E-2</v>
      </c>
    </row>
    <row r="709" spans="106:123" x14ac:dyDescent="0.25">
      <c r="DB709" s="3">
        <v>55</v>
      </c>
      <c r="DC709" t="s">
        <v>7</v>
      </c>
      <c r="DD709" s="50">
        <v>2.21E-6</v>
      </c>
      <c r="DE709">
        <v>5.9960000000000004</v>
      </c>
      <c r="DF709">
        <v>6.8620000000000001</v>
      </c>
      <c r="DG709">
        <v>7.6950000000000003</v>
      </c>
      <c r="DH709">
        <v>90.962999999999994</v>
      </c>
      <c r="DI709">
        <v>4.0000000000000001E-3</v>
      </c>
    </row>
    <row r="710" spans="106:123" x14ac:dyDescent="0.25">
      <c r="DB710" s="3">
        <v>56</v>
      </c>
      <c r="DC710" t="s">
        <v>4</v>
      </c>
      <c r="DD710" s="50">
        <v>5.8300000000000001E-6</v>
      </c>
      <c r="DE710">
        <v>55.427</v>
      </c>
      <c r="DF710">
        <v>40.267000000000003</v>
      </c>
      <c r="DG710">
        <v>60.386000000000003</v>
      </c>
      <c r="DH710">
        <v>-165.964</v>
      </c>
      <c r="DI710">
        <v>0.01</v>
      </c>
    </row>
    <row r="711" spans="106:123" x14ac:dyDescent="0.25">
      <c r="DB711" s="3">
        <v>57</v>
      </c>
      <c r="DC711" t="s">
        <v>5</v>
      </c>
      <c r="DD711" s="50">
        <v>1.5400000000000002E-5</v>
      </c>
      <c r="DE711">
        <v>76.400000000000006</v>
      </c>
      <c r="DF711">
        <v>70.844999999999999</v>
      </c>
      <c r="DG711">
        <v>93.063999999999993</v>
      </c>
      <c r="DH711">
        <v>21.800999999999998</v>
      </c>
      <c r="DI711">
        <v>2.7E-2</v>
      </c>
    </row>
    <row r="712" spans="106:123" x14ac:dyDescent="0.25">
      <c r="DB712" s="3">
        <v>54</v>
      </c>
      <c r="DC712" t="s">
        <v>90</v>
      </c>
      <c r="DD712" s="50">
        <v>4.6099999999999998E-4</v>
      </c>
      <c r="DE712">
        <v>65.311000000000007</v>
      </c>
      <c r="DF712">
        <v>40.076999999999998</v>
      </c>
      <c r="DG712">
        <v>96.584000000000003</v>
      </c>
      <c r="DH712">
        <v>16.998999999999999</v>
      </c>
      <c r="DI712">
        <v>0.83199999999999996</v>
      </c>
    </row>
    <row r="713" spans="106:123" x14ac:dyDescent="0.25">
      <c r="DB713" s="3">
        <v>54</v>
      </c>
      <c r="DC713" t="s">
        <v>90</v>
      </c>
      <c r="DD713" s="50">
        <v>4.6099999999999998E-4</v>
      </c>
      <c r="DE713">
        <v>65.311000000000007</v>
      </c>
      <c r="DF713">
        <v>40.076999999999998</v>
      </c>
      <c r="DG713">
        <v>96.584000000000003</v>
      </c>
      <c r="DH713">
        <v>16.998999999999999</v>
      </c>
      <c r="DI713">
        <v>0.83199999999999996</v>
      </c>
      <c r="DL713">
        <v>54</v>
      </c>
      <c r="DM713" t="s">
        <v>3</v>
      </c>
      <c r="DN713" s="50">
        <v>8.9900000000000003E-6</v>
      </c>
      <c r="DO713">
        <v>65.016000000000005</v>
      </c>
      <c r="DP713">
        <v>57.927</v>
      </c>
      <c r="DQ713">
        <v>71.825000000000003</v>
      </c>
      <c r="DR713">
        <v>-71.325000000000003</v>
      </c>
      <c r="DS713">
        <v>1.6E-2</v>
      </c>
    </row>
    <row r="714" spans="106:123" x14ac:dyDescent="0.25">
      <c r="DJ714" t="s">
        <v>9</v>
      </c>
      <c r="DL714">
        <v>55</v>
      </c>
      <c r="DM714" t="s">
        <v>7</v>
      </c>
      <c r="DN714" s="50">
        <v>2.21E-6</v>
      </c>
      <c r="DO714">
        <v>5.9960000000000004</v>
      </c>
      <c r="DP714">
        <v>6.8620000000000001</v>
      </c>
      <c r="DQ714">
        <v>7.6950000000000003</v>
      </c>
      <c r="DR714">
        <v>90.962999999999994</v>
      </c>
      <c r="DS714">
        <v>4.0000000000000001E-3</v>
      </c>
    </row>
    <row r="715" spans="106:123" x14ac:dyDescent="0.25">
      <c r="DJ715">
        <v>52</v>
      </c>
      <c r="DK715">
        <v>52</v>
      </c>
      <c r="DL715">
        <v>56</v>
      </c>
      <c r="DM715" t="s">
        <v>4</v>
      </c>
      <c r="DN715" s="50">
        <v>5.8300000000000001E-6</v>
      </c>
      <c r="DO715">
        <v>55.427</v>
      </c>
      <c r="DP715">
        <v>40.267000000000003</v>
      </c>
      <c r="DQ715">
        <v>60.386000000000003</v>
      </c>
      <c r="DR715">
        <v>-165.964</v>
      </c>
      <c r="DS715">
        <v>0.01</v>
      </c>
    </row>
    <row r="716" spans="106:123" x14ac:dyDescent="0.25">
      <c r="DE716">
        <v>17.333333329999999</v>
      </c>
      <c r="DF716">
        <v>41.6</v>
      </c>
      <c r="DG716">
        <v>17.333333329999999</v>
      </c>
      <c r="DH716">
        <v>41.6</v>
      </c>
      <c r="DI716" t="s">
        <v>10</v>
      </c>
      <c r="DJ716">
        <v>30.814814810000001</v>
      </c>
      <c r="DK716">
        <v>30.814814810000001</v>
      </c>
      <c r="DL716">
        <v>57</v>
      </c>
      <c r="DM716" t="s">
        <v>5</v>
      </c>
      <c r="DN716" s="50">
        <v>1.5400000000000002E-5</v>
      </c>
      <c r="DO716">
        <v>76.400000000000006</v>
      </c>
      <c r="DP716">
        <v>70.844999999999999</v>
      </c>
      <c r="DQ716">
        <v>93.063999999999993</v>
      </c>
      <c r="DR716">
        <v>21.800999999999998</v>
      </c>
      <c r="DS716">
        <v>2.7E-2</v>
      </c>
    </row>
    <row r="717" spans="106:123" x14ac:dyDescent="0.25">
      <c r="DF717">
        <v>69.333333330000002</v>
      </c>
      <c r="DH717">
        <v>69.333333330000002</v>
      </c>
      <c r="DI717" t="s">
        <v>11</v>
      </c>
      <c r="DJ717">
        <v>83.2</v>
      </c>
      <c r="DK717">
        <v>83.2</v>
      </c>
      <c r="DL717">
        <v>58</v>
      </c>
      <c r="DM717" t="s">
        <v>3</v>
      </c>
      <c r="DN717" s="50">
        <v>7.7400000000000004E-6</v>
      </c>
      <c r="DO717">
        <v>81.915999999999997</v>
      </c>
      <c r="DP717">
        <v>68.123000000000005</v>
      </c>
      <c r="DQ717">
        <v>98.334999999999994</v>
      </c>
      <c r="DR717">
        <v>79.412999999999997</v>
      </c>
      <c r="DS717">
        <v>1.2999999999999999E-2</v>
      </c>
    </row>
    <row r="718" spans="106:123" x14ac:dyDescent="0.25">
      <c r="DL718">
        <v>59</v>
      </c>
      <c r="DM718" t="s">
        <v>7</v>
      </c>
      <c r="DN718" s="50">
        <v>1.75E-6</v>
      </c>
      <c r="DO718">
        <v>28.14</v>
      </c>
      <c r="DP718">
        <v>18.398</v>
      </c>
      <c r="DQ718">
        <v>43.234000000000002</v>
      </c>
      <c r="DR718">
        <v>96.623999999999995</v>
      </c>
      <c r="DS718">
        <v>3.0000000000000001E-3</v>
      </c>
    </row>
    <row r="719" spans="106:123" x14ac:dyDescent="0.25">
      <c r="DC719" t="s">
        <v>3</v>
      </c>
      <c r="DI719">
        <v>1.4500000000000001E-2</v>
      </c>
      <c r="DL719">
        <v>60</v>
      </c>
      <c r="DM719" t="s">
        <v>4</v>
      </c>
      <c r="DN719" s="50">
        <v>5.22E-6</v>
      </c>
      <c r="DO719">
        <v>57.33</v>
      </c>
      <c r="DP719">
        <v>47.06</v>
      </c>
      <c r="DQ719">
        <v>59.889000000000003</v>
      </c>
      <c r="DR719">
        <v>-176.82</v>
      </c>
      <c r="DS719">
        <v>8.9999999999999993E-3</v>
      </c>
    </row>
    <row r="720" spans="106:123" x14ac:dyDescent="0.25">
      <c r="DC720" t="s">
        <v>7</v>
      </c>
      <c r="DI720">
        <v>3.5000000000000001E-3</v>
      </c>
      <c r="DL720">
        <v>61</v>
      </c>
      <c r="DM720" t="s">
        <v>5</v>
      </c>
      <c r="DN720" s="50">
        <v>1.29E-5</v>
      </c>
      <c r="DO720">
        <v>178.245</v>
      </c>
      <c r="DP720">
        <v>153.34899999999999</v>
      </c>
      <c r="DQ720">
        <v>210.77799999999999</v>
      </c>
      <c r="DR720">
        <v>180</v>
      </c>
      <c r="DS720">
        <v>2.3E-2</v>
      </c>
    </row>
    <row r="721" spans="106:115" x14ac:dyDescent="0.25">
      <c r="DC721" t="s">
        <v>4</v>
      </c>
      <c r="DI721">
        <v>9.4999999999999998E-3</v>
      </c>
    </row>
    <row r="722" spans="106:115" x14ac:dyDescent="0.25">
      <c r="DC722" t="s">
        <v>5</v>
      </c>
      <c r="DI722">
        <v>2.5000000000000001E-2</v>
      </c>
    </row>
    <row r="723" spans="106:115" x14ac:dyDescent="0.25">
      <c r="DI723">
        <v>1.5980000000000001</v>
      </c>
    </row>
    <row r="724" spans="106:115" x14ac:dyDescent="0.25">
      <c r="DB724" s="3">
        <v>74</v>
      </c>
      <c r="DC724" t="s">
        <v>96</v>
      </c>
      <c r="DD724" s="50">
        <v>9.859999999999999E-4</v>
      </c>
      <c r="DE724">
        <v>75.671999999999997</v>
      </c>
      <c r="DF724">
        <v>9.3079999999999998</v>
      </c>
      <c r="DG724">
        <v>237.577</v>
      </c>
      <c r="DH724">
        <v>63.188000000000002</v>
      </c>
      <c r="DI724">
        <v>1.7789999999999999</v>
      </c>
    </row>
    <row r="725" spans="106:115" x14ac:dyDescent="0.25">
      <c r="DJ725" t="s">
        <v>9</v>
      </c>
    </row>
    <row r="726" spans="106:115" x14ac:dyDescent="0.25">
      <c r="DJ726">
        <v>110.20689659999999</v>
      </c>
      <c r="DK726">
        <v>122.6896552</v>
      </c>
    </row>
    <row r="727" spans="106:115" x14ac:dyDescent="0.25">
      <c r="DE727">
        <v>39.03761755</v>
      </c>
      <c r="DF727">
        <v>98.833333330000002</v>
      </c>
      <c r="DG727">
        <v>35.065830720000001</v>
      </c>
      <c r="DH727">
        <v>88.777777779999994</v>
      </c>
      <c r="DI727" t="s">
        <v>10</v>
      </c>
      <c r="DJ727">
        <v>63.92</v>
      </c>
      <c r="DK727">
        <v>71.16</v>
      </c>
    </row>
    <row r="728" spans="106:115" x14ac:dyDescent="0.25">
      <c r="DF728">
        <v>161.72727269999999</v>
      </c>
      <c r="DH728">
        <v>145.27272730000001</v>
      </c>
      <c r="DI728" t="s">
        <v>11</v>
      </c>
      <c r="DJ728">
        <v>168.2105263</v>
      </c>
      <c r="DK728">
        <v>187.26315790000001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E4CD-2E6C-4868-8FF0-C79BCA272A33}">
  <dimension ref="A1:DT36"/>
  <sheetViews>
    <sheetView tabSelected="1" topLeftCell="A12" workbookViewId="0">
      <selection activeCell="G26" sqref="G26"/>
    </sheetView>
  </sheetViews>
  <sheetFormatPr defaultRowHeight="15" x14ac:dyDescent="0.25"/>
  <cols>
    <col min="1" max="1" width="12.42578125" customWidth="1"/>
    <col min="2" max="2" width="19.42578125" customWidth="1"/>
    <col min="3" max="5" width="16.140625" customWidth="1"/>
    <col min="10" max="13" width="9.140625" style="26"/>
    <col min="18" max="21" width="9.140625" style="26"/>
    <col min="26" max="29" width="9.140625" style="26"/>
    <col min="34" max="37" width="9.140625" style="26"/>
    <col min="42" max="45" width="9.140625" style="26"/>
    <col min="50" max="53" width="9.140625" style="26"/>
    <col min="58" max="61" width="9.140625" style="26"/>
    <col min="66" max="69" width="9.140625" style="26"/>
    <col min="74" max="77" width="9.140625" style="26"/>
    <col min="82" max="85" width="9.140625" style="26"/>
    <col min="90" max="93" width="9.140625" style="26"/>
    <col min="98" max="101" width="9.140625" style="26"/>
    <col min="102" max="102" width="12.28515625" customWidth="1"/>
    <col min="103" max="105" width="10.42578125" customWidth="1"/>
    <col min="106" max="106" width="11.140625" customWidth="1"/>
  </cols>
  <sheetData>
    <row r="1" spans="1:124" x14ac:dyDescent="0.25">
      <c r="F1" t="s">
        <v>53</v>
      </c>
    </row>
    <row r="2" spans="1:124" s="1" customFormat="1" x14ac:dyDescent="0.25">
      <c r="F2" s="2" t="s">
        <v>27</v>
      </c>
      <c r="J2" s="27"/>
      <c r="K2" s="27"/>
      <c r="L2" s="27"/>
      <c r="M2" s="27"/>
      <c r="N2" s="2" t="s">
        <v>29</v>
      </c>
      <c r="R2" s="27"/>
      <c r="S2" s="27"/>
      <c r="T2" s="27"/>
      <c r="U2" s="27"/>
      <c r="V2" s="2" t="s">
        <v>30</v>
      </c>
      <c r="Z2" s="27"/>
      <c r="AA2" s="27"/>
      <c r="AB2" s="27"/>
      <c r="AC2" s="27"/>
      <c r="AD2" s="2" t="s">
        <v>31</v>
      </c>
      <c r="AH2" s="27"/>
      <c r="AI2" s="27"/>
      <c r="AJ2" s="27"/>
      <c r="AK2" s="27"/>
      <c r="AL2" s="2" t="s">
        <v>32</v>
      </c>
      <c r="AP2" s="27"/>
      <c r="AQ2" s="27"/>
      <c r="AR2" s="27"/>
      <c r="AS2" s="27"/>
      <c r="AT2" s="2" t="s">
        <v>33</v>
      </c>
      <c r="AX2" s="27"/>
      <c r="AY2" s="27"/>
      <c r="AZ2" s="27"/>
      <c r="BA2" s="27"/>
      <c r="BB2" s="2" t="s">
        <v>34</v>
      </c>
      <c r="BF2" s="27"/>
      <c r="BG2" s="27"/>
      <c r="BH2" s="27"/>
      <c r="BI2" s="27"/>
      <c r="BJ2" s="2" t="s">
        <v>35</v>
      </c>
      <c r="BN2" s="27"/>
      <c r="BO2" s="27"/>
      <c r="BP2" s="27"/>
      <c r="BQ2" s="27"/>
      <c r="BR2" s="2" t="s">
        <v>36</v>
      </c>
      <c r="BV2" s="27"/>
      <c r="BW2" s="27"/>
      <c r="BX2" s="27"/>
      <c r="BY2" s="27"/>
      <c r="BZ2" s="2" t="s">
        <v>37</v>
      </c>
      <c r="CD2" s="27"/>
      <c r="CE2" s="27"/>
      <c r="CF2" s="27"/>
      <c r="CG2" s="27"/>
      <c r="CH2" s="2" t="s">
        <v>38</v>
      </c>
      <c r="CL2" s="27"/>
      <c r="CM2" s="27"/>
      <c r="CN2" s="27"/>
      <c r="CO2" s="27"/>
      <c r="CP2" s="2" t="s">
        <v>39</v>
      </c>
      <c r="CT2" s="27"/>
      <c r="CU2" s="27"/>
      <c r="CV2" s="27"/>
      <c r="CW2" s="27"/>
      <c r="CX2" s="2"/>
      <c r="DD2" s="4"/>
      <c r="DE2" s="4"/>
    </row>
    <row r="3" spans="1:124" x14ac:dyDescent="0.25">
      <c r="A3" t="s">
        <v>135</v>
      </c>
      <c r="B3" s="7"/>
      <c r="C3" s="7" t="s">
        <v>141</v>
      </c>
      <c r="D3" s="5" t="s">
        <v>140</v>
      </c>
      <c r="E3" s="5" t="s">
        <v>55</v>
      </c>
      <c r="F3" s="10" t="s">
        <v>28</v>
      </c>
      <c r="G3" s="5" t="s">
        <v>10</v>
      </c>
      <c r="H3" s="5" t="s">
        <v>11</v>
      </c>
      <c r="I3" s="5" t="s">
        <v>40</v>
      </c>
      <c r="J3" s="26" t="s">
        <v>142</v>
      </c>
      <c r="K3" s="28" t="s">
        <v>136</v>
      </c>
      <c r="L3" s="5" t="s">
        <v>40</v>
      </c>
      <c r="M3" s="28" t="s">
        <v>137</v>
      </c>
      <c r="N3" s="10" t="s">
        <v>28</v>
      </c>
      <c r="O3" s="5" t="s">
        <v>10</v>
      </c>
      <c r="P3" s="5" t="s">
        <v>11</v>
      </c>
      <c r="Q3" s="5" t="s">
        <v>40</v>
      </c>
      <c r="R3" s="26" t="s">
        <v>142</v>
      </c>
      <c r="S3" s="26" t="s">
        <v>136</v>
      </c>
      <c r="T3" s="5" t="s">
        <v>40</v>
      </c>
      <c r="U3" s="28" t="s">
        <v>137</v>
      </c>
      <c r="V3" s="10" t="s">
        <v>28</v>
      </c>
      <c r="W3" s="5" t="s">
        <v>10</v>
      </c>
      <c r="X3" s="5" t="s">
        <v>11</v>
      </c>
      <c r="Y3" s="5" t="s">
        <v>40</v>
      </c>
      <c r="Z3" s="26" t="s">
        <v>142</v>
      </c>
      <c r="AA3" s="26" t="s">
        <v>136</v>
      </c>
      <c r="AB3" s="5" t="s">
        <v>40</v>
      </c>
      <c r="AC3" s="28" t="s">
        <v>137</v>
      </c>
      <c r="AD3" s="10" t="s">
        <v>28</v>
      </c>
      <c r="AE3" s="5" t="s">
        <v>10</v>
      </c>
      <c r="AF3" s="5" t="s">
        <v>11</v>
      </c>
      <c r="AG3" s="5" t="s">
        <v>40</v>
      </c>
      <c r="AH3" s="26" t="s">
        <v>142</v>
      </c>
      <c r="AI3" s="26" t="s">
        <v>136</v>
      </c>
      <c r="AJ3" s="5" t="s">
        <v>40</v>
      </c>
      <c r="AK3" s="28" t="s">
        <v>137</v>
      </c>
      <c r="AL3" s="10" t="s">
        <v>28</v>
      </c>
      <c r="AM3" s="5" t="s">
        <v>10</v>
      </c>
      <c r="AN3" s="5" t="s">
        <v>11</v>
      </c>
      <c r="AO3" s="5" t="s">
        <v>40</v>
      </c>
      <c r="AP3" s="26" t="s">
        <v>142</v>
      </c>
      <c r="AQ3" s="26" t="s">
        <v>136</v>
      </c>
      <c r="AR3" s="5" t="s">
        <v>40</v>
      </c>
      <c r="AS3" s="28" t="s">
        <v>137</v>
      </c>
      <c r="AT3" s="10" t="s">
        <v>28</v>
      </c>
      <c r="AU3" s="5" t="s">
        <v>10</v>
      </c>
      <c r="AV3" s="5" t="s">
        <v>11</v>
      </c>
      <c r="AW3" s="5" t="s">
        <v>40</v>
      </c>
      <c r="AX3" s="26" t="s">
        <v>142</v>
      </c>
      <c r="AY3" s="26" t="s">
        <v>136</v>
      </c>
      <c r="AZ3" s="5" t="s">
        <v>40</v>
      </c>
      <c r="BA3" s="28" t="s">
        <v>137</v>
      </c>
      <c r="BB3" s="10" t="s">
        <v>28</v>
      </c>
      <c r="BC3" s="5" t="s">
        <v>10</v>
      </c>
      <c r="BD3" s="5" t="s">
        <v>11</v>
      </c>
      <c r="BE3" s="5" t="s">
        <v>40</v>
      </c>
      <c r="BF3" s="26" t="s">
        <v>142</v>
      </c>
      <c r="BG3" s="26" t="s">
        <v>136</v>
      </c>
      <c r="BH3" s="5" t="s">
        <v>40</v>
      </c>
      <c r="BI3" s="28" t="s">
        <v>137</v>
      </c>
      <c r="BJ3" s="10" t="s">
        <v>28</v>
      </c>
      <c r="BK3" s="5" t="s">
        <v>10</v>
      </c>
      <c r="BL3" s="5" t="s">
        <v>11</v>
      </c>
      <c r="BM3" s="5" t="s">
        <v>40</v>
      </c>
      <c r="BN3" s="26" t="s">
        <v>142</v>
      </c>
      <c r="BO3" s="26" t="s">
        <v>136</v>
      </c>
      <c r="BP3" s="5" t="s">
        <v>40</v>
      </c>
      <c r="BQ3" s="28" t="s">
        <v>137</v>
      </c>
      <c r="BR3" s="10" t="s">
        <v>28</v>
      </c>
      <c r="BS3" s="5" t="s">
        <v>10</v>
      </c>
      <c r="BT3" s="5" t="s">
        <v>11</v>
      </c>
      <c r="BU3" s="5" t="s">
        <v>40</v>
      </c>
      <c r="BV3" s="26" t="s">
        <v>142</v>
      </c>
      <c r="BW3" s="26" t="s">
        <v>136</v>
      </c>
      <c r="BX3" s="5" t="s">
        <v>40</v>
      </c>
      <c r="BY3" s="28" t="s">
        <v>137</v>
      </c>
      <c r="BZ3" s="10" t="s">
        <v>28</v>
      </c>
      <c r="CA3" s="5" t="s">
        <v>10</v>
      </c>
      <c r="CB3" s="5" t="s">
        <v>11</v>
      </c>
      <c r="CC3" s="5" t="s">
        <v>40</v>
      </c>
      <c r="CD3" s="26" t="s">
        <v>142</v>
      </c>
      <c r="CE3" s="26" t="s">
        <v>136</v>
      </c>
      <c r="CF3" s="5" t="s">
        <v>40</v>
      </c>
      <c r="CG3" s="28" t="s">
        <v>137</v>
      </c>
      <c r="CH3" s="10" t="s">
        <v>28</v>
      </c>
      <c r="CI3" s="5" t="s">
        <v>10</v>
      </c>
      <c r="CJ3" s="5" t="s">
        <v>11</v>
      </c>
      <c r="CK3" s="5" t="s">
        <v>40</v>
      </c>
      <c r="CL3" s="26" t="s">
        <v>142</v>
      </c>
      <c r="CM3" s="26" t="s">
        <v>136</v>
      </c>
      <c r="CN3" s="5" t="s">
        <v>40</v>
      </c>
      <c r="CO3" s="28" t="s">
        <v>137</v>
      </c>
      <c r="CP3" s="10" t="s">
        <v>28</v>
      </c>
      <c r="CQ3" s="5" t="s">
        <v>10</v>
      </c>
      <c r="CR3" s="5" t="s">
        <v>11</v>
      </c>
      <c r="CS3" s="5" t="s">
        <v>40</v>
      </c>
      <c r="CT3" s="26" t="s">
        <v>142</v>
      </c>
      <c r="CU3" s="26" t="s">
        <v>136</v>
      </c>
      <c r="CV3" s="5" t="s">
        <v>40</v>
      </c>
      <c r="CW3" s="28" t="s">
        <v>137</v>
      </c>
      <c r="CX3" s="21" t="s">
        <v>50</v>
      </c>
      <c r="CY3" s="7" t="s">
        <v>49</v>
      </c>
      <c r="CZ3" s="7" t="s">
        <v>123</v>
      </c>
      <c r="DA3" s="7" t="s">
        <v>124</v>
      </c>
      <c r="DB3" s="124" t="s">
        <v>130</v>
      </c>
      <c r="DC3" s="124" t="s">
        <v>49</v>
      </c>
      <c r="DD3" s="25" t="s">
        <v>51</v>
      </c>
      <c r="DE3" s="25" t="s">
        <v>49</v>
      </c>
      <c r="DF3" s="24" t="s">
        <v>52</v>
      </c>
      <c r="DG3" s="24" t="s">
        <v>49</v>
      </c>
      <c r="DH3" s="31" t="s">
        <v>125</v>
      </c>
      <c r="DI3" s="125" t="s">
        <v>128</v>
      </c>
      <c r="DJ3" t="s">
        <v>49</v>
      </c>
      <c r="DK3" t="s">
        <v>126</v>
      </c>
      <c r="DL3" t="s">
        <v>127</v>
      </c>
      <c r="DM3" s="22" t="s">
        <v>129</v>
      </c>
      <c r="DN3" s="22" t="s">
        <v>49</v>
      </c>
      <c r="DO3" t="s">
        <v>138</v>
      </c>
    </row>
    <row r="4" spans="1:124" x14ac:dyDescent="0.25">
      <c r="B4" s="59" t="s">
        <v>0</v>
      </c>
      <c r="C4" s="62"/>
      <c r="D4" s="63"/>
      <c r="E4" s="123"/>
      <c r="F4" s="64"/>
      <c r="G4" s="65"/>
      <c r="H4" s="65"/>
      <c r="I4" s="65"/>
      <c r="J4" s="65"/>
      <c r="K4" s="65"/>
      <c r="L4" s="65"/>
      <c r="M4" s="66"/>
      <c r="N4" s="64"/>
      <c r="O4" s="65"/>
      <c r="P4" s="65"/>
      <c r="Q4" s="68"/>
      <c r="R4" s="65"/>
      <c r="S4" s="65"/>
      <c r="T4" s="65"/>
      <c r="U4" s="66"/>
      <c r="V4" s="64"/>
      <c r="W4" s="67"/>
      <c r="X4" s="67"/>
      <c r="Y4" s="63"/>
      <c r="Z4" s="65"/>
      <c r="AA4" s="65"/>
      <c r="AB4" s="65"/>
      <c r="AC4" s="66"/>
      <c r="AD4" s="64"/>
      <c r="AE4" s="67"/>
      <c r="AF4" s="67"/>
      <c r="AG4" s="63"/>
      <c r="AH4" s="68"/>
      <c r="AI4" s="65"/>
      <c r="AJ4" s="65"/>
      <c r="AK4" s="66"/>
      <c r="AL4" s="64"/>
      <c r="AM4" s="67"/>
      <c r="AN4" s="67"/>
      <c r="AO4" s="63"/>
      <c r="AP4" s="68"/>
      <c r="AQ4" s="95"/>
      <c r="AR4" s="65"/>
      <c r="AS4" s="66"/>
      <c r="AT4" s="64"/>
      <c r="AU4" s="63"/>
      <c r="AV4" s="63"/>
      <c r="AW4" s="63"/>
      <c r="AX4" s="68"/>
      <c r="AY4" s="65"/>
      <c r="AZ4" s="65"/>
      <c r="BA4" s="66"/>
      <c r="BB4" s="64"/>
      <c r="BC4" s="63"/>
      <c r="BD4" s="63"/>
      <c r="BE4" s="63"/>
      <c r="BF4" s="68"/>
      <c r="BG4" s="65"/>
      <c r="BH4" s="65"/>
      <c r="BI4" s="66"/>
      <c r="BJ4" s="64"/>
      <c r="BK4" s="63"/>
      <c r="BL4" s="63"/>
      <c r="BM4" s="63"/>
      <c r="BN4" s="68"/>
      <c r="BO4" s="65"/>
      <c r="BP4" s="65"/>
      <c r="BQ4" s="66"/>
      <c r="BR4" s="64"/>
      <c r="BS4" s="63"/>
      <c r="BT4" s="63"/>
      <c r="BU4" s="63"/>
      <c r="BV4" s="68"/>
      <c r="BW4" s="65"/>
      <c r="BX4" s="65"/>
      <c r="BY4" s="66"/>
      <c r="BZ4" s="64"/>
      <c r="CA4" s="63"/>
      <c r="CB4" s="63"/>
      <c r="CC4" s="63"/>
      <c r="CD4" s="68"/>
      <c r="CE4" s="65"/>
      <c r="CF4" s="65"/>
      <c r="CG4" s="66"/>
      <c r="CH4" s="64"/>
      <c r="CI4" s="63"/>
      <c r="CJ4" s="63"/>
      <c r="CK4" s="63"/>
      <c r="CL4" s="68"/>
      <c r="CM4" s="95"/>
      <c r="CN4" s="65"/>
      <c r="CO4" s="66"/>
      <c r="CP4" s="64"/>
      <c r="CQ4" s="63"/>
      <c r="CR4" s="63"/>
      <c r="CS4" s="63"/>
      <c r="CT4" s="68"/>
      <c r="CU4" s="65"/>
      <c r="CV4" s="68"/>
      <c r="CW4" s="69"/>
      <c r="CX4" s="70"/>
      <c r="CY4" s="63"/>
      <c r="CZ4" s="122"/>
      <c r="DA4" s="121"/>
      <c r="DB4" s="121"/>
      <c r="DC4" s="121"/>
      <c r="DD4" s="71"/>
      <c r="DE4" s="71"/>
      <c r="DF4" s="71"/>
      <c r="DG4" s="71"/>
      <c r="DH4" s="80"/>
      <c r="DI4" s="126"/>
      <c r="DJ4" s="55"/>
      <c r="DK4" s="55"/>
      <c r="DL4" s="67"/>
      <c r="DM4" s="62"/>
      <c r="DN4" s="62"/>
      <c r="DO4" s="62"/>
      <c r="DP4" s="52"/>
      <c r="DQ4" s="52"/>
      <c r="DR4" s="52"/>
      <c r="DS4" s="52"/>
      <c r="DT4" s="52"/>
    </row>
    <row r="5" spans="1:124" x14ac:dyDescent="0.25">
      <c r="A5">
        <v>3</v>
      </c>
      <c r="B5" s="8" t="s">
        <v>12</v>
      </c>
      <c r="C5" s="55">
        <v>4.9227999999999996</v>
      </c>
      <c r="D5" s="53">
        <v>1.7928000000000002</v>
      </c>
      <c r="E5" s="91">
        <f>('Teeth basic data corr crown h'!S107+'Teeth basic data corr crown h'!S81+'Teeth basic data corr crown h'!S41)/3</f>
        <v>1.6666666666666666E-2</v>
      </c>
      <c r="F5" s="72">
        <f>'Teeth basic data corr crown h'!T48</f>
        <v>38.58823529</v>
      </c>
      <c r="G5" s="73">
        <f>'Teeth basic data corr crown h'!T49</f>
        <v>21.161290319999999</v>
      </c>
      <c r="H5" s="73">
        <f>'Teeth basic data corr crown h'!T50</f>
        <v>65.599999999999994</v>
      </c>
      <c r="I5" s="73">
        <f>'Teeth basic data corr crown h'!Q49</f>
        <v>15.13846154</v>
      </c>
      <c r="J5" s="73">
        <f>C5/'Teeth basic data corr crown h'!S41</f>
        <v>289.57647058823522</v>
      </c>
      <c r="K5" s="73">
        <f>'Teeth basic data corr crown h'!U48</f>
        <v>59.352941180000002</v>
      </c>
      <c r="L5" s="73">
        <f>'Teeth basic data corr crown h'!O49</f>
        <v>23.284615380000002</v>
      </c>
      <c r="M5" s="90">
        <f>D5/'Teeth basic data corr crown h'!S41</f>
        <v>105.45882352941177</v>
      </c>
      <c r="N5" s="72">
        <f>'Teeth basic data corr crown h'!T88</f>
        <v>28.65</v>
      </c>
      <c r="O5" s="73">
        <f>'Teeth basic data corr crown h'!T89</f>
        <v>21.222222219999999</v>
      </c>
      <c r="P5" s="73">
        <f>'Teeth basic data corr crown h'!T90</f>
        <v>57.3</v>
      </c>
      <c r="Q5" s="73">
        <f>'Teeth basic data corr crown h'!Q89</f>
        <v>7.1625000000000014</v>
      </c>
      <c r="R5" s="73">
        <f>C5/'Teeth basic data corr crown h'!S81</f>
        <v>246.14</v>
      </c>
      <c r="S5" s="73">
        <f>'Teeth basic data corr crown h'!U88</f>
        <v>50.45</v>
      </c>
      <c r="T5" s="73">
        <f>'Teeth basic data corr crown h'!O89</f>
        <v>12.612500000000001</v>
      </c>
      <c r="U5" s="90">
        <f>D5/'Teeth basic data corr crown h'!S81</f>
        <v>89.64</v>
      </c>
      <c r="V5" s="72">
        <f>'Teeth basic data corr crown h'!T114</f>
        <v>14.38461538</v>
      </c>
      <c r="W5" s="92">
        <f>'Teeth basic data corr crown h'!T115</f>
        <v>9.35</v>
      </c>
      <c r="X5" s="92">
        <f>'Teeth basic data corr crown h'!T116</f>
        <v>26.714285709999999</v>
      </c>
      <c r="Y5" s="92">
        <f>'Teeth basic data corr crown h'!Q115</f>
        <v>4.3153846199999997</v>
      </c>
      <c r="Z5" s="96">
        <f>C5/'Teeth basic data corr crown h'!S107</f>
        <v>378.67692307692306</v>
      </c>
      <c r="AA5" s="92">
        <f>'Teeth basic data corr crown h'!U114</f>
        <v>77.61538462</v>
      </c>
      <c r="AB5" s="92">
        <f>'Teeth basic data corr crown h'!O115</f>
        <v>23.284615380000002</v>
      </c>
      <c r="AC5" s="90">
        <f>D5/'Teeth basic data corr crown h'!S107</f>
        <v>137.90769230769232</v>
      </c>
      <c r="AD5" s="72"/>
      <c r="AE5" s="55"/>
      <c r="AF5" s="55"/>
      <c r="AG5" s="52"/>
      <c r="AH5" s="75"/>
      <c r="AI5" s="79"/>
      <c r="AJ5" s="79"/>
      <c r="AK5" s="80"/>
      <c r="AL5" s="72"/>
      <c r="AM5" s="55"/>
      <c r="AN5" s="55"/>
      <c r="AO5" s="52"/>
      <c r="AP5" s="75"/>
      <c r="AQ5" s="79"/>
      <c r="AR5" s="79"/>
      <c r="AS5" s="90"/>
      <c r="AT5" s="72"/>
      <c r="AU5" s="52"/>
      <c r="AV5" s="52"/>
      <c r="AW5" s="52"/>
      <c r="AX5" s="75"/>
      <c r="AY5" s="79"/>
      <c r="AZ5" s="79"/>
      <c r="BA5" s="90"/>
      <c r="BB5" s="72"/>
      <c r="BC5" s="52"/>
      <c r="BD5" s="52"/>
      <c r="BE5" s="52"/>
      <c r="BF5" s="75"/>
      <c r="BG5" s="79"/>
      <c r="BH5" s="79"/>
      <c r="BI5" s="90"/>
      <c r="BJ5" s="72"/>
      <c r="BK5" s="52"/>
      <c r="BL5" s="52"/>
      <c r="BM5" s="52"/>
      <c r="BN5" s="75"/>
      <c r="BO5" s="79"/>
      <c r="BP5" s="79"/>
      <c r="BQ5" s="90"/>
      <c r="BR5" s="72"/>
      <c r="BS5" s="52"/>
      <c r="BT5" s="52"/>
      <c r="BU5" s="52"/>
      <c r="BV5" s="75"/>
      <c r="BW5" s="79"/>
      <c r="BX5" s="79"/>
      <c r="BY5" s="90"/>
      <c r="BZ5" s="72"/>
      <c r="CA5" s="52"/>
      <c r="CB5" s="52"/>
      <c r="CC5" s="52"/>
      <c r="CD5" s="75"/>
      <c r="CE5" s="79"/>
      <c r="CF5" s="79"/>
      <c r="CG5" s="90"/>
      <c r="CH5" s="72"/>
      <c r="CI5" s="52"/>
      <c r="CJ5" s="52"/>
      <c r="CK5" s="52"/>
      <c r="CL5" s="75"/>
      <c r="CM5" s="79"/>
      <c r="CN5" s="79"/>
      <c r="CO5" s="90"/>
      <c r="CP5" s="72"/>
      <c r="CQ5" s="52"/>
      <c r="CR5" s="52"/>
      <c r="CS5" s="52"/>
      <c r="CT5" s="75"/>
      <c r="CU5" s="79"/>
      <c r="CV5" s="75"/>
      <c r="CW5" s="74"/>
      <c r="CX5" s="76">
        <f>(F5+N5+V5)/3</f>
        <v>27.207616890000001</v>
      </c>
      <c r="CY5" s="55">
        <f>(I5+Q5+Y5)/3</f>
        <v>8.8721153866666675</v>
      </c>
      <c r="CZ5" s="79">
        <f>(K5+S5+AA5)/3</f>
        <v>62.472775266666666</v>
      </c>
      <c r="DA5" s="79">
        <f>(L5+T5+AB5)/3</f>
        <v>19.72724358666667</v>
      </c>
      <c r="DB5" s="105">
        <f>(K5+S5)/2</f>
        <v>54.901470590000002</v>
      </c>
      <c r="DC5" s="105">
        <f>(L5+T5)/2</f>
        <v>17.948557690000001</v>
      </c>
      <c r="DD5" s="77"/>
      <c r="DE5" s="77"/>
      <c r="DF5" s="77"/>
      <c r="DG5" s="77"/>
      <c r="DH5" s="80">
        <f>(M5+U5+AC5)/3</f>
        <v>111.00217194570136</v>
      </c>
      <c r="DI5" s="127">
        <f>(M5+U5)/2</f>
        <v>97.549411764705894</v>
      </c>
      <c r="DJ5" s="55">
        <f>('Teeth basic data corr crown h'!O49+'Teeth basic data corr crown h'!O89+'Teeth basic data corr crown h'!O115)/3</f>
        <v>19.72724358666667</v>
      </c>
      <c r="DK5" s="55">
        <f t="shared" ref="DK5:DK12" si="0">D5/E5</f>
        <v>107.56800000000001</v>
      </c>
      <c r="DL5" s="55">
        <v>19.72724358666667</v>
      </c>
      <c r="DM5" s="77"/>
      <c r="DN5" s="77"/>
      <c r="DO5" s="52">
        <f>CZ5/DI5</f>
        <v>0.64042185530912432</v>
      </c>
      <c r="DP5" s="52"/>
      <c r="DQ5" s="52"/>
      <c r="DR5" s="52"/>
      <c r="DS5" s="52"/>
      <c r="DT5" s="52"/>
    </row>
    <row r="6" spans="1:124" x14ac:dyDescent="0.25">
      <c r="A6">
        <v>3</v>
      </c>
      <c r="B6" s="9" t="s">
        <v>16</v>
      </c>
      <c r="C6" s="56">
        <v>4.0428000000000006</v>
      </c>
      <c r="D6" s="56">
        <v>2.1928000000000001</v>
      </c>
      <c r="E6" s="73">
        <f>('Teeth basic data corr crown h'!AC35+'Teeth basic data corr crown h'!AC78+'Teeth basic data corr crown h'!AC117)/3</f>
        <v>1.2666666666666666E-2</v>
      </c>
      <c r="F6" s="78">
        <f>'Teeth basic data corr crown h'!AD42</f>
        <v>30.30769231</v>
      </c>
      <c r="G6" s="73">
        <f>'Teeth basic data corr crown h'!AD43</f>
        <v>23.176470590000001</v>
      </c>
      <c r="H6" s="73">
        <f>'Teeth basic data corr crown h'!AD44</f>
        <v>43.777777780000001</v>
      </c>
      <c r="I6" s="73">
        <f>'Teeth basic data corr crown h'!AA43</f>
        <v>5.5104895100000002</v>
      </c>
      <c r="J6" s="73">
        <f>C6/'Teeth basic data corr crown h'!AC35</f>
        <v>310.98461538461544</v>
      </c>
      <c r="K6" s="73">
        <f>'Teeth basic data corr crown h'!AE42</f>
        <v>71.769230769999993</v>
      </c>
      <c r="L6" s="73">
        <f>'Teeth basic data corr crown h'!Y43</f>
        <v>13.048951049999999</v>
      </c>
      <c r="M6" s="80">
        <f>D6/'Teeth basic data corr crown h'!AC35</f>
        <v>168.67692307692309</v>
      </c>
      <c r="N6" s="78">
        <f>'Teeth basic data corr crown h'!AD85</f>
        <v>31.666666670000001</v>
      </c>
      <c r="O6" s="73">
        <f>'Teeth basic data corr crown h'!AD86</f>
        <v>22.352941179999998</v>
      </c>
      <c r="P6" s="73">
        <f>'Teeth basic data corr crown h'!AD87</f>
        <v>47.5</v>
      </c>
      <c r="Q6" s="73">
        <f>'Teeth basic data corr crown h'!AA86</f>
        <v>6.3333333299999985</v>
      </c>
      <c r="R6" s="73">
        <f>C6/'Teeth basic data corr crown h'!AC78</f>
        <v>336.90000000000003</v>
      </c>
      <c r="S6" s="73">
        <f>'Teeth basic data corr crown h'!AE85</f>
        <v>76.083333330000002</v>
      </c>
      <c r="T6" s="73">
        <f>'Teeth basic data corr crown h'!Y86</f>
        <v>15.21666667</v>
      </c>
      <c r="U6" s="80">
        <f>D6/'Teeth basic data corr crown h'!AC78</f>
        <v>182.73333333333335</v>
      </c>
      <c r="V6" s="78">
        <f>'Teeth basic data corr crown h'!AD124</f>
        <v>26.23076923</v>
      </c>
      <c r="W6" s="73">
        <f>'Teeth basic data corr crown h'!AD125</f>
        <v>14.82608696</v>
      </c>
      <c r="X6" s="73">
        <f>'Teeth basic data corr crown h'!AD126</f>
        <v>48.714285709999999</v>
      </c>
      <c r="Y6" s="73">
        <f>'Teeth basic data corr crown h'!AA125</f>
        <v>11.658119660000001</v>
      </c>
      <c r="Z6" s="97">
        <f>C6/'Teeth basic data corr crown h'!AC117</f>
        <v>310.98461538461544</v>
      </c>
      <c r="AA6" s="73">
        <f>'Teeth basic data corr crown h'!AE124</f>
        <v>73.692307690000007</v>
      </c>
      <c r="AB6" s="73">
        <f>'Teeth basic data corr crown h'!Y125</f>
        <v>32.752136749999998</v>
      </c>
      <c r="AC6" s="80">
        <f>D6/'Teeth basic data corr crown h'!AC117</f>
        <v>168.67692307692309</v>
      </c>
      <c r="AD6" s="78"/>
      <c r="AE6" s="56"/>
      <c r="AF6" s="56"/>
      <c r="AG6" s="56"/>
      <c r="AH6" s="79"/>
      <c r="AI6" s="79"/>
      <c r="AJ6" s="79"/>
      <c r="AK6" s="80"/>
      <c r="AL6" s="78"/>
      <c r="AM6" s="56"/>
      <c r="AN6" s="56"/>
      <c r="AO6" s="56"/>
      <c r="AP6" s="79"/>
      <c r="AQ6" s="79"/>
      <c r="AR6" s="79"/>
      <c r="AS6" s="80"/>
      <c r="AT6" s="78"/>
      <c r="AU6" s="56"/>
      <c r="AV6" s="56"/>
      <c r="AW6" s="56"/>
      <c r="AX6" s="79"/>
      <c r="AY6" s="79"/>
      <c r="AZ6" s="79"/>
      <c r="BA6" s="80"/>
      <c r="BB6" s="78"/>
      <c r="BC6" s="56"/>
      <c r="BD6" s="56"/>
      <c r="BE6" s="56"/>
      <c r="BF6" s="79"/>
      <c r="BG6" s="79"/>
      <c r="BH6" s="79"/>
      <c r="BI6" s="80"/>
      <c r="BJ6" s="78"/>
      <c r="BK6" s="56"/>
      <c r="BL6" s="56"/>
      <c r="BM6" s="56"/>
      <c r="BN6" s="79"/>
      <c r="BO6" s="79"/>
      <c r="BP6" s="79"/>
      <c r="BQ6" s="80"/>
      <c r="BR6" s="78"/>
      <c r="BS6" s="56"/>
      <c r="BT6" s="56"/>
      <c r="BU6" s="56"/>
      <c r="BV6" s="79"/>
      <c r="BW6" s="79"/>
      <c r="BX6" s="79"/>
      <c r="BY6" s="80"/>
      <c r="BZ6" s="78"/>
      <c r="CA6" s="56"/>
      <c r="CB6" s="56"/>
      <c r="CC6" s="56"/>
      <c r="CD6" s="79"/>
      <c r="CE6" s="79"/>
      <c r="CF6" s="79"/>
      <c r="CG6" s="80"/>
      <c r="CH6" s="78"/>
      <c r="CI6" s="56"/>
      <c r="CJ6" s="56"/>
      <c r="CK6" s="56"/>
      <c r="CL6" s="79"/>
      <c r="CM6" s="79"/>
      <c r="CN6" s="79"/>
      <c r="CO6" s="80"/>
      <c r="CP6" s="78"/>
      <c r="CQ6" s="56"/>
      <c r="CR6" s="56"/>
      <c r="CS6" s="56"/>
      <c r="CT6" s="79"/>
      <c r="CU6" s="79"/>
      <c r="CV6" s="79"/>
      <c r="CW6" s="80"/>
      <c r="CX6" s="78">
        <f>(F6+N6+V6)/3</f>
        <v>29.401709403333331</v>
      </c>
      <c r="CY6" s="55">
        <f t="shared" ref="CY6:CY17" si="1">(I6+Q6+Y6)/3</f>
        <v>7.8339808333333325</v>
      </c>
      <c r="CZ6" s="79">
        <f t="shared" ref="CZ6:DA19" si="2">(K6+S6+AA6)/3</f>
        <v>73.848290596666672</v>
      </c>
      <c r="DA6" s="79">
        <f>(L6+T6+AB6)/3</f>
        <v>20.339251489999999</v>
      </c>
      <c r="DB6" s="105">
        <f>(K6+S6+AA6)/3</f>
        <v>73.848290596666672</v>
      </c>
      <c r="DC6" s="105">
        <f>(L6+T6+AB6)/3</f>
        <v>20.339251489999999</v>
      </c>
      <c r="DD6" s="81"/>
      <c r="DE6" s="81"/>
      <c r="DF6" s="81"/>
      <c r="DG6" s="81"/>
      <c r="DH6" s="80">
        <f>(M6+U6+AC6)/3</f>
        <v>173.3623931623932</v>
      </c>
      <c r="DI6" s="127">
        <f>(M6+U6+AC6)/3</f>
        <v>173.3623931623932</v>
      </c>
      <c r="DJ6" s="55">
        <f>('Teeth basic data corr crown h'!Y43+'Teeth basic data corr crown h'!Y86+'Teeth basic data corr crown h'!Y125)/3</f>
        <v>20.339251489999999</v>
      </c>
      <c r="DK6" s="55">
        <f>D6/E6</f>
        <v>173.11578947368423</v>
      </c>
      <c r="DL6" s="55">
        <v>20.339251489999999</v>
      </c>
      <c r="DM6" s="77"/>
      <c r="DN6" s="77"/>
      <c r="DO6" s="52">
        <f>CZ6/DI6</f>
        <v>0.42597641420126797</v>
      </c>
      <c r="DP6" s="52"/>
      <c r="DQ6" s="52"/>
      <c r="DR6" s="52"/>
      <c r="DS6" s="52"/>
      <c r="DT6" s="52"/>
    </row>
    <row r="7" spans="1:124" x14ac:dyDescent="0.25">
      <c r="A7">
        <v>3</v>
      </c>
      <c r="B7" s="6" t="s">
        <v>17</v>
      </c>
      <c r="C7" s="82">
        <v>4.0528000000000004</v>
      </c>
      <c r="D7" s="82">
        <v>2.0627999999999997</v>
      </c>
      <c r="E7" s="132">
        <f>('Teeth basic data corr crown h'!AM95+'Teeth basic data corr crown h'!AM175+'Teeth basic data corr crown h'!AM240)/3</f>
        <v>1.5333333333333332E-2</v>
      </c>
      <c r="F7" s="83">
        <f>'Teeth basic data corr crown h'!AN102</f>
        <v>91.46153846</v>
      </c>
      <c r="G7" s="73">
        <f>'Teeth basic data corr crown h'!AN103</f>
        <v>51.695652170000002</v>
      </c>
      <c r="H7" s="73">
        <f>'Teeth basic data corr crown h'!AN104</f>
        <v>237.8</v>
      </c>
      <c r="I7" s="73">
        <f>'Teeth basic data corr crown h'!AK103</f>
        <v>27.438461539999999</v>
      </c>
      <c r="J7" s="73">
        <f>C7/'Teeth basic data corr crown h'!AM95</f>
        <v>311.75384615384621</v>
      </c>
      <c r="K7" s="73">
        <f>'Teeth basic data corr crown h'!AO102</f>
        <v>128.07692309999999</v>
      </c>
      <c r="L7" s="73">
        <f>'Teeth basic data corr crown h'!AI103</f>
        <v>38.42307692</v>
      </c>
      <c r="M7" s="86">
        <f>D7/'Teeth basic data corr crown h'!AM95</f>
        <v>158.67692307692306</v>
      </c>
      <c r="N7" s="83">
        <f>'Teeth basic data corr crown h'!AN182</f>
        <v>69.599999999999994</v>
      </c>
      <c r="O7" s="73">
        <f>'Teeth basic data corr crown h'!AN183</f>
        <v>49.714285709999999</v>
      </c>
      <c r="P7" s="73">
        <f>'Teeth basic data corr crown h'!AN184</f>
        <v>104.4</v>
      </c>
      <c r="Q7" s="73">
        <f>'Teeth basic data corr crown h'!AK183</f>
        <v>17.399999999999999</v>
      </c>
      <c r="R7" s="73">
        <f>C7/'Teeth basic data corr crown h'!AM175</f>
        <v>270.18666666666672</v>
      </c>
      <c r="S7" s="73">
        <f>'Teeth basic data corr crown h'!AO182</f>
        <v>111</v>
      </c>
      <c r="T7" s="73">
        <f>'Teeth basic data corr crown h'!AI183</f>
        <v>27.75</v>
      </c>
      <c r="U7" s="86">
        <f>D7/'Teeth basic data corr crown h'!AM175</f>
        <v>137.51999999999998</v>
      </c>
      <c r="V7" s="83">
        <f>'Teeth basic data corr crown h'!AN247</f>
        <v>53.055555555555557</v>
      </c>
      <c r="W7" s="13">
        <f>'Teeth basic data corr crown h'!AN248</f>
        <v>30.806451612903224</v>
      </c>
      <c r="X7" s="13">
        <f>'Teeth basic data corr crown h'!AN249</f>
        <v>86.818181818181813</v>
      </c>
      <c r="Y7" s="13">
        <f>'Teeth basic data corr crown h'!AK248</f>
        <v>10.611111111111107</v>
      </c>
      <c r="Z7" s="133">
        <f>C7/'Teeth basic data corr crown h'!AM240</f>
        <v>225.15555555555559</v>
      </c>
      <c r="AA7" s="13">
        <f>'Teeth basic data corr crown h'!AO247</f>
        <v>92.500000000000014</v>
      </c>
      <c r="AB7" s="13">
        <f>'Teeth basic data corr crown h'!AI248</f>
        <v>18.499999999999986</v>
      </c>
      <c r="AC7" s="86">
        <f>D7/'Teeth basic data corr crown h'!AM240</f>
        <v>114.6</v>
      </c>
      <c r="AD7" s="83"/>
      <c r="AE7" s="82"/>
      <c r="AF7" s="82"/>
      <c r="AG7" s="82"/>
      <c r="AH7" s="85"/>
      <c r="AI7" s="85"/>
      <c r="AJ7" s="85"/>
      <c r="AK7" s="86"/>
      <c r="AL7" s="83"/>
      <c r="AM7" s="82"/>
      <c r="AN7" s="82"/>
      <c r="AO7" s="82"/>
      <c r="AP7" s="85"/>
      <c r="AQ7" s="85"/>
      <c r="AR7" s="85"/>
      <c r="AS7" s="86"/>
      <c r="AT7" s="83"/>
      <c r="AU7" s="82"/>
      <c r="AV7" s="82"/>
      <c r="AW7" s="82"/>
      <c r="AX7" s="85"/>
      <c r="AY7" s="85"/>
      <c r="AZ7" s="85"/>
      <c r="BA7" s="86"/>
      <c r="BB7" s="83"/>
      <c r="BC7" s="82"/>
      <c r="BD7" s="82"/>
      <c r="BE7" s="82"/>
      <c r="BF7" s="85"/>
      <c r="BG7" s="85"/>
      <c r="BH7" s="85"/>
      <c r="BI7" s="86"/>
      <c r="BJ7" s="83"/>
      <c r="BK7" s="82"/>
      <c r="BL7" s="82"/>
      <c r="BM7" s="82"/>
      <c r="BN7" s="85"/>
      <c r="BO7" s="85"/>
      <c r="BP7" s="85"/>
      <c r="BQ7" s="86"/>
      <c r="BR7" s="83"/>
      <c r="BS7" s="82"/>
      <c r="BT7" s="82"/>
      <c r="BU7" s="82"/>
      <c r="BV7" s="85"/>
      <c r="BW7" s="85"/>
      <c r="BX7" s="85"/>
      <c r="BY7" s="86"/>
      <c r="BZ7" s="83"/>
      <c r="CA7" s="82"/>
      <c r="CB7" s="82"/>
      <c r="CC7" s="82"/>
      <c r="CD7" s="85"/>
      <c r="CE7" s="85"/>
      <c r="CF7" s="85"/>
      <c r="CG7" s="86"/>
      <c r="CH7" s="83"/>
      <c r="CI7" s="82"/>
      <c r="CJ7" s="82"/>
      <c r="CK7" s="82"/>
      <c r="CL7" s="85"/>
      <c r="CM7" s="85"/>
      <c r="CN7" s="85"/>
      <c r="CO7" s="86"/>
      <c r="CP7" s="83"/>
      <c r="CQ7" s="82"/>
      <c r="CR7" s="82"/>
      <c r="CS7" s="82"/>
      <c r="CT7" s="85"/>
      <c r="CU7" s="85"/>
      <c r="CV7" s="85"/>
      <c r="CW7" s="86"/>
      <c r="CX7" s="83">
        <f>(F7+N7+V7)/3</f>
        <v>71.372364671851855</v>
      </c>
      <c r="CY7" s="55">
        <f t="shared" si="1"/>
        <v>18.483190883703703</v>
      </c>
      <c r="CZ7" s="79">
        <f t="shared" si="2"/>
        <v>110.52564103333333</v>
      </c>
      <c r="DA7" s="79">
        <f t="shared" si="2"/>
        <v>28.224358973333327</v>
      </c>
      <c r="DB7" s="105">
        <f>(K7+S7)/2</f>
        <v>119.53846154999999</v>
      </c>
      <c r="DC7" s="105">
        <f>(L7+T7)/2</f>
        <v>33.08653846</v>
      </c>
      <c r="DD7" s="105">
        <f>AA7</f>
        <v>92.500000000000014</v>
      </c>
      <c r="DE7" s="105">
        <f>AB7</f>
        <v>18.499999999999986</v>
      </c>
      <c r="DF7" s="84"/>
      <c r="DG7" s="84"/>
      <c r="DH7" s="80">
        <f>(M7+U7+AC7)/3</f>
        <v>136.93230769230766</v>
      </c>
      <c r="DI7" s="127">
        <f>(M7+U7)/2</f>
        <v>148.09846153846152</v>
      </c>
      <c r="DJ7" s="55">
        <f>('Teeth basic data corr crown h'!AI103+'Teeth basic data corr crown h'!AI183+'Teeth basic data corr crown h'!AI248)/3</f>
        <v>28.224358973333327</v>
      </c>
      <c r="DK7" s="55">
        <f t="shared" si="0"/>
        <v>134.53043478260869</v>
      </c>
      <c r="DL7" s="55">
        <v>28.224358973333327</v>
      </c>
      <c r="DM7" s="52"/>
      <c r="DN7" s="52"/>
      <c r="DO7" s="52">
        <f>CZ7/DI7</f>
        <v>0.74629837396811549</v>
      </c>
      <c r="DP7" s="52"/>
      <c r="DQ7" s="52"/>
      <c r="DR7" s="52"/>
      <c r="DS7" s="52"/>
      <c r="DT7" s="52"/>
    </row>
    <row r="8" spans="1:124" x14ac:dyDescent="0.25">
      <c r="A8">
        <v>1</v>
      </c>
      <c r="B8" s="9" t="s">
        <v>18</v>
      </c>
      <c r="C8" s="56">
        <v>4.5628000000000002</v>
      </c>
      <c r="D8" s="56">
        <v>1.5628000000000002</v>
      </c>
      <c r="E8" s="94">
        <f>'Teeth basic data corr crown h'!AW30</f>
        <v>1.2E-2</v>
      </c>
      <c r="F8" s="78">
        <f>'Teeth basic data corr crown h'!AX37</f>
        <v>26.25</v>
      </c>
      <c r="G8" s="73">
        <f>'Teeth basic data corr crown h'!AX38</f>
        <v>15.75</v>
      </c>
      <c r="H8" s="73">
        <f>'Teeth basic data corr crown h'!AX39</f>
        <v>45</v>
      </c>
      <c r="I8" s="73">
        <f>'Teeth basic data corr crown h'!AU38</f>
        <v>8.75</v>
      </c>
      <c r="J8" s="73">
        <f>'Teeth comparison corr crown h'!C8/'Teeth basic data corr crown h'!AW30</f>
        <v>380.23333333333335</v>
      </c>
      <c r="K8" s="73">
        <f>'Teeth basic data corr crown h'!AY37</f>
        <v>40.916666669999998</v>
      </c>
      <c r="L8" s="73">
        <f>'Teeth basic data corr crown h'!AS38</f>
        <v>13.63888889</v>
      </c>
      <c r="M8" s="80">
        <f>D8/'Teeth basic data corr crown h'!AW30</f>
        <v>130.23333333333335</v>
      </c>
      <c r="N8" s="78"/>
      <c r="O8" s="79"/>
      <c r="P8" s="79"/>
      <c r="Q8" s="79"/>
      <c r="R8" s="98"/>
      <c r="S8" s="79"/>
      <c r="T8" s="79"/>
      <c r="U8" s="80"/>
      <c r="V8" s="78"/>
      <c r="W8" s="79"/>
      <c r="X8" s="79"/>
      <c r="Y8" s="79"/>
      <c r="Z8" s="98"/>
      <c r="AA8" s="79"/>
      <c r="AB8" s="79"/>
      <c r="AC8" s="80"/>
      <c r="AD8" s="78"/>
      <c r="AE8" s="56"/>
      <c r="AF8" s="56"/>
      <c r="AG8" s="82"/>
      <c r="AH8" s="85"/>
      <c r="AI8" s="85"/>
      <c r="AJ8" s="85"/>
      <c r="AK8" s="86"/>
      <c r="AL8" s="78"/>
      <c r="AM8" s="56"/>
      <c r="AN8" s="56"/>
      <c r="AO8" s="82"/>
      <c r="AP8" s="85"/>
      <c r="AQ8" s="85"/>
      <c r="AR8" s="85"/>
      <c r="AS8" s="86"/>
      <c r="AT8" s="78"/>
      <c r="AU8" s="82"/>
      <c r="AV8" s="82"/>
      <c r="AW8" s="82"/>
      <c r="AX8" s="85"/>
      <c r="AY8" s="85"/>
      <c r="AZ8" s="85"/>
      <c r="BA8" s="86"/>
      <c r="BB8" s="78"/>
      <c r="BC8" s="82"/>
      <c r="BD8" s="82"/>
      <c r="BE8" s="82"/>
      <c r="BF8" s="85"/>
      <c r="BG8" s="85"/>
      <c r="BH8" s="85"/>
      <c r="BI8" s="86"/>
      <c r="BJ8" s="78"/>
      <c r="BK8" s="82"/>
      <c r="BL8" s="82"/>
      <c r="BM8" s="82"/>
      <c r="BN8" s="85"/>
      <c r="BO8" s="85"/>
      <c r="BP8" s="85"/>
      <c r="BQ8" s="86"/>
      <c r="BR8" s="78"/>
      <c r="BS8" s="82"/>
      <c r="BT8" s="82"/>
      <c r="BU8" s="82"/>
      <c r="BV8" s="85"/>
      <c r="BW8" s="85"/>
      <c r="BX8" s="85"/>
      <c r="BY8" s="86"/>
      <c r="BZ8" s="78"/>
      <c r="CA8" s="82"/>
      <c r="CB8" s="82"/>
      <c r="CC8" s="82"/>
      <c r="CD8" s="85"/>
      <c r="CE8" s="85"/>
      <c r="CF8" s="85"/>
      <c r="CG8" s="86"/>
      <c r="CH8" s="78"/>
      <c r="CI8" s="82"/>
      <c r="CJ8" s="82"/>
      <c r="CK8" s="82"/>
      <c r="CL8" s="85"/>
      <c r="CM8" s="85"/>
      <c r="CN8" s="85"/>
      <c r="CO8" s="86"/>
      <c r="CP8" s="78"/>
      <c r="CQ8" s="82"/>
      <c r="CR8" s="82"/>
      <c r="CS8" s="82"/>
      <c r="CT8" s="85"/>
      <c r="CU8" s="85"/>
      <c r="CV8" s="85"/>
      <c r="CW8" s="86"/>
      <c r="CX8" s="83">
        <f>(F8)/1</f>
        <v>26.25</v>
      </c>
      <c r="CY8" s="55">
        <f>(I8)/1</f>
        <v>8.75</v>
      </c>
      <c r="CZ8" s="79">
        <f t="shared" si="2"/>
        <v>13.638888889999999</v>
      </c>
      <c r="DA8" s="79">
        <f t="shared" si="2"/>
        <v>4.5462962966666671</v>
      </c>
      <c r="DB8" s="105">
        <f>(K8)/1</f>
        <v>40.916666669999998</v>
      </c>
      <c r="DC8" s="105">
        <f>(L8)/1</f>
        <v>13.63888889</v>
      </c>
      <c r="DD8" s="88"/>
      <c r="DE8" s="88"/>
      <c r="DF8" s="88"/>
      <c r="DG8" s="88"/>
      <c r="DH8" s="80">
        <f>(M8)/1</f>
        <v>130.23333333333335</v>
      </c>
      <c r="DI8" s="127">
        <f>(M8)/1</f>
        <v>130.23333333333335</v>
      </c>
      <c r="DJ8" s="55">
        <f>('Teeth basic data corr crown h'!AS38)/1</f>
        <v>13.63888889</v>
      </c>
      <c r="DK8" s="55">
        <f t="shared" si="0"/>
        <v>130.23333333333335</v>
      </c>
      <c r="DL8" s="55">
        <v>13.63888889</v>
      </c>
      <c r="DM8" s="87"/>
      <c r="DN8" s="87"/>
      <c r="DO8" s="52">
        <f>CZ8/DI8</f>
        <v>0.10472655917583822</v>
      </c>
      <c r="DP8" s="52"/>
      <c r="DQ8" s="52"/>
      <c r="DR8" s="52"/>
      <c r="DS8" s="52"/>
      <c r="DT8" s="52"/>
    </row>
    <row r="9" spans="1:124" x14ac:dyDescent="0.25">
      <c r="A9">
        <v>2</v>
      </c>
      <c r="B9" s="6" t="s">
        <v>120</v>
      </c>
      <c r="C9" s="82">
        <v>0.36280000000000001</v>
      </c>
      <c r="D9" s="82">
        <v>0.20280000000000001</v>
      </c>
      <c r="E9" s="94">
        <f>('Teeth basic data corr crown h'!BH71+'Teeth basic data corr crown h'!BH33)/2</f>
        <v>1.15E-2</v>
      </c>
      <c r="F9" s="83">
        <f>'Teeth basic data corr crown h'!BI40</f>
        <v>28.727272729999999</v>
      </c>
      <c r="G9" s="73">
        <f>'Teeth basic data corr crown h'!BI41</f>
        <v>21.06666667</v>
      </c>
      <c r="H9" s="73">
        <f>'Teeth basic data corr crown h'!BI42</f>
        <v>45.142857139999997</v>
      </c>
      <c r="I9" s="73">
        <f>'Teeth basic data corr crown h'!BF41</f>
        <v>6.3838383839999997</v>
      </c>
      <c r="J9" s="97">
        <f>C9/'Teeth basic data corr crown h'!BH33</f>
        <v>32.981818181818184</v>
      </c>
      <c r="K9" s="73">
        <f>'Teeth basic data corr crown h'!BJ40</f>
        <v>28.727272729999999</v>
      </c>
      <c r="L9" s="73">
        <f>'Teeth basic data corr crown h'!BD41</f>
        <v>6.3838383839999997</v>
      </c>
      <c r="M9" s="80">
        <f>D9/'Teeth basic data corr crown h'!BH33</f>
        <v>18.436363636363637</v>
      </c>
      <c r="N9" s="83">
        <f>'Teeth basic data corr crown h'!BI78</f>
        <v>26.25</v>
      </c>
      <c r="O9" s="73">
        <f>'Teeth basic data corr crown h'!BI79</f>
        <v>15.75</v>
      </c>
      <c r="P9" s="73">
        <f>'Teeth basic data corr crown h'!BI80</f>
        <v>45</v>
      </c>
      <c r="Q9" s="73">
        <f>'Teeth basic data corr crown h'!BF79</f>
        <v>8.75</v>
      </c>
      <c r="R9" s="73">
        <f>C9/'Teeth basic data corr crown h'!BH71</f>
        <v>30.233333333333334</v>
      </c>
      <c r="S9" s="73">
        <f>'Teeth basic data corr crown h'!BJ78</f>
        <v>40.916666669999998</v>
      </c>
      <c r="T9" s="73">
        <f>'Teeth basic data corr crown h'!BD79</f>
        <v>13.63888889</v>
      </c>
      <c r="U9" s="80">
        <f>D9/'Teeth basic data corr crown h'!BH71</f>
        <v>16.899999999999999</v>
      </c>
      <c r="V9" s="83"/>
      <c r="W9" s="79"/>
      <c r="X9" s="79"/>
      <c r="Y9" s="79"/>
      <c r="Z9" s="98"/>
      <c r="AA9" s="85"/>
      <c r="AB9" s="85"/>
      <c r="AC9" s="86"/>
      <c r="AD9" s="83"/>
      <c r="AE9" s="82"/>
      <c r="AF9" s="82"/>
      <c r="AG9" s="82"/>
      <c r="AH9" s="85"/>
      <c r="AI9" s="85"/>
      <c r="AJ9" s="85"/>
      <c r="AK9" s="86"/>
      <c r="AL9" s="83"/>
      <c r="AM9" s="82"/>
      <c r="AN9" s="82"/>
      <c r="AO9" s="82"/>
      <c r="AP9" s="85"/>
      <c r="AQ9" s="85"/>
      <c r="AR9" s="85"/>
      <c r="AS9" s="86"/>
      <c r="AT9" s="83"/>
      <c r="AU9" s="82"/>
      <c r="AV9" s="82"/>
      <c r="AW9" s="82"/>
      <c r="AX9" s="85"/>
      <c r="AY9" s="85"/>
      <c r="AZ9" s="85"/>
      <c r="BA9" s="86"/>
      <c r="BB9" s="83"/>
      <c r="BC9" s="82"/>
      <c r="BD9" s="82"/>
      <c r="BE9" s="82"/>
      <c r="BF9" s="85"/>
      <c r="BG9" s="85"/>
      <c r="BH9" s="85"/>
      <c r="BI9" s="86"/>
      <c r="BJ9" s="83"/>
      <c r="BK9" s="82"/>
      <c r="BL9" s="82"/>
      <c r="BM9" s="82"/>
      <c r="BN9" s="85"/>
      <c r="BO9" s="85"/>
      <c r="BP9" s="85"/>
      <c r="BQ9" s="86"/>
      <c r="BR9" s="83"/>
      <c r="BS9" s="82"/>
      <c r="BT9" s="82"/>
      <c r="BU9" s="82"/>
      <c r="BV9" s="85"/>
      <c r="BW9" s="85"/>
      <c r="BX9" s="85"/>
      <c r="BY9" s="86"/>
      <c r="BZ9" s="83"/>
      <c r="CA9" s="82"/>
      <c r="CB9" s="82"/>
      <c r="CC9" s="82"/>
      <c r="CD9" s="85"/>
      <c r="CE9" s="85"/>
      <c r="CF9" s="85"/>
      <c r="CG9" s="86"/>
      <c r="CH9" s="83"/>
      <c r="CI9" s="82"/>
      <c r="CJ9" s="82"/>
      <c r="CK9" s="82"/>
      <c r="CL9" s="85"/>
      <c r="CM9" s="85"/>
      <c r="CN9" s="85"/>
      <c r="CO9" s="86"/>
      <c r="CP9" s="83"/>
      <c r="CQ9" s="82"/>
      <c r="CR9" s="82"/>
      <c r="CS9" s="82"/>
      <c r="CT9" s="85"/>
      <c r="CU9" s="85"/>
      <c r="CV9" s="85"/>
      <c r="CW9" s="86"/>
      <c r="CX9" s="83">
        <f>(F9+N9)/2</f>
        <v>27.488636364999998</v>
      </c>
      <c r="CY9" s="55">
        <f>(I9+Q9)/2</f>
        <v>7.5669191920000003</v>
      </c>
      <c r="CZ9" s="79">
        <f t="shared" si="2"/>
        <v>23.214646466666665</v>
      </c>
      <c r="DA9" s="79">
        <f t="shared" si="2"/>
        <v>6.6742424246666667</v>
      </c>
      <c r="DB9" s="105">
        <f>(K9+S9)/2</f>
        <v>34.821969699999997</v>
      </c>
      <c r="DC9" s="105">
        <f>(L9+T9)/2</f>
        <v>10.011363637000001</v>
      </c>
      <c r="DD9" s="88"/>
      <c r="DE9" s="88"/>
      <c r="DF9" s="88"/>
      <c r="DG9" s="88"/>
      <c r="DH9" s="80">
        <f>(M9+U9)/2</f>
        <v>17.668181818181818</v>
      </c>
      <c r="DI9" s="127">
        <f>(M9+U9)/2</f>
        <v>17.668181818181818</v>
      </c>
      <c r="DJ9" s="55">
        <f>('Teeth basic data corr crown h'!BD41+'Teeth basic data corr crown h'!BD79)/2</f>
        <v>10.011363637000001</v>
      </c>
      <c r="DK9" s="55">
        <f t="shared" si="0"/>
        <v>17.634782608695652</v>
      </c>
      <c r="DL9" s="55">
        <v>10.011363637000001</v>
      </c>
      <c r="DM9" s="89"/>
      <c r="DN9" s="89"/>
      <c r="DO9" s="52">
        <f t="shared" ref="DO9:DO18" si="3">CZ9/DI9</f>
        <v>1.3139239060114911</v>
      </c>
      <c r="DP9" s="52"/>
      <c r="DQ9" s="52"/>
      <c r="DR9" s="52"/>
      <c r="DS9" s="52"/>
      <c r="DT9" s="52"/>
    </row>
    <row r="10" spans="1:124" x14ac:dyDescent="0.25">
      <c r="A10">
        <v>3</v>
      </c>
      <c r="B10" s="4" t="s">
        <v>19</v>
      </c>
      <c r="C10" s="11">
        <v>3.8828</v>
      </c>
      <c r="D10" s="11">
        <v>2.0528</v>
      </c>
      <c r="E10" s="101">
        <f>('Teeth basic data corr crown h'!BR87+'Teeth basic data corr crown h'!BR194+'Teeth basic data corr crown h'!BR284)/3</f>
        <v>1.1666666666666665E-2</v>
      </c>
      <c r="F10" s="10">
        <f>'Teeth basic data corr crown h'!BS94</f>
        <v>84</v>
      </c>
      <c r="G10" s="73">
        <f>'Teeth basic data corr crown h'!BS95</f>
        <v>38.5</v>
      </c>
      <c r="H10" s="73">
        <f>'Teeth basic data corr crown h'!BS96</f>
        <v>184.8</v>
      </c>
      <c r="I10" s="73">
        <f>'Teeth basic data corr crown h'!BP95</f>
        <v>31.5</v>
      </c>
      <c r="J10" s="73">
        <f>C10/'Teeth basic data corr crown h'!BR87</f>
        <v>352.9818181818182</v>
      </c>
      <c r="K10" s="73">
        <f>'Teeth basic data corr crown h'!BT94</f>
        <v>101.3636364</v>
      </c>
      <c r="L10" s="73">
        <f>'Teeth basic data corr crown h'!BN95</f>
        <v>38.011363639999999</v>
      </c>
      <c r="M10" s="29">
        <f>D10/'Teeth basic data corr crown h'!BR87</f>
        <v>186.61818181818182</v>
      </c>
      <c r="N10" s="10">
        <f>'Teeth basic data corr crown h'!BS201</f>
        <v>95.727272729999996</v>
      </c>
      <c r="O10" s="73">
        <f>'Teeth basic data corr crown h'!BS202</f>
        <v>55.421052629999998</v>
      </c>
      <c r="P10" s="73">
        <f>'Teeth basic data corr crown h'!BS203</f>
        <v>150.42857140000001</v>
      </c>
      <c r="Q10" s="73">
        <f>'Teeth basic data corr crown h'!BP202</f>
        <v>21.272727270000001</v>
      </c>
      <c r="R10" s="73">
        <f>C10/'Teeth basic data corr crown h'!BR194</f>
        <v>352.9818181818182</v>
      </c>
      <c r="S10" s="73">
        <f>'Teeth basic data corr crown h'!BT201</f>
        <v>101.6363636</v>
      </c>
      <c r="T10" s="73">
        <f>'Teeth basic data corr crown h'!BN202</f>
        <v>22.585858590000001</v>
      </c>
      <c r="U10" s="29">
        <f>'Teeth comparison corr crown h'!D10/'Teeth basic data corr crown h'!BR194</f>
        <v>186.61818181818182</v>
      </c>
      <c r="V10" s="10">
        <f>'Teeth basic data corr crown h'!BS291</f>
        <v>78.38461538</v>
      </c>
      <c r="W10" s="99">
        <f>'Teeth basic data corr crown h'!BS292</f>
        <v>37.74074074</v>
      </c>
      <c r="X10" s="99">
        <f>'Teeth basic data corr crown h'!BS293</f>
        <v>145.57142859999999</v>
      </c>
      <c r="Y10" s="99">
        <f>'Teeth basic data corr crown h'!BP292</f>
        <v>34.837606839999999</v>
      </c>
      <c r="Z10" s="100">
        <f>C10/'Teeth basic data corr crown h'!BR284</f>
        <v>298.67692307692312</v>
      </c>
      <c r="AA10" s="99">
        <f>'Teeth basic data corr crown h'!BT291</f>
        <v>87.61538462</v>
      </c>
      <c r="AB10" s="99">
        <f>'Teeth basic data corr crown h'!BN292</f>
        <v>38.940170940000002</v>
      </c>
      <c r="AC10" s="30">
        <f>D10/'Teeth basic data corr crown h'!BR284</f>
        <v>157.90769230769232</v>
      </c>
      <c r="AD10" s="10"/>
      <c r="AK10" s="28"/>
      <c r="AL10" s="10"/>
      <c r="AS10" s="28"/>
      <c r="AT10" s="10"/>
      <c r="BA10" s="28"/>
      <c r="BB10" s="10"/>
      <c r="BI10" s="28"/>
      <c r="BJ10" s="10"/>
      <c r="BQ10" s="28"/>
      <c r="BR10" s="10"/>
      <c r="BY10" s="28"/>
      <c r="BZ10" s="10"/>
      <c r="CG10" s="28"/>
      <c r="CH10" s="10"/>
      <c r="CO10" s="28"/>
      <c r="CP10" s="10"/>
      <c r="CW10" s="28"/>
      <c r="CX10" s="83">
        <f>(F10+N10+V10)/3</f>
        <v>86.03729603666666</v>
      </c>
      <c r="CY10" s="55">
        <f t="shared" si="1"/>
        <v>29.203444703333332</v>
      </c>
      <c r="CZ10" s="79">
        <f t="shared" si="2"/>
        <v>96.871794873333329</v>
      </c>
      <c r="DA10" s="79">
        <f t="shared" si="2"/>
        <v>33.17913105666667</v>
      </c>
      <c r="DB10" s="105">
        <f t="shared" ref="DB10:DC12" si="4">(K10+S10+AA10)/3</f>
        <v>96.871794873333329</v>
      </c>
      <c r="DC10" s="105">
        <f t="shared" si="4"/>
        <v>33.17913105666667</v>
      </c>
      <c r="DD10" s="23"/>
      <c r="DE10" s="23"/>
      <c r="DF10" s="23"/>
      <c r="DG10" s="23"/>
      <c r="DH10" s="80">
        <f>(M10+U10+AC10)/3</f>
        <v>177.04801864801865</v>
      </c>
      <c r="DI10" s="127">
        <f>(M10+U10+AC10)/3</f>
        <v>177.04801864801865</v>
      </c>
      <c r="DJ10" s="55">
        <f>('Teeth basic data corr crown h'!BN95+'Teeth basic data corr crown h'!BN202+'Teeth basic data corr crown h'!BN292)/3</f>
        <v>33.17913105666667</v>
      </c>
      <c r="DK10" s="55">
        <f t="shared" si="0"/>
        <v>175.95428571428573</v>
      </c>
      <c r="DL10" s="55">
        <v>33.17913105666667</v>
      </c>
      <c r="DM10" s="23"/>
      <c r="DN10" s="23"/>
      <c r="DO10" s="52">
        <f t="shared" si="3"/>
        <v>0.54714983885767099</v>
      </c>
    </row>
    <row r="11" spans="1:124" s="52" customFormat="1" x14ac:dyDescent="0.25">
      <c r="A11" s="52">
        <v>3</v>
      </c>
      <c r="B11" s="112" t="s">
        <v>20</v>
      </c>
      <c r="C11" s="55">
        <v>2.1728000000000001</v>
      </c>
      <c r="D11" s="55">
        <v>1.6228</v>
      </c>
      <c r="E11" s="107">
        <f>('Teeth basic data corr crown h'!CB86+'Teeth basic data corr crown h'!CB139+'Teeth basic data corr crown h'!CB220)/3</f>
        <v>1.3333333333333334E-2</v>
      </c>
      <c r="F11" s="72">
        <f>'Teeth basic data corr crown h'!CC93</f>
        <v>84.272727270000004</v>
      </c>
      <c r="G11" s="104">
        <f>'Teeth basic data corr crown h'!CC94</f>
        <v>51.5</v>
      </c>
      <c r="H11" s="104">
        <f>'Teeth basic data corr crown h'!CC95</f>
        <v>132.42857140000001</v>
      </c>
      <c r="I11" s="104">
        <f>'Teeth basic data corr crown h'!BZ94</f>
        <v>18.727272729999999</v>
      </c>
      <c r="J11" s="104">
        <f>'Teeth comparison corr crown h'!C11/'Teeth basic data corr crown h'!CB86</f>
        <v>197.52727272727273</v>
      </c>
      <c r="K11" s="104">
        <f>'Teeth basic data corr crown h'!CD93</f>
        <v>95.090909089999997</v>
      </c>
      <c r="L11" s="104">
        <f>'Teeth basic data corr crown h'!BX94</f>
        <v>21.131313129999999</v>
      </c>
      <c r="M11" s="103">
        <f>'Teeth comparison corr crown h'!D11/'Teeth basic data corr crown h'!CB86</f>
        <v>147.52727272727273</v>
      </c>
      <c r="N11" s="72">
        <f>'Teeth basic data corr crown h'!CC146</f>
        <v>41.8125</v>
      </c>
      <c r="O11" s="104">
        <f>'Teeth basic data corr crown h'!CC147</f>
        <v>29.086956520000001</v>
      </c>
      <c r="P11" s="104">
        <f>'Teeth basic data corr crown h'!CC148</f>
        <v>95.571428569999995</v>
      </c>
      <c r="Q11" s="104">
        <f>'Teeth basic data corr crown h'!BZ147</f>
        <v>9.649038462</v>
      </c>
      <c r="R11" s="105">
        <f>C11/'Teeth basic data corr crown h'!CB139</f>
        <v>135.80000000000001</v>
      </c>
      <c r="S11" s="104">
        <f>'Teeth basic data corr crown h'!CD146</f>
        <v>60.4375</v>
      </c>
      <c r="T11" s="104">
        <f>'Teeth basic data corr crown h'!BX147</f>
        <v>13.94711538</v>
      </c>
      <c r="U11" s="103">
        <f>D11/'Teeth basic data corr crown h'!CB139</f>
        <v>101.425</v>
      </c>
      <c r="V11" s="72">
        <f>'Teeth basic data corr crown h'!CC227</f>
        <v>66.769230769999993</v>
      </c>
      <c r="W11" s="104">
        <f>'Teeth basic data corr crown h'!CC228</f>
        <v>34.72</v>
      </c>
      <c r="X11" s="104">
        <f>'Teeth basic data corr crown h'!CC229</f>
        <v>124</v>
      </c>
      <c r="Y11" s="104">
        <f>'Teeth basic data corr crown h'!BZ228</f>
        <v>29.675213679999999</v>
      </c>
      <c r="Z11" s="104">
        <f>C11/'Teeth basic data corr crown h'!CB220</f>
        <v>167.13846153846154</v>
      </c>
      <c r="AA11" s="104">
        <f>'Teeth basic data corr crown h'!CD227</f>
        <v>78.53846154</v>
      </c>
      <c r="AB11" s="104">
        <f>'Teeth basic data corr crown h'!BX228</f>
        <v>34.905982909999999</v>
      </c>
      <c r="AC11" s="103">
        <f>D11/'Teeth basic data corr crown h'!CB220</f>
        <v>124.83076923076923</v>
      </c>
      <c r="AD11" s="72"/>
      <c r="AE11" s="55"/>
      <c r="AF11" s="55"/>
      <c r="AG11" s="55"/>
      <c r="AH11" s="98"/>
      <c r="AI11" s="98"/>
      <c r="AJ11" s="98"/>
      <c r="AK11" s="103"/>
      <c r="AL11" s="72"/>
      <c r="AM11" s="55"/>
      <c r="AN11" s="55"/>
      <c r="AO11" s="55"/>
      <c r="AP11" s="98"/>
      <c r="AQ11" s="98"/>
      <c r="AR11" s="98"/>
      <c r="AS11" s="103"/>
      <c r="AT11" s="72"/>
      <c r="AU11" s="55"/>
      <c r="AV11" s="55"/>
      <c r="AW11" s="55"/>
      <c r="AX11" s="98"/>
      <c r="AY11" s="98"/>
      <c r="AZ11" s="98"/>
      <c r="BA11" s="103"/>
      <c r="BB11" s="72"/>
      <c r="BC11" s="55"/>
      <c r="BD11" s="55"/>
      <c r="BE11" s="55"/>
      <c r="BF11" s="98"/>
      <c r="BG11" s="98"/>
      <c r="BH11" s="98"/>
      <c r="BI11" s="103"/>
      <c r="BJ11" s="72"/>
      <c r="BK11" s="55"/>
      <c r="BL11" s="55"/>
      <c r="BM11" s="55"/>
      <c r="BN11" s="98"/>
      <c r="BO11" s="98"/>
      <c r="BP11" s="98"/>
      <c r="BQ11" s="103"/>
      <c r="BR11" s="72"/>
      <c r="BS11" s="55"/>
      <c r="BT11" s="55"/>
      <c r="BU11" s="55"/>
      <c r="BV11" s="98"/>
      <c r="BW11" s="98"/>
      <c r="BX11" s="98"/>
      <c r="BY11" s="103"/>
      <c r="BZ11" s="72"/>
      <c r="CA11" s="55"/>
      <c r="CB11" s="55"/>
      <c r="CC11" s="55"/>
      <c r="CD11" s="98"/>
      <c r="CE11" s="98"/>
      <c r="CF11" s="98"/>
      <c r="CG11" s="103"/>
      <c r="CH11" s="72"/>
      <c r="CI11" s="55"/>
      <c r="CJ11" s="55"/>
      <c r="CK11" s="55"/>
      <c r="CL11" s="98"/>
      <c r="CM11" s="98"/>
      <c r="CN11" s="98"/>
      <c r="CO11" s="103"/>
      <c r="CP11" s="72"/>
      <c r="CQ11" s="55"/>
      <c r="CR11" s="55"/>
      <c r="CS11" s="55"/>
      <c r="CT11" s="98"/>
      <c r="CU11" s="98"/>
      <c r="CV11" s="98"/>
      <c r="CW11" s="103"/>
      <c r="CX11" s="83">
        <f>(F11+N11+V11)/3</f>
        <v>64.284819346666666</v>
      </c>
      <c r="CY11" s="55">
        <f t="shared" si="1"/>
        <v>19.350508290666667</v>
      </c>
      <c r="CZ11" s="79">
        <f t="shared" si="2"/>
        <v>78.022290209999994</v>
      </c>
      <c r="DA11" s="79">
        <f t="shared" si="2"/>
        <v>23.328137139999995</v>
      </c>
      <c r="DB11" s="105">
        <f t="shared" si="4"/>
        <v>78.022290209999994</v>
      </c>
      <c r="DC11" s="105">
        <f t="shared" si="4"/>
        <v>23.328137139999995</v>
      </c>
      <c r="DD11" s="131"/>
      <c r="DE11" s="131"/>
      <c r="DF11" s="131"/>
      <c r="DG11" s="131"/>
      <c r="DH11" s="80">
        <f>(M11+U11+AC11)/3</f>
        <v>124.59434731934732</v>
      </c>
      <c r="DI11" s="127">
        <f>(M11+U11+AC11)/3</f>
        <v>124.59434731934732</v>
      </c>
      <c r="DJ11" s="55">
        <f>('Teeth basic data corr crown h'!BX94+'Teeth basic data corr crown h'!BX147+'Teeth basic data corr crown h'!BX228)/3</f>
        <v>23.328137139999995</v>
      </c>
      <c r="DK11" s="55">
        <f t="shared" si="0"/>
        <v>121.71</v>
      </c>
      <c r="DL11" s="55">
        <v>23.328137139999995</v>
      </c>
      <c r="DO11" s="52">
        <f t="shared" si="3"/>
        <v>0.62621051346752787</v>
      </c>
    </row>
    <row r="12" spans="1:124" x14ac:dyDescent="0.25">
      <c r="A12" s="52">
        <v>3</v>
      </c>
      <c r="B12" s="112" t="s">
        <v>21</v>
      </c>
      <c r="C12" s="55">
        <v>3.7527999999999997</v>
      </c>
      <c r="D12" s="55">
        <v>1.2328000000000001</v>
      </c>
      <c r="E12" s="107">
        <f>('Teeth basic data corr crown h'!CL69+'Teeth basic data corr crown h'!CL182+'Teeth basic data corr crown h'!CL251)/3</f>
        <v>1.7500000000000002E-2</v>
      </c>
      <c r="F12" s="72">
        <f>'Teeth basic data corr crown h'!CM76</f>
        <v>63.315789469999999</v>
      </c>
      <c r="G12" s="104">
        <f>'Teeth basic data corr crown h'!CM77</f>
        <v>41.482758619999998</v>
      </c>
      <c r="H12" s="104">
        <f>'Teeth basic data corr crown h'!CM78</f>
        <v>120.3</v>
      </c>
      <c r="I12" s="104">
        <f>'Teeth basic data corr crown h'!CJ77</f>
        <v>22.612781949999999</v>
      </c>
      <c r="J12" s="104">
        <f>C12/'Teeth basic data corr crown h'!CL69</f>
        <v>197.51578947368421</v>
      </c>
      <c r="K12" s="104">
        <f>'Teeth basic data corr crown h'!CN76</f>
        <v>87.21052632</v>
      </c>
      <c r="L12" s="104">
        <f>'Teeth basic data corr crown h'!CH77</f>
        <v>31.14661654</v>
      </c>
      <c r="M12" s="103">
        <f>D12/'Teeth basic data corr crown h'!CL69</f>
        <v>64.884210526315798</v>
      </c>
      <c r="N12" s="72">
        <f>'Teeth basic data corr crown h'!CM189</f>
        <v>98.769230769999993</v>
      </c>
      <c r="O12" s="104">
        <f>'Teeth basic data corr crown h'!CM190</f>
        <v>53.5</v>
      </c>
      <c r="P12" s="104">
        <f>'Teeth basic data corr crown h'!CM191</f>
        <v>256.8</v>
      </c>
      <c r="Q12" s="104">
        <f>'Teeth basic data corr crown h'!CJ190</f>
        <v>43.897435899999998</v>
      </c>
      <c r="R12" s="104">
        <f>C12/'Teeth basic data corr crown h'!CL182</f>
        <v>288.67692307692306</v>
      </c>
      <c r="S12" s="104">
        <f>'Teeth basic data corr crown h'!CN189</f>
        <v>127.4615385</v>
      </c>
      <c r="T12" s="104">
        <f>'Teeth basic data corr crown h'!CH190</f>
        <v>56.649572650000003</v>
      </c>
      <c r="U12" s="103">
        <f>D12/'Teeth basic data corr crown h'!CL182</f>
        <v>94.830769230769249</v>
      </c>
      <c r="V12" s="72">
        <f>'Teeth basic data corr crown h'!CM258</f>
        <v>35.414634149999998</v>
      </c>
      <c r="W12" s="104">
        <f>'Teeth basic data corr crown h'!CM259</f>
        <v>23.047619050000002</v>
      </c>
      <c r="X12" s="104">
        <f>'Teeth basic data corr crown h'!CM260</f>
        <v>69.142857140000004</v>
      </c>
      <c r="Y12" s="104">
        <f>'Teeth basic data corr crown h'!CJ259</f>
        <v>12.985365850000001</v>
      </c>
      <c r="Z12" s="104">
        <f>C12/'Teeth basic data corr crown h'!CL251</f>
        <v>183.06341463414631</v>
      </c>
      <c r="AA12" s="104">
        <f>'Teeth basic data corr crown h'!CN258</f>
        <v>80.829268290000002</v>
      </c>
      <c r="AB12" s="113">
        <f>'Teeth basic data corr crown h'!CH259</f>
        <v>29.63739837</v>
      </c>
      <c r="AC12" s="103">
        <f>D12/'Teeth basic data corr crown h'!CL251</f>
        <v>60.136585365853662</v>
      </c>
      <c r="AD12" s="72"/>
      <c r="AE12" s="55"/>
      <c r="AF12" s="55"/>
      <c r="AG12" s="55"/>
      <c r="AH12" s="98"/>
      <c r="AI12" s="98"/>
      <c r="AJ12" s="98"/>
      <c r="AK12" s="103"/>
      <c r="AL12" s="72"/>
      <c r="AM12" s="55"/>
      <c r="AN12" s="55"/>
      <c r="AO12" s="55"/>
      <c r="AP12" s="98"/>
      <c r="AQ12" s="98"/>
      <c r="AR12" s="98"/>
      <c r="AS12" s="103"/>
      <c r="AT12" s="72"/>
      <c r="AU12" s="55"/>
      <c r="AV12" s="55"/>
      <c r="AW12" s="55"/>
      <c r="AX12" s="98"/>
      <c r="AY12" s="98"/>
      <c r="AZ12" s="98"/>
      <c r="BA12" s="103"/>
      <c r="BB12" s="72"/>
      <c r="BC12" s="55"/>
      <c r="BD12" s="55"/>
      <c r="BE12" s="55"/>
      <c r="BF12" s="98"/>
      <c r="BG12" s="98"/>
      <c r="BH12" s="98"/>
      <c r="BI12" s="103"/>
      <c r="BJ12" s="72"/>
      <c r="BK12" s="55"/>
      <c r="BL12" s="55"/>
      <c r="BM12" s="55"/>
      <c r="BN12" s="98"/>
      <c r="BO12" s="98"/>
      <c r="BP12" s="98"/>
      <c r="BQ12" s="103"/>
      <c r="BR12" s="72"/>
      <c r="BS12" s="55"/>
      <c r="BT12" s="55"/>
      <c r="BU12" s="55"/>
      <c r="BV12" s="98"/>
      <c r="BW12" s="98"/>
      <c r="BX12" s="98"/>
      <c r="BY12" s="103"/>
      <c r="BZ12" s="72"/>
      <c r="CA12" s="55"/>
      <c r="CB12" s="55"/>
      <c r="CC12" s="55"/>
      <c r="CD12" s="98"/>
      <c r="CE12" s="98"/>
      <c r="CF12" s="98"/>
      <c r="CG12" s="103"/>
      <c r="CH12" s="72"/>
      <c r="CI12" s="55"/>
      <c r="CJ12" s="55"/>
      <c r="CK12" s="55"/>
      <c r="CL12" s="98"/>
      <c r="CM12" s="98"/>
      <c r="CN12" s="98"/>
      <c r="CO12" s="103"/>
      <c r="CP12" s="72"/>
      <c r="CQ12" s="55"/>
      <c r="CR12" s="55"/>
      <c r="CS12" s="55"/>
      <c r="CT12" s="98"/>
      <c r="CU12" s="98"/>
      <c r="CV12" s="98"/>
      <c r="CW12" s="103"/>
      <c r="CX12" s="83">
        <f>(F12+N12+V12)/3</f>
        <v>65.833218129999992</v>
      </c>
      <c r="CY12" s="55">
        <f t="shared" si="1"/>
        <v>26.498527899999999</v>
      </c>
      <c r="CZ12" s="79">
        <f t="shared" si="2"/>
        <v>98.500444370000011</v>
      </c>
      <c r="DA12" s="79">
        <f t="shared" si="2"/>
        <v>39.144529186666666</v>
      </c>
      <c r="DB12" s="105">
        <f>(K12+S12+AA12)/3</f>
        <v>98.500444370000011</v>
      </c>
      <c r="DC12" s="105">
        <f t="shared" si="4"/>
        <v>39.144529186666666</v>
      </c>
      <c r="DD12" s="44"/>
      <c r="DE12" s="44"/>
      <c r="DF12" s="44"/>
      <c r="DG12" s="44"/>
      <c r="DH12" s="103">
        <f>(M12+U12+AC12)/3</f>
        <v>73.283855040979574</v>
      </c>
      <c r="DI12" s="126">
        <f>(M12+U12+AC12)/3</f>
        <v>73.283855040979574</v>
      </c>
      <c r="DJ12" s="55">
        <f>('Teeth basic data corr crown h'!CH77+'Teeth basic data corr crown h'!CH190+'Teeth basic data corr crown h'!CH259)/3</f>
        <v>39.144529186666666</v>
      </c>
      <c r="DK12" s="55">
        <f t="shared" si="0"/>
        <v>70.445714285714288</v>
      </c>
      <c r="DL12" s="55">
        <v>39.144529186666666</v>
      </c>
      <c r="DM12" s="37"/>
      <c r="DN12" s="37"/>
      <c r="DO12" s="52">
        <f t="shared" si="3"/>
        <v>1.344094743854831</v>
      </c>
    </row>
    <row r="13" spans="1:124" x14ac:dyDescent="0.25">
      <c r="A13" s="52" t="s">
        <v>122</v>
      </c>
      <c r="B13" s="114" t="s">
        <v>86</v>
      </c>
      <c r="C13" s="102">
        <v>0.36280000000000001</v>
      </c>
      <c r="D13" s="53">
        <v>0.1928</v>
      </c>
      <c r="E13" s="111">
        <f>('Teeth basic data corr crown h'!CW79+'Teeth basic data corr crown h'!CW41)/2</f>
        <v>1.2E-2</v>
      </c>
      <c r="F13" s="76">
        <f>'Teeth basic data corr crown h'!CX48</f>
        <v>36.30769231</v>
      </c>
      <c r="G13" s="109">
        <f>'Teeth basic data corr crown h'!CX49</f>
        <v>26.222222219999999</v>
      </c>
      <c r="H13" s="109">
        <f>'Teeth basic data corr crown h'!CX50</f>
        <v>59</v>
      </c>
      <c r="I13" s="109">
        <f>'Teeth basic data corr crown h'!CU49</f>
        <v>10.892307690000001</v>
      </c>
      <c r="J13" s="110">
        <f>C13/'Teeth basic data corr crown h'!CW41</f>
        <v>27.907692307692312</v>
      </c>
      <c r="K13" s="110">
        <f>'Teeth basic data corr crown h'!CY48</f>
        <v>79.53846154</v>
      </c>
      <c r="L13" s="110">
        <f>'Teeth basic data corr crown h'!CS49</f>
        <v>23.861538459999998</v>
      </c>
      <c r="M13" s="108">
        <f>D13/'Teeth basic data corr crown h'!CW41</f>
        <v>14.830769230769231</v>
      </c>
      <c r="N13" s="76">
        <f>'Teeth basic data corr crown h'!CX86</f>
        <v>26.636363639999999</v>
      </c>
      <c r="O13" s="110">
        <f>'Teeth basic data corr crown h'!CX87</f>
        <v>18.3125</v>
      </c>
      <c r="P13" s="110">
        <f>'Teeth basic data corr crown h'!CX88</f>
        <v>48.833333330000002</v>
      </c>
      <c r="Q13" s="110">
        <f>'Teeth basic data corr crown h'!CU87</f>
        <v>9.9886363639999995</v>
      </c>
      <c r="R13" s="110">
        <f>C13/'Teeth basic data corr crown h'!CW79</f>
        <v>32.981818181818184</v>
      </c>
      <c r="S13" s="110">
        <f>'Teeth basic data corr crown h'!CY86</f>
        <v>94.181818179999993</v>
      </c>
      <c r="T13" s="110">
        <f>'Teeth basic data corr crown h'!CS87</f>
        <v>35.31818182</v>
      </c>
      <c r="U13" s="108">
        <f>D13/'Teeth basic data corr crown h'!CW79</f>
        <v>17.527272727272727</v>
      </c>
      <c r="V13" s="76"/>
      <c r="W13" s="53"/>
      <c r="X13" s="53"/>
      <c r="Y13" s="53"/>
      <c r="Z13" s="93"/>
      <c r="AA13" s="93"/>
      <c r="AB13" s="93"/>
      <c r="AC13" s="108"/>
      <c r="AD13" s="76"/>
      <c r="AE13" s="53"/>
      <c r="AF13" s="53"/>
      <c r="AG13" s="53"/>
      <c r="AH13" s="93"/>
      <c r="AI13" s="93"/>
      <c r="AJ13" s="93"/>
      <c r="AK13" s="108"/>
      <c r="AL13" s="76"/>
      <c r="AM13" s="53"/>
      <c r="AN13" s="53"/>
      <c r="AO13" s="53"/>
      <c r="AP13" s="93"/>
      <c r="AQ13" s="93"/>
      <c r="AR13" s="93"/>
      <c r="AS13" s="108"/>
      <c r="AT13" s="76"/>
      <c r="AU13" s="53"/>
      <c r="AV13" s="53"/>
      <c r="AW13" s="53"/>
      <c r="AX13" s="93"/>
      <c r="AY13" s="93"/>
      <c r="AZ13" s="93"/>
      <c r="BA13" s="108"/>
      <c r="BB13" s="76"/>
      <c r="BC13" s="53"/>
      <c r="BD13" s="53"/>
      <c r="BE13" s="53"/>
      <c r="BF13" s="93"/>
      <c r="BG13" s="93"/>
      <c r="BH13" s="93"/>
      <c r="BI13" s="108"/>
      <c r="BJ13" s="76"/>
      <c r="BK13" s="53"/>
      <c r="BL13" s="53"/>
      <c r="BM13" s="53"/>
      <c r="BN13" s="93"/>
      <c r="BO13" s="93"/>
      <c r="BP13" s="93"/>
      <c r="BQ13" s="108"/>
      <c r="BR13" s="76"/>
      <c r="BS13" s="53"/>
      <c r="BT13" s="53"/>
      <c r="BU13" s="53"/>
      <c r="BV13" s="93"/>
      <c r="BW13" s="93"/>
      <c r="BX13" s="93"/>
      <c r="BY13" s="108"/>
      <c r="BZ13" s="76"/>
      <c r="CA13" s="53"/>
      <c r="CB13" s="53"/>
      <c r="CC13" s="53"/>
      <c r="CD13" s="93"/>
      <c r="CE13" s="93"/>
      <c r="CF13" s="93"/>
      <c r="CG13" s="108"/>
      <c r="CH13" s="76"/>
      <c r="CI13" s="53"/>
      <c r="CJ13" s="53"/>
      <c r="CK13" s="53"/>
      <c r="CL13" s="93"/>
      <c r="CM13" s="93"/>
      <c r="CN13" s="93"/>
      <c r="CO13" s="108"/>
      <c r="CP13" s="76"/>
      <c r="CQ13" s="53"/>
      <c r="CR13" s="53"/>
      <c r="CS13" s="53"/>
      <c r="CT13" s="93"/>
      <c r="CU13" s="93"/>
      <c r="CV13" s="93"/>
      <c r="CW13" s="108"/>
      <c r="CX13" s="83">
        <f>(F13+N13)/2</f>
        <v>31.472027975</v>
      </c>
      <c r="CY13" s="55">
        <f>(I13+Q13)/2</f>
        <v>10.440472027</v>
      </c>
      <c r="CZ13" s="79">
        <f>(K13+S13)/2</f>
        <v>86.860139860000004</v>
      </c>
      <c r="DA13" s="79">
        <f>(L13+T13)/2</f>
        <v>29.589860139999999</v>
      </c>
      <c r="DB13" s="105">
        <f>(K13+S13)/2</f>
        <v>86.860139860000004</v>
      </c>
      <c r="DC13" s="105">
        <f>(L13+T13)/2</f>
        <v>29.589860139999999</v>
      </c>
      <c r="DD13" s="41"/>
      <c r="DE13" s="41"/>
      <c r="DF13" s="41"/>
      <c r="DG13" s="41"/>
      <c r="DH13" s="86">
        <f>(M13+U13)/2</f>
        <v>16.179020979020979</v>
      </c>
      <c r="DI13" s="128">
        <f>(M13+U13)/2</f>
        <v>16.179020979020979</v>
      </c>
      <c r="DJ13" s="53">
        <f>('Teeth basic data corr crown h'!CS49+'Teeth basic data corr crown h'!CS87)/2</f>
        <v>29.589860139999999</v>
      </c>
      <c r="DK13" s="53">
        <f>D13/E13</f>
        <v>16.066666666666666</v>
      </c>
      <c r="DL13" s="53">
        <v>29.589860139999999</v>
      </c>
      <c r="DM13" s="37"/>
      <c r="DN13" s="37"/>
      <c r="DO13" s="52">
        <f>CZ13/DI13</f>
        <v>5.3686894882347858</v>
      </c>
    </row>
    <row r="14" spans="1:124" x14ac:dyDescent="0.25">
      <c r="A14" s="52" t="s">
        <v>86</v>
      </c>
      <c r="B14" s="116" t="s">
        <v>22</v>
      </c>
      <c r="C14" s="55">
        <v>3.8828</v>
      </c>
      <c r="D14" s="55">
        <v>1.4928000000000001</v>
      </c>
      <c r="E14" s="106"/>
      <c r="F14" s="72"/>
      <c r="G14" s="98"/>
      <c r="H14" s="98"/>
      <c r="I14" s="98"/>
      <c r="J14" s="98"/>
      <c r="K14" s="98"/>
      <c r="L14" s="98"/>
      <c r="M14" s="103"/>
      <c r="N14" s="72"/>
      <c r="O14" s="115"/>
      <c r="P14" s="115"/>
      <c r="Q14" s="115"/>
      <c r="R14" s="98"/>
      <c r="S14" s="98"/>
      <c r="T14" s="98"/>
      <c r="U14" s="103"/>
      <c r="V14" s="72"/>
      <c r="W14" s="98"/>
      <c r="X14" s="98"/>
      <c r="Y14" s="98"/>
      <c r="Z14" s="98"/>
      <c r="AA14" s="98"/>
      <c r="AB14" s="98"/>
      <c r="AC14" s="103"/>
      <c r="AD14" s="72"/>
      <c r="AE14" s="98"/>
      <c r="AF14" s="98"/>
      <c r="AG14" s="98"/>
      <c r="AH14" s="98"/>
      <c r="AI14" s="98"/>
      <c r="AJ14" s="98"/>
      <c r="AK14" s="103"/>
      <c r="AL14" s="72"/>
      <c r="AM14" s="55"/>
      <c r="AN14" s="55"/>
      <c r="AO14" s="55"/>
      <c r="AP14" s="98"/>
      <c r="AQ14" s="98"/>
      <c r="AR14" s="98"/>
      <c r="AS14" s="103"/>
      <c r="AT14" s="72"/>
      <c r="AU14" s="55"/>
      <c r="AV14" s="55"/>
      <c r="AW14" s="55"/>
      <c r="AX14" s="98"/>
      <c r="AY14" s="98"/>
      <c r="AZ14" s="98"/>
      <c r="BA14" s="103"/>
      <c r="BB14" s="72"/>
      <c r="BC14" s="55"/>
      <c r="BD14" s="55"/>
      <c r="BE14" s="55"/>
      <c r="BF14" s="98"/>
      <c r="BG14" s="98"/>
      <c r="BH14" s="98"/>
      <c r="BI14" s="103"/>
      <c r="BJ14" s="72"/>
      <c r="BK14" s="55"/>
      <c r="BL14" s="55"/>
      <c r="BM14" s="55"/>
      <c r="BN14" s="98"/>
      <c r="BO14" s="98"/>
      <c r="BP14" s="98"/>
      <c r="BQ14" s="103"/>
      <c r="BR14" s="72"/>
      <c r="BS14" s="55"/>
      <c r="BT14" s="55"/>
      <c r="BU14" s="55"/>
      <c r="BV14" s="98"/>
      <c r="BW14" s="98"/>
      <c r="BX14" s="98"/>
      <c r="BY14" s="103"/>
      <c r="BZ14" s="72"/>
      <c r="CA14" s="55"/>
      <c r="CB14" s="55"/>
      <c r="CC14" s="55"/>
      <c r="CD14" s="98"/>
      <c r="CE14" s="98"/>
      <c r="CF14" s="98"/>
      <c r="CG14" s="103"/>
      <c r="CH14" s="72"/>
      <c r="CI14" s="55"/>
      <c r="CJ14" s="55"/>
      <c r="CK14" s="55"/>
      <c r="CL14" s="98"/>
      <c r="CM14" s="98"/>
      <c r="CN14" s="98"/>
      <c r="CO14" s="103"/>
      <c r="CP14" s="72"/>
      <c r="CQ14" s="55"/>
      <c r="CR14" s="55"/>
      <c r="CS14" s="55"/>
      <c r="CT14" s="98"/>
      <c r="CU14" s="98"/>
      <c r="CV14" s="98"/>
      <c r="CW14" s="103"/>
      <c r="CX14" s="76"/>
      <c r="CY14" s="55"/>
      <c r="CZ14" s="98"/>
      <c r="DA14" s="98"/>
      <c r="DB14" s="98"/>
      <c r="DC14" s="98"/>
      <c r="DD14" s="45"/>
      <c r="DE14" s="45"/>
      <c r="DF14" s="45"/>
      <c r="DG14" s="45"/>
      <c r="DH14" s="93"/>
      <c r="DI14" s="129"/>
      <c r="DJ14" s="55"/>
      <c r="DK14" s="55"/>
      <c r="DL14" s="55"/>
      <c r="DM14" s="38"/>
      <c r="DN14" s="38"/>
      <c r="DO14" s="52"/>
    </row>
    <row r="15" spans="1:124" x14ac:dyDescent="0.25">
      <c r="A15" s="52">
        <v>2</v>
      </c>
      <c r="B15" s="117" t="s">
        <v>23</v>
      </c>
      <c r="C15" s="82">
        <v>0.45279999999999998</v>
      </c>
      <c r="D15" s="82">
        <v>0.2828</v>
      </c>
      <c r="E15" s="118"/>
      <c r="F15" s="40"/>
      <c r="G15" s="34"/>
      <c r="H15" s="34"/>
      <c r="I15" s="34"/>
      <c r="J15" s="34"/>
      <c r="K15" s="34"/>
      <c r="L15" s="34"/>
      <c r="M15" s="35"/>
      <c r="N15" s="40"/>
      <c r="O15" s="39"/>
      <c r="P15" s="39"/>
      <c r="Q15" s="39"/>
      <c r="R15" s="34"/>
      <c r="S15" s="42"/>
      <c r="T15" s="42"/>
      <c r="U15" s="43"/>
      <c r="V15" s="40"/>
      <c r="W15" s="42"/>
      <c r="X15" s="42"/>
      <c r="Y15" s="42"/>
      <c r="Z15" s="42"/>
      <c r="AA15" s="42"/>
      <c r="AB15" s="42"/>
      <c r="AC15" s="43"/>
      <c r="AD15" s="40"/>
      <c r="AE15" s="39"/>
      <c r="AF15" s="39"/>
      <c r="AG15" s="39"/>
      <c r="AH15" s="42"/>
      <c r="AI15" s="42"/>
      <c r="AJ15" s="42"/>
      <c r="AK15" s="43"/>
      <c r="AL15" s="40"/>
      <c r="AM15" s="39"/>
      <c r="AN15" s="39"/>
      <c r="AO15" s="39"/>
      <c r="AP15" s="42"/>
      <c r="AQ15" s="42"/>
      <c r="AR15" s="42"/>
      <c r="AS15" s="43"/>
      <c r="AT15" s="40"/>
      <c r="AU15" s="39"/>
      <c r="AV15" s="39"/>
      <c r="AW15" s="39"/>
      <c r="AX15" s="42"/>
      <c r="AY15" s="42"/>
      <c r="AZ15" s="42"/>
      <c r="BA15" s="43"/>
      <c r="BB15" s="40"/>
      <c r="BC15" s="39"/>
      <c r="BD15" s="39"/>
      <c r="BE15" s="39"/>
      <c r="BF15" s="42"/>
      <c r="BG15" s="42"/>
      <c r="BH15" s="42"/>
      <c r="BI15" s="43"/>
      <c r="BJ15" s="40"/>
      <c r="BK15" s="39"/>
      <c r="BL15" s="39"/>
      <c r="BM15" s="39"/>
      <c r="BN15" s="42"/>
      <c r="BO15" s="42"/>
      <c r="BP15" s="42"/>
      <c r="BQ15" s="43"/>
      <c r="BR15" s="40"/>
      <c r="BS15" s="39"/>
      <c r="BT15" s="39"/>
      <c r="BU15" s="39"/>
      <c r="BV15" s="42"/>
      <c r="BW15" s="42"/>
      <c r="BX15" s="42"/>
      <c r="BY15" s="43"/>
      <c r="BZ15" s="40"/>
      <c r="CA15" s="39"/>
      <c r="CB15" s="39"/>
      <c r="CC15" s="39"/>
      <c r="CD15" s="42"/>
      <c r="CE15" s="42"/>
      <c r="CF15" s="42"/>
      <c r="CG15" s="43"/>
      <c r="CH15" s="40"/>
      <c r="CI15" s="39"/>
      <c r="CJ15" s="39"/>
      <c r="CK15" s="39"/>
      <c r="CL15" s="42"/>
      <c r="CM15" s="42"/>
      <c r="CN15" s="42"/>
      <c r="CO15" s="43"/>
      <c r="CP15" s="40"/>
      <c r="CQ15" s="39"/>
      <c r="CR15" s="39"/>
      <c r="CS15" s="39"/>
      <c r="CT15" s="42"/>
      <c r="CU15" s="42"/>
      <c r="CV15" s="42"/>
      <c r="CW15" s="43"/>
      <c r="CX15" s="83"/>
      <c r="CY15" s="52"/>
      <c r="CZ15" s="85"/>
      <c r="DA15" s="85"/>
      <c r="DB15" s="85"/>
      <c r="DC15" s="85"/>
      <c r="DD15" s="42"/>
      <c r="DE15" s="42"/>
      <c r="DF15" s="42"/>
      <c r="DG15" s="42"/>
      <c r="DH15" s="85"/>
      <c r="DI15" s="128"/>
      <c r="DJ15" s="53"/>
      <c r="DK15" s="53"/>
      <c r="DL15" s="53"/>
      <c r="DM15" s="42"/>
      <c r="DN15" s="42"/>
      <c r="DO15" s="52"/>
    </row>
    <row r="16" spans="1:124" x14ac:dyDescent="0.25">
      <c r="A16" s="52">
        <v>5</v>
      </c>
      <c r="B16" s="8" t="s">
        <v>24</v>
      </c>
      <c r="C16" s="55">
        <v>3.5627999999999997</v>
      </c>
      <c r="D16" s="55">
        <v>2.1328</v>
      </c>
      <c r="E16" s="119">
        <f>('Teeth basic data corr crown h'!DI719+'Teeth basic data corr crown h'!DI576+'Teeth basic data corr crown h'!DI416+'Teeth basic data corr crown h'!DI262+'Teeth basic data corr crown h'!DI138)/5</f>
        <v>1.44E-2</v>
      </c>
      <c r="F16" s="72">
        <f>'Teeth basic data corr crown h'!DJ145</f>
        <v>115.1428571</v>
      </c>
      <c r="G16" s="104">
        <f>'Teeth basic data corr crown h'!DJ146</f>
        <v>71.644444440000001</v>
      </c>
      <c r="H16" s="104">
        <f>'Teeth basic data corr crown h'!DJ147</f>
        <v>214.93333329999999</v>
      </c>
      <c r="I16" s="104">
        <f>'Teeth basic data corr crown h'!DG146</f>
        <v>31.402597400000001</v>
      </c>
      <c r="J16" s="104">
        <f>C16/'Teeth basic data corr crown h'!DI138</f>
        <v>254.48571428571427</v>
      </c>
      <c r="K16" s="104">
        <f>'Teeth basic data corr crown h'!DK145</f>
        <v>119</v>
      </c>
      <c r="L16" s="104">
        <f>'Teeth basic data corr crown h'!DE146</f>
        <v>32.454545449999998</v>
      </c>
      <c r="M16" s="103">
        <f>D16/'Teeth basic data corr crown h'!DI138</f>
        <v>152.34285714285716</v>
      </c>
      <c r="N16" s="72">
        <f>'Teeth basic data corr crown h'!DJ269</f>
        <v>91.0625</v>
      </c>
      <c r="O16" s="104">
        <f>'Teeth basic data corr crown h'!DJ270</f>
        <v>53.962962959999999</v>
      </c>
      <c r="P16" s="104">
        <f>'Teeth basic data corr crown h'!DJ271</f>
        <v>171.41176469999999</v>
      </c>
      <c r="Q16" s="104">
        <f>'Teeth basic data corr crown h'!DG270</f>
        <v>35.633152170000002</v>
      </c>
      <c r="R16" s="104">
        <f>C16/'Teeth basic data corr crown h'!DI262</f>
        <v>222.67499999999998</v>
      </c>
      <c r="S16" s="104">
        <f>'Teeth basic data corr crown h'!DK269</f>
        <v>104.125</v>
      </c>
      <c r="T16" s="104">
        <f>'Teeth basic data corr crown h'!DE270</f>
        <v>40.744565219999998</v>
      </c>
      <c r="U16" s="103">
        <f>D16/'Teeth basic data corr crown h'!DI262</f>
        <v>133.30000000000001</v>
      </c>
      <c r="V16" s="72">
        <f>'Teeth basic data corr crown h'!DJ423</f>
        <v>122.2222222</v>
      </c>
      <c r="W16" s="110">
        <f>'Teeth basic data corr crown h'!DJ424</f>
        <v>75</v>
      </c>
      <c r="X16" s="110">
        <f>'Teeth basic data corr crown h'!DJ425</f>
        <v>235.7142857</v>
      </c>
      <c r="Y16" s="110">
        <f>'Teeth basic data corr crown h'!DG424</f>
        <v>42.777777780000001</v>
      </c>
      <c r="Z16" s="110">
        <f>C16/'Teeth basic data corr crown h'!DI416</f>
        <v>263.9111111111111</v>
      </c>
      <c r="AA16" s="110">
        <f>'Teeth basic data corr crown h'!DK423</f>
        <v>122.5185185</v>
      </c>
      <c r="AB16" s="110">
        <f>'Teeth basic data corr crown h'!DE424</f>
        <v>42.881481479999998</v>
      </c>
      <c r="AC16" s="108">
        <f>D16/'Teeth basic data corr crown h'!DI416</f>
        <v>157.9851851851852</v>
      </c>
      <c r="AD16" s="72">
        <f>'Teeth basic data corr crown h'!DJ583</f>
        <v>126.14285714285715</v>
      </c>
      <c r="AE16" s="104">
        <f>'Teeth basic data corr crown h'!DJ584</f>
        <v>72.08163265306122</v>
      </c>
      <c r="AF16" s="104">
        <f>'Teeth basic data corr crown h'!DJ585</f>
        <v>220.75</v>
      </c>
      <c r="AG16" s="110">
        <f>'Teeth basic data corr crown h'!DG584</f>
        <v>50.45714285714287</v>
      </c>
      <c r="AH16" s="110">
        <f>C16/'Teeth basic data corr crown h'!DI576</f>
        <v>254.48571428571429</v>
      </c>
      <c r="AI16" s="110">
        <f>'Teeth basic data corr crown h'!DK583</f>
        <v>127.07142857142858</v>
      </c>
      <c r="AJ16" s="110">
        <f>'Teeth basic data corr crown h'!DE584</f>
        <v>50.828571428571422</v>
      </c>
      <c r="AK16" s="108">
        <f>D16/'Teeth basic data corr crown h'!DI576</f>
        <v>152.34285714285716</v>
      </c>
      <c r="AL16" s="72">
        <f>'Teeth basic data corr crown h'!DJ726</f>
        <v>110.20689659999999</v>
      </c>
      <c r="AM16" s="104">
        <f>'Teeth basic data corr crown h'!DJ727</f>
        <v>63.92</v>
      </c>
      <c r="AN16" s="104">
        <f>'Teeth basic data corr crown h'!DJ728</f>
        <v>168.2105263</v>
      </c>
      <c r="AO16" s="110">
        <f>'Teeth basic data corr crown h'!DG727</f>
        <v>35.065830720000001</v>
      </c>
      <c r="AP16" s="110">
        <f>C16/'Teeth basic data corr crown h'!DI719</f>
        <v>245.71034482758617</v>
      </c>
      <c r="AQ16" s="110">
        <f>'Teeth basic data corr crown h'!DK726</f>
        <v>122.6896552</v>
      </c>
      <c r="AR16" s="110">
        <f>'Teeth basic data corr crown h'!DE727</f>
        <v>39.03761755</v>
      </c>
      <c r="AS16" s="108">
        <f>D16/'Teeth basic data corr crown h'!DI719</f>
        <v>147.08965517241379</v>
      </c>
      <c r="AT16" s="72"/>
      <c r="AU16" s="53"/>
      <c r="AV16" s="53"/>
      <c r="AW16" s="53"/>
      <c r="AX16" s="93"/>
      <c r="AY16" s="93"/>
      <c r="AZ16" s="93"/>
      <c r="BA16" s="108"/>
      <c r="BB16" s="72"/>
      <c r="BC16" s="53"/>
      <c r="BD16" s="53"/>
      <c r="BE16" s="53"/>
      <c r="BF16" s="93"/>
      <c r="BG16" s="93"/>
      <c r="BH16" s="93"/>
      <c r="BI16" s="108"/>
      <c r="BJ16" s="72"/>
      <c r="BK16" s="53"/>
      <c r="BL16" s="53"/>
      <c r="BM16" s="53"/>
      <c r="BN16" s="93"/>
      <c r="BO16" s="93"/>
      <c r="BP16" s="93"/>
      <c r="BQ16" s="108"/>
      <c r="BR16" s="72"/>
      <c r="BS16" s="53"/>
      <c r="BT16" s="53"/>
      <c r="BU16" s="53"/>
      <c r="BV16" s="93"/>
      <c r="BW16" s="93"/>
      <c r="BX16" s="34"/>
      <c r="BY16" s="35"/>
      <c r="BZ16" s="72"/>
      <c r="CA16" s="36"/>
      <c r="CB16" s="36"/>
      <c r="CC16" s="36"/>
      <c r="CD16" s="34"/>
      <c r="CE16" s="34"/>
      <c r="CF16" s="34"/>
      <c r="CG16" s="35"/>
      <c r="CH16" s="72"/>
      <c r="CI16" s="36"/>
      <c r="CJ16" s="36"/>
      <c r="CK16" s="36"/>
      <c r="CL16" s="34"/>
      <c r="CM16" s="34"/>
      <c r="CN16" s="34"/>
      <c r="CO16" s="35"/>
      <c r="CP16" s="72"/>
      <c r="CQ16" s="36"/>
      <c r="CR16" s="36"/>
      <c r="CS16" s="36"/>
      <c r="CT16" s="34"/>
      <c r="CU16" s="34"/>
      <c r="CV16" s="34"/>
      <c r="CW16" s="35"/>
      <c r="CX16" s="72">
        <f>(F16+N16+V16+AD16+AL16)/5</f>
        <v>112.95546660857144</v>
      </c>
      <c r="CY16" s="55">
        <f>(I16+Q16+Y16+AG16+AO16)/5</f>
        <v>39.067300185428579</v>
      </c>
      <c r="CZ16" s="93">
        <f t="shared" si="2"/>
        <v>115.21450616666668</v>
      </c>
      <c r="DA16" s="93">
        <f t="shared" si="2"/>
        <v>38.693530716666665</v>
      </c>
      <c r="DB16" s="110">
        <f>(K16+S16+AA16+AI16+AQ16)/5</f>
        <v>119.0809204542857</v>
      </c>
      <c r="DC16" s="110">
        <f>(L16+T16+AB16+AJ16+AR16)/5</f>
        <v>41.189356225714285</v>
      </c>
      <c r="DD16" s="47"/>
      <c r="DE16" s="47"/>
      <c r="DF16" s="47"/>
      <c r="DG16" s="47"/>
      <c r="DH16" s="108">
        <f>(M16+U16+AC16+AK16+AS16)/5</f>
        <v>148.61211092866267</v>
      </c>
      <c r="DI16" s="129">
        <f>(M16+U16+AC16+AK16+AS16)/5</f>
        <v>148.61211092866267</v>
      </c>
      <c r="DJ16" s="55">
        <f>('Teeth basic data corr crown h'!DE146+'Teeth basic data corr crown h'!DE270+'Teeth basic data corr crown h'!DE424+'Teeth basic data corr crown h'!DE584+'Teeth basic data corr crown h'!DE727)/3</f>
        <v>68.648927042857139</v>
      </c>
      <c r="DK16" s="55">
        <f>D16/E16</f>
        <v>148.11111111111111</v>
      </c>
      <c r="DL16" s="55">
        <v>68.648927042857139</v>
      </c>
      <c r="DM16" s="47"/>
      <c r="DN16" s="47"/>
      <c r="DO16" s="52">
        <f t="shared" si="3"/>
        <v>0.77526996586417085</v>
      </c>
    </row>
    <row r="17" spans="1:122" x14ac:dyDescent="0.25">
      <c r="A17" s="52">
        <v>4</v>
      </c>
      <c r="B17" s="6" t="s">
        <v>99</v>
      </c>
      <c r="C17" s="82">
        <v>1.6128</v>
      </c>
      <c r="D17" s="82">
        <v>0.92279999999999995</v>
      </c>
      <c r="E17" s="94">
        <f>('Teeth basic data corr crown h'!EB259+'Teeth basic data corr crown h'!EB194+'Teeth basic data corr crown h'!EB124+'Teeth basic data corr crown h'!EB59)/4</f>
        <v>1.2999999999999999E-2</v>
      </c>
      <c r="F17" s="76">
        <f>'Teeth basic data corr crown h'!EC66</f>
        <v>55.38461538</v>
      </c>
      <c r="G17" s="109">
        <f>'Teeth basic data corr crown h'!EC67</f>
        <v>30</v>
      </c>
      <c r="H17" s="109">
        <f>'Teeth basic data corr crown h'!EC68</f>
        <v>102.8571429</v>
      </c>
      <c r="I17" s="109">
        <f>'Teeth basic data corr crown h'!DZ67</f>
        <v>16.61538462</v>
      </c>
      <c r="J17" s="110">
        <f>C17/'Teeth basic data corr crown h'!EB59</f>
        <v>124.06153846153846</v>
      </c>
      <c r="K17" s="109">
        <f>'Teeth basic data corr crown h'!ED66</f>
        <v>58</v>
      </c>
      <c r="L17" s="109">
        <f>'Teeth basic data corr crown h'!DX67</f>
        <v>17.399999999999999</v>
      </c>
      <c r="M17" s="86">
        <f>D17/'Teeth basic data corr crown h'!EB59</f>
        <v>70.984615384615381</v>
      </c>
      <c r="N17" s="76">
        <f>'Teeth basic data corr crown h'!EC131</f>
        <v>51.857142860000003</v>
      </c>
      <c r="O17" s="109">
        <f>'Teeth basic data corr crown h'!EC132</f>
        <v>33</v>
      </c>
      <c r="P17" s="109">
        <f>'Teeth basic data corr crown h'!EC133</f>
        <v>90.75</v>
      </c>
      <c r="Q17" s="109">
        <f>'Teeth basic data corr crown h'!DZ132</f>
        <v>14.14285714</v>
      </c>
      <c r="R17" s="110">
        <f>C17/'Teeth basic data corr crown h'!EB124</f>
        <v>115.2</v>
      </c>
      <c r="S17" s="109">
        <f>'Teeth basic data corr crown h'!ED131</f>
        <v>56.428571429999998</v>
      </c>
      <c r="T17" s="109">
        <f>'Teeth basic data corr crown h'!DX132</f>
        <v>15.38961039</v>
      </c>
      <c r="U17" s="86">
        <f>D17/'Teeth basic data corr crown h'!EB124</f>
        <v>65.914285714285711</v>
      </c>
      <c r="V17" s="76">
        <f>'Teeth basic data corr crown h'!EC201</f>
        <v>56.416666669999998</v>
      </c>
      <c r="W17" s="109">
        <f>'Teeth basic data corr crown h'!EC202</f>
        <v>29.434782609999999</v>
      </c>
      <c r="X17" s="109">
        <f>'Teeth basic data corr crown h'!EC203</f>
        <v>96.714285709999999</v>
      </c>
      <c r="Y17" s="109">
        <f>'Teeth basic data corr crown h'!DZ202</f>
        <v>18.805555559999998</v>
      </c>
      <c r="Z17" s="110">
        <f>C17/'Teeth basic data corr crown h'!EB194</f>
        <v>134.4</v>
      </c>
      <c r="AA17" s="109">
        <f>'Teeth basic data corr crown h'!ED201</f>
        <v>65.583333330000002</v>
      </c>
      <c r="AB17" s="109">
        <f>'Teeth basic data corr crown h'!DX202</f>
        <v>21.86111111</v>
      </c>
      <c r="AC17" s="86">
        <f>'Teeth comparison corr crown h'!D17/'Teeth basic data corr crown h'!EB194</f>
        <v>76.899999999999991</v>
      </c>
      <c r="AD17" s="76">
        <f>'Teeth basic data corr crown h'!EC266</f>
        <v>54.84615385</v>
      </c>
      <c r="AE17" s="110">
        <f>'Teeth basic data corr crown h'!EC267</f>
        <v>33.952380949999998</v>
      </c>
      <c r="AF17" s="110">
        <f>'Teeth basic data corr crown h'!EC268</f>
        <v>118.83333330000001</v>
      </c>
      <c r="AG17" s="110">
        <f>'Teeth basic data corr crown h'!DZ267</f>
        <v>16.45384615</v>
      </c>
      <c r="AH17" s="110">
        <f>C17/'Teeth basic data corr crown h'!EB259</f>
        <v>124.06153846153846</v>
      </c>
      <c r="AI17" s="110">
        <f>'Teeth basic data corr crown h'!ED266</f>
        <v>59.92307692</v>
      </c>
      <c r="AJ17" s="110">
        <f>'Teeth basic data corr crown h'!DX267</f>
        <v>17.976923079999999</v>
      </c>
      <c r="AK17" s="108">
        <f>D17/'Teeth basic data corr crown h'!EB259</f>
        <v>70.984615384615381</v>
      </c>
      <c r="AL17" s="76"/>
      <c r="AM17" s="53"/>
      <c r="AN17" s="53"/>
      <c r="AO17" s="53"/>
      <c r="AP17" s="93"/>
      <c r="AQ17" s="93"/>
      <c r="AR17" s="93"/>
      <c r="AS17" s="108"/>
      <c r="AT17" s="76"/>
      <c r="AU17" s="53"/>
      <c r="AV17" s="53"/>
      <c r="AW17" s="53"/>
      <c r="AX17" s="93"/>
      <c r="AY17" s="93"/>
      <c r="AZ17" s="93"/>
      <c r="BA17" s="108"/>
      <c r="BB17" s="76"/>
      <c r="BC17" s="53"/>
      <c r="BD17" s="53"/>
      <c r="BE17" s="53"/>
      <c r="BF17" s="93"/>
      <c r="BG17" s="93"/>
      <c r="BH17" s="93"/>
      <c r="BI17" s="108"/>
      <c r="BJ17" s="76"/>
      <c r="BK17" s="53"/>
      <c r="BL17" s="53"/>
      <c r="BM17" s="53"/>
      <c r="BN17" s="93"/>
      <c r="BO17" s="93"/>
      <c r="BP17" s="93"/>
      <c r="BQ17" s="108"/>
      <c r="BR17" s="76"/>
      <c r="BS17" s="82"/>
      <c r="BT17" s="82"/>
      <c r="BU17" s="82"/>
      <c r="BV17" s="85"/>
      <c r="BW17" s="85"/>
      <c r="BX17" s="85"/>
      <c r="BY17" s="86"/>
      <c r="BZ17" s="76"/>
      <c r="CA17" s="82"/>
      <c r="CB17" s="82"/>
      <c r="CC17" s="82"/>
      <c r="CD17" s="85"/>
      <c r="CE17" s="85"/>
      <c r="CF17" s="85"/>
      <c r="CG17" s="86"/>
      <c r="CH17" s="76"/>
      <c r="CI17" s="53"/>
      <c r="CJ17" s="53"/>
      <c r="CK17" s="53"/>
      <c r="CL17" s="93"/>
      <c r="CM17" s="93"/>
      <c r="CN17" s="93"/>
      <c r="CO17" s="108"/>
      <c r="CP17" s="76"/>
      <c r="CQ17" s="53"/>
      <c r="CR17" s="53"/>
      <c r="CS17" s="53"/>
      <c r="CT17" s="93"/>
      <c r="CU17" s="93"/>
      <c r="CV17" s="93"/>
      <c r="CW17" s="108"/>
      <c r="CX17" s="83">
        <f>(F17+N17+V17+AD17)/4</f>
        <v>54.626144690000004</v>
      </c>
      <c r="CY17" s="52">
        <f t="shared" si="1"/>
        <v>16.521265773333333</v>
      </c>
      <c r="CZ17" s="85">
        <f t="shared" si="2"/>
        <v>60.003968253333333</v>
      </c>
      <c r="DA17" s="85">
        <f t="shared" si="2"/>
        <v>18.216907166666669</v>
      </c>
      <c r="DB17" s="109">
        <f t="shared" ref="DB17:DC19" si="5">(K17+S17+AA17+AI17)/4</f>
        <v>59.983745419999998</v>
      </c>
      <c r="DC17" s="109">
        <f t="shared" si="5"/>
        <v>18.156911145000002</v>
      </c>
      <c r="DD17" s="61"/>
      <c r="DE17" s="61"/>
      <c r="DF17" s="61"/>
      <c r="DG17" s="61"/>
      <c r="DH17" s="86">
        <f>(M17+U17+AC17+AK17)/4</f>
        <v>71.195879120879113</v>
      </c>
      <c r="DI17" s="128">
        <f>(M17+U17+AC17+AK17)/4</f>
        <v>71.195879120879113</v>
      </c>
      <c r="DJ17" s="82">
        <f>('Teeth basic data corr crown h'!DX67+'Teeth basic data corr crown h'!DX132+'Teeth basic data corr crown h'!DX202+'Teeth basic data corr crown h'!DX267)/4</f>
        <v>18.156911145000002</v>
      </c>
      <c r="DK17" s="82">
        <f>D17/E17</f>
        <v>70.984615384615381</v>
      </c>
      <c r="DL17" s="82">
        <v>18.156911145000002</v>
      </c>
      <c r="DM17" s="61"/>
      <c r="DN17" s="61"/>
      <c r="DO17" s="52">
        <f t="shared" si="3"/>
        <v>0.84280114234499837</v>
      </c>
      <c r="DP17" s="7"/>
      <c r="DQ17" s="7"/>
      <c r="DR17" s="7"/>
    </row>
    <row r="18" spans="1:122" x14ac:dyDescent="0.25">
      <c r="A18" s="52">
        <v>4</v>
      </c>
      <c r="B18" s="6" t="s">
        <v>25</v>
      </c>
      <c r="C18" s="82">
        <v>3.3828</v>
      </c>
      <c r="D18" s="82">
        <v>1.8628</v>
      </c>
      <c r="E18" s="94">
        <f>('Teeth basic data corr crown h'!EL253+'Teeth basic data corr crown h'!EL183+'Teeth basic data corr crown h'!EL125+'Teeth basic data corr crown h'!EL55)/4</f>
        <v>1.4499999999999999E-2</v>
      </c>
      <c r="F18" s="78">
        <f>'Teeth basic data corr crown h'!EM62</f>
        <v>51</v>
      </c>
      <c r="G18" s="110">
        <f>'Teeth basic data corr crown h'!EM63</f>
        <v>30.6</v>
      </c>
      <c r="H18" s="110">
        <f>'Teeth basic data corr crown h'!EM64</f>
        <v>95.625</v>
      </c>
      <c r="I18" s="110">
        <f>'Teeth basic data corr crown h'!EJ63</f>
        <v>18.545454549999999</v>
      </c>
      <c r="J18" s="104">
        <f>C18/'Teeth basic data corr crown h'!EL55</f>
        <v>225.52</v>
      </c>
      <c r="K18" s="109">
        <f>'Teeth basic data corr crown h'!EN62</f>
        <v>81</v>
      </c>
      <c r="L18" s="109">
        <f>'Teeth basic data corr crown h'!EH63</f>
        <v>29.454545450000001</v>
      </c>
      <c r="M18" s="120">
        <f>D18/'Teeth basic data corr crown h'!EL55</f>
        <v>124.18666666666667</v>
      </c>
      <c r="N18" s="78">
        <f>'Teeth basic data corr crown h'!EM132</f>
        <v>58.30769231</v>
      </c>
      <c r="O18" s="109">
        <f>'Teeth basic data corr crown h'!EM133</f>
        <v>36.095238100000003</v>
      </c>
      <c r="P18" s="109">
        <f>'Teeth basic data corr crown h'!EM134</f>
        <v>94.75</v>
      </c>
      <c r="Q18" s="109">
        <f>'Teeth basic data corr crown h'!EJ133</f>
        <v>17.492307690000001</v>
      </c>
      <c r="R18" s="105">
        <f>C18/'Teeth basic data corr crown h'!EL125</f>
        <v>260.21538461538461</v>
      </c>
      <c r="S18" s="109">
        <f>'Teeth basic data corr crown h'!EN132</f>
        <v>92.692307690000007</v>
      </c>
      <c r="T18" s="109">
        <f>'Teeth basic data corr crown h'!EH133</f>
        <v>27.80769231</v>
      </c>
      <c r="U18" s="86">
        <f>D18/'Teeth basic data corr crown h'!EL125</f>
        <v>143.2923076923077</v>
      </c>
      <c r="V18" s="78">
        <f>'Teeth basic data corr crown h'!EM190</f>
        <v>44</v>
      </c>
      <c r="W18" s="109">
        <f>'Teeth basic data corr crown h'!EM191</f>
        <v>34</v>
      </c>
      <c r="X18" s="109">
        <f>'Teeth basic data corr crown h'!EM192</f>
        <v>74.8</v>
      </c>
      <c r="Y18" s="109">
        <f>'Teeth basic data corr crown h'!EJ191</f>
        <v>9.4285714289999998</v>
      </c>
      <c r="Z18" s="104">
        <f>C18/'Teeth basic data corr crown h'!EL183</f>
        <v>198.98823529411763</v>
      </c>
      <c r="AA18" s="109">
        <f>'Teeth basic data corr crown h'!EN190</f>
        <v>70.117647059999996</v>
      </c>
      <c r="AB18" s="109">
        <f>'Teeth basic data corr crown h'!EH191</f>
        <v>15.025210080000001</v>
      </c>
      <c r="AC18" s="86">
        <f>D18/'Teeth basic data corr crown h'!EL183</f>
        <v>109.57647058823528</v>
      </c>
      <c r="AD18" s="78">
        <f>'Teeth basic data corr crown h'!EM260</f>
        <v>57.92307692</v>
      </c>
      <c r="AE18" s="105">
        <f>'Teeth basic data corr crown h'!EM261</f>
        <v>35.857142860000003</v>
      </c>
      <c r="AF18" s="105">
        <f>'Teeth basic data corr crown h'!EM262</f>
        <v>107.5714286</v>
      </c>
      <c r="AG18" s="104">
        <f>'Teeth basic data corr crown h'!EJ261</f>
        <v>17.376923080000001</v>
      </c>
      <c r="AH18" s="105">
        <f>C18/'Teeth basic data corr crown h'!EL253</f>
        <v>260.21538461538461</v>
      </c>
      <c r="AI18" s="105">
        <f>'Teeth basic data corr crown h'!EN260</f>
        <v>92.230769230000007</v>
      </c>
      <c r="AJ18" s="105">
        <f>'Teeth basic data corr crown h'!EH261</f>
        <v>27.669230769999999</v>
      </c>
      <c r="AK18" s="79">
        <f>D18/'Teeth basic data corr crown h'!EL253</f>
        <v>143.2923076923077</v>
      </c>
      <c r="AL18" s="78"/>
      <c r="AM18" s="98"/>
      <c r="AN18" s="98"/>
      <c r="AO18" s="98"/>
      <c r="AP18" s="79"/>
      <c r="AQ18" s="79"/>
      <c r="AR18" s="79"/>
      <c r="AS18" s="80"/>
      <c r="AT18" s="78"/>
      <c r="AU18" s="79"/>
      <c r="AV18" s="79"/>
      <c r="AW18" s="79"/>
      <c r="AX18" s="79"/>
      <c r="AY18" s="79"/>
      <c r="AZ18" s="79"/>
      <c r="BA18" s="90"/>
      <c r="BB18" s="78"/>
      <c r="BC18" s="98"/>
      <c r="BD18" s="98"/>
      <c r="BE18" s="98"/>
      <c r="BF18" s="79"/>
      <c r="BG18" s="79"/>
      <c r="BH18" s="79"/>
      <c r="BI18" s="80"/>
      <c r="BJ18" s="78"/>
      <c r="BK18" s="79"/>
      <c r="BL18" s="79"/>
      <c r="BM18" s="79"/>
      <c r="BN18" s="79"/>
      <c r="BO18" s="79"/>
      <c r="BP18" s="79"/>
      <c r="BQ18" s="90"/>
      <c r="BR18" s="78"/>
      <c r="BS18" s="79"/>
      <c r="BT18" s="79"/>
      <c r="BU18" s="79"/>
      <c r="BV18" s="79"/>
      <c r="BW18" s="79"/>
      <c r="BX18" s="79"/>
      <c r="BY18" s="90"/>
      <c r="BZ18" s="78"/>
      <c r="CA18" s="79"/>
      <c r="CB18" s="79"/>
      <c r="CC18" s="79"/>
      <c r="CD18" s="79"/>
      <c r="CE18" s="79"/>
      <c r="CF18" s="79"/>
      <c r="CG18" s="80"/>
      <c r="CH18" s="78"/>
      <c r="CI18" s="79"/>
      <c r="CJ18" s="79"/>
      <c r="CK18" s="79"/>
      <c r="CL18" s="79"/>
      <c r="CM18" s="79"/>
      <c r="CN18" s="79"/>
      <c r="CO18" s="90"/>
      <c r="CP18" s="78"/>
      <c r="CQ18" s="79"/>
      <c r="CR18" s="79"/>
      <c r="CS18" s="79"/>
      <c r="CT18" s="79"/>
      <c r="CU18" s="79"/>
      <c r="CV18" s="79"/>
      <c r="CW18" s="90"/>
      <c r="CX18" s="78">
        <f>(F18+N18+V18+AD18)/4</f>
        <v>52.807692307499998</v>
      </c>
      <c r="CY18" s="55">
        <f>(I18+Q18+Y18+AG18)/4</f>
        <v>15.710814187250001</v>
      </c>
      <c r="CZ18" s="85">
        <f t="shared" si="2"/>
        <v>81.269984916666672</v>
      </c>
      <c r="DA18" s="85">
        <f t="shared" si="2"/>
        <v>24.095815946666665</v>
      </c>
      <c r="DB18" s="109">
        <f t="shared" si="5"/>
        <v>84.010180994999999</v>
      </c>
      <c r="DC18" s="109">
        <f t="shared" si="5"/>
        <v>24.989169652499999</v>
      </c>
      <c r="DD18" s="60"/>
      <c r="DE18" s="60"/>
      <c r="DF18" s="60"/>
      <c r="DG18" s="60"/>
      <c r="DH18" s="86">
        <f>(M18+U18+AC18+AK18)/4</f>
        <v>130.08693815987934</v>
      </c>
      <c r="DI18" s="128">
        <f>(M18+U18+AC18+AK18)/4</f>
        <v>130.08693815987934</v>
      </c>
      <c r="DJ18" s="55">
        <f>('Teeth basic data corr crown h'!EH63+'Teeth basic data corr crown h'!EH133+'Teeth basic data corr crown h'!EH191+'Teeth basic data corr crown h'!EH261)/4</f>
        <v>24.989169652499999</v>
      </c>
      <c r="DK18" s="55">
        <f>D18/E18</f>
        <v>128.4689655172414</v>
      </c>
      <c r="DL18" s="55">
        <v>24.989169652499999</v>
      </c>
      <c r="DM18" s="61"/>
      <c r="DN18" s="61"/>
      <c r="DO18" s="52">
        <f t="shared" si="3"/>
        <v>0.62473593480065082</v>
      </c>
    </row>
    <row r="19" spans="1:122" x14ac:dyDescent="0.25">
      <c r="A19" s="82">
        <v>4</v>
      </c>
      <c r="B19" s="4" t="s">
        <v>26</v>
      </c>
      <c r="C19" s="52">
        <v>3.4827999999999997</v>
      </c>
      <c r="D19" s="52">
        <v>1.6428</v>
      </c>
      <c r="E19" s="130">
        <f>('Teeth basic data corr crown h'!EW55+'Teeth basic data corr crown h'!EW95+'Teeth basic data corr crown h'!EW163+'Teeth basic data corr crown h'!EW229)/4</f>
        <v>1.2499999999999999E-2</v>
      </c>
      <c r="F19" s="76">
        <f>'Teeth basic data corr crown h'!EX62</f>
        <v>51.833333330000002</v>
      </c>
      <c r="G19" s="104">
        <f>'Teeth basic data corr crown h'!EX63</f>
        <v>32.736842109999998</v>
      </c>
      <c r="H19" s="104">
        <f>'Teeth basic data corr crown h'!EX64</f>
        <v>88.857142859999996</v>
      </c>
      <c r="I19" s="104">
        <f>'Teeth basic data corr crown h'!EU63</f>
        <v>17.277777780000001</v>
      </c>
      <c r="J19" s="104">
        <f>C19/'Teeth basic data corr crown h'!EW55</f>
        <v>290.23333333333329</v>
      </c>
      <c r="K19" s="110">
        <f>'Teeth basic data corr crown h'!EY62</f>
        <v>75.583333330000002</v>
      </c>
      <c r="L19" s="110">
        <f>'Teeth basic data corr crown h'!ES63</f>
        <v>25.194444440000002</v>
      </c>
      <c r="M19" s="108">
        <f>D19/'Teeth basic data corr crown h'!EW55</f>
        <v>136.9</v>
      </c>
      <c r="N19" s="76">
        <f>'Teeth basic data corr crown h'!EX102</f>
        <v>26.833333329999999</v>
      </c>
      <c r="O19" s="110">
        <f>'Teeth basic data corr crown h'!EX103</f>
        <v>18.941176469999998</v>
      </c>
      <c r="P19" s="110">
        <f>'Teeth basic data corr crown h'!EX104</f>
        <v>53.666666669999998</v>
      </c>
      <c r="Q19" s="110">
        <f>'Teeth basic data corr crown h'!EU103</f>
        <v>5.3666666669999996</v>
      </c>
      <c r="R19" s="104">
        <f>C19/'Teeth basic data corr crown h'!EW95</f>
        <v>290.23333333333329</v>
      </c>
      <c r="S19" s="110">
        <f>'Teeth basic data corr crown h'!EY102</f>
        <v>78.083333330000002</v>
      </c>
      <c r="T19" s="110">
        <f>'Teeth basic data corr crown h'!ES103</f>
        <v>15.616666670000001</v>
      </c>
      <c r="U19" s="108">
        <f>D19/'Teeth basic data corr crown h'!EW95</f>
        <v>136.9</v>
      </c>
      <c r="V19" s="76">
        <f>'Teeth basic data corr crown h'!EX170</f>
        <v>55.69230769</v>
      </c>
      <c r="W19" s="110">
        <f>'Teeth basic data corr crown h'!EX171</f>
        <v>32.909090910000003</v>
      </c>
      <c r="X19" s="110">
        <f>'Teeth basic data corr crown h'!EX172</f>
        <v>90.5</v>
      </c>
      <c r="Y19" s="110">
        <f>'Teeth basic data corr crown h'!EU171</f>
        <v>16.707692309999999</v>
      </c>
      <c r="Z19" s="104">
        <f>C19/'Teeth basic data corr crown h'!EW163</f>
        <v>267.90769230769229</v>
      </c>
      <c r="AA19" s="110">
        <f>'Teeth basic data corr crown h'!EY170</f>
        <v>72.846153849999993</v>
      </c>
      <c r="AB19" s="110">
        <f>'Teeth basic data corr crown h'!ES171</f>
        <v>21.853846149999999</v>
      </c>
      <c r="AC19" s="108">
        <f>D19/'Teeth basic data corr crown h'!EW163</f>
        <v>126.36923076923078</v>
      </c>
      <c r="AD19" s="76">
        <f>'Teeth basic data corr crown h'!EX236</f>
        <v>54</v>
      </c>
      <c r="AE19" s="110">
        <f>'Teeth basic data corr crown h'!EX237</f>
        <v>35.1</v>
      </c>
      <c r="AF19" s="110">
        <f>'Teeth basic data corr crown h'!EX238</f>
        <v>117</v>
      </c>
      <c r="AG19" s="104">
        <f>'Teeth basic data corr crown h'!EU237</f>
        <v>16.2</v>
      </c>
      <c r="AH19" s="110">
        <f>C19/'Teeth basic data corr crown h'!EW229</f>
        <v>267.90769230769229</v>
      </c>
      <c r="AI19" s="110">
        <f>'Teeth basic data corr crown h'!EY236</f>
        <v>73</v>
      </c>
      <c r="AJ19" s="110">
        <f>'Teeth basic data corr crown h'!ES237</f>
        <v>21.9</v>
      </c>
      <c r="AK19" s="108">
        <f>D19/'Teeth basic data corr crown h'!EW229</f>
        <v>126.36923076923078</v>
      </c>
      <c r="AL19" s="76"/>
      <c r="AM19" s="98"/>
      <c r="AN19" s="98"/>
      <c r="AO19" s="98"/>
      <c r="AP19" s="93"/>
      <c r="AQ19" s="93"/>
      <c r="AR19" s="93"/>
      <c r="AS19" s="108"/>
      <c r="AT19" s="76"/>
      <c r="AU19" s="93"/>
      <c r="AV19" s="93"/>
      <c r="AW19" s="93"/>
      <c r="AX19" s="93"/>
      <c r="AY19" s="93"/>
      <c r="AZ19" s="93"/>
      <c r="BA19" s="108"/>
      <c r="BB19" s="76"/>
      <c r="BC19" s="98"/>
      <c r="BD19" s="98"/>
      <c r="BE19" s="98"/>
      <c r="BF19" s="93"/>
      <c r="BG19" s="93"/>
      <c r="BH19" s="93"/>
      <c r="BI19" s="108"/>
      <c r="BJ19" s="76"/>
      <c r="BK19" s="52"/>
      <c r="BL19" s="52"/>
      <c r="BM19" s="52"/>
      <c r="BN19" s="75"/>
      <c r="BO19" s="75"/>
      <c r="BP19" s="75"/>
      <c r="BQ19" s="74"/>
      <c r="BR19" s="76"/>
      <c r="BS19" s="93"/>
      <c r="BT19" s="93"/>
      <c r="BU19" s="93"/>
      <c r="BV19" s="93"/>
      <c r="BW19" s="93"/>
      <c r="BX19" s="93"/>
      <c r="BY19" s="108"/>
      <c r="BZ19" s="76"/>
      <c r="CA19" s="52"/>
      <c r="CB19" s="52"/>
      <c r="CC19" s="52"/>
      <c r="CD19" s="75"/>
      <c r="CE19" s="75"/>
      <c r="CF19" s="75"/>
      <c r="CG19" s="74"/>
      <c r="CH19" s="76"/>
      <c r="CI19" s="52"/>
      <c r="CJ19" s="52"/>
      <c r="CK19" s="52"/>
      <c r="CL19" s="75"/>
      <c r="CM19" s="75"/>
      <c r="CN19" s="75"/>
      <c r="CO19" s="74"/>
      <c r="CP19" s="76"/>
      <c r="CQ19" s="52"/>
      <c r="CR19" s="52"/>
      <c r="CS19" s="52"/>
      <c r="CT19" s="75"/>
      <c r="CU19" s="75"/>
      <c r="CV19" s="75"/>
      <c r="CW19" s="74"/>
      <c r="CX19" s="83">
        <f>(F19+N19+V19+AD19)/4</f>
        <v>47.089743587500003</v>
      </c>
      <c r="CY19" s="55">
        <f>(I19+Q19+Y19+AG19)/4</f>
        <v>13.88803418925</v>
      </c>
      <c r="CZ19" s="98">
        <f>(K19+S19+AA19)/3</f>
        <v>75.504273503333323</v>
      </c>
      <c r="DA19" s="98">
        <f t="shared" si="2"/>
        <v>20.888319086666666</v>
      </c>
      <c r="DB19" s="104">
        <f t="shared" si="5"/>
        <v>74.878205127499996</v>
      </c>
      <c r="DC19" s="104">
        <f t="shared" si="5"/>
        <v>21.141239315</v>
      </c>
      <c r="DD19" s="46"/>
      <c r="DE19" s="46"/>
      <c r="DF19" s="46"/>
      <c r="DG19" s="46"/>
      <c r="DH19" s="103">
        <f>(M19+U19+AC19+AK19)/4</f>
        <v>131.63461538461539</v>
      </c>
      <c r="DI19" s="126">
        <f>(M19+U19+AC19+AK19)/4</f>
        <v>131.63461538461539</v>
      </c>
      <c r="DJ19" s="55">
        <f>('Teeth basic data corr crown h'!ES63+'Teeth basic data corr crown h'!ES103+'Teeth basic data corr crown h'!ES171+'Teeth basic data corr crown h'!ES237)/4</f>
        <v>21.141239315</v>
      </c>
      <c r="DK19" s="55">
        <f>D19/E19</f>
        <v>131.42400000000001</v>
      </c>
      <c r="DL19" s="55">
        <v>21.141239315</v>
      </c>
      <c r="DM19" s="46"/>
      <c r="DN19" s="46"/>
      <c r="DO19" s="52">
        <f>CZ19/DI19</f>
        <v>0.57358980601509613</v>
      </c>
    </row>
    <row r="20" spans="1:122" x14ac:dyDescent="0.25">
      <c r="A20">
        <f>SUM(A4:A19)</f>
        <v>40</v>
      </c>
      <c r="C20" s="37"/>
      <c r="D20" s="52" t="s">
        <v>131</v>
      </c>
      <c r="E20" s="52">
        <f>(E5+E6+E7+E8+E9+E10+E11+E12+E13+E16+E17+E18+E19)/13</f>
        <v>1.3620512820512824E-2</v>
      </c>
      <c r="F20" s="37"/>
      <c r="G20" s="37"/>
      <c r="H20" s="37"/>
      <c r="I20" s="37"/>
      <c r="J20" s="38"/>
      <c r="K20" s="38"/>
      <c r="L20" s="38"/>
      <c r="M20" s="38"/>
      <c r="N20" s="37"/>
      <c r="O20" s="37"/>
      <c r="P20" s="37"/>
      <c r="Q20" s="37"/>
      <c r="R20" s="38"/>
      <c r="S20" s="38"/>
      <c r="T20" s="38"/>
      <c r="U20" s="38"/>
      <c r="V20" s="37"/>
      <c r="W20" s="37"/>
      <c r="X20" s="37"/>
      <c r="Y20" s="37"/>
      <c r="Z20" s="38"/>
      <c r="AA20" s="38"/>
      <c r="AB20" s="38"/>
      <c r="AC20" s="38"/>
      <c r="AD20" s="37"/>
      <c r="AE20" s="37"/>
      <c r="AF20" s="37"/>
      <c r="AG20" s="37"/>
      <c r="AH20" s="38"/>
      <c r="AI20" s="38"/>
      <c r="AJ20" s="38"/>
      <c r="AK20" s="38"/>
      <c r="AL20" s="37"/>
      <c r="AM20" s="37"/>
      <c r="AN20" s="37"/>
      <c r="AO20" s="37"/>
      <c r="AP20" s="38"/>
      <c r="AQ20" s="38"/>
      <c r="AR20" s="38"/>
      <c r="AS20" s="38"/>
      <c r="AT20" s="37"/>
      <c r="AU20" s="37"/>
      <c r="AV20" s="37"/>
      <c r="AW20" s="37"/>
      <c r="AX20" s="38"/>
      <c r="AY20" s="38"/>
      <c r="AZ20" s="38"/>
      <c r="BA20" s="38"/>
      <c r="BB20" s="37"/>
      <c r="BC20" s="37"/>
      <c r="BD20" s="37"/>
      <c r="BE20" s="37"/>
      <c r="BF20" s="38"/>
      <c r="BG20" s="38"/>
      <c r="BH20" s="38"/>
      <c r="BI20" s="38"/>
      <c r="BJ20" s="37"/>
      <c r="BK20" s="37"/>
      <c r="BL20" s="37"/>
      <c r="BM20" s="37"/>
      <c r="BN20" s="38"/>
      <c r="BO20" s="38"/>
      <c r="BP20" s="38"/>
      <c r="BQ20" s="38"/>
      <c r="BR20" s="37"/>
      <c r="BS20" s="37"/>
      <c r="BT20" s="37"/>
      <c r="BU20" s="37"/>
      <c r="BV20" s="38"/>
      <c r="BW20" s="38"/>
      <c r="BX20" s="38"/>
      <c r="BY20" s="38"/>
      <c r="BZ20" s="37"/>
      <c r="CA20" s="37"/>
      <c r="CB20" s="37"/>
      <c r="CC20" s="37"/>
      <c r="CD20" s="38"/>
      <c r="CE20" s="38"/>
      <c r="CF20" s="38"/>
      <c r="CG20" s="38"/>
      <c r="CH20" s="37"/>
      <c r="CI20" s="37"/>
      <c r="CJ20" s="37"/>
      <c r="CK20" s="37"/>
      <c r="CL20" s="38"/>
      <c r="CM20" s="38"/>
      <c r="CN20" s="38"/>
      <c r="CO20" s="38"/>
      <c r="CP20" s="37"/>
      <c r="CQ20" s="37"/>
      <c r="CR20" s="37"/>
      <c r="CS20" s="37"/>
      <c r="CT20" s="38"/>
      <c r="CZ20" s="93"/>
      <c r="DA20" s="37"/>
      <c r="DB20" s="37"/>
      <c r="DC20" s="37"/>
      <c r="DD20" s="37"/>
      <c r="DE20" s="37"/>
      <c r="DF20" s="37"/>
      <c r="DG20" s="37"/>
      <c r="DH20" s="93"/>
      <c r="DI20" s="36"/>
      <c r="DJ20" s="52"/>
      <c r="DK20" s="37"/>
      <c r="DL20" s="37"/>
      <c r="DM20" s="37"/>
      <c r="DN20" s="37"/>
      <c r="DO20" s="33">
        <f>AVERAGE(DO4:DO19)</f>
        <v>1.0718375801619666</v>
      </c>
    </row>
    <row r="21" spans="1:122" x14ac:dyDescent="0.25">
      <c r="C21" s="37"/>
      <c r="D21" s="37"/>
      <c r="E21" s="37"/>
      <c r="F21" s="37"/>
      <c r="G21" s="37"/>
      <c r="H21" s="37"/>
      <c r="I21" s="37"/>
      <c r="J21" s="38"/>
      <c r="K21" s="38"/>
      <c r="L21" s="38"/>
      <c r="M21" s="38"/>
      <c r="N21" s="37"/>
      <c r="O21" s="37"/>
      <c r="P21" s="37"/>
      <c r="Q21" s="37"/>
      <c r="R21" s="38"/>
      <c r="S21" s="38"/>
      <c r="T21" s="38"/>
      <c r="U21" s="38"/>
      <c r="V21" s="37"/>
      <c r="W21" s="37"/>
      <c r="X21" s="37"/>
      <c r="Y21" s="37"/>
      <c r="Z21" s="38"/>
      <c r="AA21" s="38"/>
      <c r="AB21" s="38"/>
      <c r="AC21" s="38"/>
      <c r="AD21" s="37"/>
      <c r="AE21" s="37"/>
      <c r="AF21" s="37"/>
      <c r="AG21" s="37"/>
      <c r="AH21" s="38"/>
      <c r="AI21" s="38"/>
      <c r="AJ21" s="38"/>
      <c r="AK21" s="38"/>
      <c r="AL21" s="37"/>
      <c r="AM21" s="37"/>
      <c r="AN21" s="37"/>
      <c r="AO21" s="37"/>
      <c r="AP21" s="38"/>
      <c r="AQ21" s="38"/>
      <c r="AR21" s="38"/>
      <c r="AS21" s="38"/>
      <c r="AT21" s="37"/>
      <c r="AU21" s="37"/>
      <c r="AV21" s="37"/>
      <c r="AW21" s="37"/>
      <c r="AX21" s="38"/>
      <c r="AY21" s="38"/>
      <c r="AZ21" s="38"/>
      <c r="BA21" s="38"/>
      <c r="BB21" s="37"/>
      <c r="BC21" s="37"/>
      <c r="BD21" s="37"/>
      <c r="BE21" s="37"/>
      <c r="BF21" s="38"/>
      <c r="BG21" s="38"/>
      <c r="BH21" s="38"/>
      <c r="BI21" s="38"/>
      <c r="BJ21" s="37"/>
      <c r="BK21" s="37"/>
      <c r="BL21" s="37"/>
      <c r="BM21" s="37"/>
      <c r="BN21" s="38"/>
      <c r="BO21" s="38"/>
      <c r="BP21" s="38"/>
      <c r="BQ21" s="38"/>
      <c r="BR21" s="37"/>
      <c r="BS21" s="37"/>
      <c r="BT21" s="37"/>
      <c r="BU21" s="37"/>
      <c r="BV21" s="38"/>
      <c r="BW21" s="38"/>
      <c r="BX21" s="38"/>
      <c r="BY21" s="38"/>
      <c r="BZ21" s="37"/>
      <c r="CA21" s="37"/>
      <c r="CB21" s="37"/>
      <c r="CC21" s="37"/>
      <c r="CD21" s="38"/>
      <c r="CE21" s="38"/>
      <c r="CF21" s="38"/>
      <c r="CG21" s="38"/>
      <c r="CH21" s="37"/>
      <c r="CI21" s="37"/>
      <c r="CJ21" s="37"/>
      <c r="CK21" s="37"/>
      <c r="CL21" s="38"/>
      <c r="CM21" s="38"/>
      <c r="CN21" s="38"/>
      <c r="CO21" s="38"/>
      <c r="CP21" s="37"/>
      <c r="CQ21" s="37"/>
      <c r="CR21" s="37"/>
      <c r="CS21" s="37"/>
      <c r="CT21" s="34"/>
      <c r="CU21" s="93"/>
      <c r="CV21" s="93"/>
      <c r="CW21" s="93"/>
      <c r="CX21" s="93"/>
      <c r="CY21" s="93"/>
      <c r="CZ21" s="93"/>
      <c r="DD21" s="37"/>
      <c r="DE21" s="37"/>
      <c r="DF21" s="37"/>
      <c r="DG21" s="37"/>
      <c r="DH21" s="93"/>
      <c r="DI21" s="37"/>
      <c r="DJ21" s="37"/>
      <c r="DK21" s="37"/>
      <c r="DL21" s="37"/>
      <c r="DM21" s="37"/>
      <c r="DN21" s="37" t="s">
        <v>139</v>
      </c>
      <c r="DO21" s="34">
        <f>(DO5+DO6+DO7+DO8+DO9+DO10+DO11+DO12+DO16+DO17+DO18+DO19)/12</f>
        <v>0.7137665878225653</v>
      </c>
    </row>
    <row r="22" spans="1:122" x14ac:dyDescent="0.25">
      <c r="B22" s="13" t="s">
        <v>43</v>
      </c>
      <c r="C22" s="37"/>
      <c r="D22" s="37"/>
      <c r="E22" s="37"/>
      <c r="F22" s="82" t="s">
        <v>132</v>
      </c>
      <c r="G22" s="52" t="s">
        <v>143</v>
      </c>
      <c r="H22" s="52"/>
      <c r="I22" s="52"/>
      <c r="J22" s="75"/>
      <c r="K22" s="75"/>
      <c r="L22" s="75"/>
      <c r="M22" s="75"/>
      <c r="N22" s="52"/>
      <c r="O22" s="52"/>
      <c r="P22" s="37"/>
      <c r="Q22" s="37"/>
      <c r="R22" s="38"/>
      <c r="S22" s="38"/>
      <c r="T22" s="38"/>
      <c r="U22" s="38"/>
      <c r="V22" s="37"/>
      <c r="W22" s="37"/>
      <c r="X22" s="37"/>
      <c r="Y22" s="37"/>
      <c r="Z22" s="38"/>
      <c r="AA22" s="38"/>
      <c r="AB22" s="38"/>
      <c r="AC22" s="38"/>
      <c r="AD22" s="37"/>
      <c r="AE22" s="37"/>
      <c r="AF22" s="37"/>
      <c r="AG22" s="37"/>
      <c r="AH22" s="38"/>
      <c r="AI22" s="38"/>
      <c r="AJ22" s="38"/>
      <c r="AK22" s="38"/>
      <c r="AL22" s="37"/>
      <c r="AM22" s="37"/>
      <c r="AN22" s="37"/>
      <c r="AO22" s="37"/>
      <c r="AP22" s="38"/>
      <c r="AQ22" s="38"/>
      <c r="AR22" s="38"/>
      <c r="AS22" s="38"/>
      <c r="AT22" s="37"/>
      <c r="AU22" s="37"/>
      <c r="AV22" s="37"/>
      <c r="AW22" s="37"/>
      <c r="AX22" s="38"/>
      <c r="AY22" s="38"/>
      <c r="AZ22" s="38"/>
      <c r="BA22" s="38"/>
      <c r="BB22" s="37"/>
      <c r="BC22" s="37"/>
      <c r="BD22" s="37"/>
      <c r="BE22" s="37"/>
      <c r="BF22" s="38"/>
      <c r="BG22" s="38"/>
      <c r="BH22" s="38"/>
      <c r="BI22" s="38"/>
      <c r="BJ22" s="37"/>
      <c r="BK22" s="37"/>
      <c r="BL22" s="37"/>
      <c r="BM22" s="37"/>
      <c r="BN22" s="38"/>
      <c r="BO22" s="38"/>
      <c r="BP22" s="38"/>
      <c r="BQ22" s="38"/>
      <c r="BR22" s="37"/>
      <c r="BS22" s="37"/>
      <c r="BT22" s="37"/>
      <c r="BU22" s="37"/>
      <c r="BV22" s="38"/>
      <c r="BW22" s="38"/>
      <c r="BX22" s="38"/>
      <c r="BY22" s="38"/>
      <c r="BZ22" s="37"/>
      <c r="CA22" s="37"/>
      <c r="CB22" s="37"/>
      <c r="CC22" s="37"/>
      <c r="CD22" s="38"/>
      <c r="CE22" s="38"/>
      <c r="CF22" s="38"/>
      <c r="CG22" s="38"/>
      <c r="CH22" s="37"/>
      <c r="CI22" s="37"/>
      <c r="CJ22" s="37"/>
      <c r="CK22" s="37"/>
      <c r="CL22" s="38"/>
      <c r="CM22" s="38"/>
      <c r="CN22" s="38"/>
      <c r="CO22" s="38"/>
      <c r="CP22" s="37"/>
      <c r="CQ22" s="37"/>
      <c r="CR22" s="37"/>
      <c r="CS22" s="37"/>
      <c r="CT22" s="34"/>
      <c r="CU22" s="93"/>
      <c r="CV22" s="93"/>
      <c r="CW22" s="93"/>
      <c r="CX22" s="93"/>
      <c r="CY22" s="93"/>
      <c r="CZ22" s="93"/>
      <c r="DA22" s="37"/>
      <c r="DB22" s="37"/>
      <c r="DC22" s="37"/>
      <c r="DD22" s="37"/>
      <c r="DE22" s="37"/>
      <c r="DF22" s="37"/>
      <c r="DG22" s="37"/>
      <c r="DH22" s="93"/>
      <c r="DI22" s="37"/>
      <c r="DJ22" s="37"/>
      <c r="DK22" s="37"/>
      <c r="DL22" s="37"/>
      <c r="DM22" s="37"/>
      <c r="DN22" s="37" t="s">
        <v>56</v>
      </c>
      <c r="DO22" s="37">
        <f>(DO5+DO6+DO8+DO9+DO10+DO11+DO12+DO16+DO17+DO18+DO19)/12</f>
        <v>0.65157505665855553</v>
      </c>
    </row>
    <row r="23" spans="1:122" x14ac:dyDescent="0.25">
      <c r="B23" s="14" t="s">
        <v>41</v>
      </c>
      <c r="CT23" s="11"/>
      <c r="CU23" s="93"/>
      <c r="CV23" s="93"/>
      <c r="CW23" s="93"/>
      <c r="CX23" s="93"/>
      <c r="CY23" s="93"/>
      <c r="CZ23" s="93"/>
      <c r="DH23" s="93"/>
    </row>
    <row r="24" spans="1:122" x14ac:dyDescent="0.25">
      <c r="B24" s="16" t="s">
        <v>44</v>
      </c>
      <c r="CT24" s="11"/>
      <c r="CU24" s="93"/>
      <c r="CV24" s="93"/>
      <c r="CW24" s="93"/>
      <c r="CX24" s="93"/>
      <c r="CY24" s="93"/>
      <c r="CZ24" s="93"/>
      <c r="DH24" s="93"/>
    </row>
    <row r="25" spans="1:122" x14ac:dyDescent="0.25">
      <c r="B25" s="15" t="s">
        <v>42</v>
      </c>
      <c r="CT25" s="11"/>
      <c r="CU25" s="93"/>
      <c r="CV25" s="93"/>
      <c r="CW25" s="93"/>
      <c r="CX25" s="93"/>
      <c r="CY25" s="93"/>
      <c r="CZ25" s="93"/>
      <c r="DH25" s="93"/>
    </row>
    <row r="26" spans="1:122" x14ac:dyDescent="0.25">
      <c r="B26" s="18" t="s">
        <v>45</v>
      </c>
      <c r="CT26" s="11"/>
      <c r="CU26" s="93"/>
      <c r="CV26" s="93"/>
      <c r="CW26" s="93"/>
      <c r="CX26" s="93"/>
      <c r="CY26" s="93"/>
      <c r="CZ26" s="93"/>
      <c r="DH26" s="93"/>
    </row>
    <row r="27" spans="1:122" x14ac:dyDescent="0.25">
      <c r="B27" s="17" t="s">
        <v>46</v>
      </c>
      <c r="CT27" s="11"/>
      <c r="CU27" s="93"/>
      <c r="CV27" s="93"/>
      <c r="CW27" s="93"/>
      <c r="CX27" s="93"/>
      <c r="CY27" s="93"/>
      <c r="CZ27" s="93"/>
      <c r="DH27" s="93"/>
    </row>
    <row r="28" spans="1:122" x14ac:dyDescent="0.25">
      <c r="B28" s="20" t="s">
        <v>48</v>
      </c>
      <c r="CT28" s="11"/>
      <c r="CU28" s="93"/>
      <c r="CV28" s="93"/>
      <c r="CW28" s="93"/>
      <c r="CX28" s="93"/>
      <c r="CY28" s="93"/>
      <c r="CZ28" s="93"/>
      <c r="DH28" s="93"/>
    </row>
    <row r="29" spans="1:122" x14ac:dyDescent="0.25">
      <c r="CT29" s="11"/>
      <c r="CU29" s="93"/>
      <c r="CV29" s="93"/>
      <c r="CW29" s="93"/>
      <c r="CX29" s="93"/>
      <c r="CY29" s="93"/>
      <c r="CZ29" s="93"/>
      <c r="DH29" s="93"/>
    </row>
    <row r="30" spans="1:122" x14ac:dyDescent="0.25">
      <c r="B30" s="19" t="s">
        <v>47</v>
      </c>
      <c r="CT30" s="11"/>
      <c r="CU30" s="93"/>
      <c r="CV30" s="93"/>
      <c r="CW30" s="93"/>
      <c r="CX30" s="93"/>
      <c r="CY30" s="93"/>
      <c r="CZ30" s="93"/>
      <c r="DH30" s="93"/>
    </row>
    <row r="31" spans="1:122" x14ac:dyDescent="0.25">
      <c r="B31" s="12"/>
      <c r="CT31" s="11"/>
      <c r="CU31" s="93"/>
      <c r="CV31" s="93"/>
      <c r="CW31" s="93"/>
      <c r="CX31" s="93"/>
      <c r="CY31" s="93"/>
      <c r="CZ31" s="93"/>
      <c r="DH31" s="93"/>
    </row>
    <row r="32" spans="1:122" x14ac:dyDescent="0.25">
      <c r="B32" s="12"/>
      <c r="CT32" s="11"/>
      <c r="CU32" s="93"/>
      <c r="CV32" s="93"/>
      <c r="CW32" s="93"/>
      <c r="CX32" s="93"/>
      <c r="CY32" s="93"/>
      <c r="CZ32" s="93"/>
      <c r="DH32" s="93"/>
    </row>
    <row r="33" spans="98:112" x14ac:dyDescent="0.25">
      <c r="CT33" s="11"/>
      <c r="CU33" s="93"/>
      <c r="CV33" s="93"/>
      <c r="CW33" s="93"/>
      <c r="CX33" s="93"/>
      <c r="CY33" s="93"/>
      <c r="CZ33" s="93"/>
      <c r="DH33" s="93"/>
    </row>
    <row r="34" spans="98:112" x14ac:dyDescent="0.25">
      <c r="CT34" s="11"/>
      <c r="CU34" s="93"/>
      <c r="CV34" s="93"/>
      <c r="CW34" s="93"/>
      <c r="CX34" s="93"/>
      <c r="CY34" s="93"/>
      <c r="CZ34" s="93"/>
      <c r="DH34" s="93"/>
    </row>
    <row r="35" spans="98:112" x14ac:dyDescent="0.25">
      <c r="CT35" s="11"/>
      <c r="CU35" s="93"/>
      <c r="CV35" s="93"/>
      <c r="CW35" s="93"/>
      <c r="CX35" s="93"/>
      <c r="CY35" s="93"/>
      <c r="CZ35" s="93"/>
      <c r="DH35" s="11"/>
    </row>
    <row r="36" spans="98:112" x14ac:dyDescent="0.25">
      <c r="CT36" s="11"/>
      <c r="CU36" s="93"/>
      <c r="CV36" s="93"/>
      <c r="CW36" s="93"/>
      <c r="CX36" s="93"/>
      <c r="CY36" s="93"/>
      <c r="CZ36" s="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Teeth basic data corr crown h</vt:lpstr>
      <vt:lpstr>Teeth comparison corr crown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Kosch</dc:creator>
  <cp:lastModifiedBy>Jens Kosch</cp:lastModifiedBy>
  <dcterms:created xsi:type="dcterms:W3CDTF">2018-04-30T17:42:00Z</dcterms:created>
  <dcterms:modified xsi:type="dcterms:W3CDTF">2020-03-20T14:10:18Z</dcterms:modified>
</cp:coreProperties>
</file>