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atriz\Desktop\Bea trabajo ICTAN\publi cacao BD y salud\PeerJ\After review\After Laura's and Raquel's revision\Enviados\With track changes\"/>
    </mc:Choice>
  </mc:AlternateContent>
  <bookViews>
    <workbookView xWindow="0" yWindow="0" windowWidth="3804" windowHeight="2964" activeTab="3"/>
  </bookViews>
  <sheets>
    <sheet name="COCOA CC" sheetId="1" r:id="rId1"/>
    <sheet name="COCOA MPC" sheetId="2" r:id="rId2"/>
    <sheet name="Most important metabolites CC " sheetId="3" r:id="rId3"/>
    <sheet name="Most important metabolites MPC" sheetId="4" r:id="rId4"/>
  </sheets>
  <calcPr calcId="152511"/>
  <fileRecoveryPr repairLoad="1"/>
</workbook>
</file>

<file path=xl/calcChain.xml><?xml version="1.0" encoding="utf-8"?>
<calcChain xmlns="http://schemas.openxmlformats.org/spreadsheetml/2006/main">
  <c r="R187" i="2" l="1"/>
  <c r="Q187" i="2"/>
  <c r="R186" i="2"/>
  <c r="Q186" i="2"/>
  <c r="R185" i="2"/>
  <c r="Q185" i="2"/>
  <c r="T183" i="2"/>
  <c r="U183" i="2" s="1"/>
  <c r="S183" i="2"/>
  <c r="T182" i="2"/>
  <c r="U182" i="2" s="1"/>
  <c r="S182" i="2"/>
  <c r="T181" i="2"/>
  <c r="U181" i="2" s="1"/>
  <c r="S181" i="2"/>
  <c r="U180" i="2"/>
  <c r="T180" i="2"/>
  <c r="S180" i="2"/>
  <c r="T179" i="2"/>
  <c r="U179" i="2" s="1"/>
  <c r="S179" i="2"/>
  <c r="T178" i="2"/>
  <c r="T177" i="2"/>
  <c r="U177" i="2" s="1"/>
  <c r="S177" i="2"/>
  <c r="U176" i="2"/>
  <c r="T176" i="2"/>
  <c r="S176" i="2"/>
  <c r="R170" i="2"/>
  <c r="Q170" i="2"/>
  <c r="R169" i="2"/>
  <c r="Q169" i="2"/>
  <c r="R168" i="2"/>
  <c r="Q168" i="2"/>
  <c r="T166" i="2"/>
  <c r="U166" i="2" s="1"/>
  <c r="S166" i="2"/>
  <c r="U165" i="2"/>
  <c r="T165" i="2"/>
  <c r="S165" i="2"/>
  <c r="T164" i="2"/>
  <c r="U164" i="2" s="1"/>
  <c r="S164" i="2"/>
  <c r="U163" i="2"/>
  <c r="T163" i="2"/>
  <c r="S163" i="2"/>
  <c r="T162" i="2"/>
  <c r="S162" i="2"/>
  <c r="T161" i="2"/>
  <c r="U161" i="2" s="1"/>
  <c r="S161" i="2"/>
  <c r="U160" i="2"/>
  <c r="T160" i="2"/>
  <c r="S160" i="2"/>
  <c r="T159" i="2"/>
  <c r="U159" i="2" s="1"/>
  <c r="S159" i="2"/>
  <c r="R154" i="2"/>
  <c r="Q154" i="2"/>
  <c r="R153" i="2"/>
  <c r="Q153" i="2"/>
  <c r="R152" i="2"/>
  <c r="Q152" i="2"/>
  <c r="U150" i="2"/>
  <c r="T150" i="2"/>
  <c r="S150" i="2"/>
  <c r="T149" i="2"/>
  <c r="U149" i="2" s="1"/>
  <c r="S149" i="2"/>
  <c r="U148" i="2"/>
  <c r="T148" i="2"/>
  <c r="S148" i="2"/>
  <c r="T147" i="2"/>
  <c r="U147" i="2" s="1"/>
  <c r="S147" i="2"/>
  <c r="U146" i="2"/>
  <c r="T146" i="2"/>
  <c r="S146" i="2"/>
  <c r="T145" i="2"/>
  <c r="U145" i="2" s="1"/>
  <c r="S145" i="2"/>
  <c r="U144" i="2"/>
  <c r="T144" i="2"/>
  <c r="S144" i="2"/>
  <c r="T143" i="2"/>
  <c r="U143" i="2" s="1"/>
  <c r="S143" i="2"/>
  <c r="R139" i="2"/>
  <c r="Q139" i="2"/>
  <c r="R138" i="2"/>
  <c r="Q138" i="2"/>
  <c r="R137" i="2"/>
  <c r="Q137" i="2"/>
  <c r="U135" i="2"/>
  <c r="T135" i="2"/>
  <c r="S135" i="2"/>
  <c r="T134" i="2"/>
  <c r="U134" i="2" s="1"/>
  <c r="S134" i="2"/>
  <c r="U133" i="2"/>
  <c r="T133" i="2"/>
  <c r="S133" i="2"/>
  <c r="T132" i="2"/>
  <c r="U132" i="2" s="1"/>
  <c r="S132" i="2"/>
  <c r="U131" i="2"/>
  <c r="T131" i="2"/>
  <c r="S131" i="2"/>
  <c r="T130" i="2"/>
  <c r="U130" i="2" s="1"/>
  <c r="S130" i="2"/>
  <c r="U129" i="2"/>
  <c r="T129" i="2"/>
  <c r="S129" i="2"/>
  <c r="T128" i="2"/>
  <c r="U128" i="2" s="1"/>
  <c r="S128" i="2"/>
  <c r="R124" i="2"/>
  <c r="Q124" i="2"/>
  <c r="R123" i="2"/>
  <c r="Q123" i="2"/>
  <c r="R122" i="2"/>
  <c r="Q122" i="2"/>
  <c r="U120" i="2"/>
  <c r="T120" i="2"/>
  <c r="S120" i="2"/>
  <c r="T119" i="2"/>
  <c r="U119" i="2" s="1"/>
  <c r="S119" i="2"/>
  <c r="U118" i="2"/>
  <c r="T118" i="2"/>
  <c r="S118" i="2"/>
  <c r="T117" i="2"/>
  <c r="U117" i="2" s="1"/>
  <c r="S117" i="2"/>
  <c r="U116" i="2"/>
  <c r="T116" i="2"/>
  <c r="S116" i="2"/>
  <c r="T115" i="2"/>
  <c r="U115" i="2" s="1"/>
  <c r="S115" i="2"/>
  <c r="U114" i="2"/>
  <c r="T114" i="2"/>
  <c r="S114" i="2"/>
  <c r="T113" i="2"/>
  <c r="U113" i="2" s="1"/>
  <c r="S113" i="2"/>
  <c r="R109" i="2"/>
  <c r="Q109" i="2"/>
  <c r="R108" i="2"/>
  <c r="Q108" i="2"/>
  <c r="R107" i="2"/>
  <c r="Q107" i="2"/>
  <c r="U105" i="2"/>
  <c r="T105" i="2"/>
  <c r="S105" i="2"/>
  <c r="T104" i="2"/>
  <c r="U104" i="2" s="1"/>
  <c r="S104" i="2"/>
  <c r="U103" i="2"/>
  <c r="T103" i="2"/>
  <c r="S103" i="2"/>
  <c r="T102" i="2"/>
  <c r="U102" i="2" s="1"/>
  <c r="S102" i="2"/>
  <c r="U101" i="2"/>
  <c r="T101" i="2"/>
  <c r="S101" i="2"/>
  <c r="T100" i="2"/>
  <c r="U100" i="2" s="1"/>
  <c r="S100" i="2"/>
  <c r="U99" i="2"/>
  <c r="T99" i="2"/>
  <c r="S99" i="2"/>
  <c r="T98" i="2"/>
  <c r="U98" i="2" s="1"/>
  <c r="S98" i="2"/>
  <c r="R93" i="2"/>
  <c r="Q93" i="2"/>
  <c r="R92" i="2"/>
  <c r="Q92" i="2"/>
  <c r="R91" i="2"/>
  <c r="Q91" i="2"/>
  <c r="U89" i="2"/>
  <c r="T89" i="2"/>
  <c r="S89" i="2"/>
  <c r="T88" i="2"/>
  <c r="U88" i="2" s="1"/>
  <c r="S88" i="2"/>
  <c r="U87" i="2"/>
  <c r="T87" i="2"/>
  <c r="S87" i="2"/>
  <c r="T86" i="2"/>
  <c r="U86" i="2" s="1"/>
  <c r="S86" i="2"/>
  <c r="U85" i="2"/>
  <c r="T85" i="2"/>
  <c r="S85" i="2"/>
  <c r="T84" i="2"/>
  <c r="U84" i="2" s="1"/>
  <c r="S84" i="2"/>
  <c r="U83" i="2"/>
  <c r="T83" i="2"/>
  <c r="S83" i="2"/>
  <c r="T82" i="2"/>
  <c r="U82" i="2" s="1"/>
  <c r="S82" i="2"/>
  <c r="R77" i="2"/>
  <c r="Q77" i="2"/>
  <c r="R76" i="2"/>
  <c r="Q76" i="2"/>
  <c r="R75" i="2"/>
  <c r="Q75" i="2"/>
  <c r="U73" i="2"/>
  <c r="T73" i="2"/>
  <c r="S73" i="2"/>
  <c r="T72" i="2"/>
  <c r="U72" i="2" s="1"/>
  <c r="S72" i="2"/>
  <c r="U71" i="2"/>
  <c r="T71" i="2"/>
  <c r="S71" i="2"/>
  <c r="T70" i="2"/>
  <c r="U70" i="2" s="1"/>
  <c r="S70" i="2"/>
  <c r="U69" i="2"/>
  <c r="T69" i="2"/>
  <c r="S69" i="2"/>
  <c r="T68" i="2"/>
  <c r="U68" i="2" s="1"/>
  <c r="S68" i="2"/>
  <c r="U67" i="2"/>
  <c r="T67" i="2"/>
  <c r="S67" i="2"/>
  <c r="T66" i="2"/>
  <c r="U66" i="2" s="1"/>
  <c r="S66" i="2"/>
  <c r="R61" i="2"/>
  <c r="Q61" i="2"/>
  <c r="R60" i="2"/>
  <c r="Q60" i="2"/>
  <c r="R59" i="2"/>
  <c r="Q59" i="2"/>
  <c r="U57" i="2"/>
  <c r="T57" i="2"/>
  <c r="S57" i="2"/>
  <c r="T56" i="2"/>
  <c r="U56" i="2" s="1"/>
  <c r="S56" i="2"/>
  <c r="U55" i="2"/>
  <c r="T55" i="2"/>
  <c r="S55" i="2"/>
  <c r="T54" i="2"/>
  <c r="U54" i="2" s="1"/>
  <c r="S54" i="2"/>
  <c r="U53" i="2"/>
  <c r="T53" i="2"/>
  <c r="S53" i="2"/>
  <c r="T52" i="2"/>
  <c r="U52" i="2" s="1"/>
  <c r="S52" i="2"/>
  <c r="U51" i="2"/>
  <c r="T51" i="2"/>
  <c r="S51" i="2"/>
  <c r="T50" i="2"/>
  <c r="U50" i="2" s="1"/>
  <c r="S50" i="2"/>
  <c r="R46" i="2"/>
  <c r="Q46" i="2"/>
  <c r="R45" i="2"/>
  <c r="Q45" i="2"/>
  <c r="R44" i="2"/>
  <c r="Q44" i="2"/>
  <c r="U42" i="2"/>
  <c r="T42" i="2"/>
  <c r="S42" i="2"/>
  <c r="T41" i="2"/>
  <c r="U41" i="2" s="1"/>
  <c r="S41" i="2"/>
  <c r="U40" i="2"/>
  <c r="T40" i="2"/>
  <c r="S40" i="2"/>
  <c r="T39" i="2"/>
  <c r="U39" i="2" s="1"/>
  <c r="S39" i="2"/>
  <c r="U38" i="2"/>
  <c r="T38" i="2"/>
  <c r="S38" i="2"/>
  <c r="T37" i="2"/>
  <c r="U37" i="2" s="1"/>
  <c r="S37" i="2"/>
  <c r="U36" i="2"/>
  <c r="T36" i="2"/>
  <c r="S36" i="2"/>
  <c r="T35" i="2"/>
  <c r="U35" i="2" s="1"/>
  <c r="S35" i="2"/>
  <c r="R31" i="2"/>
  <c r="Q31" i="2"/>
  <c r="R30" i="2"/>
  <c r="Q30" i="2"/>
  <c r="R29" i="2"/>
  <c r="Q29" i="2"/>
  <c r="U27" i="2"/>
  <c r="T27" i="2"/>
  <c r="S27" i="2"/>
  <c r="T26" i="2"/>
  <c r="U26" i="2" s="1"/>
  <c r="S26" i="2"/>
  <c r="U25" i="2"/>
  <c r="T25" i="2"/>
  <c r="S25" i="2"/>
  <c r="T24" i="2"/>
  <c r="U24" i="2" s="1"/>
  <c r="S24" i="2"/>
  <c r="U23" i="2"/>
  <c r="T23" i="2"/>
  <c r="S23" i="2"/>
  <c r="T22" i="2"/>
  <c r="U22" i="2" s="1"/>
  <c r="S22" i="2"/>
  <c r="U21" i="2"/>
  <c r="T21" i="2"/>
  <c r="S21" i="2"/>
  <c r="T20" i="2"/>
  <c r="U20" i="2" s="1"/>
  <c r="S20" i="2"/>
  <c r="Q17" i="2"/>
  <c r="R15" i="2"/>
  <c r="Q15" i="2"/>
  <c r="R14" i="2"/>
  <c r="Q14" i="2"/>
  <c r="R13" i="2"/>
  <c r="Q13" i="2"/>
  <c r="T11" i="2"/>
  <c r="U11" i="2" s="1"/>
  <c r="S11" i="2"/>
  <c r="U10" i="2"/>
  <c r="T10" i="2"/>
  <c r="S10" i="2"/>
  <c r="T9" i="2"/>
  <c r="U9" i="2" s="1"/>
  <c r="S9" i="2"/>
  <c r="U8" i="2"/>
  <c r="T8" i="2"/>
  <c r="S8" i="2"/>
  <c r="T7" i="2"/>
  <c r="U7" i="2" s="1"/>
  <c r="S7" i="2"/>
  <c r="U6" i="2"/>
  <c r="T6" i="2"/>
  <c r="S6" i="2"/>
  <c r="T5" i="2"/>
  <c r="U5" i="2" s="1"/>
  <c r="S5" i="2"/>
  <c r="U4" i="2"/>
  <c r="T4" i="2"/>
  <c r="S4" i="2"/>
  <c r="R140" i="1"/>
  <c r="R139" i="1"/>
  <c r="R138" i="1"/>
  <c r="S135" i="1"/>
  <c r="V135" i="1" s="1"/>
  <c r="S134" i="1"/>
  <c r="V134" i="1" s="1"/>
  <c r="S133" i="1"/>
  <c r="V133" i="1" s="1"/>
  <c r="S132" i="1"/>
  <c r="V132" i="1" s="1"/>
  <c r="S131" i="1"/>
  <c r="V131" i="1" s="1"/>
  <c r="S130" i="1"/>
  <c r="V130" i="1" s="1"/>
  <c r="S129" i="1"/>
  <c r="V129" i="1" s="1"/>
  <c r="S128" i="1"/>
  <c r="V128" i="1" s="1"/>
  <c r="R123" i="1"/>
  <c r="R122" i="1"/>
  <c r="R121" i="1"/>
  <c r="S118" i="1"/>
  <c r="S117" i="1"/>
  <c r="S116" i="1"/>
  <c r="S115" i="1"/>
  <c r="S114" i="1"/>
  <c r="S113" i="1"/>
  <c r="S112" i="1"/>
  <c r="S111" i="1"/>
  <c r="R107" i="1"/>
  <c r="R106" i="1"/>
  <c r="R105" i="1"/>
  <c r="S102" i="1"/>
  <c r="S101" i="1"/>
  <c r="S100" i="1"/>
  <c r="S99" i="1"/>
  <c r="S98" i="1"/>
  <c r="S97" i="1"/>
  <c r="S96" i="1"/>
  <c r="S95" i="1"/>
  <c r="R89" i="1"/>
  <c r="R88" i="1"/>
  <c r="R87" i="1"/>
  <c r="S84" i="1"/>
  <c r="S83" i="1"/>
  <c r="S82" i="1"/>
  <c r="S81" i="1"/>
  <c r="S80" i="1"/>
  <c r="S79" i="1"/>
  <c r="S78" i="1"/>
  <c r="S77" i="1"/>
  <c r="R70" i="1"/>
  <c r="R69" i="1"/>
  <c r="R68" i="1"/>
  <c r="S65" i="1"/>
  <c r="S64" i="1"/>
  <c r="S63" i="1"/>
  <c r="S62" i="1"/>
  <c r="S61" i="1"/>
  <c r="S60" i="1"/>
  <c r="S59" i="1"/>
  <c r="S58" i="1"/>
  <c r="R53" i="1"/>
  <c r="R52" i="1"/>
  <c r="R51" i="1"/>
  <c r="S48" i="1"/>
  <c r="S47" i="1"/>
  <c r="S46" i="1"/>
  <c r="S45" i="1"/>
  <c r="S44" i="1"/>
  <c r="S43" i="1"/>
  <c r="S42" i="1"/>
  <c r="S41" i="1"/>
  <c r="R35" i="1"/>
  <c r="R34" i="1"/>
  <c r="R33" i="1"/>
  <c r="S30" i="1"/>
  <c r="S29" i="1"/>
  <c r="S28" i="1"/>
  <c r="S27" i="1"/>
  <c r="S26" i="1"/>
  <c r="S25" i="1"/>
  <c r="S24" i="1"/>
  <c r="S23" i="1"/>
  <c r="R18" i="1"/>
  <c r="R17" i="1"/>
  <c r="R16" i="1"/>
  <c r="S11" i="1"/>
  <c r="S10" i="1"/>
  <c r="S9" i="1"/>
  <c r="S8" i="1"/>
  <c r="S7" i="1"/>
  <c r="S6" i="1"/>
  <c r="S5" i="1"/>
  <c r="S4" i="1"/>
  <c r="S140" i="1"/>
  <c r="T134" i="1"/>
  <c r="T130" i="1"/>
  <c r="S122" i="1"/>
  <c r="T116" i="1"/>
  <c r="T112" i="1"/>
  <c r="S105" i="1"/>
  <c r="T99" i="1"/>
  <c r="T95" i="1"/>
  <c r="T84" i="1"/>
  <c r="T80" i="1"/>
  <c r="S70" i="1"/>
  <c r="T64" i="1"/>
  <c r="T60" i="1"/>
  <c r="S52" i="1"/>
  <c r="T46" i="1"/>
  <c r="T42" i="1"/>
  <c r="S33" i="1"/>
  <c r="T27" i="1"/>
  <c r="T23" i="1"/>
  <c r="T11" i="1"/>
  <c r="T7" i="1"/>
  <c r="T128" i="1"/>
  <c r="S107" i="1"/>
  <c r="S88" i="1"/>
  <c r="T78" i="1"/>
  <c r="T58" i="1"/>
  <c r="T44" i="1"/>
  <c r="S35" i="1"/>
  <c r="T25" i="1"/>
  <c r="T9" i="1"/>
  <c r="T135" i="1"/>
  <c r="S123" i="1"/>
  <c r="T113" i="1"/>
  <c r="T100" i="1"/>
  <c r="T81" i="1"/>
  <c r="T65" i="1"/>
  <c r="S53" i="1"/>
  <c r="T43" i="1"/>
  <c r="T28" i="1"/>
  <c r="S16" i="1"/>
  <c r="T4" i="1"/>
  <c r="S139" i="1"/>
  <c r="T133" i="1"/>
  <c r="T129" i="1"/>
  <c r="S121" i="1"/>
  <c r="T115" i="1"/>
  <c r="T111" i="1"/>
  <c r="T102" i="1"/>
  <c r="T98" i="1"/>
  <c r="S89" i="1"/>
  <c r="T83" i="1"/>
  <c r="T79" i="1"/>
  <c r="S69" i="1"/>
  <c r="T63" i="1"/>
  <c r="T59" i="1"/>
  <c r="S51" i="1"/>
  <c r="T45" i="1"/>
  <c r="T41" i="1"/>
  <c r="T30" i="1"/>
  <c r="T26" i="1"/>
  <c r="S18" i="1"/>
  <c r="T10" i="1"/>
  <c r="T6" i="1"/>
  <c r="S138" i="1"/>
  <c r="T132" i="1"/>
  <c r="T118" i="1"/>
  <c r="T114" i="1"/>
  <c r="T101" i="1"/>
  <c r="T97" i="1"/>
  <c r="T82" i="1"/>
  <c r="S68" i="1"/>
  <c r="T62" i="1"/>
  <c r="T48" i="1"/>
  <c r="T29" i="1"/>
  <c r="S17" i="1"/>
  <c r="T5" i="1"/>
  <c r="T131" i="1"/>
  <c r="T117" i="1"/>
  <c r="S106" i="1"/>
  <c r="T96" i="1"/>
  <c r="S87" i="1"/>
  <c r="T77" i="1"/>
  <c r="T61" i="1"/>
  <c r="T47" i="1"/>
  <c r="S34" i="1"/>
  <c r="T24" i="1"/>
  <c r="T8" i="1"/>
  <c r="U135" i="1" l="1"/>
  <c r="U4" i="1"/>
  <c r="U8" i="1"/>
  <c r="U24" i="1"/>
  <c r="U28" i="1"/>
  <c r="U43" i="1"/>
  <c r="U47" i="1"/>
  <c r="U61" i="1"/>
  <c r="U65" i="1"/>
  <c r="U77" i="1"/>
  <c r="U81" i="1"/>
  <c r="U96" i="1"/>
  <c r="U100" i="1"/>
  <c r="U113" i="1"/>
  <c r="U117" i="1"/>
  <c r="U131" i="1"/>
  <c r="U5" i="1"/>
  <c r="U9" i="1"/>
  <c r="U25" i="1"/>
  <c r="U29" i="1"/>
  <c r="U44" i="1"/>
  <c r="U48" i="1"/>
  <c r="U58" i="1"/>
  <c r="U62" i="1"/>
  <c r="U78" i="1"/>
  <c r="U82" i="1"/>
  <c r="U97" i="1"/>
  <c r="U101" i="1"/>
  <c r="U114" i="1"/>
  <c r="U118" i="1"/>
  <c r="U128" i="1"/>
  <c r="U132" i="1"/>
  <c r="U6" i="1"/>
  <c r="U10" i="1"/>
  <c r="U26" i="1"/>
  <c r="U30" i="1"/>
  <c r="U41" i="1"/>
  <c r="U45" i="1"/>
  <c r="U59" i="1"/>
  <c r="U63" i="1"/>
  <c r="U79" i="1"/>
  <c r="U83" i="1"/>
  <c r="U98" i="1"/>
  <c r="U102" i="1"/>
  <c r="U111" i="1"/>
  <c r="U115" i="1"/>
  <c r="U129" i="1"/>
  <c r="U133" i="1"/>
  <c r="U7" i="1"/>
  <c r="U11" i="1"/>
  <c r="U23" i="1"/>
  <c r="U27" i="1"/>
  <c r="U42" i="1"/>
  <c r="U46" i="1"/>
  <c r="U60" i="1"/>
  <c r="U64" i="1"/>
  <c r="U80" i="1"/>
  <c r="U84" i="1"/>
  <c r="U95" i="1"/>
  <c r="U99" i="1"/>
  <c r="U112" i="1"/>
  <c r="U116" i="1"/>
  <c r="U130" i="1"/>
  <c r="U134" i="1"/>
</calcChain>
</file>

<file path=xl/sharedStrings.xml><?xml version="1.0" encoding="utf-8"?>
<sst xmlns="http://schemas.openxmlformats.org/spreadsheetml/2006/main" count="450" uniqueCount="46">
  <si>
    <t>EC-gluc</t>
  </si>
  <si>
    <t>CC</t>
  </si>
  <si>
    <t>7,8 min</t>
  </si>
  <si>
    <t>ES</t>
  </si>
  <si>
    <t>DE</t>
  </si>
  <si>
    <t>Conc*Fdil</t>
  </si>
  <si>
    <t>MEDIA</t>
  </si>
  <si>
    <t>SD</t>
  </si>
  <si>
    <t>Cmax</t>
  </si>
  <si>
    <t>Tmax</t>
  </si>
  <si>
    <t>AUC</t>
  </si>
  <si>
    <t>Met-EC-sulf</t>
  </si>
  <si>
    <t>12,3 min</t>
  </si>
  <si>
    <t>tr (min)</t>
  </si>
  <si>
    <t>DHPV</t>
  </si>
  <si>
    <t>Ec sulf</t>
  </si>
  <si>
    <t>DHPV sulf</t>
  </si>
  <si>
    <t>DHPV Gluc</t>
  </si>
  <si>
    <t>MHPV gluc</t>
  </si>
  <si>
    <t>DHP valerico OH gluc</t>
  </si>
  <si>
    <t>Met EC sulf 10,5</t>
  </si>
  <si>
    <t>Media</t>
  </si>
  <si>
    <t>EC-sulf</t>
  </si>
  <si>
    <t>DHPV gluc</t>
  </si>
  <si>
    <t>DHP valerico OH sulfato</t>
  </si>
  <si>
    <t xml:space="preserve">vamos a decir trazas </t>
  </si>
  <si>
    <t>DHP valerico sulfato</t>
  </si>
  <si>
    <t>HPV sulfato</t>
  </si>
  <si>
    <t>trazas en  CC y se ve en CCPP</t>
  </si>
  <si>
    <t>Tiempo</t>
  </si>
  <si>
    <t>m1</t>
  </si>
  <si>
    <t>m2</t>
  </si>
  <si>
    <t>m5</t>
  </si>
  <si>
    <t>m4</t>
  </si>
  <si>
    <t>m3</t>
  </si>
  <si>
    <t>Volunteer</t>
  </si>
  <si>
    <t>MPC</t>
  </si>
  <si>
    <t>MEAN</t>
  </si>
  <si>
    <t>MCP</t>
  </si>
  <si>
    <t>only in II</t>
  </si>
  <si>
    <t>SE</t>
  </si>
  <si>
    <t>Time</t>
  </si>
  <si>
    <t xml:space="preserve">traces in  CC and seen in MPC </t>
  </si>
  <si>
    <t>DHP valerico OH sulph</t>
  </si>
  <si>
    <t>HPV sulph</t>
  </si>
  <si>
    <t>Met-EC-sulph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</si>
</sst>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3" x14ac:knownFonts="1">
    <font>
      <sz val="10"/>
      <color theme="1"/>
      <name val="Arial"/>
    </font>
    <font>
      <b/>
      <sz val="10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5"/>
        <bgColor indexed="64"/>
      </patternFill>
    </fill>
    <fill>
      <patternFill patternType="solid">
        <fgColor indexed="5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1"/>
  </cellStyleXfs>
  <cellXfs count="12">
    <xf numFmtId="0" fontId="0" fillId="0" borderId="1" xfId="0" applyBorder="1"/>
    <xf numFmtId="164" fontId="0" fillId="0" borderId="1" xfId="0" applyNumberFormat="1" applyBorder="1"/>
    <xf numFmtId="164" fontId="0" fillId="2" borderId="1" xfId="0" applyNumberFormat="1" applyFill="1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165" fontId="0" fillId="2" borderId="1" xfId="0" applyNumberFormat="1" applyFill="1" applyBorder="1"/>
    <xf numFmtId="165" fontId="0" fillId="0" borderId="1" xfId="0" applyNumberFormat="1" applyBorder="1"/>
    <xf numFmtId="0" fontId="0" fillId="2" borderId="1" xfId="0" applyFill="1" applyBorder="1"/>
    <xf numFmtId="0" fontId="0" fillId="0" borderId="1" xfId="0" applyBorder="1"/>
    <xf numFmtId="1" fontId="0" fillId="0" borderId="1" xfId="0" applyNumberFormat="1" applyBorder="1"/>
    <xf numFmtId="0" fontId="0" fillId="3" borderId="1" xfId="0" applyFill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Epicatequín-3'-glucuronide</a:t>
            </a:r>
          </a:p>
        </c:rich>
      </c:tx>
      <c:layout>
        <c:manualLayout>
          <c:xMode val="edge"/>
          <c:yMode val="edge"/>
          <c:x val="0.36312100000000003"/>
          <c:y val="3.35364000000000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7846"/>
          <c:y val="2.6004800000000002E-2"/>
          <c:w val="0.85750899999999997"/>
          <c:h val="0.82588600000000001"/>
        </c:manualLayout>
      </c:layout>
      <c:scatterChart>
        <c:scatterStyle val="lineMarker"/>
        <c:varyColors val="0"/>
        <c:ser>
          <c:idx val="0"/>
          <c:order val="0"/>
          <c:tx>
            <c:strRef>
              <c:f>'COCOA CC'!$S$2</c:f>
              <c:strCache>
                <c:ptCount val="1"/>
                <c:pt idx="0">
                  <c:v>CC</c:v>
                </c:pt>
              </c:strCache>
            </c:strRef>
          </c:tx>
          <c:spPr>
            <a:prstGeom prst="rect">
              <a:avLst/>
            </a:prstGeom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prstGeom prst="rect">
                <a:avLst/>
              </a:prstGeom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'COCOA CC'!$C$4:$C$11</c:f>
              <c:numCache>
                <c:formatCode>General</c:formatCode>
                <c:ptCount val="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</c:numCache>
            </c:numRef>
          </c:xVal>
          <c:yVal>
            <c:numRef>
              <c:f>'COCOA CC'!$S$4:$S$11</c:f>
              <c:numCache>
                <c:formatCode>0.000</c:formatCode>
                <c:ptCount val="8"/>
                <c:pt idx="0">
                  <c:v>0</c:v>
                </c:pt>
                <c:pt idx="1">
                  <c:v>2.3560333333333336E-2</c:v>
                </c:pt>
                <c:pt idx="2">
                  <c:v>2.4556000000000005E-2</c:v>
                </c:pt>
                <c:pt idx="3">
                  <c:v>2.0601999999999999E-2</c:v>
                </c:pt>
                <c:pt idx="4">
                  <c:v>1.5760833333333332E-2</c:v>
                </c:pt>
                <c:pt idx="5">
                  <c:v>3.8815E-3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'COCOA CC'!$V$2</c:f>
              <c:strCache>
                <c:ptCount val="1"/>
                <c:pt idx="0">
                  <c:v>MPC</c:v>
                </c:pt>
              </c:strCache>
            </c:strRef>
          </c:tx>
          <c:spPr>
            <a:prstGeom prst="rect">
              <a:avLst/>
            </a:prstGeom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prstGeom prst="rect">
                <a:avLst/>
              </a:prstGeom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'COCOA CC'!$C$4:$C$11</c:f>
              <c:numCache>
                <c:formatCode>General</c:formatCode>
                <c:ptCount val="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</c:numCache>
            </c:numRef>
          </c:xVal>
          <c:yVal>
            <c:numRef>
              <c:f>'COCOA CC'!$V$4:$V$11</c:f>
              <c:numCache>
                <c:formatCode>0.000</c:formatCode>
                <c:ptCount val="8"/>
                <c:pt idx="0">
                  <c:v>0</c:v>
                </c:pt>
                <c:pt idx="1">
                  <c:v>2.7098000000000001E-2</c:v>
                </c:pt>
                <c:pt idx="2">
                  <c:v>2.6512999999999998E-2</c:v>
                </c:pt>
                <c:pt idx="3">
                  <c:v>2.2735999999999999E-2</c:v>
                </c:pt>
                <c:pt idx="4">
                  <c:v>2.1947999999999999E-2</c:v>
                </c:pt>
                <c:pt idx="5">
                  <c:v>1.7929E-2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518120"/>
        <c:axId val="128523216"/>
      </c:scatterChart>
      <c:valAx>
        <c:axId val="128518120"/>
        <c:scaling>
          <c:orientation val="minMax"/>
          <c:max val="8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sz="10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Time (h)</a:t>
                </a:r>
              </a:p>
            </c:rich>
          </c:tx>
          <c:layout>
            <c:manualLayout>
              <c:xMode val="edge"/>
              <c:yMode val="edge"/>
              <c:x val="0.49078100000000002"/>
              <c:y val="0.9114179999999999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prstGeom prst="rect">
            <a:avLst/>
          </a:prstGeom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8523216"/>
        <c:crosses val="autoZero"/>
        <c:crossBetween val="between"/>
      </c:valAx>
      <c:valAx>
        <c:axId val="12852321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Concent (µM)</a:t>
                </a:r>
              </a:p>
            </c:rich>
          </c:tx>
          <c:layout>
            <c:manualLayout>
              <c:xMode val="edge"/>
              <c:yMode val="edge"/>
              <c:x val="7.09247E-3"/>
              <c:y val="0.32926899999999998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spPr>
          <a:prstGeom prst="rect">
            <a:avLst/>
          </a:prstGeom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8518120"/>
        <c:crosses val="autoZero"/>
        <c:crossBetween val="between"/>
      </c:valAx>
      <c:spPr>
        <a:prstGeom prst="rect">
          <a:avLst/>
        </a:prstGeom>
        <a:solidFill>
          <a:srgbClr val="FFFFFF"/>
        </a:solidFill>
        <a:ln w="3175">
          <a:noFill/>
        </a:ln>
      </c:spPr>
    </c:plotArea>
    <c:legend>
      <c:legendPos val="r"/>
      <c:layout>
        <c:manualLayout>
          <c:xMode val="edge"/>
          <c:yMode val="edge"/>
          <c:x val="0.81967299999999998"/>
          <c:y val="0.56929099999999999"/>
          <c:w val="0.13606600000000002"/>
          <c:h val="0.18726600000000004"/>
        </c:manualLayout>
      </c:layout>
      <c:overlay val="0"/>
      <c:spPr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vert="horz"/>
        <a:lstStyle/>
        <a:p>
          <a:pPr>
            <a:defRPr sz="1000" b="0" i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xfrm>
      <a:off x="0" y="0"/>
      <a:ext cx="0" cy="0"/>
    </a:xfrm>
    <a:prstGeom prst="rect">
      <a:avLst/>
    </a:prstGeom>
    <a:solidFill>
      <a:srgbClr val="FFFFFF"/>
    </a:solidFill>
    <a:ln w="3175">
      <a:solidFill>
        <a:srgbClr val="00000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/>
              <a:t>HPV sulfato</a:t>
            </a:r>
          </a:p>
        </c:rich>
      </c:tx>
      <c:layout>
        <c:manualLayout>
          <c:xMode val="edge"/>
          <c:yMode val="edge"/>
          <c:x val="0.36312100000000003"/>
          <c:y val="3.3536499999999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9298"/>
          <c:y val="2.3255899999999999E-2"/>
          <c:w val="0.84386099999999997"/>
          <c:h val="0.83056600000000003"/>
        </c:manualLayout>
      </c:layout>
      <c:scatterChart>
        <c:scatterStyle val="lineMarker"/>
        <c:varyColors val="0"/>
        <c:ser>
          <c:idx val="0"/>
          <c:order val="0"/>
          <c:tx>
            <c:strRef>
              <c:f>'COCOA MPC'!$S$19</c:f>
              <c:strCache>
                <c:ptCount val="1"/>
                <c:pt idx="0">
                  <c:v>MCP</c:v>
                </c:pt>
              </c:strCache>
            </c:strRef>
          </c:tx>
          <c:spPr>
            <a:prstGeom prst="rect">
              <a:avLst/>
            </a:prstGeom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prstGeom prst="rect">
                <a:avLst/>
              </a:prstGeom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'COCOA MPC'!$B$20:$B$27</c:f>
              <c:numCache>
                <c:formatCode>General</c:formatCode>
                <c:ptCount val="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</c:numCache>
            </c:numRef>
          </c:xVal>
          <c:yVal>
            <c:numRef>
              <c:f>'COCOA MPC'!$S$176:$S$183</c:f>
              <c:numCache>
                <c:formatCode>0.000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6.0000000000000001E-3</c:v>
                </c:pt>
                <c:pt idx="3">
                  <c:v>1.0748333333333332E-2</c:v>
                </c:pt>
                <c:pt idx="4">
                  <c:v>2.4857666666666667E-2</c:v>
                </c:pt>
                <c:pt idx="5">
                  <c:v>2.9713166666666666E-2</c:v>
                </c:pt>
                <c:pt idx="6">
                  <c:v>2.6466166666666669E-2</c:v>
                </c:pt>
                <c:pt idx="7">
                  <c:v>2.5773000000000001E-2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09088"/>
        <c:axId val="132007912"/>
      </c:scatterChart>
      <c:valAx>
        <c:axId val="132009088"/>
        <c:scaling>
          <c:orientation val="minMax"/>
          <c:max val="8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sz="10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/>
                  <a:t>Tiempo (h)</a:t>
                </a:r>
              </a:p>
            </c:rich>
          </c:tx>
          <c:layout>
            <c:manualLayout>
              <c:xMode val="edge"/>
              <c:yMode val="edge"/>
              <c:x val="0.49078100000000002"/>
              <c:y val="0.9114179999999999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prstGeom prst="rect">
            <a:avLst/>
          </a:prstGeom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2007912"/>
        <c:crosses val="autoZero"/>
        <c:crossBetween val="between"/>
      </c:valAx>
      <c:valAx>
        <c:axId val="132007912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 b="0" i="0">
                    <a:latin typeface="Calibri"/>
                    <a:ea typeface="Calibri"/>
                    <a:cs typeface="Calibri"/>
                  </a:defRPr>
                </a:pPr>
                <a:r>
                  <a:rPr sz="1000" b="0" i="0">
                    <a:latin typeface="Arial"/>
                    <a:ea typeface="Arial"/>
                    <a:cs typeface="Arial"/>
                  </a:rPr>
                  <a:t>Concentración (</a:t>
                </a:r>
                <a:r>
                  <a:rPr sz="1000" b="0" i="0">
                    <a:latin typeface="Calibri"/>
                    <a:ea typeface="Calibri"/>
                    <a:cs typeface="Calibri"/>
                  </a:rPr>
                  <a:t>µM)</a:t>
                </a:r>
                <a:endParaRPr/>
              </a:p>
            </c:rich>
          </c:tx>
          <c:layout>
            <c:manualLayout>
              <c:xMode val="edge"/>
              <c:yMode val="edge"/>
              <c:x val="7.09232E-3"/>
              <c:y val="0.32926899999999998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spPr>
          <a:prstGeom prst="rect">
            <a:avLst/>
          </a:prstGeom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2009088"/>
        <c:crosses val="autoZero"/>
        <c:crossBetween val="between"/>
      </c:valAx>
      <c:spPr>
        <a:prstGeom prst="rect">
          <a:avLst/>
        </a:prstGeom>
        <a:solidFill>
          <a:srgbClr val="FFFFFF"/>
        </a:solidFill>
        <a:ln w="3175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6491399999999998"/>
          <c:y val="0.54485099999999997"/>
          <c:w val="0.94737000000000005"/>
          <c:h val="0.76412100000000005"/>
        </c:manualLayout>
      </c:layout>
      <c:overlay val="0"/>
      <c:spPr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vert="horz"/>
        <a:lstStyle/>
        <a:p>
          <a:pPr>
            <a:defRPr sz="1000" b="0" i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xfrm>
      <a:off x="0" y="0"/>
      <a:ext cx="0" cy="0"/>
    </a:xfrm>
    <a:prstGeom prst="rect">
      <a:avLst/>
    </a:prstGeom>
    <a:solidFill>
      <a:srgbClr val="FFFFFF"/>
    </a:solidFill>
    <a:ln w="3175">
      <a:solidFill>
        <a:srgbClr val="00000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/>
              <a:t>HDHPVal sulfato</a:t>
            </a:r>
          </a:p>
        </c:rich>
      </c:tx>
      <c:layout>
        <c:manualLayout>
          <c:xMode val="edge"/>
          <c:yMode val="edge"/>
          <c:x val="0.36312100000000003"/>
          <c:y val="3.353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2781"/>
          <c:y val="2.6004800000000002E-2"/>
          <c:w val="0.84257400000000005"/>
          <c:h val="0.83017799999999997"/>
        </c:manualLayout>
      </c:layout>
      <c:scatterChart>
        <c:scatterStyle val="lineMarker"/>
        <c:varyColors val="0"/>
        <c:ser>
          <c:idx val="0"/>
          <c:order val="0"/>
          <c:tx>
            <c:strRef>
              <c:f>'COCOA MPC'!$S$19</c:f>
              <c:strCache>
                <c:ptCount val="1"/>
                <c:pt idx="0">
                  <c:v>MCP</c:v>
                </c:pt>
              </c:strCache>
            </c:strRef>
          </c:tx>
          <c:spPr>
            <a:prstGeom prst="rect">
              <a:avLst/>
            </a:prstGeom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prstGeom prst="rect">
                <a:avLst/>
              </a:prstGeom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'COCOA MPC'!$B$20:$B$27</c:f>
              <c:numCache>
                <c:formatCode>General</c:formatCode>
                <c:ptCount val="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</c:numCache>
            </c:numRef>
          </c:xVal>
          <c:yVal>
            <c:numRef>
              <c:f>'COCOA MPC'!$S$128:$S$135</c:f>
              <c:numCache>
                <c:formatCode>0.000</c:formatCode>
                <c:ptCount val="8"/>
                <c:pt idx="0">
                  <c:v>6.8938750000000007E-3</c:v>
                </c:pt>
                <c:pt idx="1">
                  <c:v>3.7374999999999999E-3</c:v>
                </c:pt>
                <c:pt idx="2">
                  <c:v>3.7251250000000001E-3</c:v>
                </c:pt>
                <c:pt idx="3">
                  <c:v>6.9127499999999996E-3</c:v>
                </c:pt>
                <c:pt idx="4">
                  <c:v>1.4195874999999998E-2</c:v>
                </c:pt>
                <c:pt idx="5">
                  <c:v>3.0805124999999999E-2</c:v>
                </c:pt>
                <c:pt idx="6">
                  <c:v>3.099675E-2</c:v>
                </c:pt>
                <c:pt idx="7">
                  <c:v>3.1545499999999997E-2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08696"/>
        <c:axId val="132009480"/>
      </c:scatterChart>
      <c:valAx>
        <c:axId val="132008696"/>
        <c:scaling>
          <c:orientation val="minMax"/>
          <c:max val="8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sz="10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/>
                  <a:t>Tiempo (h)</a:t>
                </a:r>
              </a:p>
            </c:rich>
          </c:tx>
          <c:layout>
            <c:manualLayout>
              <c:xMode val="edge"/>
              <c:yMode val="edge"/>
              <c:x val="0.49078100000000002"/>
              <c:y val="0.9114179999999999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prstGeom prst="rect">
            <a:avLst/>
          </a:prstGeom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2009480"/>
        <c:crosses val="autoZero"/>
        <c:crossBetween val="between"/>
      </c:valAx>
      <c:valAx>
        <c:axId val="13200948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 b="0" i="0">
                    <a:latin typeface="Calibri"/>
                    <a:ea typeface="Calibri"/>
                    <a:cs typeface="Calibri"/>
                  </a:defRPr>
                </a:pPr>
                <a:r>
                  <a:rPr sz="1000" b="0" i="0">
                    <a:latin typeface="Arial"/>
                    <a:ea typeface="Arial"/>
                    <a:cs typeface="Arial"/>
                  </a:rPr>
                  <a:t>Concentración (</a:t>
                </a:r>
                <a:r>
                  <a:rPr sz="1000" b="0" i="0">
                    <a:latin typeface="Calibri"/>
                    <a:ea typeface="Calibri"/>
                    <a:cs typeface="Calibri"/>
                  </a:rPr>
                  <a:t>µM)</a:t>
                </a:r>
                <a:endParaRPr/>
              </a:p>
            </c:rich>
          </c:tx>
          <c:layout>
            <c:manualLayout>
              <c:xMode val="edge"/>
              <c:yMode val="edge"/>
              <c:x val="7.0923000000000002E-3"/>
              <c:y val="0.32926899999999998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spPr>
          <a:prstGeom prst="rect">
            <a:avLst/>
          </a:prstGeom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2008696"/>
        <c:crosses val="autoZero"/>
        <c:crossBetween val="between"/>
      </c:valAx>
      <c:spPr>
        <a:prstGeom prst="rect">
          <a:avLst/>
        </a:prstGeom>
        <a:solidFill>
          <a:srgbClr val="FFFFFF"/>
        </a:solidFill>
        <a:ln w="3175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6554199999999994"/>
          <c:y val="0.580646"/>
          <c:w val="0.94849000000000006"/>
          <c:h val="0.80000099999999996"/>
        </c:manualLayout>
      </c:layout>
      <c:overlay val="0"/>
      <c:spPr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vert="horz"/>
        <a:lstStyle/>
        <a:p>
          <a:pPr>
            <a:defRPr sz="1000" b="0" i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xfrm>
      <a:off x="0" y="0"/>
      <a:ext cx="0" cy="0"/>
    </a:xfrm>
    <a:prstGeom prst="rect">
      <a:avLst/>
    </a:prstGeom>
    <a:solidFill>
      <a:srgbClr val="FFFFFF"/>
    </a:solidFill>
    <a:ln w="3175">
      <a:solidFill>
        <a:srgbClr val="00000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3'.Metil-epicatechín -7-sulphate</a:t>
            </a:r>
          </a:p>
        </c:rich>
      </c:tx>
      <c:layout>
        <c:manualLayout>
          <c:xMode val="edge"/>
          <c:yMode val="edge"/>
          <c:x val="0.39299000000000001"/>
          <c:y val="3.353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739"/>
          <c:y val="2.58065E-2"/>
          <c:w val="0.84173900000000001"/>
          <c:h val="0.829034000000000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'COCOA MPC'!$S$19</c:f>
              <c:strCache>
                <c:ptCount val="1"/>
                <c:pt idx="0">
                  <c:v>MCP</c:v>
                </c:pt>
              </c:strCache>
            </c:strRef>
          </c:tx>
          <c:spPr>
            <a:prstGeom prst="rect">
              <a:avLst/>
            </a:prstGeom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prstGeom prst="rect">
                <a:avLst/>
              </a:prstGeom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'COCOA MPC'!$B$20:$B$27</c:f>
              <c:numCache>
                <c:formatCode>General</c:formatCode>
                <c:ptCount val="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</c:numCache>
            </c:numRef>
          </c:xVal>
          <c:yVal>
            <c:numRef>
              <c:f>'COCOA MPC'!$S$20:$S$27</c:f>
              <c:numCache>
                <c:formatCode>0.000</c:formatCode>
                <c:ptCount val="8"/>
                <c:pt idx="0">
                  <c:v>0</c:v>
                </c:pt>
                <c:pt idx="1">
                  <c:v>2.8315714285714284E-2</c:v>
                </c:pt>
                <c:pt idx="2">
                  <c:v>3.7318999999999998E-2</c:v>
                </c:pt>
                <c:pt idx="3">
                  <c:v>3.3591714285714287E-2</c:v>
                </c:pt>
                <c:pt idx="4">
                  <c:v>2.1699714285714284E-2</c:v>
                </c:pt>
                <c:pt idx="5">
                  <c:v>1.5965714285714284E-2</c:v>
                </c:pt>
                <c:pt idx="6">
                  <c:v>1.5354571428571427E-2</c:v>
                </c:pt>
                <c:pt idx="7">
                  <c:v>5.0619999999999997E-3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790448"/>
        <c:axId val="132787704"/>
      </c:scatterChart>
      <c:valAx>
        <c:axId val="132790448"/>
        <c:scaling>
          <c:orientation val="minMax"/>
          <c:max val="8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sz="10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Time (h)</a:t>
                </a:r>
              </a:p>
            </c:rich>
          </c:tx>
          <c:layout>
            <c:manualLayout>
              <c:xMode val="edge"/>
              <c:yMode val="edge"/>
              <c:x val="0.49078100000000002"/>
              <c:y val="0.9114179999999999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prstGeom prst="rect">
            <a:avLst/>
          </a:prstGeom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2787704"/>
        <c:crosses val="autoZero"/>
        <c:crossBetween val="between"/>
      </c:valAx>
      <c:valAx>
        <c:axId val="132787704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 b="0" i="0">
                    <a:latin typeface="Calibri"/>
                    <a:ea typeface="Calibri"/>
                    <a:cs typeface="Calibri"/>
                  </a:defRPr>
                </a:pPr>
                <a:r>
                  <a:rPr lang="es-ES" sz="1000" b="0" i="0">
                    <a:latin typeface="Arial"/>
                    <a:ea typeface="Arial"/>
                    <a:cs typeface="Arial"/>
                  </a:rPr>
                  <a:t>Concentration (</a:t>
                </a:r>
                <a:r>
                  <a:rPr lang="es-ES" sz="1000" b="0" i="0">
                    <a:latin typeface="Calibri"/>
                    <a:ea typeface="Calibri"/>
                    <a:cs typeface="Calibri"/>
                  </a:rPr>
                  <a:t>µM)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7.0923699999999998E-3"/>
              <c:y val="0.32926899999999998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spPr>
          <a:prstGeom prst="rect">
            <a:avLst/>
          </a:prstGeom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2790448"/>
        <c:crosses val="autoZero"/>
        <c:crossBetween val="between"/>
      </c:valAx>
      <c:spPr>
        <a:prstGeom prst="rect">
          <a:avLst/>
        </a:prstGeom>
        <a:solidFill>
          <a:srgbClr val="FFFFFF"/>
        </a:solidFill>
        <a:ln w="3175">
          <a:noFill/>
        </a:ln>
      </c:spPr>
    </c:plotArea>
    <c:legend>
      <c:legendPos val="r"/>
      <c:layout>
        <c:manualLayout>
          <c:xMode val="edge"/>
          <c:yMode val="edge"/>
          <c:x val="0.76"/>
          <c:y val="0.151613"/>
          <c:w val="0.15130399999999999"/>
          <c:h val="0.16129100000000002"/>
        </c:manualLayout>
      </c:layout>
      <c:overlay val="0"/>
      <c:spPr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vert="horz"/>
        <a:lstStyle/>
        <a:p>
          <a:pPr>
            <a:defRPr sz="1000" b="0" i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xfrm>
      <a:off x="0" y="0"/>
      <a:ext cx="0" cy="0"/>
    </a:xfrm>
    <a:prstGeom prst="rect">
      <a:avLst/>
    </a:prstGeom>
    <a:solidFill>
      <a:srgbClr val="FFFFFF"/>
    </a:solidFill>
    <a:ln w="3175">
      <a:solidFill>
        <a:srgbClr val="00000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3'-Metil-epicatequín-5-sulphate</a:t>
            </a:r>
          </a:p>
        </c:rich>
      </c:tx>
      <c:layout>
        <c:manualLayout>
          <c:xMode val="edge"/>
          <c:yMode val="edge"/>
          <c:x val="0.45798800000000001"/>
          <c:y val="3.35364000000000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7846"/>
          <c:y val="2.6004800000000002E-2"/>
          <c:w val="0.85750899999999997"/>
          <c:h val="0.82588600000000001"/>
        </c:manualLayout>
      </c:layout>
      <c:scatterChart>
        <c:scatterStyle val="lineMarker"/>
        <c:varyColors val="0"/>
        <c:ser>
          <c:idx val="0"/>
          <c:order val="0"/>
          <c:tx>
            <c:strRef>
              <c:f>'COCOA CC'!$S$2</c:f>
              <c:strCache>
                <c:ptCount val="1"/>
                <c:pt idx="0">
                  <c:v>CC</c:v>
                </c:pt>
              </c:strCache>
            </c:strRef>
          </c:tx>
          <c:spPr>
            <a:prstGeom prst="rect">
              <a:avLst/>
            </a:prstGeom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prstGeom prst="rect">
                <a:avLst/>
              </a:prstGeom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'COCOA CC'!$C$23:$C$30</c:f>
              <c:numCache>
                <c:formatCode>General</c:formatCode>
                <c:ptCount val="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</c:numCache>
            </c:numRef>
          </c:xVal>
          <c:yVal>
            <c:numRef>
              <c:f>'COCOA CC'!$S$23:$S$30</c:f>
              <c:numCache>
                <c:formatCode>0.000</c:formatCode>
                <c:ptCount val="8"/>
                <c:pt idx="0">
                  <c:v>0</c:v>
                </c:pt>
                <c:pt idx="1">
                  <c:v>2.7728249999999999E-2</c:v>
                </c:pt>
                <c:pt idx="2">
                  <c:v>3.0387749999999998E-2</c:v>
                </c:pt>
                <c:pt idx="3">
                  <c:v>3.0480999999999998E-2</c:v>
                </c:pt>
                <c:pt idx="4">
                  <c:v>2.63035E-2</c:v>
                </c:pt>
                <c:pt idx="5">
                  <c:v>1.899025E-2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'COCOA CC'!$V$2</c:f>
              <c:strCache>
                <c:ptCount val="1"/>
                <c:pt idx="0">
                  <c:v>MPC</c:v>
                </c:pt>
              </c:strCache>
            </c:strRef>
          </c:tx>
          <c:spPr>
            <a:prstGeom prst="rect">
              <a:avLst/>
            </a:prstGeom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prstGeom prst="rect">
                <a:avLst/>
              </a:prstGeom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'COCOA CC'!$C$23:$C$30</c:f>
              <c:numCache>
                <c:formatCode>General</c:formatCode>
                <c:ptCount val="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</c:numCache>
            </c:numRef>
          </c:xVal>
          <c:yVal>
            <c:numRef>
              <c:f>'COCOA CC'!$V$23:$V$30</c:f>
              <c:numCache>
                <c:formatCode>0.000</c:formatCode>
                <c:ptCount val="8"/>
                <c:pt idx="0">
                  <c:v>0</c:v>
                </c:pt>
                <c:pt idx="1">
                  <c:v>1.8766000000000001E-2</c:v>
                </c:pt>
                <c:pt idx="2">
                  <c:v>4.0381E-2</c:v>
                </c:pt>
                <c:pt idx="3">
                  <c:v>3.9843000000000003E-2</c:v>
                </c:pt>
                <c:pt idx="4">
                  <c:v>3.7461000000000001E-2</c:v>
                </c:pt>
                <c:pt idx="5">
                  <c:v>1.8651999999999998E-2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520864"/>
        <c:axId val="128523608"/>
      </c:scatterChart>
      <c:valAx>
        <c:axId val="128520864"/>
        <c:scaling>
          <c:orientation val="minMax"/>
          <c:max val="8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sz="10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Tíme (h)</a:t>
                </a:r>
              </a:p>
            </c:rich>
          </c:tx>
          <c:layout>
            <c:manualLayout>
              <c:xMode val="edge"/>
              <c:yMode val="edge"/>
              <c:x val="0.49078100000000002"/>
              <c:y val="0.9114179999999999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prstGeom prst="rect">
            <a:avLst/>
          </a:prstGeom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8523608"/>
        <c:crosses val="autoZero"/>
        <c:crossBetween val="between"/>
      </c:valAx>
      <c:valAx>
        <c:axId val="128523608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 b="0" i="0">
                    <a:latin typeface="Calibri"/>
                    <a:ea typeface="Calibri"/>
                    <a:cs typeface="Calibri"/>
                  </a:defRPr>
                </a:pPr>
                <a:r>
                  <a:rPr lang="es-ES" sz="1000" b="0" i="0">
                    <a:latin typeface="Arial"/>
                    <a:ea typeface="Arial"/>
                    <a:cs typeface="Arial"/>
                  </a:rPr>
                  <a:t>Concent (</a:t>
                </a:r>
                <a:r>
                  <a:rPr lang="es-ES" sz="1000" b="0" i="0">
                    <a:latin typeface="Calibri"/>
                    <a:ea typeface="Calibri"/>
                    <a:cs typeface="Calibri"/>
                  </a:rPr>
                  <a:t>µM)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7.0923899999999996E-3"/>
              <c:y val="0.32926899999999998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spPr>
          <a:prstGeom prst="rect">
            <a:avLst/>
          </a:prstGeom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8520864"/>
        <c:crosses val="autoZero"/>
        <c:crossBetween val="between"/>
      </c:valAx>
      <c:spPr>
        <a:prstGeom prst="rect">
          <a:avLst/>
        </a:prstGeom>
        <a:solidFill>
          <a:srgbClr val="FFFFFF"/>
        </a:solidFill>
        <a:ln w="3175">
          <a:noFill/>
        </a:ln>
      </c:spPr>
    </c:plotArea>
    <c:legend>
      <c:legendPos val="r"/>
      <c:layout>
        <c:manualLayout>
          <c:xMode val="edge"/>
          <c:yMode val="edge"/>
          <c:x val="0.82101900000000005"/>
          <c:y val="0.53356999999999999"/>
          <c:w val="0.13628999999999991"/>
          <c:h val="0.18727899999999997"/>
        </c:manualLayout>
      </c:layout>
      <c:overlay val="0"/>
      <c:spPr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vert="horz"/>
        <a:lstStyle/>
        <a:p>
          <a:pPr>
            <a:defRPr sz="1000" b="0" i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xfrm>
      <a:off x="0" y="0"/>
      <a:ext cx="0" cy="0"/>
    </a:xfrm>
    <a:prstGeom prst="rect">
      <a:avLst/>
    </a:prstGeom>
    <a:solidFill>
      <a:srgbClr val="FFFFFF"/>
    </a:solidFill>
    <a:ln w="3175">
      <a:solidFill>
        <a:srgbClr val="00000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DHPV</a:t>
            </a:r>
          </a:p>
        </c:rich>
      </c:tx>
      <c:layout>
        <c:manualLayout>
          <c:xMode val="edge"/>
          <c:yMode val="edge"/>
          <c:x val="0.36312100000000003"/>
          <c:y val="3.35362999999999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7846"/>
          <c:y val="2.6004800000000002E-2"/>
          <c:w val="0.84659700000000004"/>
          <c:h val="0.82588600000000001"/>
        </c:manualLayout>
      </c:layout>
      <c:scatterChart>
        <c:scatterStyle val="lineMarker"/>
        <c:varyColors val="0"/>
        <c:ser>
          <c:idx val="0"/>
          <c:order val="0"/>
          <c:tx>
            <c:strRef>
              <c:f>'COCOA CC'!$S$2</c:f>
              <c:strCache>
                <c:ptCount val="1"/>
                <c:pt idx="0">
                  <c:v>CC</c:v>
                </c:pt>
              </c:strCache>
            </c:strRef>
          </c:tx>
          <c:spPr>
            <a:prstGeom prst="rect">
              <a:avLst/>
            </a:prstGeom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prstGeom prst="rect">
                <a:avLst/>
              </a:prstGeom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'COCOA CC'!$C$41:$C$48</c:f>
              <c:numCache>
                <c:formatCode>General</c:formatCode>
                <c:ptCount val="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</c:numCache>
            </c:numRef>
          </c:xVal>
          <c:yVal>
            <c:numRef>
              <c:f>'COCOA CC'!$S$41:$S$48</c:f>
              <c:numCache>
                <c:formatCode>0.000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9.6936666666666664E-3</c:v>
                </c:pt>
                <c:pt idx="5">
                  <c:v>2.583266666666667E-2</c:v>
                </c:pt>
                <c:pt idx="6">
                  <c:v>2.6463666666666663E-2</c:v>
                </c:pt>
                <c:pt idx="7">
                  <c:v>1.7547999999999998E-2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'COCOA CC'!$V$2</c:f>
              <c:strCache>
                <c:ptCount val="1"/>
                <c:pt idx="0">
                  <c:v>MPC</c:v>
                </c:pt>
              </c:strCache>
            </c:strRef>
          </c:tx>
          <c:spPr>
            <a:prstGeom prst="rect">
              <a:avLst/>
            </a:prstGeom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prstGeom prst="rect">
                <a:avLst/>
              </a:prstGeom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'COCOA CC'!$C$41:$C$48</c:f>
              <c:numCache>
                <c:formatCode>General</c:formatCode>
                <c:ptCount val="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</c:numCache>
            </c:numRef>
          </c:xVal>
          <c:yVal>
            <c:numRef>
              <c:f>'COCOA CC'!$V$41:$V$48</c:f>
              <c:numCache>
                <c:formatCode>0.0000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7.8180000000000003E-3</c:v>
                </c:pt>
                <c:pt idx="4">
                  <c:v>2.7570000000000001E-2</c:v>
                </c:pt>
                <c:pt idx="5">
                  <c:v>3.3764000000000002E-2</c:v>
                </c:pt>
                <c:pt idx="6">
                  <c:v>3.4853000000000002E-2</c:v>
                </c:pt>
                <c:pt idx="7">
                  <c:v>3.0341E-2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516160"/>
        <c:axId val="128517728"/>
      </c:scatterChart>
      <c:valAx>
        <c:axId val="128516160"/>
        <c:scaling>
          <c:orientation val="minMax"/>
          <c:max val="8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sz="10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Time (h)</a:t>
                </a:r>
              </a:p>
            </c:rich>
          </c:tx>
          <c:layout>
            <c:manualLayout>
              <c:xMode val="edge"/>
              <c:yMode val="edge"/>
              <c:x val="0.49078100000000002"/>
              <c:y val="0.9114179999999999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prstGeom prst="rect">
            <a:avLst/>
          </a:prstGeom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8517728"/>
        <c:crosses val="autoZero"/>
        <c:crossBetween val="between"/>
      </c:valAx>
      <c:valAx>
        <c:axId val="128517728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 b="0" i="0">
                    <a:latin typeface="Calibri"/>
                    <a:ea typeface="Calibri"/>
                    <a:cs typeface="Calibri"/>
                  </a:defRPr>
                </a:pPr>
                <a:r>
                  <a:rPr lang="es-ES" sz="1000" b="0" i="0">
                    <a:latin typeface="Arial"/>
                    <a:ea typeface="Arial"/>
                    <a:cs typeface="Arial"/>
                  </a:rPr>
                  <a:t>Concent (</a:t>
                </a:r>
                <a:r>
                  <a:rPr lang="es-ES" sz="1000" b="0" i="0">
                    <a:latin typeface="Calibri"/>
                    <a:ea typeface="Calibri"/>
                    <a:cs typeface="Calibri"/>
                  </a:rPr>
                  <a:t>µM)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7.0923699999999998E-3"/>
              <c:y val="0.32926899999999998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spPr>
          <a:prstGeom prst="rect">
            <a:avLst/>
          </a:prstGeom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8516160"/>
        <c:crosses val="autoZero"/>
        <c:crossBetween val="between"/>
      </c:valAx>
      <c:spPr>
        <a:prstGeom prst="rect">
          <a:avLst/>
        </a:prstGeom>
        <a:solidFill>
          <a:srgbClr val="FFFFFF"/>
        </a:solidFill>
        <a:ln w="3175">
          <a:noFill/>
        </a:ln>
      </c:spPr>
    </c:plotArea>
    <c:legend>
      <c:legendPos val="r"/>
      <c:layout>
        <c:manualLayout>
          <c:xMode val="edge"/>
          <c:yMode val="edge"/>
          <c:x val="0.819967"/>
          <c:y val="0.56949300000000003"/>
          <c:w val="0.13584300000000005"/>
          <c:h val="0.18982999999999994"/>
        </c:manualLayout>
      </c:layout>
      <c:overlay val="0"/>
      <c:spPr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vert="horz"/>
        <a:lstStyle/>
        <a:p>
          <a:pPr>
            <a:defRPr sz="1000" b="0" i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xfrm>
      <a:off x="0" y="0"/>
      <a:ext cx="0" cy="0"/>
    </a:xfrm>
    <a:prstGeom prst="rect">
      <a:avLst/>
    </a:prstGeom>
    <a:solidFill>
      <a:srgbClr val="FFFFFF"/>
    </a:solidFill>
    <a:ln w="3175">
      <a:solidFill>
        <a:srgbClr val="00000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Epicatechín-3'-sulphate</a:t>
            </a:r>
          </a:p>
        </c:rich>
      </c:tx>
      <c:layout>
        <c:manualLayout>
          <c:xMode val="edge"/>
          <c:yMode val="edge"/>
          <c:x val="0.36312100000000003"/>
          <c:y val="3.35367000000000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7846"/>
          <c:y val="2.6004800000000002E-2"/>
          <c:w val="0.85750899999999997"/>
          <c:h val="0.82588600000000001"/>
        </c:manualLayout>
      </c:layout>
      <c:scatterChart>
        <c:scatterStyle val="lineMarker"/>
        <c:varyColors val="0"/>
        <c:ser>
          <c:idx val="0"/>
          <c:order val="0"/>
          <c:tx>
            <c:strRef>
              <c:f>'COCOA CC'!$S$57</c:f>
              <c:strCache>
                <c:ptCount val="1"/>
                <c:pt idx="0">
                  <c:v>CC</c:v>
                </c:pt>
              </c:strCache>
            </c:strRef>
          </c:tx>
          <c:spPr>
            <a:prstGeom prst="rect">
              <a:avLst/>
            </a:prstGeom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prstGeom prst="rect">
                <a:avLst/>
              </a:prstGeom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'COCOA CC'!$C$58:$C$65</c:f>
              <c:numCache>
                <c:formatCode>General</c:formatCode>
                <c:ptCount val="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</c:numCache>
            </c:numRef>
          </c:xVal>
          <c:yVal>
            <c:numRef>
              <c:f>'COCOA CC'!$S$58:$S$65</c:f>
              <c:numCache>
                <c:formatCode>0.000</c:formatCode>
                <c:ptCount val="8"/>
                <c:pt idx="0">
                  <c:v>0</c:v>
                </c:pt>
                <c:pt idx="1">
                  <c:v>2.0201749999999997E-2</c:v>
                </c:pt>
                <c:pt idx="2">
                  <c:v>2.5882999999999996E-2</c:v>
                </c:pt>
                <c:pt idx="3">
                  <c:v>2.3931249999999998E-2</c:v>
                </c:pt>
                <c:pt idx="4">
                  <c:v>2.2579999999999999E-2</c:v>
                </c:pt>
                <c:pt idx="5">
                  <c:v>1.6934999999999999E-2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'COCOA CC'!$V$57</c:f>
              <c:strCache>
                <c:ptCount val="1"/>
                <c:pt idx="0">
                  <c:v>MPC</c:v>
                </c:pt>
              </c:strCache>
            </c:strRef>
          </c:tx>
          <c:spPr>
            <a:prstGeom prst="rect">
              <a:avLst/>
            </a:prstGeom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prstGeom prst="rect">
                <a:avLst/>
              </a:prstGeom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'COCOA CC'!$C$58:$C$65</c:f>
              <c:numCache>
                <c:formatCode>General</c:formatCode>
                <c:ptCount val="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</c:numCache>
            </c:numRef>
          </c:xVal>
          <c:yVal>
            <c:numRef>
              <c:f>'COCOA CC'!$V$58:$V$65</c:f>
              <c:numCache>
                <c:formatCode>0.000</c:formatCode>
                <c:ptCount val="8"/>
                <c:pt idx="0">
                  <c:v>0</c:v>
                </c:pt>
                <c:pt idx="1">
                  <c:v>1.5192000000000001E-2</c:v>
                </c:pt>
                <c:pt idx="2">
                  <c:v>4.0301999999999998E-2</c:v>
                </c:pt>
                <c:pt idx="3">
                  <c:v>2.5027000000000001E-2</c:v>
                </c:pt>
                <c:pt idx="4">
                  <c:v>2.3004E-2</c:v>
                </c:pt>
                <c:pt idx="5">
                  <c:v>1.9179000000000002E-2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518904"/>
        <c:axId val="128519296"/>
      </c:scatterChart>
      <c:valAx>
        <c:axId val="128518904"/>
        <c:scaling>
          <c:orientation val="minMax"/>
          <c:max val="8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sz="10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Time (h)</a:t>
                </a:r>
              </a:p>
            </c:rich>
          </c:tx>
          <c:layout>
            <c:manualLayout>
              <c:xMode val="edge"/>
              <c:yMode val="edge"/>
              <c:x val="0.49078100000000002"/>
              <c:y val="0.9114179999999999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prstGeom prst="rect">
            <a:avLst/>
          </a:prstGeom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8519296"/>
        <c:crosses val="autoZero"/>
        <c:crossBetween val="between"/>
      </c:valAx>
      <c:valAx>
        <c:axId val="12851929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 b="0" i="0">
                    <a:latin typeface="Calibri"/>
                    <a:ea typeface="Calibri"/>
                    <a:cs typeface="Calibri"/>
                  </a:defRPr>
                </a:pPr>
                <a:r>
                  <a:rPr lang="es-ES" sz="1000" b="0" i="0">
                    <a:latin typeface="Arial"/>
                    <a:ea typeface="Arial"/>
                    <a:cs typeface="Arial"/>
                  </a:rPr>
                  <a:t>Concentr</a:t>
                </a:r>
              </a:p>
              <a:p>
                <a:pPr>
                  <a:defRPr sz="1100" b="0" i="0">
                    <a:latin typeface="Calibri"/>
                    <a:ea typeface="Calibri"/>
                    <a:cs typeface="Calibri"/>
                  </a:defRPr>
                </a:pPr>
                <a:r>
                  <a:rPr lang="es-ES" sz="1000" b="0" i="0">
                    <a:latin typeface="Arial"/>
                    <a:ea typeface="Arial"/>
                    <a:cs typeface="Arial"/>
                  </a:rPr>
                  <a:t> (</a:t>
                </a:r>
                <a:r>
                  <a:rPr lang="es-ES" sz="1000" b="0" i="0">
                    <a:latin typeface="Calibri"/>
                    <a:ea typeface="Calibri"/>
                    <a:cs typeface="Calibri"/>
                  </a:rPr>
                  <a:t>µM)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7.0923460858075132E-3"/>
              <c:y val="0.3379258727063149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spPr>
          <a:prstGeom prst="rect">
            <a:avLst/>
          </a:prstGeom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8518904"/>
        <c:crosses val="autoZero"/>
        <c:crossBetween val="between"/>
      </c:valAx>
      <c:spPr>
        <a:prstGeom prst="rect">
          <a:avLst/>
        </a:prstGeom>
        <a:solidFill>
          <a:srgbClr val="FFFFFF"/>
        </a:solidFill>
        <a:ln w="3175">
          <a:noFill/>
        </a:ln>
      </c:spPr>
    </c:plotArea>
    <c:legend>
      <c:legendPos val="r"/>
      <c:layout>
        <c:manualLayout>
          <c:xMode val="edge"/>
          <c:yMode val="edge"/>
          <c:x val="0.82101900000000005"/>
          <c:y val="0.57006400000000002"/>
          <c:w val="0.13628999999999991"/>
          <c:h val="0.19108199999999997"/>
        </c:manualLayout>
      </c:layout>
      <c:overlay val="0"/>
      <c:spPr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vert="horz"/>
        <a:lstStyle/>
        <a:p>
          <a:pPr>
            <a:defRPr sz="1000" b="0" i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xfrm>
      <a:off x="0" y="0"/>
      <a:ext cx="0" cy="0"/>
    </a:xfrm>
    <a:prstGeom prst="rect">
      <a:avLst/>
    </a:prstGeom>
    <a:solidFill>
      <a:srgbClr val="FFFFFF"/>
    </a:solidFill>
    <a:ln w="3175">
      <a:solidFill>
        <a:srgbClr val="00000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DHPV glucuronide</a:t>
            </a:r>
          </a:p>
        </c:rich>
      </c:tx>
      <c:layout>
        <c:manualLayout>
          <c:xMode val="edge"/>
          <c:yMode val="edge"/>
          <c:x val="0.36312100000000003"/>
          <c:y val="3.35367000000000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7846"/>
          <c:y val="2.6004800000000002E-2"/>
          <c:w val="0.85750899999999997"/>
          <c:h val="0.82588600000000001"/>
        </c:manualLayout>
      </c:layout>
      <c:scatterChart>
        <c:scatterStyle val="lineMarker"/>
        <c:varyColors val="0"/>
        <c:ser>
          <c:idx val="0"/>
          <c:order val="0"/>
          <c:tx>
            <c:strRef>
              <c:f>'COCOA CC'!$S$57</c:f>
              <c:strCache>
                <c:ptCount val="1"/>
                <c:pt idx="0">
                  <c:v>CC</c:v>
                </c:pt>
              </c:strCache>
            </c:strRef>
          </c:tx>
          <c:spPr>
            <a:prstGeom prst="rect">
              <a:avLst/>
            </a:prstGeom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prstGeom prst="rect">
                <a:avLst/>
              </a:prstGeom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'COCOA CC'!$C$95:$C$102</c:f>
              <c:numCache>
                <c:formatCode>General</c:formatCode>
                <c:ptCount val="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</c:numCache>
            </c:numRef>
          </c:xVal>
          <c:yVal>
            <c:numRef>
              <c:f>'COCOA CC'!$S$95:$S$102</c:f>
              <c:numCache>
                <c:formatCode>0.000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1.8759833333333333E-2</c:v>
                </c:pt>
                <c:pt idx="6">
                  <c:v>3.0465999999999993E-2</c:v>
                </c:pt>
                <c:pt idx="7">
                  <c:v>1.7378333333333332E-2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'COCOA CC'!$V$57</c:f>
              <c:strCache>
                <c:ptCount val="1"/>
                <c:pt idx="0">
                  <c:v>MPC</c:v>
                </c:pt>
              </c:strCache>
            </c:strRef>
          </c:tx>
          <c:spPr>
            <a:prstGeom prst="rect">
              <a:avLst/>
            </a:prstGeom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prstGeom prst="rect">
                <a:avLst/>
              </a:prstGeom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'COCOA CC'!$C$95:$C$102</c:f>
              <c:numCache>
                <c:formatCode>General</c:formatCode>
                <c:ptCount val="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</c:numCache>
            </c:numRef>
          </c:xVal>
          <c:yVal>
            <c:numRef>
              <c:f>'COCOA CC'!$V$95:$V$102</c:f>
              <c:numCache>
                <c:formatCode>0.0000</c:formatCode>
                <c:ptCount val="8"/>
                <c:pt idx="0">
                  <c:v>2.0886999999999999E-2</c:v>
                </c:pt>
                <c:pt idx="1">
                  <c:v>2.2186999999999998E-2</c:v>
                </c:pt>
                <c:pt idx="2">
                  <c:v>2.5808999999999999E-2</c:v>
                </c:pt>
                <c:pt idx="3">
                  <c:v>4.1412999999999998E-2</c:v>
                </c:pt>
                <c:pt idx="4">
                  <c:v>0.12243900000000001</c:v>
                </c:pt>
                <c:pt idx="5">
                  <c:v>0.28245799999999999</c:v>
                </c:pt>
                <c:pt idx="6">
                  <c:v>0.30669999999999997</c:v>
                </c:pt>
                <c:pt idx="7">
                  <c:v>0.19675000000000001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10264"/>
        <c:axId val="132012616"/>
      </c:scatterChart>
      <c:valAx>
        <c:axId val="132010264"/>
        <c:scaling>
          <c:orientation val="minMax"/>
          <c:max val="8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sz="10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Tíme</a:t>
                </a:r>
                <a:r>
                  <a:rPr lang="es-ES" baseline="0"/>
                  <a:t> (h)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0.49078100000000002"/>
              <c:y val="0.9114179999999999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prstGeom prst="rect">
            <a:avLst/>
          </a:prstGeom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2012616"/>
        <c:crosses val="autoZero"/>
        <c:crossBetween val="between"/>
      </c:valAx>
      <c:valAx>
        <c:axId val="13201261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 b="0" i="0">
                    <a:latin typeface="Calibri"/>
                    <a:ea typeface="Calibri"/>
                    <a:cs typeface="Calibri"/>
                  </a:defRPr>
                </a:pPr>
                <a:r>
                  <a:rPr lang="es-ES" sz="1000" b="0" i="0">
                    <a:latin typeface="Arial"/>
                    <a:ea typeface="Arial"/>
                    <a:cs typeface="Arial"/>
                  </a:rPr>
                  <a:t>Concent (</a:t>
                </a:r>
                <a:r>
                  <a:rPr lang="es-ES" sz="1000" b="0" i="0">
                    <a:latin typeface="Calibri"/>
                    <a:ea typeface="Calibri"/>
                    <a:cs typeface="Calibri"/>
                  </a:rPr>
                  <a:t>µM)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7.0924500000000001E-3"/>
              <c:y val="0.32926899999999998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spPr>
          <a:prstGeom prst="rect">
            <a:avLst/>
          </a:prstGeom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2010264"/>
        <c:crosses val="autoZero"/>
        <c:crossBetween val="between"/>
      </c:valAx>
      <c:spPr>
        <a:prstGeom prst="rect">
          <a:avLst/>
        </a:prstGeom>
        <a:solidFill>
          <a:srgbClr val="FFFFFF"/>
        </a:solidFill>
        <a:ln w="3175">
          <a:noFill/>
        </a:ln>
      </c:spPr>
    </c:plotArea>
    <c:legend>
      <c:legendPos val="r"/>
      <c:layout>
        <c:manualLayout>
          <c:xMode val="edge"/>
          <c:yMode val="edge"/>
          <c:x val="0.82026299999999996"/>
          <c:y val="0.49838399999999999"/>
          <c:w val="0.13562099999999999"/>
          <c:h val="0.18770199999999998"/>
        </c:manualLayout>
      </c:layout>
      <c:overlay val="0"/>
      <c:spPr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vert="horz"/>
        <a:lstStyle/>
        <a:p>
          <a:pPr>
            <a:defRPr sz="1000" b="0" i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xfrm>
      <a:off x="0" y="0"/>
      <a:ext cx="0" cy="0"/>
    </a:xfrm>
    <a:prstGeom prst="rect">
      <a:avLst/>
    </a:prstGeom>
    <a:solidFill>
      <a:srgbClr val="FFFFFF"/>
    </a:solidFill>
    <a:ln w="3175">
      <a:solidFill>
        <a:srgbClr val="00000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DHPV sulfate</a:t>
            </a:r>
          </a:p>
        </c:rich>
      </c:tx>
      <c:layout>
        <c:manualLayout>
          <c:xMode val="edge"/>
          <c:yMode val="edge"/>
          <c:x val="0.36312100000000003"/>
          <c:y val="3.35364000000000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7667"/>
          <c:y val="2.349E-2"/>
          <c:w val="0.85644399999999998"/>
          <c:h val="0.825505000000000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'COCOA CC'!$S$57</c:f>
              <c:strCache>
                <c:ptCount val="1"/>
                <c:pt idx="0">
                  <c:v>CC</c:v>
                </c:pt>
              </c:strCache>
            </c:strRef>
          </c:tx>
          <c:spPr>
            <a:prstGeom prst="rect">
              <a:avLst/>
            </a:prstGeom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prstGeom prst="rect">
                <a:avLst/>
              </a:prstGeom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'COCOA CC'!$C$77:$C$84</c:f>
              <c:numCache>
                <c:formatCode>General</c:formatCode>
                <c:ptCount val="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</c:numCache>
            </c:numRef>
          </c:xVal>
          <c:yVal>
            <c:numRef>
              <c:f>'COCOA CC'!$S$77:$S$84</c:f>
              <c:numCache>
                <c:formatCode>0.000</c:formatCode>
                <c:ptCount val="8"/>
                <c:pt idx="0">
                  <c:v>1.4276636363636363E-2</c:v>
                </c:pt>
                <c:pt idx="1">
                  <c:v>1.2820818181818183E-2</c:v>
                </c:pt>
                <c:pt idx="2">
                  <c:v>1.1440454545454547E-2</c:v>
                </c:pt>
                <c:pt idx="3">
                  <c:v>1.1237545454545455E-2</c:v>
                </c:pt>
                <c:pt idx="4">
                  <c:v>5.7672181818181817E-2</c:v>
                </c:pt>
                <c:pt idx="5">
                  <c:v>0.25621579999999999</c:v>
                </c:pt>
                <c:pt idx="6">
                  <c:v>0.23481472727272726</c:v>
                </c:pt>
                <c:pt idx="7">
                  <c:v>0.17375136363636362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'COCOA CC'!$V$57</c:f>
              <c:strCache>
                <c:ptCount val="1"/>
                <c:pt idx="0">
                  <c:v>MPC</c:v>
                </c:pt>
              </c:strCache>
            </c:strRef>
          </c:tx>
          <c:spPr>
            <a:prstGeom prst="rect">
              <a:avLst/>
            </a:prstGeom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prstGeom prst="rect">
                <a:avLst/>
              </a:prstGeom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'COCOA CC'!$C$77:$C$84</c:f>
              <c:numCache>
                <c:formatCode>General</c:formatCode>
                <c:ptCount val="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</c:numCache>
            </c:numRef>
          </c:xVal>
          <c:yVal>
            <c:numRef>
              <c:f>'COCOA CC'!$V$77:$V$84</c:f>
              <c:numCache>
                <c:formatCode>0.0000</c:formatCode>
                <c:ptCount val="8"/>
                <c:pt idx="0">
                  <c:v>1.8442E-2</c:v>
                </c:pt>
                <c:pt idx="1">
                  <c:v>1.9625E-2</c:v>
                </c:pt>
                <c:pt idx="2">
                  <c:v>2.2862E-2</c:v>
                </c:pt>
                <c:pt idx="3">
                  <c:v>3.6198000000000001E-2</c:v>
                </c:pt>
                <c:pt idx="4">
                  <c:v>0.126273</c:v>
                </c:pt>
                <c:pt idx="5">
                  <c:v>0.28138000000000002</c:v>
                </c:pt>
                <c:pt idx="6">
                  <c:v>0.286084</c:v>
                </c:pt>
                <c:pt idx="7">
                  <c:v>0.19570399999999999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11440"/>
        <c:axId val="132007520"/>
      </c:scatterChart>
      <c:valAx>
        <c:axId val="132011440"/>
        <c:scaling>
          <c:orientation val="minMax"/>
          <c:max val="8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sz="10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Time (h)</a:t>
                </a:r>
              </a:p>
            </c:rich>
          </c:tx>
          <c:layout>
            <c:manualLayout>
              <c:xMode val="edge"/>
              <c:yMode val="edge"/>
              <c:x val="0.49078100000000002"/>
              <c:y val="0.9114179999999999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prstGeom prst="rect">
            <a:avLst/>
          </a:prstGeom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2007520"/>
        <c:crosses val="autoZero"/>
        <c:crossBetween val="between"/>
      </c:valAx>
      <c:valAx>
        <c:axId val="13200752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 b="0" i="0">
                    <a:latin typeface="Calibri"/>
                    <a:ea typeface="Calibri"/>
                    <a:cs typeface="Calibri"/>
                  </a:defRPr>
                </a:pPr>
                <a:r>
                  <a:rPr lang="es-ES" sz="1000" b="0" i="0">
                    <a:latin typeface="Arial"/>
                    <a:ea typeface="Arial"/>
                    <a:cs typeface="Arial"/>
                  </a:rPr>
                  <a:t>Concent (</a:t>
                </a:r>
                <a:r>
                  <a:rPr lang="es-ES" sz="1000" b="0" i="0">
                    <a:latin typeface="Calibri"/>
                    <a:ea typeface="Calibri"/>
                    <a:cs typeface="Calibri"/>
                  </a:rPr>
                  <a:t>µM)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7.0923499999999999E-3"/>
              <c:y val="0.32926899999999998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spPr>
          <a:prstGeom prst="rect">
            <a:avLst/>
          </a:prstGeom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2011440"/>
        <c:crosses val="autoZero"/>
        <c:crossBetween val="between"/>
      </c:valAx>
      <c:spPr>
        <a:prstGeom prst="rect">
          <a:avLst/>
        </a:prstGeom>
        <a:solidFill>
          <a:srgbClr val="FFFFFF"/>
        </a:solidFill>
        <a:ln w="3175">
          <a:noFill/>
        </a:ln>
      </c:spPr>
    </c:plotArea>
    <c:legend>
      <c:legendPos val="r"/>
      <c:layout>
        <c:manualLayout>
          <c:xMode val="edge"/>
          <c:yMode val="edge"/>
          <c:x val="0.82055500000000003"/>
          <c:y val="0.56711500000000004"/>
          <c:w val="0.13539999999999996"/>
          <c:h val="0.18791999999999998"/>
        </c:manualLayout>
      </c:layout>
      <c:overlay val="0"/>
      <c:spPr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vert="horz"/>
        <a:lstStyle/>
        <a:p>
          <a:pPr>
            <a:defRPr sz="1000" b="0" i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xfrm>
      <a:off x="0" y="0"/>
      <a:ext cx="0" cy="0"/>
    </a:xfrm>
    <a:prstGeom prst="rect">
      <a:avLst/>
    </a:prstGeom>
    <a:solidFill>
      <a:srgbClr val="FFFFFF"/>
    </a:solidFill>
    <a:ln w="3175">
      <a:solidFill>
        <a:srgbClr val="00000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MHPV glucuronide</a:t>
            </a:r>
          </a:p>
        </c:rich>
      </c:tx>
      <c:layout>
        <c:manualLayout>
          <c:xMode val="edge"/>
          <c:yMode val="edge"/>
          <c:x val="0.36312100000000003"/>
          <c:y val="3.3536499999999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696899999999999"/>
          <c:y val="2.50897E-2"/>
          <c:w val="0.85575400000000001"/>
          <c:h val="0.824376"/>
        </c:manualLayout>
      </c:layout>
      <c:scatterChart>
        <c:scatterStyle val="lineMarker"/>
        <c:varyColors val="0"/>
        <c:ser>
          <c:idx val="0"/>
          <c:order val="0"/>
          <c:tx>
            <c:strRef>
              <c:f>'COCOA CC'!$S$57</c:f>
              <c:strCache>
                <c:ptCount val="1"/>
                <c:pt idx="0">
                  <c:v>CC</c:v>
                </c:pt>
              </c:strCache>
            </c:strRef>
          </c:tx>
          <c:spPr>
            <a:prstGeom prst="rect">
              <a:avLst/>
            </a:prstGeom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prstGeom prst="rect">
                <a:avLst/>
              </a:prstGeom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'COCOA CC'!$C$95:$C$102</c:f>
              <c:numCache>
                <c:formatCode>General</c:formatCode>
                <c:ptCount val="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</c:numCache>
            </c:numRef>
          </c:xVal>
          <c:yVal>
            <c:numRef>
              <c:f>'COCOA CC'!$S$111:$S$118</c:f>
              <c:numCache>
                <c:formatCode>0.000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4.0806666666666665E-3</c:v>
                </c:pt>
                <c:pt idx="5">
                  <c:v>1.6664833333333334E-2</c:v>
                </c:pt>
                <c:pt idx="6">
                  <c:v>2.0331666666666665E-2</c:v>
                </c:pt>
                <c:pt idx="7">
                  <c:v>8.0006666666666663E-3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'COCOA CC'!$V$57</c:f>
              <c:strCache>
                <c:ptCount val="1"/>
                <c:pt idx="0">
                  <c:v>MPC</c:v>
                </c:pt>
              </c:strCache>
            </c:strRef>
          </c:tx>
          <c:spPr>
            <a:prstGeom prst="rect">
              <a:avLst/>
            </a:prstGeom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prstGeom prst="rect">
                <a:avLst/>
              </a:prstGeom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'COCOA CC'!$C$95:$C$102</c:f>
              <c:numCache>
                <c:formatCode>General</c:formatCode>
                <c:ptCount val="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</c:numCache>
            </c:numRef>
          </c:xVal>
          <c:yVal>
            <c:numRef>
              <c:f>'COCOA CC'!$V$111:$V$118</c:f>
              <c:numCache>
                <c:formatCode>0.000</c:formatCode>
                <c:ptCount val="8"/>
                <c:pt idx="0">
                  <c:v>0</c:v>
                </c:pt>
                <c:pt idx="1">
                  <c:v>2.944E-3</c:v>
                </c:pt>
                <c:pt idx="2">
                  <c:v>3.0669999999999998E-3</c:v>
                </c:pt>
                <c:pt idx="3">
                  <c:v>2.957E-3</c:v>
                </c:pt>
                <c:pt idx="4">
                  <c:v>2.9510000000000001E-3</c:v>
                </c:pt>
                <c:pt idx="5">
                  <c:v>1.4912E-2</c:v>
                </c:pt>
                <c:pt idx="6">
                  <c:v>2.0525000000000002E-2</c:v>
                </c:pt>
                <c:pt idx="7">
                  <c:v>1.7439E-2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11832"/>
        <c:axId val="132012224"/>
      </c:scatterChart>
      <c:valAx>
        <c:axId val="132011832"/>
        <c:scaling>
          <c:orientation val="minMax"/>
          <c:max val="8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sz="10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Tíme</a:t>
                </a:r>
                <a:r>
                  <a:rPr lang="es-ES" baseline="0"/>
                  <a:t> (h)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0.49078100000000002"/>
              <c:y val="0.9114179999999999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prstGeom prst="rect">
            <a:avLst/>
          </a:prstGeom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2012224"/>
        <c:crosses val="autoZero"/>
        <c:crossBetween val="between"/>
      </c:valAx>
      <c:valAx>
        <c:axId val="132012224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 b="0" i="0">
                    <a:latin typeface="Calibri"/>
                    <a:ea typeface="Calibri"/>
                    <a:cs typeface="Calibri"/>
                  </a:defRPr>
                </a:pPr>
                <a:r>
                  <a:rPr lang="es-ES" sz="1000" b="0" i="0">
                    <a:latin typeface="Arial"/>
                    <a:ea typeface="Arial"/>
                    <a:cs typeface="Arial"/>
                  </a:rPr>
                  <a:t>Concent (</a:t>
                </a:r>
                <a:r>
                  <a:rPr lang="es-ES" sz="1000" b="0" i="0">
                    <a:latin typeface="Calibri"/>
                    <a:ea typeface="Calibri"/>
                    <a:cs typeface="Calibri"/>
                  </a:rPr>
                  <a:t>µM)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7.0923100000000001E-3"/>
              <c:y val="0.32926899999999998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spPr>
          <a:prstGeom prst="rect">
            <a:avLst/>
          </a:prstGeom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2011832"/>
        <c:crosses val="autoZero"/>
        <c:crossBetween val="between"/>
      </c:valAx>
      <c:spPr>
        <a:prstGeom prst="rect">
          <a:avLst/>
        </a:prstGeom>
        <a:solidFill>
          <a:srgbClr val="FFFFFF"/>
        </a:solidFill>
        <a:ln w="3175">
          <a:noFill/>
        </a:ln>
      </c:spPr>
    </c:plotArea>
    <c:legend>
      <c:legendPos val="r"/>
      <c:layout>
        <c:manualLayout>
          <c:xMode val="edge"/>
          <c:yMode val="edge"/>
          <c:x val="0.79254500000000005"/>
          <c:y val="0.62007400000000001"/>
          <c:w val="0.13614199999999999"/>
          <c:h val="0.18638100000000002"/>
        </c:manualLayout>
      </c:layout>
      <c:overlay val="0"/>
      <c:spPr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vert="horz"/>
        <a:lstStyle/>
        <a:p>
          <a:pPr>
            <a:defRPr sz="1000" b="0" i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xfrm>
      <a:off x="0" y="0"/>
      <a:ext cx="0" cy="0"/>
    </a:xfrm>
    <a:prstGeom prst="rect">
      <a:avLst/>
    </a:prstGeom>
    <a:solidFill>
      <a:srgbClr val="FFFFFF"/>
    </a:solidFill>
    <a:ln w="3175">
      <a:solidFill>
        <a:srgbClr val="00000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DHP Valérico OH glucuronide</a:t>
            </a:r>
          </a:p>
        </c:rich>
      </c:tx>
      <c:layout>
        <c:manualLayout>
          <c:xMode val="edge"/>
          <c:yMode val="edge"/>
          <c:x val="0.13912099999999999"/>
          <c:y val="3.3536499999999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7846"/>
          <c:y val="2.6004800000000002E-2"/>
          <c:w val="0.85750899999999997"/>
          <c:h val="0.82588600000000001"/>
        </c:manualLayout>
      </c:layout>
      <c:scatterChart>
        <c:scatterStyle val="lineMarker"/>
        <c:varyColors val="0"/>
        <c:ser>
          <c:idx val="0"/>
          <c:order val="0"/>
          <c:tx>
            <c:strRef>
              <c:f>'COCOA CC'!$S$57</c:f>
              <c:strCache>
                <c:ptCount val="1"/>
                <c:pt idx="0">
                  <c:v>CC</c:v>
                </c:pt>
              </c:strCache>
            </c:strRef>
          </c:tx>
          <c:spPr>
            <a:prstGeom prst="rect">
              <a:avLst/>
            </a:prstGeom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prstGeom prst="rect">
                <a:avLst/>
              </a:prstGeom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'COCOA CC'!$C$95:$C$102</c:f>
              <c:numCache>
                <c:formatCode>General</c:formatCode>
                <c:ptCount val="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</c:numCache>
            </c:numRef>
          </c:xVal>
          <c:yVal>
            <c:numRef>
              <c:f>'COCOA CC'!$S$128:$S$135</c:f>
              <c:numCache>
                <c:formatCode>0.000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1.2207875E-2</c:v>
                </c:pt>
                <c:pt idx="5">
                  <c:v>2.3625500000000001E-2</c:v>
                </c:pt>
                <c:pt idx="6">
                  <c:v>2.1225125000000001E-2</c:v>
                </c:pt>
                <c:pt idx="7">
                  <c:v>1.1995124999999999E-2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'COCOA CC'!$V$57</c:f>
              <c:strCache>
                <c:ptCount val="1"/>
                <c:pt idx="0">
                  <c:v>MPC</c:v>
                </c:pt>
              </c:strCache>
            </c:strRef>
          </c:tx>
          <c:spPr>
            <a:prstGeom prst="rect">
              <a:avLst/>
            </a:prstGeom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prstGeom prst="rect">
                <a:avLst/>
              </a:prstGeom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'COCOA CC'!$C$95:$C$102</c:f>
              <c:numCache>
                <c:formatCode>General</c:formatCode>
                <c:ptCount val="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</c:numCache>
            </c:numRef>
          </c:xVal>
          <c:yVal>
            <c:numRef>
              <c:f>'COCOA CC'!$V$128:$V$135</c:f>
              <c:numCache>
                <c:formatCode>0.000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1.3733859375000001E-2</c:v>
                </c:pt>
                <c:pt idx="5">
                  <c:v>2.65786875E-2</c:v>
                </c:pt>
                <c:pt idx="6">
                  <c:v>2.0829515625000003E-2</c:v>
                </c:pt>
                <c:pt idx="7">
                  <c:v>1.3494515624999998E-2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13008"/>
        <c:axId val="132013400"/>
      </c:scatterChart>
      <c:valAx>
        <c:axId val="132013008"/>
        <c:scaling>
          <c:orientation val="minMax"/>
          <c:max val="8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sz="10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Time (h)</a:t>
                </a:r>
              </a:p>
            </c:rich>
          </c:tx>
          <c:layout>
            <c:manualLayout>
              <c:xMode val="edge"/>
              <c:yMode val="edge"/>
              <c:x val="0.49078100000000002"/>
              <c:y val="0.9114179999999999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prstGeom prst="rect">
            <a:avLst/>
          </a:prstGeom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2013400"/>
        <c:crosses val="autoZero"/>
        <c:crossBetween val="between"/>
      </c:valAx>
      <c:valAx>
        <c:axId val="13201340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 b="0" i="0">
                    <a:latin typeface="Calibri"/>
                    <a:ea typeface="Calibri"/>
                    <a:cs typeface="Calibri"/>
                  </a:defRPr>
                </a:pPr>
                <a:r>
                  <a:rPr lang="es-ES" sz="1000" b="0" i="0">
                    <a:latin typeface="Arial"/>
                    <a:ea typeface="Arial"/>
                    <a:cs typeface="Arial"/>
                  </a:rPr>
                  <a:t>Concent (</a:t>
                </a:r>
                <a:r>
                  <a:rPr lang="es-ES" sz="1000" b="0" i="0">
                    <a:latin typeface="Calibri"/>
                    <a:ea typeface="Calibri"/>
                    <a:cs typeface="Calibri"/>
                  </a:rPr>
                  <a:t>µM)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7.0924100000000004E-3"/>
              <c:y val="0.32926899999999998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spPr>
          <a:prstGeom prst="rect">
            <a:avLst/>
          </a:prstGeom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2013008"/>
        <c:crosses val="autoZero"/>
        <c:crossBetween val="between"/>
      </c:valAx>
      <c:spPr>
        <a:prstGeom prst="rect">
          <a:avLst/>
        </a:prstGeom>
        <a:solidFill>
          <a:srgbClr val="FFFFFF"/>
        </a:solidFill>
        <a:ln w="3175">
          <a:noFill/>
        </a:ln>
      </c:spPr>
    </c:plotArea>
    <c:legend>
      <c:legendPos val="r"/>
      <c:layout>
        <c:manualLayout>
          <c:xMode val="edge"/>
          <c:yMode val="edge"/>
          <c:x val="0.820801"/>
          <c:y val="0.56603899999999996"/>
          <c:w val="0.13600000000000001"/>
          <c:h val="0.18868000000000007"/>
        </c:manualLayout>
      </c:layout>
      <c:overlay val="0"/>
      <c:spPr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vert="horz"/>
        <a:lstStyle/>
        <a:p>
          <a:pPr>
            <a:defRPr sz="1000" b="0" i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xfrm>
      <a:off x="0" y="0"/>
      <a:ext cx="0" cy="0"/>
    </a:xfrm>
    <a:prstGeom prst="rect">
      <a:avLst/>
    </a:prstGeom>
    <a:solidFill>
      <a:srgbClr val="FFFFFF"/>
    </a:solidFill>
    <a:ln w="3175">
      <a:solidFill>
        <a:srgbClr val="00000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/>
              <a:t>DHP valérico sulfato</a:t>
            </a:r>
          </a:p>
        </c:rich>
      </c:tx>
      <c:layout>
        <c:manualLayout>
          <c:xMode val="edge"/>
          <c:yMode val="edge"/>
          <c:x val="0.36312100000000003"/>
          <c:y val="3.35364000000000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951"/>
          <c:y val="2.57235E-2"/>
          <c:w val="0.83972199999999997"/>
          <c:h val="0.829582000000000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'COCOA MPC'!$S$19</c:f>
              <c:strCache>
                <c:ptCount val="1"/>
                <c:pt idx="0">
                  <c:v>MCP</c:v>
                </c:pt>
              </c:strCache>
            </c:strRef>
          </c:tx>
          <c:spPr>
            <a:prstGeom prst="rect">
              <a:avLst/>
            </a:prstGeom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prstGeom prst="rect">
                <a:avLst/>
              </a:prstGeom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'COCOA MPC'!$B$20:$B$27</c:f>
              <c:numCache>
                <c:formatCode>General</c:formatCode>
                <c:ptCount val="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</c:numCache>
            </c:numRef>
          </c:xVal>
          <c:yVal>
            <c:numRef>
              <c:f>'COCOA MPC'!$S$159:$S$166</c:f>
              <c:numCache>
                <c:formatCode>0.000</c:formatCode>
                <c:ptCount val="8"/>
                <c:pt idx="0">
                  <c:v>7.4099999999999999E-3</c:v>
                </c:pt>
                <c:pt idx="1">
                  <c:v>1.4581714285714286E-2</c:v>
                </c:pt>
                <c:pt idx="2">
                  <c:v>1.7637428571428571E-2</c:v>
                </c:pt>
                <c:pt idx="3">
                  <c:v>2.4900142857142853E-2</c:v>
                </c:pt>
                <c:pt idx="4">
                  <c:v>1.0656857142857143E-2</c:v>
                </c:pt>
                <c:pt idx="5">
                  <c:v>6.8280000000000007E-3</c:v>
                </c:pt>
                <c:pt idx="6">
                  <c:v>6.7305714285714286E-3</c:v>
                </c:pt>
                <c:pt idx="7">
                  <c:v>6.9134285714285721E-3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14184"/>
        <c:axId val="132014576"/>
      </c:scatterChart>
      <c:valAx>
        <c:axId val="132014184"/>
        <c:scaling>
          <c:orientation val="minMax"/>
          <c:max val="8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sz="1000" b="0" i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/>
                  <a:t>Tiempo (h)</a:t>
                </a:r>
              </a:p>
            </c:rich>
          </c:tx>
          <c:layout>
            <c:manualLayout>
              <c:xMode val="edge"/>
              <c:yMode val="edge"/>
              <c:x val="0.49078100000000002"/>
              <c:y val="0.9114179999999999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prstGeom prst="rect">
            <a:avLst/>
          </a:prstGeom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2014576"/>
        <c:crosses val="autoZero"/>
        <c:crossBetween val="between"/>
      </c:valAx>
      <c:valAx>
        <c:axId val="13201457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 b="0" i="0">
                    <a:latin typeface="Calibri"/>
                    <a:ea typeface="Calibri"/>
                    <a:cs typeface="Calibri"/>
                  </a:defRPr>
                </a:pPr>
                <a:r>
                  <a:rPr sz="1000" b="0" i="0">
                    <a:latin typeface="Arial"/>
                    <a:ea typeface="Arial"/>
                    <a:cs typeface="Arial"/>
                  </a:rPr>
                  <a:t>Concentración (</a:t>
                </a:r>
                <a:r>
                  <a:rPr sz="1000" b="0" i="0">
                    <a:latin typeface="Calibri"/>
                    <a:ea typeface="Calibri"/>
                    <a:cs typeface="Calibri"/>
                  </a:rPr>
                  <a:t>µM)</a:t>
                </a:r>
                <a:endParaRPr/>
              </a:p>
            </c:rich>
          </c:tx>
          <c:layout>
            <c:manualLayout>
              <c:xMode val="edge"/>
              <c:yMode val="edge"/>
              <c:x val="7.0922800000000003E-3"/>
              <c:y val="0.32926899999999998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spPr>
          <a:prstGeom prst="rect">
            <a:avLst/>
          </a:prstGeom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2014184"/>
        <c:crosses val="autoZero"/>
        <c:crossBetween val="between"/>
      </c:valAx>
      <c:spPr>
        <a:prstGeom prst="rect">
          <a:avLst/>
        </a:prstGeom>
        <a:solidFill>
          <a:srgbClr val="FFFFFF"/>
        </a:solidFill>
        <a:ln w="3175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6132500000000003"/>
          <c:y val="0.157556"/>
          <c:w val="0.94425199999999998"/>
          <c:h val="0.37620599999999998"/>
        </c:manualLayout>
      </c:layout>
      <c:overlay val="0"/>
      <c:spPr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vert="horz"/>
        <a:lstStyle/>
        <a:p>
          <a:pPr>
            <a:defRPr sz="1000" b="0" i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xfrm>
      <a:off x="0" y="0"/>
      <a:ext cx="0" cy="0"/>
    </a:xfrm>
    <a:prstGeom prst="rect">
      <a:avLst/>
    </a:prstGeom>
    <a:solidFill>
      <a:srgbClr val="FFFFFF"/>
    </a:solidFill>
    <a:ln w="3175">
      <a:solidFill>
        <a:srgbClr val="000000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112504</xdr:colOff>
      <xdr:row>0</xdr:row>
      <xdr:rowOff>97155</xdr:rowOff>
    </xdr:from>
    <xdr:to>
      <xdr:col>31</xdr:col>
      <xdr:colOff>463739</xdr:colOff>
      <xdr:row>16</xdr:row>
      <xdr:rowOff>37951</xdr:rowOff>
    </xdr:to>
    <xdr:graphicFrame macro="">
      <xdr:nvGraphicFramePr>
        <xdr:cNvPr id="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24</xdr:col>
      <xdr:colOff>119639</xdr:colOff>
      <xdr:row>16</xdr:row>
      <xdr:rowOff>75902</xdr:rowOff>
    </xdr:from>
    <xdr:to>
      <xdr:col>31</xdr:col>
      <xdr:colOff>463739</xdr:colOff>
      <xdr:row>33</xdr:row>
      <xdr:rowOff>18975</xdr:rowOff>
    </xdr:to>
    <xdr:graphicFrame macro="">
      <xdr:nvGraphicFramePr>
        <xdr:cNvPr id="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24</xdr:col>
      <xdr:colOff>105369</xdr:colOff>
      <xdr:row>33</xdr:row>
      <xdr:rowOff>75902</xdr:rowOff>
    </xdr:from>
    <xdr:to>
      <xdr:col>31</xdr:col>
      <xdr:colOff>463739</xdr:colOff>
      <xdr:row>50</xdr:row>
      <xdr:rowOff>133461</xdr:rowOff>
    </xdr:to>
    <xdr:graphicFrame macro="">
      <xdr:nvGraphicFramePr>
        <xdr:cNvPr id="6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24</xdr:col>
      <xdr:colOff>105369</xdr:colOff>
      <xdr:row>51</xdr:row>
      <xdr:rowOff>37951</xdr:rowOff>
    </xdr:from>
    <xdr:to>
      <xdr:col>31</xdr:col>
      <xdr:colOff>449470</xdr:colOff>
      <xdr:row>69</xdr:row>
      <xdr:rowOff>114485</xdr:rowOff>
    </xdr:to>
    <xdr:graphicFrame macro="">
      <xdr:nvGraphicFramePr>
        <xdr:cNvPr id="7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24</xdr:col>
      <xdr:colOff>84515</xdr:colOff>
      <xdr:row>87</xdr:row>
      <xdr:rowOff>114485</xdr:rowOff>
    </xdr:from>
    <xdr:to>
      <xdr:col>31</xdr:col>
      <xdr:colOff>449470</xdr:colOff>
      <xdr:row>105</xdr:row>
      <xdr:rowOff>142949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24</xdr:col>
      <xdr:colOff>84515</xdr:colOff>
      <xdr:row>69</xdr:row>
      <xdr:rowOff>133461</xdr:rowOff>
    </xdr:from>
    <xdr:to>
      <xdr:col>31</xdr:col>
      <xdr:colOff>456603</xdr:colOff>
      <xdr:row>87</xdr:row>
      <xdr:rowOff>56925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24</xdr:col>
      <xdr:colOff>70246</xdr:colOff>
      <xdr:row>106</xdr:row>
      <xdr:rowOff>47438</xdr:rowOff>
    </xdr:from>
    <xdr:to>
      <xdr:col>31</xdr:col>
      <xdr:colOff>470872</xdr:colOff>
      <xdr:row>122</xdr:row>
      <xdr:rowOff>114485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24</xdr:col>
      <xdr:colOff>27988</xdr:colOff>
      <xdr:row>123</xdr:row>
      <xdr:rowOff>75009</xdr:rowOff>
    </xdr:from>
    <xdr:to>
      <xdr:col>31</xdr:col>
      <xdr:colOff>484593</xdr:colOff>
      <xdr:row>142</xdr:row>
      <xdr:rowOff>21430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217875</xdr:colOff>
      <xdr:row>151</xdr:row>
      <xdr:rowOff>114485</xdr:rowOff>
    </xdr:from>
    <xdr:to>
      <xdr:col>28</xdr:col>
      <xdr:colOff>316110</xdr:colOff>
      <xdr:row>169</xdr:row>
      <xdr:rowOff>161924</xdr:rowOff>
    </xdr:to>
    <xdr:graphicFrame macro="">
      <xdr:nvGraphicFramePr>
        <xdr:cNvPr id="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21</xdr:col>
      <xdr:colOff>231595</xdr:colOff>
      <xdr:row>170</xdr:row>
      <xdr:rowOff>75009</xdr:rowOff>
    </xdr:from>
    <xdr:to>
      <xdr:col>28</xdr:col>
      <xdr:colOff>301842</xdr:colOff>
      <xdr:row>188</xdr:row>
      <xdr:rowOff>21430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21</xdr:col>
      <xdr:colOff>225009</xdr:colOff>
      <xdr:row>121</xdr:row>
      <xdr:rowOff>104997</xdr:rowOff>
    </xdr:from>
    <xdr:to>
      <xdr:col>28</xdr:col>
      <xdr:colOff>245863</xdr:colOff>
      <xdr:row>139</xdr:row>
      <xdr:rowOff>161448</xdr:rowOff>
    </xdr:to>
    <xdr:graphicFrame macro="">
      <xdr:nvGraphicFramePr>
        <xdr:cNvPr id="6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21</xdr:col>
      <xdr:colOff>210739</xdr:colOff>
      <xdr:row>13</xdr:row>
      <xdr:rowOff>28462</xdr:rowOff>
    </xdr:from>
    <xdr:to>
      <xdr:col>28</xdr:col>
      <xdr:colOff>316110</xdr:colOff>
      <xdr:row>31</xdr:row>
      <xdr:rowOff>75009</xdr:rowOff>
    </xdr:to>
    <xdr:graphicFrame macro="">
      <xdr:nvGraphicFramePr>
        <xdr:cNvPr id="7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40"/>
  <sheetViews>
    <sheetView topLeftCell="F22" zoomScale="120" zoomScaleNormal="120" workbookViewId="0">
      <selection activeCell="V52" sqref="V52"/>
    </sheetView>
  </sheetViews>
  <sheetFormatPr baseColWidth="10" defaultColWidth="10" defaultRowHeight="12.75" customHeight="1" x14ac:dyDescent="0.25"/>
  <cols>
    <col min="1" max="1" width="17.6640625" customWidth="1"/>
    <col min="4" max="4" width="9" bestFit="1" customWidth="1"/>
    <col min="5" max="6" width="5.6640625" bestFit="1" customWidth="1"/>
    <col min="7" max="9" width="5.88671875" bestFit="1" customWidth="1"/>
    <col min="10" max="10" width="5.5546875" bestFit="1" customWidth="1"/>
    <col min="11" max="12" width="5.6640625" bestFit="1" customWidth="1"/>
    <col min="13" max="13" width="5.5546875" bestFit="1" customWidth="1"/>
    <col min="14" max="14" width="5.88671875" bestFit="1" customWidth="1"/>
    <col min="15" max="15" width="5.5546875" bestFit="1" customWidth="1"/>
    <col min="16" max="17" width="5.88671875" bestFit="1" customWidth="1"/>
    <col min="20" max="20" width="12" bestFit="1" customWidth="1"/>
    <col min="21" max="21" width="7.88671875" customWidth="1"/>
    <col min="22" max="22" width="12.6640625" bestFit="1" customWidth="1"/>
  </cols>
  <sheetData>
    <row r="2" spans="1:24" ht="12.75" customHeight="1" x14ac:dyDescent="0.25">
      <c r="A2" t="s">
        <v>0</v>
      </c>
      <c r="C2" t="s">
        <v>35</v>
      </c>
      <c r="E2">
        <v>201</v>
      </c>
      <c r="F2">
        <v>210</v>
      </c>
      <c r="G2">
        <v>212</v>
      </c>
      <c r="H2">
        <v>220</v>
      </c>
      <c r="I2">
        <v>225</v>
      </c>
      <c r="J2">
        <v>230</v>
      </c>
      <c r="K2">
        <v>233</v>
      </c>
      <c r="L2">
        <v>240</v>
      </c>
      <c r="M2">
        <v>250</v>
      </c>
      <c r="N2">
        <v>255</v>
      </c>
      <c r="O2">
        <v>260</v>
      </c>
      <c r="P2">
        <v>275</v>
      </c>
      <c r="Q2">
        <v>280</v>
      </c>
      <c r="S2" t="s">
        <v>1</v>
      </c>
      <c r="V2" t="s">
        <v>36</v>
      </c>
    </row>
    <row r="3" spans="1:24" ht="12.75" customHeight="1" x14ac:dyDescent="0.25">
      <c r="A3" t="s">
        <v>2</v>
      </c>
      <c r="T3" t="s">
        <v>7</v>
      </c>
      <c r="U3" t="s">
        <v>40</v>
      </c>
      <c r="W3" t="s">
        <v>7</v>
      </c>
      <c r="X3" t="s">
        <v>40</v>
      </c>
    </row>
    <row r="4" spans="1:24" ht="12.75" customHeight="1" x14ac:dyDescent="0.25">
      <c r="C4">
        <v>0</v>
      </c>
      <c r="D4" t="s">
        <v>5</v>
      </c>
      <c r="G4">
        <v>0</v>
      </c>
      <c r="H4">
        <v>0</v>
      </c>
      <c r="I4">
        <v>0</v>
      </c>
      <c r="N4">
        <v>0</v>
      </c>
      <c r="P4">
        <v>0</v>
      </c>
      <c r="Q4">
        <v>0</v>
      </c>
      <c r="S4" s="1">
        <f t="shared" ref="S4:S11" si="0">AVERAGE(G4:Q4)</f>
        <v>0</v>
      </c>
      <c r="T4" s="1" t="e">
        <f ca="1">SSDVSET(E4:Q4)</f>
        <v>#NAME?</v>
      </c>
      <c r="U4" s="1" t="e">
        <f t="shared" ref="U4:U11" ca="1" si="1">T4/(SQRT(6))</f>
        <v>#NAME?</v>
      </c>
      <c r="V4" s="1">
        <v>0</v>
      </c>
      <c r="W4">
        <v>0</v>
      </c>
      <c r="X4">
        <v>0</v>
      </c>
    </row>
    <row r="5" spans="1:24" ht="12.75" customHeight="1" x14ac:dyDescent="0.25">
      <c r="C5">
        <v>0.5</v>
      </c>
      <c r="D5" t="s">
        <v>5</v>
      </c>
      <c r="E5" s="1"/>
      <c r="F5" s="1"/>
      <c r="G5" s="1">
        <v>2.4409E-2</v>
      </c>
      <c r="H5" s="1">
        <v>2.3379E-2</v>
      </c>
      <c r="I5" s="1">
        <v>2.3452000000000001E-2</v>
      </c>
      <c r="J5" s="1"/>
      <c r="K5" s="1"/>
      <c r="L5" s="1"/>
      <c r="M5" s="1"/>
      <c r="N5" s="1">
        <v>2.3987000000000001E-2</v>
      </c>
      <c r="O5" s="1"/>
      <c r="P5" s="1">
        <v>2.282E-2</v>
      </c>
      <c r="Q5" s="1">
        <v>2.3314999999999999E-2</v>
      </c>
      <c r="S5" s="1">
        <f t="shared" si="0"/>
        <v>2.3560333333333336E-2</v>
      </c>
      <c r="T5" s="1" t="e">
        <f ca="1">SSDVSET(E5:Q5)</f>
        <v>#NAME?</v>
      </c>
      <c r="U5" s="1" t="e">
        <f t="shared" ca="1" si="1"/>
        <v>#NAME?</v>
      </c>
      <c r="V5" s="1">
        <v>2.7098000000000001E-2</v>
      </c>
      <c r="W5">
        <v>1.6730999999999999E-2</v>
      </c>
      <c r="X5">
        <v>5.9150000000000001E-3</v>
      </c>
    </row>
    <row r="6" spans="1:24" ht="12.75" customHeight="1" x14ac:dyDescent="0.25">
      <c r="C6">
        <v>1</v>
      </c>
      <c r="D6" t="s">
        <v>5</v>
      </c>
      <c r="E6" s="1"/>
      <c r="F6" s="1"/>
      <c r="G6" s="1">
        <v>2.4736999999999999E-2</v>
      </c>
      <c r="H6" s="1">
        <v>2.3886000000000001E-2</v>
      </c>
      <c r="I6" s="1">
        <v>2.4596E-2</v>
      </c>
      <c r="J6" s="1"/>
      <c r="K6" s="1"/>
      <c r="L6" s="1"/>
      <c r="M6" s="1"/>
      <c r="N6" s="1">
        <v>2.5679E-2</v>
      </c>
      <c r="O6" s="1"/>
      <c r="P6" s="1">
        <v>2.4745E-2</v>
      </c>
      <c r="Q6" s="1">
        <v>2.3692999999999999E-2</v>
      </c>
      <c r="S6" s="1">
        <f t="shared" si="0"/>
        <v>2.4556000000000005E-2</v>
      </c>
      <c r="T6" s="1" t="e">
        <f ca="1">SSDVSET(E6:Q6)</f>
        <v>#NAME?</v>
      </c>
      <c r="U6" s="1" t="e">
        <f t="shared" ca="1" si="1"/>
        <v>#NAME?</v>
      </c>
      <c r="V6" s="1">
        <v>2.6512999999999998E-2</v>
      </c>
      <c r="W6">
        <v>1.8141999999999998E-2</v>
      </c>
      <c r="X6">
        <v>6.4140000000000004E-3</v>
      </c>
    </row>
    <row r="7" spans="1:24" ht="12.75" customHeight="1" x14ac:dyDescent="0.25">
      <c r="C7">
        <v>2</v>
      </c>
      <c r="D7" t="s">
        <v>5</v>
      </c>
      <c r="E7" s="1"/>
      <c r="F7" s="1"/>
      <c r="G7" s="1">
        <v>0</v>
      </c>
      <c r="H7" s="1">
        <v>2.4677000000000001E-2</v>
      </c>
      <c r="I7" s="1">
        <v>2.4392E-2</v>
      </c>
      <c r="J7" s="1"/>
      <c r="K7" s="1"/>
      <c r="L7" s="1"/>
      <c r="M7" s="1"/>
      <c r="N7" s="1">
        <v>2.4972999999999999E-2</v>
      </c>
      <c r="O7" s="1"/>
      <c r="P7" s="1">
        <v>2.5149000000000001E-2</v>
      </c>
      <c r="Q7" s="1">
        <v>2.4421000000000002E-2</v>
      </c>
      <c r="S7" s="1">
        <f t="shared" si="0"/>
        <v>2.0601999999999999E-2</v>
      </c>
      <c r="T7" s="1" t="e">
        <f ca="1">SSDVSET(E7:Q7)</f>
        <v>#NAME?</v>
      </c>
      <c r="U7" s="1" t="e">
        <f t="shared" ca="1" si="1"/>
        <v>#NAME?</v>
      </c>
      <c r="V7" s="1">
        <v>2.2735999999999999E-2</v>
      </c>
      <c r="W7">
        <v>1.8848E-2</v>
      </c>
      <c r="X7">
        <v>6.6639999999999998E-3</v>
      </c>
    </row>
    <row r="8" spans="1:24" ht="12.75" customHeight="1" x14ac:dyDescent="0.25">
      <c r="C8">
        <v>3</v>
      </c>
      <c r="D8" t="s">
        <v>5</v>
      </c>
      <c r="E8" s="1"/>
      <c r="F8" s="1"/>
      <c r="G8" s="1">
        <v>0</v>
      </c>
      <c r="H8" s="2">
        <v>0</v>
      </c>
      <c r="I8" s="1">
        <v>2.3186999999999999E-2</v>
      </c>
      <c r="J8" s="1"/>
      <c r="K8" s="1"/>
      <c r="L8" s="1"/>
      <c r="M8" s="1"/>
      <c r="N8" s="1">
        <v>2.3487000000000001E-2</v>
      </c>
      <c r="O8" s="1"/>
      <c r="P8" s="1">
        <v>2.4220999999999999E-2</v>
      </c>
      <c r="Q8" s="1">
        <v>2.367E-2</v>
      </c>
      <c r="S8" s="1">
        <f t="shared" si="0"/>
        <v>1.5760833333333332E-2</v>
      </c>
      <c r="T8" s="1" t="e">
        <f ca="1">SSDVSET(E8:Q8)</f>
        <v>#NAME?</v>
      </c>
      <c r="U8" s="1" t="e">
        <f t="shared" ca="1" si="1"/>
        <v>#NAME?</v>
      </c>
      <c r="V8" s="2">
        <v>2.1947999999999999E-2</v>
      </c>
      <c r="W8">
        <v>1.8176999999999999E-2</v>
      </c>
      <c r="X8">
        <v>6.4260000000000003E-3</v>
      </c>
    </row>
    <row r="9" spans="1:24" ht="12.75" customHeight="1" x14ac:dyDescent="0.25">
      <c r="C9">
        <v>4</v>
      </c>
      <c r="D9" t="s">
        <v>5</v>
      </c>
      <c r="E9" s="1"/>
      <c r="F9" s="1"/>
      <c r="G9" s="1">
        <v>0</v>
      </c>
      <c r="H9" s="1">
        <v>0</v>
      </c>
      <c r="I9" s="1">
        <v>0</v>
      </c>
      <c r="J9" s="1"/>
      <c r="K9" s="1"/>
      <c r="L9" s="1"/>
      <c r="M9" s="1"/>
      <c r="N9" s="1">
        <v>2.3289000000000001E-2</v>
      </c>
      <c r="O9" s="1"/>
      <c r="P9" s="1">
        <v>0</v>
      </c>
      <c r="Q9" s="1">
        <v>0</v>
      </c>
      <c r="S9" s="1">
        <f t="shared" si="0"/>
        <v>3.8815E-3</v>
      </c>
      <c r="T9" s="1" t="e">
        <f ca="1">SSDVSET(E9:Q9)</f>
        <v>#NAME?</v>
      </c>
      <c r="U9" s="1" t="e">
        <f t="shared" ca="1" si="1"/>
        <v>#NAME?</v>
      </c>
      <c r="V9" s="2">
        <v>1.7929E-2</v>
      </c>
      <c r="W9">
        <v>1.9168999999999999E-2</v>
      </c>
      <c r="X9">
        <v>6.777E-3</v>
      </c>
    </row>
    <row r="10" spans="1:24" ht="12.75" customHeight="1" x14ac:dyDescent="0.25">
      <c r="C10">
        <v>6</v>
      </c>
      <c r="D10" t="s">
        <v>5</v>
      </c>
      <c r="E10" s="1"/>
      <c r="F10" s="1"/>
      <c r="G10" s="1">
        <v>0</v>
      </c>
      <c r="H10" s="1">
        <v>0</v>
      </c>
      <c r="I10" s="1">
        <v>0</v>
      </c>
      <c r="J10" s="1"/>
      <c r="K10" s="1"/>
      <c r="L10" s="1"/>
      <c r="M10" s="1"/>
      <c r="N10" s="1">
        <v>0</v>
      </c>
      <c r="O10" s="1"/>
      <c r="P10" s="1">
        <v>0</v>
      </c>
      <c r="Q10" s="1">
        <v>0</v>
      </c>
      <c r="S10" s="1">
        <f t="shared" si="0"/>
        <v>0</v>
      </c>
      <c r="T10" s="1" t="e">
        <f ca="1">SSDVSET(E10:Q10)</f>
        <v>#NAME?</v>
      </c>
      <c r="U10" s="1" t="e">
        <f t="shared" ca="1" si="1"/>
        <v>#NAME?</v>
      </c>
      <c r="V10" s="1">
        <v>0</v>
      </c>
      <c r="W10">
        <v>0</v>
      </c>
      <c r="X10">
        <v>0</v>
      </c>
    </row>
    <row r="11" spans="1:24" ht="12.75" customHeight="1" x14ac:dyDescent="0.25">
      <c r="C11">
        <v>8</v>
      </c>
      <c r="D11" t="s">
        <v>5</v>
      </c>
      <c r="E11" s="1"/>
      <c r="F11" s="1"/>
      <c r="G11" s="1">
        <v>0</v>
      </c>
      <c r="H11" s="1">
        <v>0</v>
      </c>
      <c r="I11" s="1">
        <v>0</v>
      </c>
      <c r="J11" s="1"/>
      <c r="K11" s="1"/>
      <c r="L11" s="1"/>
      <c r="M11" s="1"/>
      <c r="N11" s="1">
        <v>0</v>
      </c>
      <c r="O11" s="1"/>
      <c r="P11" s="1">
        <v>0</v>
      </c>
      <c r="Q11" s="1">
        <v>0</v>
      </c>
      <c r="S11" s="1">
        <f t="shared" si="0"/>
        <v>0</v>
      </c>
      <c r="T11" s="1" t="e">
        <f ca="1">SSDVSET(E11:Q11)</f>
        <v>#NAME?</v>
      </c>
      <c r="U11" s="1" t="e">
        <f t="shared" ca="1" si="1"/>
        <v>#NAME?</v>
      </c>
      <c r="V11" s="1">
        <v>0</v>
      </c>
      <c r="W11">
        <v>0</v>
      </c>
      <c r="X11">
        <v>0</v>
      </c>
    </row>
    <row r="12" spans="1:24" ht="12.75" customHeight="1" x14ac:dyDescent="0.25"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T12" s="1"/>
      <c r="U12" s="1"/>
    </row>
    <row r="13" spans="1:24" ht="12.75" customHeight="1" x14ac:dyDescent="0.25"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5" spans="1:24" ht="12.75" customHeight="1" x14ac:dyDescent="0.25">
      <c r="R15" s="3" t="s">
        <v>37</v>
      </c>
      <c r="S15" s="3" t="s">
        <v>7</v>
      </c>
      <c r="T15" s="3"/>
      <c r="U15" s="3"/>
    </row>
    <row r="16" spans="1:24" ht="12.75" customHeight="1" x14ac:dyDescent="0.25">
      <c r="D16" t="s">
        <v>8</v>
      </c>
      <c r="E16" s="1"/>
      <c r="F16" s="1"/>
      <c r="G16" s="1" t="e">
        <v>#REF!</v>
      </c>
      <c r="H16" s="1" t="e">
        <v>#REF!</v>
      </c>
      <c r="I16" s="1" t="e">
        <v>#REF!</v>
      </c>
      <c r="J16" s="1"/>
      <c r="K16" s="1"/>
      <c r="L16" s="1"/>
      <c r="M16" s="1"/>
      <c r="N16" s="1" t="e">
        <v>#REF!</v>
      </c>
      <c r="O16" s="1"/>
      <c r="P16" s="1" t="e">
        <v>#REF!</v>
      </c>
      <c r="Q16" s="1" t="e">
        <v>#REF!</v>
      </c>
      <c r="R16" s="1" t="e">
        <f>AVERAGE(E16:Q16)</f>
        <v>#REF!</v>
      </c>
      <c r="S16" s="1" t="e">
        <f ca="1">SSDVSET(E16:Q16)</f>
        <v>#NAME?</v>
      </c>
      <c r="T16" s="1"/>
      <c r="U16" s="1"/>
    </row>
    <row r="17" spans="1:24" ht="12.75" customHeight="1" x14ac:dyDescent="0.25">
      <c r="D17" t="s">
        <v>9</v>
      </c>
      <c r="G17" t="e">
        <v>#REF!</v>
      </c>
      <c r="H17" t="e">
        <v>#REF!</v>
      </c>
      <c r="I17" t="e">
        <v>#REF!</v>
      </c>
      <c r="N17" t="e">
        <v>#REF!</v>
      </c>
      <c r="P17" t="e">
        <v>#REF!</v>
      </c>
      <c r="Q17" t="e">
        <v>#REF!</v>
      </c>
      <c r="R17" s="1" t="e">
        <f>AVERAGE(E17:Q17)</f>
        <v>#REF!</v>
      </c>
      <c r="S17" s="1" t="e">
        <f ca="1">SSDVSET(E17:Q17)</f>
        <v>#NAME?</v>
      </c>
      <c r="T17" s="1"/>
      <c r="U17" s="1"/>
    </row>
    <row r="18" spans="1:24" ht="12.75" customHeight="1" x14ac:dyDescent="0.25">
      <c r="D18" t="s">
        <v>10</v>
      </c>
      <c r="G18" t="e">
        <v>#REF!</v>
      </c>
      <c r="H18" t="e">
        <v>#REF!</v>
      </c>
      <c r="I18" t="e">
        <v>#REF!</v>
      </c>
      <c r="N18" t="e">
        <v>#REF!</v>
      </c>
      <c r="P18" t="e">
        <v>#REF!</v>
      </c>
      <c r="Q18" t="e">
        <v>#REF!</v>
      </c>
      <c r="R18" s="1" t="e">
        <f>AVERAGE(E18:Q18)</f>
        <v>#REF!</v>
      </c>
      <c r="S18" s="1" t="e">
        <f ca="1">SSDVSET(E18:Q18)</f>
        <v>#NAME?</v>
      </c>
      <c r="T18" s="1"/>
      <c r="U18" s="1"/>
    </row>
    <row r="20" spans="1:24" ht="12.75" customHeight="1" x14ac:dyDescent="0.25">
      <c r="A20" s="4">
        <v>1</v>
      </c>
    </row>
    <row r="21" spans="1:24" ht="12.75" customHeight="1" x14ac:dyDescent="0.25">
      <c r="A21" t="s">
        <v>11</v>
      </c>
      <c r="C21" t="s">
        <v>35</v>
      </c>
      <c r="E21">
        <v>201</v>
      </c>
      <c r="F21">
        <v>210</v>
      </c>
      <c r="G21">
        <v>212</v>
      </c>
      <c r="H21">
        <v>220</v>
      </c>
      <c r="I21">
        <v>225</v>
      </c>
      <c r="J21">
        <v>230</v>
      </c>
      <c r="K21">
        <v>233</v>
      </c>
      <c r="L21">
        <v>240</v>
      </c>
      <c r="M21">
        <v>250</v>
      </c>
      <c r="N21">
        <v>255</v>
      </c>
      <c r="O21">
        <v>260</v>
      </c>
      <c r="P21">
        <v>275</v>
      </c>
      <c r="Q21">
        <v>280</v>
      </c>
    </row>
    <row r="22" spans="1:24" ht="12.75" customHeight="1" x14ac:dyDescent="0.25">
      <c r="A22" t="s">
        <v>12</v>
      </c>
      <c r="D22" t="s">
        <v>13</v>
      </c>
      <c r="T22" t="s">
        <v>7</v>
      </c>
      <c r="U22" t="s">
        <v>40</v>
      </c>
      <c r="W22" t="s">
        <v>7</v>
      </c>
      <c r="X22" t="s">
        <v>40</v>
      </c>
    </row>
    <row r="23" spans="1:24" ht="12.75" customHeight="1" x14ac:dyDescent="0.25">
      <c r="C23">
        <v>0</v>
      </c>
      <c r="D23" t="s">
        <v>5</v>
      </c>
      <c r="H23">
        <v>0</v>
      </c>
      <c r="J23">
        <v>0</v>
      </c>
      <c r="K23">
        <v>0</v>
      </c>
      <c r="L23">
        <v>0</v>
      </c>
      <c r="S23" s="1">
        <f t="shared" ref="S23:S30" si="2">AVERAGE(G23:Q23)</f>
        <v>0</v>
      </c>
      <c r="T23" s="1" t="e">
        <f ca="1">SSDVSET(E23:Q23)</f>
        <v>#NAME?</v>
      </c>
      <c r="U23" s="1" t="e">
        <f ca="1">T23/SQRT(4)</f>
        <v>#NAME?</v>
      </c>
      <c r="V23" s="1">
        <v>0</v>
      </c>
      <c r="W23">
        <v>0</v>
      </c>
      <c r="X23">
        <v>0</v>
      </c>
    </row>
    <row r="24" spans="1:24" ht="12.75" customHeight="1" x14ac:dyDescent="0.25">
      <c r="C24">
        <v>0.5</v>
      </c>
      <c r="D24" t="s">
        <v>5</v>
      </c>
      <c r="H24">
        <v>2.7469E-2</v>
      </c>
      <c r="J24">
        <v>2.7701E-2</v>
      </c>
      <c r="K24">
        <v>2.8202999999999999E-2</v>
      </c>
      <c r="L24">
        <v>2.7539999999999999E-2</v>
      </c>
      <c r="S24" s="1">
        <f t="shared" si="2"/>
        <v>2.7728249999999999E-2</v>
      </c>
      <c r="T24" s="1" t="e">
        <f ca="1">SSDVSET(E24:Q24)</f>
        <v>#NAME?</v>
      </c>
      <c r="U24" s="1" t="e">
        <f t="shared" ref="U24:U30" ca="1" si="3">T24/SQRT(6)</f>
        <v>#NAME?</v>
      </c>
      <c r="V24" s="1">
        <v>1.8766000000000001E-2</v>
      </c>
      <c r="W24">
        <v>1.9446000000000001E-2</v>
      </c>
      <c r="X24">
        <v>7.9389999999999999E-3</v>
      </c>
    </row>
    <row r="25" spans="1:24" ht="12.75" customHeight="1" x14ac:dyDescent="0.25">
      <c r="C25">
        <v>1</v>
      </c>
      <c r="D25" t="s">
        <v>5</v>
      </c>
      <c r="H25">
        <v>3.1990999999999999E-2</v>
      </c>
      <c r="J25">
        <v>3.0907E-2</v>
      </c>
      <c r="K25">
        <v>2.7664999999999999E-2</v>
      </c>
      <c r="L25">
        <v>3.0988000000000002E-2</v>
      </c>
      <c r="S25" s="1">
        <f t="shared" si="2"/>
        <v>3.0387749999999998E-2</v>
      </c>
      <c r="T25" s="1" t="e">
        <f ca="1">SSDVSET(E25:Q25)</f>
        <v>#NAME?</v>
      </c>
      <c r="U25" s="1" t="e">
        <f t="shared" ca="1" si="3"/>
        <v>#NAME?</v>
      </c>
      <c r="V25" s="1">
        <v>4.0381E-2</v>
      </c>
      <c r="W25">
        <v>1.0989999999999999E-3</v>
      </c>
      <c r="X25">
        <v>4.4799999999999999E-4</v>
      </c>
    </row>
    <row r="26" spans="1:24" ht="12.75" customHeight="1" x14ac:dyDescent="0.25">
      <c r="C26">
        <v>2</v>
      </c>
      <c r="D26" t="s">
        <v>5</v>
      </c>
      <c r="H26">
        <v>3.5235000000000002E-2</v>
      </c>
      <c r="J26">
        <v>3.0523999999999999E-2</v>
      </c>
      <c r="K26">
        <v>2.5928E-2</v>
      </c>
      <c r="L26">
        <v>3.0237E-2</v>
      </c>
      <c r="S26" s="1">
        <f t="shared" si="2"/>
        <v>3.0480999999999998E-2</v>
      </c>
      <c r="T26" s="1" t="e">
        <f ca="1">SSDVSET(E26:Q26)</f>
        <v>#NAME?</v>
      </c>
      <c r="U26" s="1" t="e">
        <f t="shared" ca="1" si="3"/>
        <v>#NAME?</v>
      </c>
      <c r="V26" s="1">
        <v>3.9843000000000003E-2</v>
      </c>
      <c r="W26">
        <v>1.5273999999999999E-2</v>
      </c>
      <c r="X26">
        <v>6.2360000000000002E-3</v>
      </c>
    </row>
    <row r="27" spans="1:24" ht="12.75" customHeight="1" x14ac:dyDescent="0.25">
      <c r="C27">
        <v>3</v>
      </c>
      <c r="D27" t="s">
        <v>5</v>
      </c>
      <c r="H27">
        <v>2.9019E-2</v>
      </c>
      <c r="J27">
        <v>2.5607999999999999E-2</v>
      </c>
      <c r="K27">
        <v>2.4334000000000001E-2</v>
      </c>
      <c r="L27">
        <v>2.6252999999999999E-2</v>
      </c>
      <c r="S27" s="1">
        <f t="shared" si="2"/>
        <v>2.63035E-2</v>
      </c>
      <c r="T27" s="1" t="e">
        <f ca="1">SSDVSET(E27:Q27)</f>
        <v>#NAME?</v>
      </c>
      <c r="U27" s="1" t="e">
        <f t="shared" ca="1" si="3"/>
        <v>#NAME?</v>
      </c>
      <c r="V27" s="1">
        <v>3.7461000000000001E-2</v>
      </c>
      <c r="W27">
        <v>2.0344000000000001E-2</v>
      </c>
      <c r="X27">
        <v>8.3049999999999999E-3</v>
      </c>
    </row>
    <row r="28" spans="1:24" ht="12.75" customHeight="1" x14ac:dyDescent="0.25">
      <c r="C28">
        <v>4</v>
      </c>
      <c r="D28" t="s">
        <v>5</v>
      </c>
      <c r="H28">
        <v>2.6047000000000001E-2</v>
      </c>
      <c r="J28">
        <v>2.4490999999999999E-2</v>
      </c>
      <c r="K28">
        <v>0</v>
      </c>
      <c r="L28">
        <v>2.5423000000000001E-2</v>
      </c>
      <c r="S28" s="1">
        <f t="shared" si="2"/>
        <v>1.899025E-2</v>
      </c>
      <c r="T28" s="1" t="e">
        <f ca="1">SSDVSET(E28:Q28)</f>
        <v>#NAME?</v>
      </c>
      <c r="U28" s="1" t="e">
        <f t="shared" ca="1" si="3"/>
        <v>#NAME?</v>
      </c>
      <c r="V28" s="1">
        <v>1.8651999999999998E-2</v>
      </c>
      <c r="W28">
        <v>1.9928999999999999E-2</v>
      </c>
      <c r="X28">
        <v>8.1359999999999991E-3</v>
      </c>
    </row>
    <row r="29" spans="1:24" ht="12.75" customHeight="1" x14ac:dyDescent="0.25">
      <c r="C29">
        <v>6</v>
      </c>
      <c r="D29" t="s">
        <v>5</v>
      </c>
      <c r="H29">
        <v>0</v>
      </c>
      <c r="J29">
        <v>0</v>
      </c>
      <c r="K29">
        <v>0</v>
      </c>
      <c r="L29">
        <v>0</v>
      </c>
      <c r="S29" s="1">
        <f t="shared" si="2"/>
        <v>0</v>
      </c>
      <c r="T29" s="1" t="e">
        <f ca="1">SSDVSET(E29:Q29)</f>
        <v>#NAME?</v>
      </c>
      <c r="U29" s="1" t="e">
        <f t="shared" ca="1" si="3"/>
        <v>#NAME?</v>
      </c>
      <c r="V29" s="1">
        <v>0</v>
      </c>
      <c r="W29">
        <v>1.9151000000000001E-2</v>
      </c>
      <c r="X29">
        <v>7.8180000000000003E-3</v>
      </c>
    </row>
    <row r="30" spans="1:24" ht="12.75" customHeight="1" x14ac:dyDescent="0.25">
      <c r="C30">
        <v>8</v>
      </c>
      <c r="D30" t="s">
        <v>5</v>
      </c>
      <c r="H30">
        <v>0</v>
      </c>
      <c r="J30">
        <v>0</v>
      </c>
      <c r="K30">
        <v>0</v>
      </c>
      <c r="L30">
        <v>0</v>
      </c>
      <c r="S30" s="1">
        <f t="shared" si="2"/>
        <v>0</v>
      </c>
      <c r="T30" s="1" t="e">
        <f ca="1">SSDVSET(E30:Q30)</f>
        <v>#NAME?</v>
      </c>
      <c r="U30" s="1" t="e">
        <f t="shared" ca="1" si="3"/>
        <v>#NAME?</v>
      </c>
      <c r="V30" s="1">
        <v>0</v>
      </c>
      <c r="W30">
        <v>1.3393E-2</v>
      </c>
      <c r="X30">
        <v>5.4679999999999998E-3</v>
      </c>
    </row>
    <row r="32" spans="1:24" ht="12.75" customHeight="1" x14ac:dyDescent="0.25">
      <c r="R32" s="3" t="s">
        <v>37</v>
      </c>
      <c r="S32" s="3" t="s">
        <v>7</v>
      </c>
      <c r="T32" s="3"/>
      <c r="U32" s="3"/>
    </row>
    <row r="33" spans="1:24" ht="12.75" customHeight="1" x14ac:dyDescent="0.25">
      <c r="D33" t="s">
        <v>8</v>
      </c>
      <c r="E33" s="1"/>
      <c r="F33" s="1"/>
      <c r="G33" s="1"/>
      <c r="H33" s="1" t="e">
        <v>#REF!</v>
      </c>
      <c r="I33" s="1"/>
      <c r="J33" s="1" t="e">
        <v>#REF!</v>
      </c>
      <c r="K33" s="1" t="e">
        <v>#REF!</v>
      </c>
      <c r="L33" s="1" t="e">
        <v>#REF!</v>
      </c>
      <c r="M33" s="1"/>
      <c r="N33" s="1"/>
      <c r="O33" s="1"/>
      <c r="P33" s="1"/>
      <c r="Q33" s="1"/>
      <c r="R33" s="1" t="e">
        <f>AVERAGE(E33:Q33)</f>
        <v>#REF!</v>
      </c>
      <c r="S33" s="1" t="e">
        <f ca="1">SSDVSET(E33:Q33)</f>
        <v>#NAME?</v>
      </c>
      <c r="T33" s="1"/>
      <c r="U33" s="1"/>
    </row>
    <row r="34" spans="1:24" ht="12.75" customHeight="1" x14ac:dyDescent="0.25">
      <c r="D34" t="s">
        <v>9</v>
      </c>
      <c r="H34" t="e">
        <v>#REF!</v>
      </c>
      <c r="J34" t="e">
        <v>#REF!</v>
      </c>
      <c r="K34" t="e">
        <v>#REF!</v>
      </c>
      <c r="L34" t="e">
        <v>#REF!</v>
      </c>
      <c r="R34" s="1" t="e">
        <f>AVERAGE(E34:Q34)</f>
        <v>#REF!</v>
      </c>
      <c r="S34" s="1" t="e">
        <f ca="1">SSDVSET(E34:Q34)</f>
        <v>#NAME?</v>
      </c>
      <c r="T34" s="1"/>
      <c r="U34" s="1"/>
    </row>
    <row r="35" spans="1:24" ht="12.75" customHeight="1" x14ac:dyDescent="0.25">
      <c r="D35" t="s">
        <v>10</v>
      </c>
      <c r="H35" t="e">
        <v>#REF!</v>
      </c>
      <c r="J35" t="e">
        <v>#REF!</v>
      </c>
      <c r="K35" t="e">
        <v>#REF!</v>
      </c>
      <c r="L35" t="e">
        <v>#REF!</v>
      </c>
      <c r="R35" s="1" t="e">
        <f>AVERAGE(E35:Q35)</f>
        <v>#REF!</v>
      </c>
      <c r="S35" s="1" t="e">
        <f ca="1">SSDVSET(E35:Q35)</f>
        <v>#NAME?</v>
      </c>
      <c r="T35" s="1"/>
      <c r="U35" s="1"/>
    </row>
    <row r="40" spans="1:24" ht="12.75" customHeight="1" x14ac:dyDescent="0.25">
      <c r="A40" t="s">
        <v>14</v>
      </c>
      <c r="C40" t="s">
        <v>35</v>
      </c>
      <c r="E40">
        <v>201</v>
      </c>
      <c r="F40">
        <v>210</v>
      </c>
      <c r="G40">
        <v>212</v>
      </c>
      <c r="H40">
        <v>220</v>
      </c>
      <c r="I40">
        <v>225</v>
      </c>
      <c r="J40">
        <v>230</v>
      </c>
      <c r="K40">
        <v>233</v>
      </c>
      <c r="L40">
        <v>240</v>
      </c>
      <c r="M40">
        <v>250</v>
      </c>
      <c r="N40">
        <v>255</v>
      </c>
      <c r="O40">
        <v>260</v>
      </c>
      <c r="P40">
        <v>275</v>
      </c>
      <c r="Q40">
        <v>280</v>
      </c>
      <c r="T40" t="s">
        <v>7</v>
      </c>
      <c r="U40" t="s">
        <v>40</v>
      </c>
      <c r="W40" t="s">
        <v>7</v>
      </c>
      <c r="X40" t="s">
        <v>40</v>
      </c>
    </row>
    <row r="41" spans="1:24" ht="12.75" customHeight="1" x14ac:dyDescent="0.25">
      <c r="C41">
        <v>0</v>
      </c>
      <c r="D41" t="s">
        <v>5</v>
      </c>
      <c r="E41">
        <v>0</v>
      </c>
      <c r="H41" s="1">
        <v>0</v>
      </c>
      <c r="I41" s="1"/>
      <c r="J41" s="1"/>
      <c r="K41" s="1">
        <v>0</v>
      </c>
      <c r="L41" s="1">
        <v>0</v>
      </c>
      <c r="M41" s="1"/>
      <c r="N41" s="1"/>
      <c r="O41" s="1"/>
      <c r="P41" s="1"/>
      <c r="Q41" s="1"/>
      <c r="S41" s="1">
        <f t="shared" ref="S41:S48" si="4">AVERAGE(G41:Q41)</f>
        <v>0</v>
      </c>
      <c r="T41" s="1" t="e">
        <f ca="1">SSDVSET(E41:Q41)</f>
        <v>#NAME?</v>
      </c>
      <c r="U41" s="1" t="e">
        <f t="shared" ref="U41:U65" ca="1" si="5">T41/SQRT(4)</f>
        <v>#NAME?</v>
      </c>
      <c r="V41" s="5">
        <v>0</v>
      </c>
      <c r="W41">
        <v>0</v>
      </c>
      <c r="X41">
        <v>0</v>
      </c>
    </row>
    <row r="42" spans="1:24" ht="12.75" customHeight="1" x14ac:dyDescent="0.25">
      <c r="C42">
        <v>0.5</v>
      </c>
      <c r="D42" t="s">
        <v>5</v>
      </c>
      <c r="E42">
        <v>0</v>
      </c>
      <c r="H42">
        <v>0</v>
      </c>
      <c r="K42">
        <v>0</v>
      </c>
      <c r="L42">
        <v>0</v>
      </c>
      <c r="S42" s="1">
        <f t="shared" si="4"/>
        <v>0</v>
      </c>
      <c r="T42" s="1" t="e">
        <f ca="1">SSDVSET(E42:Q42)</f>
        <v>#NAME?</v>
      </c>
      <c r="U42" s="1" t="e">
        <f t="shared" ca="1" si="5"/>
        <v>#NAME?</v>
      </c>
      <c r="V42" s="5">
        <v>0</v>
      </c>
      <c r="W42">
        <v>0</v>
      </c>
      <c r="X42">
        <v>0</v>
      </c>
    </row>
    <row r="43" spans="1:24" ht="12.75" customHeight="1" x14ac:dyDescent="0.25">
      <c r="C43">
        <v>1</v>
      </c>
      <c r="D43" t="s">
        <v>5</v>
      </c>
      <c r="E43">
        <v>0</v>
      </c>
      <c r="H43">
        <v>0</v>
      </c>
      <c r="K43">
        <v>0</v>
      </c>
      <c r="L43">
        <v>0</v>
      </c>
      <c r="S43" s="1">
        <f t="shared" si="4"/>
        <v>0</v>
      </c>
      <c r="T43" s="1" t="e">
        <f ca="1">SSDVSET(E43:Q43)</f>
        <v>#NAME?</v>
      </c>
      <c r="U43" s="1" t="e">
        <f t="shared" ca="1" si="5"/>
        <v>#NAME?</v>
      </c>
      <c r="V43" s="5">
        <v>0</v>
      </c>
      <c r="W43">
        <v>0</v>
      </c>
      <c r="X43">
        <v>0</v>
      </c>
    </row>
    <row r="44" spans="1:24" ht="12.75" customHeight="1" x14ac:dyDescent="0.25">
      <c r="C44">
        <v>2</v>
      </c>
      <c r="D44" t="s">
        <v>5</v>
      </c>
      <c r="E44">
        <v>0</v>
      </c>
      <c r="H44">
        <v>0</v>
      </c>
      <c r="K44">
        <v>0</v>
      </c>
      <c r="L44">
        <v>0</v>
      </c>
      <c r="S44" s="1">
        <f t="shared" si="4"/>
        <v>0</v>
      </c>
      <c r="T44" s="1" t="e">
        <f ca="1">SSDVSET(E44:Q44)</f>
        <v>#NAME?</v>
      </c>
      <c r="U44" s="1" t="e">
        <f t="shared" ca="1" si="5"/>
        <v>#NAME?</v>
      </c>
      <c r="V44" s="6">
        <v>7.8180000000000003E-3</v>
      </c>
      <c r="W44">
        <v>1.2611000000000001E-2</v>
      </c>
      <c r="X44">
        <v>3.9880000000000002E-3</v>
      </c>
    </row>
    <row r="45" spans="1:24" ht="12.75" customHeight="1" x14ac:dyDescent="0.25">
      <c r="C45">
        <v>3</v>
      </c>
      <c r="D45" t="s">
        <v>5</v>
      </c>
      <c r="E45">
        <v>0</v>
      </c>
      <c r="H45">
        <v>2.9080999999999999E-2</v>
      </c>
      <c r="K45">
        <v>0</v>
      </c>
      <c r="L45">
        <v>0</v>
      </c>
      <c r="S45" s="1">
        <f t="shared" si="4"/>
        <v>9.6936666666666664E-3</v>
      </c>
      <c r="T45" s="1" t="e">
        <f ca="1">SSDVSET(E45:Q45)</f>
        <v>#NAME?</v>
      </c>
      <c r="U45" s="1" t="e">
        <f t="shared" ca="1" si="5"/>
        <v>#NAME?</v>
      </c>
      <c r="V45" s="6">
        <v>2.7570000000000001E-2</v>
      </c>
      <c r="W45">
        <v>3.7940000000000001E-3</v>
      </c>
      <c r="X45">
        <v>1.1999999999999999E-3</v>
      </c>
    </row>
    <row r="46" spans="1:24" ht="12.75" customHeight="1" x14ac:dyDescent="0.25">
      <c r="C46">
        <v>4</v>
      </c>
      <c r="D46" t="s">
        <v>5</v>
      </c>
      <c r="E46">
        <v>2.6946999999999999E-2</v>
      </c>
      <c r="H46">
        <v>4.3263000000000003E-2</v>
      </c>
      <c r="K46">
        <v>3.4235000000000002E-2</v>
      </c>
      <c r="L46">
        <v>0</v>
      </c>
      <c r="S46" s="1">
        <f t="shared" si="4"/>
        <v>2.583266666666667E-2</v>
      </c>
      <c r="T46" s="1" t="e">
        <f ca="1">SSDVSET(E46:Q46)</f>
        <v>#NAME?</v>
      </c>
      <c r="U46" s="1" t="e">
        <f t="shared" ca="1" si="5"/>
        <v>#NAME?</v>
      </c>
      <c r="V46" s="6">
        <v>3.3764000000000002E-2</v>
      </c>
      <c r="W46">
        <v>5.359E-3</v>
      </c>
      <c r="X46">
        <v>1.6949999999999999E-3</v>
      </c>
    </row>
    <row r="47" spans="1:24" ht="12.75" customHeight="1" x14ac:dyDescent="0.25">
      <c r="C47">
        <v>6</v>
      </c>
      <c r="D47" t="s">
        <v>5</v>
      </c>
      <c r="E47">
        <v>3.4076000000000002E-2</v>
      </c>
      <c r="H47">
        <v>4.0224999999999997E-2</v>
      </c>
      <c r="K47">
        <v>3.9165999999999999E-2</v>
      </c>
      <c r="L47">
        <v>0</v>
      </c>
      <c r="S47" s="1">
        <f t="shared" si="4"/>
        <v>2.6463666666666663E-2</v>
      </c>
      <c r="T47" s="1" t="e">
        <f ca="1">SSDVSET(E47:Q47)</f>
        <v>#NAME?</v>
      </c>
      <c r="U47" s="1" t="e">
        <f t="shared" ca="1" si="5"/>
        <v>#NAME?</v>
      </c>
      <c r="V47" s="6">
        <v>3.4853000000000002E-2</v>
      </c>
      <c r="W47">
        <v>7.9660000000000009E-3</v>
      </c>
      <c r="X47">
        <v>2.519E-3</v>
      </c>
    </row>
    <row r="48" spans="1:24" ht="12.75" customHeight="1" x14ac:dyDescent="0.25">
      <c r="C48">
        <v>8</v>
      </c>
      <c r="D48" t="s">
        <v>5</v>
      </c>
      <c r="E48">
        <v>2.9041000000000001E-2</v>
      </c>
      <c r="H48">
        <v>2.7210999999999999E-2</v>
      </c>
      <c r="K48">
        <v>0</v>
      </c>
      <c r="L48">
        <v>2.5433000000000001E-2</v>
      </c>
      <c r="S48" s="1">
        <f t="shared" si="4"/>
        <v>1.7547999999999998E-2</v>
      </c>
      <c r="T48" s="1" t="e">
        <f ca="1">SSDVSET(E48:Q48)</f>
        <v>#NAME?</v>
      </c>
      <c r="U48" s="1" t="e">
        <f t="shared" ca="1" si="5"/>
        <v>#NAME?</v>
      </c>
      <c r="V48" s="6">
        <v>3.0341E-2</v>
      </c>
      <c r="W48">
        <v>5.2420000000000001E-3</v>
      </c>
      <c r="X48">
        <v>1.658E-3</v>
      </c>
    </row>
    <row r="50" spans="1:24" ht="12.75" customHeight="1" x14ac:dyDescent="0.25">
      <c r="R50" s="3" t="s">
        <v>37</v>
      </c>
      <c r="S50" s="3" t="s">
        <v>7</v>
      </c>
      <c r="T50" s="3"/>
      <c r="U50" s="3"/>
    </row>
    <row r="51" spans="1:24" ht="12.75" customHeight="1" x14ac:dyDescent="0.25">
      <c r="D51" t="s">
        <v>8</v>
      </c>
      <c r="E51" s="1" t="e">
        <v>#REF!</v>
      </c>
      <c r="F51" s="1"/>
      <c r="G51" s="1"/>
      <c r="H51" s="1" t="e">
        <v>#REF!</v>
      </c>
      <c r="I51" s="1"/>
      <c r="J51" s="1"/>
      <c r="K51" s="1" t="e">
        <v>#REF!</v>
      </c>
      <c r="L51" s="1" t="e">
        <v>#REF!</v>
      </c>
      <c r="M51" s="1"/>
      <c r="N51" s="1"/>
      <c r="O51" s="1"/>
      <c r="P51" s="1"/>
      <c r="Q51" s="1"/>
      <c r="R51" s="1" t="e">
        <f>AVERAGE(E51:Q51)</f>
        <v>#REF!</v>
      </c>
      <c r="S51" s="1" t="e">
        <f ca="1">SSDVSET(E51:Q51)</f>
        <v>#NAME?</v>
      </c>
      <c r="T51" s="1"/>
      <c r="U51" s="1"/>
    </row>
    <row r="52" spans="1:24" ht="12.75" customHeight="1" x14ac:dyDescent="0.25">
      <c r="D52" t="s">
        <v>9</v>
      </c>
      <c r="E52" t="e">
        <v>#REF!</v>
      </c>
      <c r="H52" t="e">
        <v>#REF!</v>
      </c>
      <c r="K52" t="e">
        <v>#REF!</v>
      </c>
      <c r="L52" t="e">
        <v>#REF!</v>
      </c>
      <c r="R52" s="1" t="e">
        <f>AVERAGE(E52:Q52)</f>
        <v>#REF!</v>
      </c>
      <c r="S52" s="1" t="e">
        <f ca="1">SSDVSET(E52:Q52)</f>
        <v>#NAME?</v>
      </c>
      <c r="T52" s="1"/>
      <c r="U52" s="1"/>
    </row>
    <row r="53" spans="1:24" ht="12.75" customHeight="1" x14ac:dyDescent="0.25">
      <c r="D53" t="s">
        <v>10</v>
      </c>
      <c r="E53" t="e">
        <v>#REF!</v>
      </c>
      <c r="H53" t="e">
        <v>#REF!</v>
      </c>
      <c r="K53" t="e">
        <v>#REF!</v>
      </c>
      <c r="L53" t="e">
        <v>#REF!</v>
      </c>
      <c r="R53" s="1" t="e">
        <f>AVERAGE(E53:Q53)</f>
        <v>#REF!</v>
      </c>
      <c r="S53" s="1" t="e">
        <f ca="1">SSDVSET(E53:Q53)</f>
        <v>#NAME?</v>
      </c>
      <c r="T53" s="1"/>
      <c r="U53" s="1"/>
    </row>
    <row r="57" spans="1:24" ht="12.75" customHeight="1" x14ac:dyDescent="0.25">
      <c r="A57" t="s">
        <v>15</v>
      </c>
      <c r="C57" t="s">
        <v>35</v>
      </c>
      <c r="E57">
        <v>201</v>
      </c>
      <c r="F57">
        <v>210</v>
      </c>
      <c r="G57">
        <v>212</v>
      </c>
      <c r="H57">
        <v>220</v>
      </c>
      <c r="I57">
        <v>225</v>
      </c>
      <c r="J57">
        <v>230</v>
      </c>
      <c r="K57">
        <v>233</v>
      </c>
      <c r="L57">
        <v>240</v>
      </c>
      <c r="M57">
        <v>250</v>
      </c>
      <c r="N57">
        <v>255</v>
      </c>
      <c r="O57">
        <v>260</v>
      </c>
      <c r="P57">
        <v>275</v>
      </c>
      <c r="Q57">
        <v>280</v>
      </c>
      <c r="S57" t="s">
        <v>1</v>
      </c>
      <c r="T57" t="s">
        <v>7</v>
      </c>
      <c r="U57" t="s">
        <v>40</v>
      </c>
      <c r="V57" t="s">
        <v>36</v>
      </c>
      <c r="W57" t="s">
        <v>7</v>
      </c>
      <c r="X57" t="s">
        <v>40</v>
      </c>
    </row>
    <row r="58" spans="1:24" ht="12.75" customHeight="1" x14ac:dyDescent="0.25">
      <c r="C58">
        <v>0</v>
      </c>
      <c r="D58" t="s">
        <v>5</v>
      </c>
      <c r="H58">
        <v>0</v>
      </c>
      <c r="J58">
        <v>0</v>
      </c>
      <c r="K58">
        <v>0</v>
      </c>
      <c r="L58">
        <v>0</v>
      </c>
      <c r="S58" s="1">
        <f t="shared" ref="S58:S65" si="6">AVERAGE(G58:Q58)</f>
        <v>0</v>
      </c>
      <c r="T58" s="1" t="e">
        <f ca="1">SSDVSET(E58:Q58)</f>
        <v>#NAME?</v>
      </c>
      <c r="U58" s="1" t="e">
        <f t="shared" ca="1" si="5"/>
        <v>#NAME?</v>
      </c>
      <c r="V58" s="1">
        <v>0</v>
      </c>
      <c r="W58">
        <v>0</v>
      </c>
      <c r="X58">
        <v>0</v>
      </c>
    </row>
    <row r="59" spans="1:24" ht="12.75" customHeight="1" x14ac:dyDescent="0.25">
      <c r="C59">
        <v>0.5</v>
      </c>
      <c r="D59" t="s">
        <v>5</v>
      </c>
      <c r="H59" s="7">
        <v>0</v>
      </c>
      <c r="J59">
        <v>2.2579999999999999E-2</v>
      </c>
      <c r="K59">
        <v>2.2579999999999999E-2</v>
      </c>
      <c r="L59">
        <v>3.5646999999999998E-2</v>
      </c>
      <c r="S59" s="2">
        <f t="shared" si="6"/>
        <v>2.0201749999999997E-2</v>
      </c>
      <c r="T59" s="1" t="e">
        <f ca="1">SSDVSET(E59:Q59)</f>
        <v>#NAME?</v>
      </c>
      <c r="U59" s="1" t="e">
        <f t="shared" ca="1" si="5"/>
        <v>#NAME?</v>
      </c>
      <c r="V59" s="1">
        <v>1.5192000000000001E-2</v>
      </c>
      <c r="W59">
        <v>2.0816999999999999E-2</v>
      </c>
      <c r="X59">
        <v>9.3100000000000006E-3</v>
      </c>
    </row>
    <row r="60" spans="1:24" ht="12.75" customHeight="1" x14ac:dyDescent="0.25">
      <c r="C60">
        <v>1</v>
      </c>
      <c r="D60" t="s">
        <v>5</v>
      </c>
      <c r="H60">
        <v>2.2579999999999999E-2</v>
      </c>
      <c r="J60">
        <v>2.2579999999999999E-2</v>
      </c>
      <c r="K60">
        <v>2.2579999999999999E-2</v>
      </c>
      <c r="L60">
        <v>3.5791999999999997E-2</v>
      </c>
      <c r="S60" s="1">
        <f t="shared" si="6"/>
        <v>2.5882999999999996E-2</v>
      </c>
      <c r="T60" s="1" t="e">
        <f ca="1">SSDVSET(E60:Q60)</f>
        <v>#NAME?</v>
      </c>
      <c r="U60" s="1" t="e">
        <f t="shared" ca="1" si="5"/>
        <v>#NAME?</v>
      </c>
      <c r="V60" s="1">
        <v>4.0301999999999998E-2</v>
      </c>
      <c r="W60">
        <v>3.026E-3</v>
      </c>
      <c r="X60">
        <v>1.353E-3</v>
      </c>
    </row>
    <row r="61" spans="1:24" ht="12.75" customHeight="1" x14ac:dyDescent="0.25">
      <c r="C61">
        <v>2</v>
      </c>
      <c r="D61" t="s">
        <v>5</v>
      </c>
      <c r="H61">
        <v>2.2579999999999999E-2</v>
      </c>
      <c r="J61">
        <v>2.2579999999999999E-2</v>
      </c>
      <c r="K61">
        <v>2.2579999999999999E-2</v>
      </c>
      <c r="L61">
        <v>2.7984999999999999E-2</v>
      </c>
      <c r="S61" s="1">
        <f t="shared" si="6"/>
        <v>2.3931249999999998E-2</v>
      </c>
      <c r="T61" s="1" t="e">
        <f ca="1">SSDVSET(E61:Q61)</f>
        <v>#NAME?</v>
      </c>
      <c r="U61" s="1" t="e">
        <f t="shared" ca="1" si="5"/>
        <v>#NAME?</v>
      </c>
      <c r="V61" s="1">
        <v>2.5027000000000001E-2</v>
      </c>
      <c r="W61">
        <v>2.3156E-2</v>
      </c>
      <c r="X61">
        <v>1.0356000000000001E-2</v>
      </c>
    </row>
    <row r="62" spans="1:24" ht="12.75" customHeight="1" x14ac:dyDescent="0.25">
      <c r="C62">
        <v>3</v>
      </c>
      <c r="D62" t="s">
        <v>5</v>
      </c>
      <c r="H62">
        <v>2.2579999999999999E-2</v>
      </c>
      <c r="J62">
        <v>2.2579999999999999E-2</v>
      </c>
      <c r="K62">
        <v>2.2579999999999999E-2</v>
      </c>
      <c r="L62">
        <v>2.2579999999999999E-2</v>
      </c>
      <c r="S62" s="1">
        <f t="shared" si="6"/>
        <v>2.2579999999999999E-2</v>
      </c>
      <c r="T62" s="1" t="e">
        <f ca="1">SSDVSET(E62:Q62)</f>
        <v>#NAME?</v>
      </c>
      <c r="U62" s="1" t="e">
        <f t="shared" ca="1" si="5"/>
        <v>#NAME?</v>
      </c>
      <c r="V62" s="1">
        <v>2.3004E-2</v>
      </c>
      <c r="W62">
        <v>2.1000999999999999E-2</v>
      </c>
      <c r="X62">
        <v>9.3919999999999993E-3</v>
      </c>
    </row>
    <row r="63" spans="1:24" ht="12.75" customHeight="1" x14ac:dyDescent="0.25">
      <c r="C63">
        <v>4</v>
      </c>
      <c r="D63" t="s">
        <v>5</v>
      </c>
      <c r="H63">
        <v>2.2579999999999999E-2</v>
      </c>
      <c r="J63">
        <v>2.2579999999999999E-2</v>
      </c>
      <c r="K63">
        <v>0</v>
      </c>
      <c r="L63">
        <v>2.2579999999999999E-2</v>
      </c>
      <c r="S63" s="1">
        <f t="shared" si="6"/>
        <v>1.6934999999999999E-2</v>
      </c>
      <c r="T63" s="1" t="e">
        <f ca="1">SSDVSET(E63:Q63)</f>
        <v>#NAME?</v>
      </c>
      <c r="U63" s="1" t="e">
        <f t="shared" ca="1" si="5"/>
        <v>#NAME?</v>
      </c>
      <c r="V63" s="1">
        <v>1.9179000000000002E-2</v>
      </c>
      <c r="W63">
        <v>2.2159000000000002E-2</v>
      </c>
      <c r="X63">
        <v>9.9100000000000004E-3</v>
      </c>
    </row>
    <row r="64" spans="1:24" ht="12.75" customHeight="1" x14ac:dyDescent="0.25">
      <c r="C64">
        <v>6</v>
      </c>
      <c r="D64" t="s">
        <v>5</v>
      </c>
      <c r="H64">
        <v>0</v>
      </c>
      <c r="J64">
        <v>0</v>
      </c>
      <c r="K64">
        <v>0</v>
      </c>
      <c r="L64">
        <v>0</v>
      </c>
      <c r="S64" s="1">
        <f t="shared" si="6"/>
        <v>0</v>
      </c>
      <c r="T64" s="1" t="e">
        <f ca="1">SSDVSET(E64:Q64)</f>
        <v>#NAME?</v>
      </c>
      <c r="U64" s="1" t="e">
        <f t="shared" ca="1" si="5"/>
        <v>#NAME?</v>
      </c>
      <c r="V64" s="1">
        <v>0</v>
      </c>
      <c r="W64">
        <v>0</v>
      </c>
      <c r="X64">
        <v>0</v>
      </c>
    </row>
    <row r="65" spans="1:24" ht="12.75" customHeight="1" x14ac:dyDescent="0.25">
      <c r="C65">
        <v>8</v>
      </c>
      <c r="D65" t="s">
        <v>5</v>
      </c>
      <c r="H65">
        <v>0</v>
      </c>
      <c r="J65">
        <v>0</v>
      </c>
      <c r="K65">
        <v>0</v>
      </c>
      <c r="L65">
        <v>0</v>
      </c>
      <c r="S65" s="1">
        <f t="shared" si="6"/>
        <v>0</v>
      </c>
      <c r="T65" s="1" t="e">
        <f ca="1">SSDVSET(E65:Q65)</f>
        <v>#NAME?</v>
      </c>
      <c r="U65" s="1" t="e">
        <f t="shared" ca="1" si="5"/>
        <v>#NAME?</v>
      </c>
      <c r="V65" s="1">
        <v>0</v>
      </c>
      <c r="W65">
        <v>0</v>
      </c>
      <c r="X65">
        <v>0</v>
      </c>
    </row>
    <row r="67" spans="1:24" ht="12.75" customHeight="1" x14ac:dyDescent="0.25">
      <c r="R67" s="3" t="s">
        <v>6</v>
      </c>
      <c r="S67" s="3" t="s">
        <v>7</v>
      </c>
      <c r="T67" s="3"/>
      <c r="U67" s="3"/>
    </row>
    <row r="68" spans="1:24" ht="12.75" customHeight="1" x14ac:dyDescent="0.25">
      <c r="D68" t="s">
        <v>8</v>
      </c>
      <c r="E68" s="1"/>
      <c r="F68" s="1"/>
      <c r="G68" s="1"/>
      <c r="H68" s="1" t="e">
        <v>#REF!</v>
      </c>
      <c r="I68" s="1"/>
      <c r="J68" s="1" t="e">
        <v>#REF!</v>
      </c>
      <c r="K68" s="1" t="e">
        <v>#REF!</v>
      </c>
      <c r="L68" s="1" t="e">
        <v>#REF!</v>
      </c>
      <c r="M68" s="1"/>
      <c r="N68" s="1"/>
      <c r="O68" s="1"/>
      <c r="P68" s="1"/>
      <c r="Q68" s="1"/>
      <c r="R68" s="1" t="e">
        <f>AVERAGE(E68:Q68)</f>
        <v>#REF!</v>
      </c>
      <c r="S68" s="1" t="e">
        <f ca="1">SSDVSET(E68:Q68)</f>
        <v>#NAME?</v>
      </c>
      <c r="T68" s="1"/>
      <c r="U68" s="1"/>
    </row>
    <row r="69" spans="1:24" ht="12.75" customHeight="1" x14ac:dyDescent="0.25">
      <c r="D69" t="s">
        <v>9</v>
      </c>
      <c r="H69">
        <v>1</v>
      </c>
      <c r="J69">
        <v>1</v>
      </c>
      <c r="K69">
        <v>1</v>
      </c>
      <c r="L69" t="e">
        <v>#REF!</v>
      </c>
      <c r="R69" s="1" t="e">
        <f>AVERAGE(E69:Q69)</f>
        <v>#REF!</v>
      </c>
      <c r="S69" s="1" t="e">
        <f ca="1">SSDVSET(E69:Q69)</f>
        <v>#NAME?</v>
      </c>
      <c r="T69" s="1"/>
      <c r="U69" s="1"/>
    </row>
    <row r="70" spans="1:24" ht="12.75" customHeight="1" x14ac:dyDescent="0.25">
      <c r="D70" t="s">
        <v>10</v>
      </c>
      <c r="H70" t="e">
        <v>#REF!</v>
      </c>
      <c r="J70" t="e">
        <v>#REF!</v>
      </c>
      <c r="K70" t="e">
        <v>#REF!</v>
      </c>
      <c r="L70" t="e">
        <v>#REF!</v>
      </c>
      <c r="R70" s="1" t="e">
        <f>AVERAGE(E70:Q70)</f>
        <v>#REF!</v>
      </c>
      <c r="S70" s="1" t="e">
        <f ca="1">SSDVSET(E70:Q70)</f>
        <v>#NAME?</v>
      </c>
      <c r="T70" s="1"/>
      <c r="U70" s="1"/>
    </row>
    <row r="75" spans="1:24" ht="12.75" customHeight="1" x14ac:dyDescent="0.25">
      <c r="A75" s="4">
        <v>2</v>
      </c>
    </row>
    <row r="76" spans="1:24" ht="12.75" customHeight="1" x14ac:dyDescent="0.25">
      <c r="A76" t="s">
        <v>16</v>
      </c>
      <c r="C76" t="s">
        <v>35</v>
      </c>
      <c r="E76">
        <v>201</v>
      </c>
      <c r="F76">
        <v>210</v>
      </c>
      <c r="G76">
        <v>212</v>
      </c>
      <c r="H76">
        <v>220</v>
      </c>
      <c r="I76">
        <v>225</v>
      </c>
      <c r="J76">
        <v>230</v>
      </c>
      <c r="K76">
        <v>233</v>
      </c>
      <c r="L76">
        <v>240</v>
      </c>
      <c r="M76">
        <v>250</v>
      </c>
      <c r="N76">
        <v>255</v>
      </c>
      <c r="O76">
        <v>260</v>
      </c>
      <c r="P76">
        <v>275</v>
      </c>
      <c r="Q76">
        <v>280</v>
      </c>
      <c r="S76" t="s">
        <v>1</v>
      </c>
      <c r="T76" t="s">
        <v>7</v>
      </c>
      <c r="U76" t="s">
        <v>40</v>
      </c>
      <c r="V76" t="s">
        <v>36</v>
      </c>
      <c r="W76" t="s">
        <v>7</v>
      </c>
      <c r="X76" t="s">
        <v>40</v>
      </c>
    </row>
    <row r="77" spans="1:24" ht="12.75" customHeight="1" x14ac:dyDescent="0.25">
      <c r="C77">
        <v>0</v>
      </c>
      <c r="D77" t="s">
        <v>5</v>
      </c>
      <c r="F77">
        <v>0</v>
      </c>
      <c r="G77">
        <v>0</v>
      </c>
      <c r="H77">
        <v>0</v>
      </c>
      <c r="I77">
        <v>0</v>
      </c>
      <c r="J77">
        <v>0.12646099999999999</v>
      </c>
      <c r="K77">
        <v>0</v>
      </c>
      <c r="L77">
        <v>3.0582000000000002E-2</v>
      </c>
      <c r="M77">
        <v>0</v>
      </c>
      <c r="O77">
        <v>0</v>
      </c>
      <c r="P77">
        <v>0</v>
      </c>
      <c r="Q77">
        <v>0</v>
      </c>
      <c r="S77" s="1">
        <f t="shared" ref="S77:S84" si="7">AVERAGE(E77:Q77)</f>
        <v>1.4276636363636363E-2</v>
      </c>
      <c r="T77" s="1" t="e">
        <f ca="1">SSDVSET(E77:Q77)</f>
        <v>#NAME?</v>
      </c>
      <c r="U77" s="1" t="e">
        <f t="shared" ref="U77:U84" ca="1" si="8">T77/SQRT(11)</f>
        <v>#NAME?</v>
      </c>
      <c r="V77" s="6">
        <v>1.8442E-2</v>
      </c>
      <c r="W77">
        <v>6.1165999999999998E-2</v>
      </c>
      <c r="X77">
        <v>1.9342999999999999E-2</v>
      </c>
    </row>
    <row r="78" spans="1:24" ht="12.75" customHeight="1" x14ac:dyDescent="0.25">
      <c r="C78">
        <v>0.5</v>
      </c>
      <c r="D78" t="s">
        <v>5</v>
      </c>
      <c r="F78">
        <v>0</v>
      </c>
      <c r="G78">
        <v>0</v>
      </c>
      <c r="H78">
        <v>0</v>
      </c>
      <c r="I78">
        <v>0</v>
      </c>
      <c r="J78">
        <v>0.11418200000000001</v>
      </c>
      <c r="K78">
        <v>0</v>
      </c>
      <c r="L78">
        <v>2.6846999999999999E-2</v>
      </c>
      <c r="M78">
        <v>0</v>
      </c>
      <c r="O78">
        <v>0</v>
      </c>
      <c r="P78">
        <v>0</v>
      </c>
      <c r="Q78">
        <v>0</v>
      </c>
      <c r="S78" s="1">
        <f t="shared" si="7"/>
        <v>1.2820818181818183E-2</v>
      </c>
      <c r="T78" s="1" t="e">
        <f ca="1">SSDVSET(E78:Q78)</f>
        <v>#NAME?</v>
      </c>
      <c r="U78" s="1" t="e">
        <f t="shared" ca="1" si="8"/>
        <v>#NAME?</v>
      </c>
      <c r="V78" s="6">
        <v>1.9625E-2</v>
      </c>
      <c r="W78">
        <v>5.7186000000000001E-2</v>
      </c>
      <c r="X78">
        <v>1.8083999999999999E-2</v>
      </c>
    </row>
    <row r="79" spans="1:24" ht="12.75" customHeight="1" x14ac:dyDescent="0.25">
      <c r="C79">
        <v>1</v>
      </c>
      <c r="D79" t="s">
        <v>5</v>
      </c>
      <c r="F79">
        <v>0</v>
      </c>
      <c r="G79">
        <v>0</v>
      </c>
      <c r="H79">
        <v>0</v>
      </c>
      <c r="I79">
        <v>0</v>
      </c>
      <c r="J79">
        <v>9.6876000000000004E-2</v>
      </c>
      <c r="K79">
        <v>0</v>
      </c>
      <c r="L79">
        <v>2.8969000000000002E-2</v>
      </c>
      <c r="M79">
        <v>0</v>
      </c>
      <c r="O79">
        <v>0</v>
      </c>
      <c r="P79">
        <v>0</v>
      </c>
      <c r="Q79">
        <v>0</v>
      </c>
      <c r="S79" s="1">
        <f t="shared" si="7"/>
        <v>1.1440454545454547E-2</v>
      </c>
      <c r="T79" s="1" t="e">
        <f ca="1">SSDVSET(E79:Q79)</f>
        <v>#NAME?</v>
      </c>
      <c r="U79" s="1" t="e">
        <f t="shared" ca="1" si="8"/>
        <v>#NAME?</v>
      </c>
      <c r="V79" s="6">
        <v>2.2862E-2</v>
      </c>
      <c r="W79">
        <v>5.4954999999999997E-2</v>
      </c>
      <c r="X79">
        <v>1.7378000000000001E-2</v>
      </c>
    </row>
    <row r="80" spans="1:24" ht="12.75" customHeight="1" x14ac:dyDescent="0.25">
      <c r="C80">
        <v>2</v>
      </c>
      <c r="D80" t="s">
        <v>5</v>
      </c>
      <c r="F80">
        <v>0</v>
      </c>
      <c r="G80">
        <v>0</v>
      </c>
      <c r="H80">
        <v>0</v>
      </c>
      <c r="I80">
        <v>0</v>
      </c>
      <c r="J80">
        <v>9.6016000000000004E-2</v>
      </c>
      <c r="K80">
        <v>0</v>
      </c>
      <c r="L80">
        <v>2.7597E-2</v>
      </c>
      <c r="M80">
        <v>0</v>
      </c>
      <c r="O80">
        <v>0</v>
      </c>
      <c r="P80">
        <v>0</v>
      </c>
      <c r="Q80">
        <v>0</v>
      </c>
      <c r="S80" s="1">
        <f t="shared" si="7"/>
        <v>1.1237545454545455E-2</v>
      </c>
      <c r="T80" s="1" t="e">
        <f ca="1">SSDVSET(E80:Q80)</f>
        <v>#NAME?</v>
      </c>
      <c r="U80" s="1" t="e">
        <f t="shared" ca="1" si="8"/>
        <v>#NAME?</v>
      </c>
      <c r="V80" s="6">
        <v>3.6198000000000001E-2</v>
      </c>
      <c r="W80">
        <v>4.4482000000000001E-2</v>
      </c>
      <c r="X80">
        <v>1.4066E-2</v>
      </c>
    </row>
    <row r="81" spans="1:24" ht="12.75" customHeight="1" x14ac:dyDescent="0.25">
      <c r="C81">
        <v>3</v>
      </c>
      <c r="D81" t="s">
        <v>5</v>
      </c>
      <c r="F81">
        <v>0</v>
      </c>
      <c r="G81">
        <v>0.100755</v>
      </c>
      <c r="H81">
        <v>0.231681</v>
      </c>
      <c r="I81">
        <v>0</v>
      </c>
      <c r="J81">
        <v>8.8539000000000007E-2</v>
      </c>
      <c r="K81">
        <v>6.7129999999999995E-2</v>
      </c>
      <c r="L81">
        <v>2.5402000000000001E-2</v>
      </c>
      <c r="M81">
        <v>3.9379999999999998E-2</v>
      </c>
      <c r="O81">
        <v>8.1506999999999996E-2</v>
      </c>
      <c r="P81">
        <v>0</v>
      </c>
      <c r="Q81">
        <v>0</v>
      </c>
      <c r="S81" s="1">
        <f t="shared" si="7"/>
        <v>5.7672181818181817E-2</v>
      </c>
      <c r="T81" s="1" t="e">
        <f ca="1">SSDVSET(E81:Q81)</f>
        <v>#NAME?</v>
      </c>
      <c r="U81" s="1" t="e">
        <f t="shared" ca="1" si="8"/>
        <v>#NAME?</v>
      </c>
      <c r="V81" s="6">
        <v>0.126273</v>
      </c>
      <c r="W81">
        <v>0.104628</v>
      </c>
      <c r="X81">
        <v>3.3085999999999997E-2</v>
      </c>
    </row>
    <row r="82" spans="1:24" ht="12.75" customHeight="1" x14ac:dyDescent="0.25">
      <c r="C82">
        <v>4</v>
      </c>
      <c r="D82" t="s">
        <v>5</v>
      </c>
      <c r="F82">
        <v>0</v>
      </c>
      <c r="G82">
        <v>0.20479700000000001</v>
      </c>
      <c r="H82">
        <v>0.619973</v>
      </c>
      <c r="I82">
        <v>4.5208999999999999E-2</v>
      </c>
      <c r="J82">
        <v>0.103675</v>
      </c>
      <c r="K82">
        <v>0.35213</v>
      </c>
      <c r="M82">
        <v>0.68371700000000002</v>
      </c>
      <c r="O82">
        <v>0.40138000000000001</v>
      </c>
      <c r="P82">
        <v>0</v>
      </c>
      <c r="Q82">
        <v>0.15127699999999999</v>
      </c>
      <c r="S82" s="1">
        <f t="shared" si="7"/>
        <v>0.25621579999999999</v>
      </c>
      <c r="T82" s="1" t="e">
        <f ca="1">SSDVSET(E82:Q82)</f>
        <v>#NAME?</v>
      </c>
      <c r="U82" s="1" t="e">
        <f t="shared" ca="1" si="8"/>
        <v>#NAME?</v>
      </c>
      <c r="V82" s="6">
        <v>0.28138000000000002</v>
      </c>
      <c r="W82">
        <v>0.14709</v>
      </c>
      <c r="X82">
        <v>4.6514E-2</v>
      </c>
    </row>
    <row r="83" spans="1:24" ht="12.75" customHeight="1" x14ac:dyDescent="0.25">
      <c r="C83">
        <v>6</v>
      </c>
      <c r="D83" t="s">
        <v>5</v>
      </c>
      <c r="F83">
        <v>0.121102</v>
      </c>
      <c r="G83">
        <v>0.305197</v>
      </c>
      <c r="H83">
        <v>7.0872000000000004E-2</v>
      </c>
      <c r="I83">
        <v>0.47595500000000002</v>
      </c>
      <c r="J83">
        <v>0.11414000000000001</v>
      </c>
      <c r="K83">
        <v>0.53870099999999999</v>
      </c>
      <c r="L83">
        <v>8.7813000000000002E-2</v>
      </c>
      <c r="M83">
        <v>0.48338599999999998</v>
      </c>
      <c r="O83">
        <v>0.260214</v>
      </c>
      <c r="P83">
        <v>0</v>
      </c>
      <c r="Q83">
        <v>0.125582</v>
      </c>
      <c r="S83" s="1">
        <f t="shared" si="7"/>
        <v>0.23481472727272726</v>
      </c>
      <c r="T83" s="1" t="e">
        <f ca="1">SSDVSET(E83:Q83)</f>
        <v>#NAME?</v>
      </c>
      <c r="U83" s="1" t="e">
        <f t="shared" ca="1" si="8"/>
        <v>#NAME?</v>
      </c>
      <c r="V83" s="6">
        <v>0.286084</v>
      </c>
      <c r="W83">
        <v>0.17234099999999999</v>
      </c>
      <c r="X83">
        <v>5.4498999999999999E-2</v>
      </c>
    </row>
    <row r="84" spans="1:24" ht="12.75" customHeight="1" x14ac:dyDescent="0.25">
      <c r="C84">
        <v>8</v>
      </c>
      <c r="D84" t="s">
        <v>5</v>
      </c>
      <c r="F84">
        <v>0</v>
      </c>
      <c r="G84">
        <v>0.108778</v>
      </c>
      <c r="H84">
        <v>0.19161900000000001</v>
      </c>
      <c r="I84">
        <v>0.592275</v>
      </c>
      <c r="J84">
        <v>9.2580999999999997E-2</v>
      </c>
      <c r="K84">
        <v>0.16212299999999999</v>
      </c>
      <c r="L84">
        <v>0.107211</v>
      </c>
      <c r="M84">
        <v>0.42904399999999998</v>
      </c>
      <c r="O84">
        <v>4.5100000000000001E-2</v>
      </c>
      <c r="P84">
        <v>5.3071E-2</v>
      </c>
      <c r="Q84">
        <v>0.12946299999999999</v>
      </c>
      <c r="S84" s="1">
        <f t="shared" si="7"/>
        <v>0.17375136363636362</v>
      </c>
      <c r="T84" s="1" t="e">
        <f ca="1">SSDVSET(E84:Q84)</f>
        <v>#NAME?</v>
      </c>
      <c r="U84" s="1" t="e">
        <f t="shared" ca="1" si="8"/>
        <v>#NAME?</v>
      </c>
      <c r="V84" s="6">
        <v>0.19570399999999999</v>
      </c>
      <c r="W84">
        <v>0.139567</v>
      </c>
      <c r="X84">
        <v>4.4135000000000001E-2</v>
      </c>
    </row>
    <row r="86" spans="1:24" ht="12.75" customHeight="1" x14ac:dyDescent="0.25">
      <c r="R86" s="3" t="s">
        <v>6</v>
      </c>
      <c r="S86" s="3" t="s">
        <v>7</v>
      </c>
      <c r="T86" s="3"/>
      <c r="U86" s="3"/>
    </row>
    <row r="87" spans="1:24" ht="12.75" customHeight="1" x14ac:dyDescent="0.25">
      <c r="D87" t="s">
        <v>8</v>
      </c>
      <c r="E87" s="1"/>
      <c r="F87" s="1" t="e">
        <v>#REF!</v>
      </c>
      <c r="G87" s="1" t="e">
        <v>#REF!</v>
      </c>
      <c r="H87" s="1" t="e">
        <v>#REF!</v>
      </c>
      <c r="I87" s="1" t="e">
        <v>#REF!</v>
      </c>
      <c r="J87" s="1" t="e">
        <v>#REF!</v>
      </c>
      <c r="K87" s="1" t="e">
        <v>#REF!</v>
      </c>
      <c r="L87" s="1" t="e">
        <v>#REF!</v>
      </c>
      <c r="M87" s="1" t="e">
        <v>#REF!</v>
      </c>
      <c r="N87" s="1"/>
      <c r="O87" s="1" t="e">
        <v>#REF!</v>
      </c>
      <c r="P87" s="1" t="e">
        <v>#REF!</v>
      </c>
      <c r="Q87" s="1" t="e">
        <v>#REF!</v>
      </c>
      <c r="R87" s="1" t="e">
        <f>AVERAGE(E87:Q87)</f>
        <v>#REF!</v>
      </c>
      <c r="S87" s="1" t="e">
        <f ca="1">SSDVSET(E87:Q87)</f>
        <v>#NAME?</v>
      </c>
      <c r="T87" s="1"/>
      <c r="U87" s="1"/>
    </row>
    <row r="88" spans="1:24" ht="12.75" customHeight="1" x14ac:dyDescent="0.25">
      <c r="D88" t="s">
        <v>9</v>
      </c>
      <c r="F88" t="e">
        <v>#REF!</v>
      </c>
      <c r="G88" t="e">
        <v>#REF!</v>
      </c>
      <c r="H88" t="e">
        <v>#REF!</v>
      </c>
      <c r="I88" t="e">
        <v>#REF!</v>
      </c>
      <c r="J88" s="7" t="e">
        <v>#REF!</v>
      </c>
      <c r="K88" t="e">
        <v>#REF!</v>
      </c>
      <c r="L88" t="e">
        <v>#REF!</v>
      </c>
      <c r="M88" t="e">
        <v>#REF!</v>
      </c>
      <c r="O88" t="e">
        <v>#REF!</v>
      </c>
      <c r="P88" t="e">
        <v>#REF!</v>
      </c>
      <c r="Q88" t="e">
        <v>#REF!</v>
      </c>
      <c r="R88" s="1" t="e">
        <f>AVERAGE(E88:Q88)</f>
        <v>#REF!</v>
      </c>
      <c r="S88" s="1" t="e">
        <f ca="1">SSDVSET(E88:Q88)</f>
        <v>#NAME?</v>
      </c>
      <c r="T88" s="1"/>
      <c r="U88" s="1"/>
    </row>
    <row r="89" spans="1:24" ht="12.75" customHeight="1" x14ac:dyDescent="0.25">
      <c r="D89" t="s">
        <v>10</v>
      </c>
      <c r="F89" t="e">
        <v>#REF!</v>
      </c>
      <c r="G89" t="e">
        <v>#REF!</v>
      </c>
      <c r="H89" t="e">
        <v>#REF!</v>
      </c>
      <c r="I89" t="e">
        <v>#REF!</v>
      </c>
      <c r="J89" t="e">
        <v>#REF!</v>
      </c>
      <c r="K89" t="e">
        <v>#REF!</v>
      </c>
      <c r="M89" t="e">
        <v>#REF!</v>
      </c>
      <c r="O89" t="e">
        <v>#REF!</v>
      </c>
      <c r="P89" t="e">
        <v>#REF!</v>
      </c>
      <c r="Q89" t="e">
        <v>#REF!</v>
      </c>
      <c r="R89" s="1" t="e">
        <f>AVERAGE(E89:Q89)</f>
        <v>#REF!</v>
      </c>
      <c r="S89" s="1" t="e">
        <f ca="1">SSDVSET(E89:Q89)</f>
        <v>#NAME?</v>
      </c>
      <c r="T89" s="1"/>
      <c r="U89" s="1"/>
    </row>
    <row r="94" spans="1:24" ht="12.75" customHeight="1" x14ac:dyDescent="0.25">
      <c r="A94" s="4">
        <v>5</v>
      </c>
      <c r="C94" t="s">
        <v>35</v>
      </c>
      <c r="E94">
        <v>201</v>
      </c>
      <c r="F94">
        <v>210</v>
      </c>
      <c r="G94">
        <v>212</v>
      </c>
      <c r="H94">
        <v>220</v>
      </c>
      <c r="I94">
        <v>225</v>
      </c>
      <c r="J94">
        <v>230</v>
      </c>
      <c r="K94">
        <v>233</v>
      </c>
      <c r="L94">
        <v>240</v>
      </c>
      <c r="M94">
        <v>250</v>
      </c>
      <c r="N94">
        <v>255</v>
      </c>
      <c r="O94">
        <v>260</v>
      </c>
      <c r="P94">
        <v>275</v>
      </c>
      <c r="Q94">
        <v>280</v>
      </c>
      <c r="S94" t="s">
        <v>1</v>
      </c>
      <c r="T94" t="s">
        <v>7</v>
      </c>
      <c r="U94" t="s">
        <v>40</v>
      </c>
      <c r="V94" t="s">
        <v>36</v>
      </c>
      <c r="W94" t="s">
        <v>7</v>
      </c>
      <c r="X94" t="s">
        <v>40</v>
      </c>
    </row>
    <row r="95" spans="1:24" ht="12.75" customHeight="1" x14ac:dyDescent="0.25">
      <c r="A95" t="s">
        <v>17</v>
      </c>
      <c r="C95">
        <v>0</v>
      </c>
      <c r="D95" t="s">
        <v>5</v>
      </c>
      <c r="F95">
        <v>0</v>
      </c>
      <c r="G95">
        <v>0</v>
      </c>
      <c r="H95">
        <v>0</v>
      </c>
      <c r="K95">
        <v>0</v>
      </c>
      <c r="M95">
        <v>0</v>
      </c>
      <c r="O95">
        <v>0</v>
      </c>
      <c r="S95" s="1">
        <f t="shared" ref="S95:S102" si="9">AVERAGE(E95:Q95)</f>
        <v>0</v>
      </c>
      <c r="T95" s="1" t="e">
        <f ca="1">SSDVSET(E95:Q95)</f>
        <v>#NAME?</v>
      </c>
      <c r="U95" s="1" t="e">
        <f t="shared" ref="U95:U102" ca="1" si="10">T95/SQRT(6)</f>
        <v>#NAME?</v>
      </c>
      <c r="V95" s="6">
        <v>2.0886999999999999E-2</v>
      </c>
      <c r="W95">
        <v>6.1706999999999998E-2</v>
      </c>
      <c r="X95">
        <v>1.9512999999999999E-2</v>
      </c>
    </row>
    <row r="96" spans="1:24" ht="12.75" customHeight="1" x14ac:dyDescent="0.25">
      <c r="C96">
        <v>0.5</v>
      </c>
      <c r="D96" t="s">
        <v>5</v>
      </c>
      <c r="F96">
        <v>0</v>
      </c>
      <c r="G96">
        <v>0</v>
      </c>
      <c r="H96">
        <v>0</v>
      </c>
      <c r="K96">
        <v>0</v>
      </c>
      <c r="M96">
        <v>0</v>
      </c>
      <c r="O96">
        <v>0</v>
      </c>
      <c r="S96" s="1">
        <f t="shared" si="9"/>
        <v>0</v>
      </c>
      <c r="T96" s="1" t="e">
        <f ca="1">SSDVSET(E96:Q96)</f>
        <v>#NAME?</v>
      </c>
      <c r="U96" s="1" t="e">
        <f t="shared" ca="1" si="10"/>
        <v>#NAME?</v>
      </c>
      <c r="V96" s="6">
        <v>2.2186999999999998E-2</v>
      </c>
      <c r="W96">
        <v>5.7966999999999998E-2</v>
      </c>
      <c r="X96">
        <v>1.8331E-2</v>
      </c>
    </row>
    <row r="97" spans="1:24" ht="12.75" customHeight="1" x14ac:dyDescent="0.25">
      <c r="C97">
        <v>1</v>
      </c>
      <c r="D97" t="s">
        <v>5</v>
      </c>
      <c r="F97">
        <v>0</v>
      </c>
      <c r="G97">
        <v>0</v>
      </c>
      <c r="H97">
        <v>0</v>
      </c>
      <c r="K97">
        <v>0</v>
      </c>
      <c r="M97">
        <v>0</v>
      </c>
      <c r="O97">
        <v>0</v>
      </c>
      <c r="S97" s="1">
        <f t="shared" si="9"/>
        <v>0</v>
      </c>
      <c r="T97" s="1" t="e">
        <f ca="1">SSDVSET(E97:Q97)</f>
        <v>#NAME?</v>
      </c>
      <c r="U97" s="1" t="e">
        <f t="shared" ca="1" si="10"/>
        <v>#NAME?</v>
      </c>
      <c r="V97" s="6">
        <v>2.5808999999999999E-2</v>
      </c>
      <c r="W97">
        <v>5.6489999999999999E-2</v>
      </c>
      <c r="X97">
        <v>1.7864000000000001E-2</v>
      </c>
    </row>
    <row r="98" spans="1:24" ht="12.75" customHeight="1" x14ac:dyDescent="0.25">
      <c r="C98">
        <v>2</v>
      </c>
      <c r="D98" t="s">
        <v>5</v>
      </c>
      <c r="F98">
        <v>0</v>
      </c>
      <c r="G98">
        <v>0</v>
      </c>
      <c r="H98">
        <v>0</v>
      </c>
      <c r="K98">
        <v>0</v>
      </c>
      <c r="M98">
        <v>0</v>
      </c>
      <c r="O98">
        <v>0</v>
      </c>
      <c r="S98" s="1">
        <f t="shared" si="9"/>
        <v>0</v>
      </c>
      <c r="T98" s="1" t="e">
        <f ca="1">SSDVSET(E98:Q98)</f>
        <v>#NAME?</v>
      </c>
      <c r="U98" s="1" t="e">
        <f t="shared" ca="1" si="10"/>
        <v>#NAME?</v>
      </c>
      <c r="V98" s="6">
        <v>4.1412999999999998E-2</v>
      </c>
      <c r="W98">
        <v>4.9090000000000002E-2</v>
      </c>
      <c r="X98">
        <v>1.5524E-2</v>
      </c>
    </row>
    <row r="99" spans="1:24" ht="12.75" customHeight="1" x14ac:dyDescent="0.25">
      <c r="C99">
        <v>3</v>
      </c>
      <c r="D99" t="s">
        <v>5</v>
      </c>
      <c r="F99">
        <v>0</v>
      </c>
      <c r="G99">
        <v>0</v>
      </c>
      <c r="H99">
        <v>0</v>
      </c>
      <c r="K99">
        <v>0</v>
      </c>
      <c r="M99">
        <v>0</v>
      </c>
      <c r="O99">
        <v>0</v>
      </c>
      <c r="S99" s="1">
        <f t="shared" si="9"/>
        <v>0</v>
      </c>
      <c r="T99" s="1" t="e">
        <f ca="1">SSDVSET(E99:Q99)</f>
        <v>#NAME?</v>
      </c>
      <c r="U99" s="1" t="e">
        <f t="shared" ca="1" si="10"/>
        <v>#NAME?</v>
      </c>
      <c r="V99" s="6">
        <v>0.12243900000000001</v>
      </c>
      <c r="W99">
        <v>0.11391999999999999</v>
      </c>
      <c r="X99">
        <v>3.6025000000000001E-2</v>
      </c>
    </row>
    <row r="100" spans="1:24" ht="12.75" customHeight="1" x14ac:dyDescent="0.25">
      <c r="C100">
        <v>4</v>
      </c>
      <c r="D100" t="s">
        <v>5</v>
      </c>
      <c r="F100">
        <v>0</v>
      </c>
      <c r="G100">
        <v>3.0082999999999999E-2</v>
      </c>
      <c r="H100">
        <v>0</v>
      </c>
      <c r="K100">
        <v>2.7542000000000001E-2</v>
      </c>
      <c r="M100">
        <v>2.8494999999999999E-2</v>
      </c>
      <c r="O100">
        <v>2.6439000000000001E-2</v>
      </c>
      <c r="S100" s="1">
        <f t="shared" si="9"/>
        <v>1.8759833333333333E-2</v>
      </c>
      <c r="T100" s="1" t="e">
        <f ca="1">SSDVSET(E100:Q100)</f>
        <v>#NAME?</v>
      </c>
      <c r="U100" s="1" t="e">
        <f t="shared" ca="1" si="10"/>
        <v>#NAME?</v>
      </c>
      <c r="V100" s="6">
        <v>0.28245799999999999</v>
      </c>
      <c r="W100">
        <v>0.150841</v>
      </c>
      <c r="X100">
        <v>4.7699999999999999E-2</v>
      </c>
    </row>
    <row r="101" spans="1:24" ht="12.75" customHeight="1" x14ac:dyDescent="0.25">
      <c r="C101">
        <v>6</v>
      </c>
      <c r="D101" t="s">
        <v>5</v>
      </c>
      <c r="F101">
        <v>3.7179999999999998E-2</v>
      </c>
      <c r="G101">
        <v>3.2222000000000001E-2</v>
      </c>
      <c r="H101">
        <v>2.9024999999999999E-2</v>
      </c>
      <c r="K101">
        <v>3.2453999999999997E-2</v>
      </c>
      <c r="M101">
        <v>2.8506E-2</v>
      </c>
      <c r="O101">
        <v>2.3408999999999999E-2</v>
      </c>
      <c r="S101" s="1">
        <f t="shared" si="9"/>
        <v>3.0465999999999993E-2</v>
      </c>
      <c r="T101" s="1" t="e">
        <f ca="1">SSDVSET(E101:Q101)</f>
        <v>#NAME?</v>
      </c>
      <c r="U101" s="1" t="e">
        <f t="shared" ca="1" si="10"/>
        <v>#NAME?</v>
      </c>
      <c r="V101" s="6">
        <v>0.30669999999999997</v>
      </c>
      <c r="W101">
        <v>0.21488399999999999</v>
      </c>
      <c r="X101">
        <v>6.7951999999999999E-2</v>
      </c>
    </row>
    <row r="102" spans="1:24" ht="12.75" customHeight="1" x14ac:dyDescent="0.25">
      <c r="C102">
        <v>8</v>
      </c>
      <c r="D102" t="s">
        <v>5</v>
      </c>
      <c r="F102">
        <v>2.5607000000000001E-2</v>
      </c>
      <c r="G102">
        <v>2.6467999999999998E-2</v>
      </c>
      <c r="H102">
        <v>2.6533000000000001E-2</v>
      </c>
      <c r="K102">
        <v>0</v>
      </c>
      <c r="M102">
        <v>2.5662000000000001E-2</v>
      </c>
      <c r="O102">
        <v>0</v>
      </c>
      <c r="S102" s="1">
        <f t="shared" si="9"/>
        <v>1.7378333333333332E-2</v>
      </c>
      <c r="T102" s="1" t="e">
        <f ca="1">SSDVSET(E102:Q102)</f>
        <v>#NAME?</v>
      </c>
      <c r="U102" s="1" t="e">
        <f t="shared" ca="1" si="10"/>
        <v>#NAME?</v>
      </c>
      <c r="V102" s="6">
        <v>0.19675000000000001</v>
      </c>
      <c r="W102">
        <v>0.14086899999999999</v>
      </c>
      <c r="X102">
        <v>4.4547000000000003E-2</v>
      </c>
    </row>
    <row r="104" spans="1:24" ht="12.75" customHeight="1" x14ac:dyDescent="0.25">
      <c r="R104" s="3" t="s">
        <v>6</v>
      </c>
      <c r="S104" s="3" t="s">
        <v>7</v>
      </c>
      <c r="T104" s="3"/>
      <c r="U104" s="3"/>
    </row>
    <row r="105" spans="1:24" ht="12.75" customHeight="1" x14ac:dyDescent="0.25">
      <c r="D105" t="s">
        <v>8</v>
      </c>
      <c r="E105" s="1"/>
      <c r="F105" s="1" t="e">
        <v>#REF!</v>
      </c>
      <c r="G105" s="1" t="e">
        <v>#REF!</v>
      </c>
      <c r="H105" s="1" t="e">
        <v>#REF!</v>
      </c>
      <c r="I105" s="1"/>
      <c r="J105" s="1"/>
      <c r="K105" s="1" t="e">
        <v>#REF!</v>
      </c>
      <c r="L105" s="1"/>
      <c r="M105" s="1" t="e">
        <v>#REF!</v>
      </c>
      <c r="N105" s="1"/>
      <c r="O105" s="1" t="e">
        <v>#REF!</v>
      </c>
      <c r="P105" s="1"/>
      <c r="Q105" s="1"/>
      <c r="R105" s="1" t="e">
        <f>AVERAGE(E105:Q105)</f>
        <v>#REF!</v>
      </c>
      <c r="S105" s="1" t="e">
        <f ca="1">SSDVSET(E105:Q105)</f>
        <v>#NAME?</v>
      </c>
      <c r="T105" s="1"/>
      <c r="U105" s="1"/>
    </row>
    <row r="106" spans="1:24" ht="12.75" customHeight="1" x14ac:dyDescent="0.25">
      <c r="D106" t="s">
        <v>9</v>
      </c>
      <c r="F106" t="e">
        <v>#REF!</v>
      </c>
      <c r="G106" t="e">
        <v>#REF!</v>
      </c>
      <c r="H106" t="e">
        <v>#REF!</v>
      </c>
      <c r="J106" s="8"/>
      <c r="K106" t="e">
        <v>#REF!</v>
      </c>
      <c r="M106" t="e">
        <v>#REF!</v>
      </c>
      <c r="O106" t="e">
        <v>#REF!</v>
      </c>
      <c r="R106" s="1" t="e">
        <f>AVERAGE(E106:Q106)</f>
        <v>#REF!</v>
      </c>
      <c r="S106" s="1" t="e">
        <f ca="1">SSDVSET(E106:Q106)</f>
        <v>#NAME?</v>
      </c>
      <c r="T106" s="1"/>
      <c r="U106" s="1"/>
    </row>
    <row r="107" spans="1:24" ht="12.75" customHeight="1" x14ac:dyDescent="0.25">
      <c r="D107" t="s">
        <v>10</v>
      </c>
      <c r="F107" t="e">
        <v>#REF!</v>
      </c>
      <c r="G107" t="e">
        <v>#REF!</v>
      </c>
      <c r="H107" t="e">
        <v>#REF!</v>
      </c>
      <c r="K107" t="e">
        <v>#REF!</v>
      </c>
      <c r="M107" t="e">
        <v>#REF!</v>
      </c>
      <c r="O107" t="e">
        <v>#REF!</v>
      </c>
      <c r="R107" s="1" t="e">
        <f>AVERAGE(E107:Q107)</f>
        <v>#REF!</v>
      </c>
      <c r="S107" s="1" t="e">
        <f ca="1">SSDVSET(E107:Q107)</f>
        <v>#NAME?</v>
      </c>
      <c r="T107" s="1"/>
      <c r="U107" s="1"/>
    </row>
    <row r="110" spans="1:24" ht="12.75" customHeight="1" x14ac:dyDescent="0.25">
      <c r="A110" t="s">
        <v>18</v>
      </c>
      <c r="C110" t="s">
        <v>35</v>
      </c>
      <c r="E110">
        <v>201</v>
      </c>
      <c r="F110">
        <v>210</v>
      </c>
      <c r="G110">
        <v>212</v>
      </c>
      <c r="H110">
        <v>220</v>
      </c>
      <c r="I110">
        <v>225</v>
      </c>
      <c r="J110">
        <v>230</v>
      </c>
      <c r="K110">
        <v>233</v>
      </c>
      <c r="L110">
        <v>240</v>
      </c>
      <c r="M110">
        <v>250</v>
      </c>
      <c r="N110">
        <v>255</v>
      </c>
      <c r="O110">
        <v>260</v>
      </c>
      <c r="P110">
        <v>275</v>
      </c>
      <c r="Q110">
        <v>280</v>
      </c>
      <c r="S110" t="s">
        <v>1</v>
      </c>
      <c r="T110" t="s">
        <v>7</v>
      </c>
      <c r="U110" t="s">
        <v>40</v>
      </c>
      <c r="V110" t="s">
        <v>36</v>
      </c>
      <c r="W110" t="s">
        <v>7</v>
      </c>
      <c r="X110" t="s">
        <v>40</v>
      </c>
    </row>
    <row r="111" spans="1:24" ht="12.75" customHeight="1" x14ac:dyDescent="0.25">
      <c r="C111">
        <v>0</v>
      </c>
      <c r="D111" t="s">
        <v>5</v>
      </c>
      <c r="F111">
        <v>0</v>
      </c>
      <c r="G111">
        <v>0</v>
      </c>
      <c r="H111">
        <v>0</v>
      </c>
      <c r="I111">
        <v>0</v>
      </c>
      <c r="K111">
        <v>0</v>
      </c>
      <c r="L111">
        <v>0</v>
      </c>
      <c r="S111" s="1">
        <f t="shared" ref="S111:S118" si="11">AVERAGE(E111:Q111)</f>
        <v>0</v>
      </c>
      <c r="T111" s="1" t="e">
        <f ca="1">SSDVSET(E111:Q111)</f>
        <v>#NAME?</v>
      </c>
      <c r="U111" s="1" t="e">
        <f t="shared" ref="U111:U118" ca="1" si="12">T111/SQRT(6)</f>
        <v>#NAME?</v>
      </c>
      <c r="V111" s="1">
        <v>0</v>
      </c>
      <c r="W111">
        <v>0</v>
      </c>
      <c r="X111">
        <v>0</v>
      </c>
    </row>
    <row r="112" spans="1:24" ht="12.75" customHeight="1" x14ac:dyDescent="0.25">
      <c r="C112">
        <v>0.5</v>
      </c>
      <c r="D112" t="s">
        <v>5</v>
      </c>
      <c r="F112">
        <v>0</v>
      </c>
      <c r="G112">
        <v>0</v>
      </c>
      <c r="H112">
        <v>0</v>
      </c>
      <c r="I112">
        <v>0</v>
      </c>
      <c r="K112">
        <v>0</v>
      </c>
      <c r="L112">
        <v>0</v>
      </c>
      <c r="S112" s="1">
        <f t="shared" si="11"/>
        <v>0</v>
      </c>
      <c r="T112" s="1" t="e">
        <f ca="1">SSDVSET(E112:Q112)</f>
        <v>#NAME?</v>
      </c>
      <c r="U112" s="1" t="e">
        <f t="shared" ca="1" si="12"/>
        <v>#NAME?</v>
      </c>
      <c r="V112" s="1">
        <v>2.944E-3</v>
      </c>
      <c r="W112">
        <v>8.8330000000000006E-3</v>
      </c>
      <c r="X112">
        <v>2.944E-3</v>
      </c>
    </row>
    <row r="113" spans="1:24" ht="12.75" customHeight="1" x14ac:dyDescent="0.25">
      <c r="C113">
        <v>1</v>
      </c>
      <c r="D113" t="s">
        <v>5</v>
      </c>
      <c r="F113">
        <v>0</v>
      </c>
      <c r="G113">
        <v>0</v>
      </c>
      <c r="H113">
        <v>0</v>
      </c>
      <c r="I113">
        <v>0</v>
      </c>
      <c r="K113">
        <v>0</v>
      </c>
      <c r="L113">
        <v>0</v>
      </c>
      <c r="S113" s="1">
        <f t="shared" si="11"/>
        <v>0</v>
      </c>
      <c r="T113" s="1" t="e">
        <f ca="1">SSDVSET(E113:Q113)</f>
        <v>#NAME?</v>
      </c>
      <c r="U113" s="1" t="e">
        <f t="shared" ca="1" si="12"/>
        <v>#NAME?</v>
      </c>
      <c r="V113" s="1">
        <v>3.0669999999999998E-3</v>
      </c>
      <c r="W113">
        <v>9.1999999999999998E-3</v>
      </c>
      <c r="X113">
        <v>3.0669999999999998E-3</v>
      </c>
    </row>
    <row r="114" spans="1:24" ht="12.75" customHeight="1" x14ac:dyDescent="0.25">
      <c r="C114">
        <v>2</v>
      </c>
      <c r="D114" t="s">
        <v>5</v>
      </c>
      <c r="F114">
        <v>0</v>
      </c>
      <c r="G114">
        <v>0</v>
      </c>
      <c r="H114">
        <v>0</v>
      </c>
      <c r="I114">
        <v>0</v>
      </c>
      <c r="K114">
        <v>0</v>
      </c>
      <c r="L114">
        <v>0</v>
      </c>
      <c r="S114" s="1">
        <f t="shared" si="11"/>
        <v>0</v>
      </c>
      <c r="T114" s="1" t="e">
        <f ca="1">SSDVSET(E114:Q114)</f>
        <v>#NAME?</v>
      </c>
      <c r="U114" s="1" t="e">
        <f t="shared" ca="1" si="12"/>
        <v>#NAME?</v>
      </c>
      <c r="V114" s="1">
        <v>2.957E-3</v>
      </c>
      <c r="W114">
        <v>8.8719999999999997E-3</v>
      </c>
      <c r="X114">
        <v>2.957E-3</v>
      </c>
    </row>
    <row r="115" spans="1:24" ht="12.75" customHeight="1" x14ac:dyDescent="0.25">
      <c r="C115">
        <v>3</v>
      </c>
      <c r="D115" t="s">
        <v>5</v>
      </c>
      <c r="F115">
        <v>0</v>
      </c>
      <c r="G115">
        <v>0</v>
      </c>
      <c r="H115">
        <v>0</v>
      </c>
      <c r="I115">
        <v>0</v>
      </c>
      <c r="K115">
        <v>2.4483999999999999E-2</v>
      </c>
      <c r="L115">
        <v>0</v>
      </c>
      <c r="S115" s="1">
        <f t="shared" si="11"/>
        <v>4.0806666666666665E-3</v>
      </c>
      <c r="T115" s="1" t="e">
        <f ca="1">SSDVSET(E115:Q115)</f>
        <v>#NAME?</v>
      </c>
      <c r="U115" s="1" t="e">
        <f t="shared" ca="1" si="12"/>
        <v>#NAME?</v>
      </c>
      <c r="V115" s="1">
        <v>2.9510000000000001E-3</v>
      </c>
      <c r="W115">
        <v>8.8520000000000005E-3</v>
      </c>
      <c r="X115">
        <v>2.9510000000000001E-3</v>
      </c>
    </row>
    <row r="116" spans="1:24" ht="12.75" customHeight="1" x14ac:dyDescent="0.25">
      <c r="C116">
        <v>4</v>
      </c>
      <c r="D116" t="s">
        <v>5</v>
      </c>
      <c r="F116">
        <v>0</v>
      </c>
      <c r="G116">
        <v>2.4549000000000001E-2</v>
      </c>
      <c r="H116">
        <v>2.4405E-2</v>
      </c>
      <c r="I116">
        <v>0</v>
      </c>
      <c r="K116">
        <v>2.5921E-2</v>
      </c>
      <c r="L116">
        <v>2.5114000000000001E-2</v>
      </c>
      <c r="S116" s="1">
        <f t="shared" si="11"/>
        <v>1.6664833333333334E-2</v>
      </c>
      <c r="T116" s="1" t="e">
        <f ca="1">SSDVSET(E116:Q116)</f>
        <v>#NAME?</v>
      </c>
      <c r="U116" s="1" t="e">
        <f t="shared" ca="1" si="12"/>
        <v>#NAME?</v>
      </c>
      <c r="V116" s="1">
        <v>1.4912E-2</v>
      </c>
      <c r="W116">
        <v>1.4421E-2</v>
      </c>
      <c r="X116">
        <v>4.8069999999999996E-3</v>
      </c>
    </row>
    <row r="117" spans="1:24" ht="12.75" customHeight="1" x14ac:dyDescent="0.25">
      <c r="C117">
        <v>6</v>
      </c>
      <c r="D117" t="s">
        <v>5</v>
      </c>
      <c r="F117">
        <v>2.3921999999999999E-2</v>
      </c>
      <c r="G117">
        <v>0</v>
      </c>
      <c r="H117">
        <v>2.4448000000000001E-2</v>
      </c>
      <c r="I117">
        <v>2.4417000000000001E-2</v>
      </c>
      <c r="K117">
        <v>2.2579999999999999E-2</v>
      </c>
      <c r="L117">
        <v>2.6623000000000001E-2</v>
      </c>
      <c r="S117" s="1">
        <f t="shared" si="11"/>
        <v>2.0331666666666665E-2</v>
      </c>
      <c r="T117" s="1" t="e">
        <f ca="1">SSDVSET(E117:Q117)</f>
        <v>#NAME?</v>
      </c>
      <c r="U117" s="1" t="e">
        <f t="shared" ca="1" si="12"/>
        <v>#NAME?</v>
      </c>
      <c r="V117" s="1">
        <v>2.0525000000000002E-2</v>
      </c>
      <c r="W117">
        <v>1.1903E-2</v>
      </c>
      <c r="X117">
        <v>3.9680000000000002E-3</v>
      </c>
    </row>
    <row r="118" spans="1:24" ht="12.75" customHeight="1" x14ac:dyDescent="0.25">
      <c r="C118">
        <v>8</v>
      </c>
      <c r="D118" t="s">
        <v>5</v>
      </c>
      <c r="F118">
        <v>0</v>
      </c>
      <c r="G118">
        <v>0</v>
      </c>
      <c r="H118">
        <v>0</v>
      </c>
      <c r="I118">
        <v>2.3730999999999999E-2</v>
      </c>
      <c r="K118">
        <v>0</v>
      </c>
      <c r="L118">
        <v>2.4272999999999999E-2</v>
      </c>
      <c r="S118" s="1">
        <f t="shared" si="11"/>
        <v>8.0006666666666663E-3</v>
      </c>
      <c r="T118" s="1" t="e">
        <f ca="1">SSDVSET(E118:Q118)</f>
        <v>#NAME?</v>
      </c>
      <c r="U118" s="1" t="e">
        <f t="shared" ca="1" si="12"/>
        <v>#NAME?</v>
      </c>
      <c r="V118" s="1">
        <v>1.7439E-2</v>
      </c>
      <c r="W118">
        <v>1.3194000000000001E-2</v>
      </c>
      <c r="X118">
        <v>4.398E-3</v>
      </c>
    </row>
    <row r="120" spans="1:24" ht="12.75" customHeight="1" x14ac:dyDescent="0.25">
      <c r="R120" s="3" t="s">
        <v>6</v>
      </c>
      <c r="S120" s="3" t="s">
        <v>7</v>
      </c>
      <c r="T120" s="3"/>
      <c r="U120" s="3"/>
    </row>
    <row r="121" spans="1:24" ht="12.75" customHeight="1" x14ac:dyDescent="0.25">
      <c r="D121" t="s">
        <v>8</v>
      </c>
      <c r="E121" s="1"/>
      <c r="F121" s="1" t="e">
        <v>#REF!</v>
      </c>
      <c r="G121" s="1" t="e">
        <v>#REF!</v>
      </c>
      <c r="H121" s="1" t="e">
        <v>#REF!</v>
      </c>
      <c r="I121" s="1" t="e">
        <v>#REF!</v>
      </c>
      <c r="J121" s="1"/>
      <c r="K121" s="1" t="e">
        <v>#REF!</v>
      </c>
      <c r="L121" s="1" t="e">
        <v>#REF!</v>
      </c>
      <c r="M121" s="1"/>
      <c r="N121" s="1"/>
      <c r="O121" s="1"/>
      <c r="P121" s="1"/>
      <c r="Q121" s="1"/>
      <c r="R121" s="1" t="e">
        <f>AVERAGE(E121:Q121)</f>
        <v>#REF!</v>
      </c>
      <c r="S121" s="1" t="e">
        <f ca="1">SSDVSET(E121:Q121)</f>
        <v>#NAME?</v>
      </c>
      <c r="T121" s="1"/>
      <c r="U121" s="1"/>
    </row>
    <row r="122" spans="1:24" ht="12.75" customHeight="1" x14ac:dyDescent="0.25">
      <c r="D122" t="s">
        <v>9</v>
      </c>
      <c r="F122" t="e">
        <v>#REF!</v>
      </c>
      <c r="G122" t="e">
        <v>#REF!</v>
      </c>
      <c r="H122" t="e">
        <v>#REF!</v>
      </c>
      <c r="I122" t="e">
        <v>#REF!</v>
      </c>
      <c r="J122" s="8"/>
      <c r="K122" t="e">
        <v>#REF!</v>
      </c>
      <c r="L122" t="e">
        <v>#REF!</v>
      </c>
      <c r="R122" s="1" t="e">
        <f>AVERAGE(E122:Q122)</f>
        <v>#REF!</v>
      </c>
      <c r="S122" s="1" t="e">
        <f ca="1">SSDVSET(E122:Q122)</f>
        <v>#NAME?</v>
      </c>
      <c r="T122" s="1"/>
      <c r="U122" s="1"/>
    </row>
    <row r="123" spans="1:24" ht="12.75" customHeight="1" x14ac:dyDescent="0.25">
      <c r="D123" t="s">
        <v>10</v>
      </c>
      <c r="F123" t="e">
        <v>#REF!</v>
      </c>
      <c r="G123" t="e">
        <v>#REF!</v>
      </c>
      <c r="H123" t="e">
        <v>#REF!</v>
      </c>
      <c r="I123" t="e">
        <v>#REF!</v>
      </c>
      <c r="K123" t="e">
        <v>#REF!</v>
      </c>
      <c r="L123" t="e">
        <v>#REF!</v>
      </c>
      <c r="R123" s="1" t="e">
        <f>AVERAGE(E123:Q123)</f>
        <v>#REF!</v>
      </c>
      <c r="S123" s="1" t="e">
        <f ca="1">SSDVSET(E123:Q123)</f>
        <v>#NAME?</v>
      </c>
      <c r="T123" s="1"/>
      <c r="U123" s="1"/>
    </row>
    <row r="127" spans="1:24" ht="12.75" customHeight="1" x14ac:dyDescent="0.25">
      <c r="A127" t="s">
        <v>19</v>
      </c>
      <c r="C127" t="s">
        <v>35</v>
      </c>
      <c r="E127">
        <v>201</v>
      </c>
      <c r="F127">
        <v>210</v>
      </c>
      <c r="G127">
        <v>212</v>
      </c>
      <c r="H127">
        <v>220</v>
      </c>
      <c r="I127">
        <v>225</v>
      </c>
      <c r="J127">
        <v>230</v>
      </c>
      <c r="K127">
        <v>233</v>
      </c>
      <c r="L127">
        <v>240</v>
      </c>
      <c r="M127">
        <v>250</v>
      </c>
      <c r="N127">
        <v>255</v>
      </c>
      <c r="O127">
        <v>260</v>
      </c>
      <c r="P127">
        <v>275</v>
      </c>
      <c r="Q127">
        <v>280</v>
      </c>
      <c r="S127" t="s">
        <v>1</v>
      </c>
      <c r="T127" t="s">
        <v>7</v>
      </c>
      <c r="U127" t="s">
        <v>40</v>
      </c>
      <c r="W127" t="s">
        <v>7</v>
      </c>
      <c r="X127" t="s">
        <v>40</v>
      </c>
    </row>
    <row r="128" spans="1:24" ht="12.75" customHeight="1" x14ac:dyDescent="0.25">
      <c r="C128">
        <v>0</v>
      </c>
      <c r="D128" t="s">
        <v>5</v>
      </c>
      <c r="F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O128">
        <v>0</v>
      </c>
      <c r="S128" s="1">
        <f t="shared" ref="S128:S135" si="13">AVERAGE(E128:Q128)</f>
        <v>0</v>
      </c>
      <c r="T128" s="1" t="e">
        <f ca="1">SSDVSET(E128:Q128)</f>
        <v>#NAME?</v>
      </c>
      <c r="U128" s="1" t="e">
        <f t="shared" ref="U128:U135" ca="1" si="14">T128/SQRT(8)</f>
        <v>#NAME?</v>
      </c>
      <c r="V128" s="1">
        <f t="shared" ref="V128:V135" si="15">AVERAGE(G128:S128)</f>
        <v>0</v>
      </c>
      <c r="W128">
        <v>0</v>
      </c>
      <c r="X128">
        <v>0</v>
      </c>
    </row>
    <row r="129" spans="3:24" ht="12.75" customHeight="1" x14ac:dyDescent="0.25">
      <c r="C129">
        <v>0.5</v>
      </c>
      <c r="D129" t="s">
        <v>5</v>
      </c>
      <c r="F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O129">
        <v>0</v>
      </c>
      <c r="S129" s="1">
        <f t="shared" si="13"/>
        <v>0</v>
      </c>
      <c r="T129" s="1" t="e">
        <f ca="1">SSDVSET(E129:Q129)</f>
        <v>#NAME?</v>
      </c>
      <c r="U129" s="1" t="e">
        <f t="shared" ca="1" si="14"/>
        <v>#NAME?</v>
      </c>
      <c r="V129" s="1">
        <f t="shared" si="15"/>
        <v>0</v>
      </c>
      <c r="W129">
        <v>0</v>
      </c>
      <c r="X129">
        <v>0</v>
      </c>
    </row>
    <row r="130" spans="3:24" ht="12.75" customHeight="1" x14ac:dyDescent="0.25">
      <c r="C130">
        <v>1</v>
      </c>
      <c r="D130" t="s">
        <v>5</v>
      </c>
      <c r="F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O130">
        <v>0</v>
      </c>
      <c r="S130" s="1">
        <f t="shared" si="13"/>
        <v>0</v>
      </c>
      <c r="T130" s="1" t="e">
        <f ca="1">SSDVSET(E130:Q130)</f>
        <v>#NAME?</v>
      </c>
      <c r="U130" s="1" t="e">
        <f t="shared" ca="1" si="14"/>
        <v>#NAME?</v>
      </c>
      <c r="V130" s="1">
        <f t="shared" si="15"/>
        <v>0</v>
      </c>
      <c r="W130">
        <v>7.7419999999999998E-3</v>
      </c>
      <c r="X130">
        <v>2.4480000000000001E-3</v>
      </c>
    </row>
    <row r="131" spans="3:24" ht="12.75" customHeight="1" x14ac:dyDescent="0.25">
      <c r="C131">
        <v>2</v>
      </c>
      <c r="D131" t="s">
        <v>5</v>
      </c>
      <c r="F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O131">
        <v>0</v>
      </c>
      <c r="S131" s="1">
        <f t="shared" si="13"/>
        <v>0</v>
      </c>
      <c r="T131" s="1" t="e">
        <f ca="1">SSDVSET(E131:Q131)</f>
        <v>#NAME?</v>
      </c>
      <c r="U131" s="1" t="e">
        <f t="shared" ca="1" si="14"/>
        <v>#NAME?</v>
      </c>
      <c r="V131" s="1">
        <f t="shared" si="15"/>
        <v>0</v>
      </c>
      <c r="W131">
        <v>7.3670000000000003E-3</v>
      </c>
      <c r="X131">
        <v>2.33E-3</v>
      </c>
    </row>
    <row r="132" spans="3:24" ht="12.75" customHeight="1" x14ac:dyDescent="0.25">
      <c r="C132">
        <v>3</v>
      </c>
      <c r="D132" t="s">
        <v>5</v>
      </c>
      <c r="F132">
        <v>0</v>
      </c>
      <c r="H132">
        <v>0</v>
      </c>
      <c r="I132">
        <v>2.4725E-2</v>
      </c>
      <c r="J132">
        <v>2.6322000000000002E-2</v>
      </c>
      <c r="K132">
        <v>0</v>
      </c>
      <c r="L132">
        <v>0</v>
      </c>
      <c r="M132">
        <v>2.3206999999999998E-2</v>
      </c>
      <c r="O132">
        <v>2.3408999999999999E-2</v>
      </c>
      <c r="S132" s="1">
        <f t="shared" si="13"/>
        <v>1.2207875E-2</v>
      </c>
      <c r="T132" s="1" t="e">
        <f ca="1">SSDVSET(E132:Q132)</f>
        <v>#NAME?</v>
      </c>
      <c r="U132" s="1" t="e">
        <f t="shared" ca="1" si="14"/>
        <v>#NAME?</v>
      </c>
      <c r="V132" s="1">
        <f t="shared" si="15"/>
        <v>1.3733859375000001E-2</v>
      </c>
      <c r="W132">
        <v>1.1908999999999999E-2</v>
      </c>
      <c r="X132">
        <v>3.7659999999999998E-3</v>
      </c>
    </row>
    <row r="133" spans="3:24" ht="12.75" customHeight="1" x14ac:dyDescent="0.25">
      <c r="C133">
        <v>4</v>
      </c>
      <c r="D133" t="s">
        <v>5</v>
      </c>
      <c r="F133">
        <v>0</v>
      </c>
      <c r="H133">
        <v>3.0636E-2</v>
      </c>
      <c r="I133">
        <v>2.7116000000000001E-2</v>
      </c>
      <c r="J133">
        <v>2.6096000000000001E-2</v>
      </c>
      <c r="K133">
        <v>2.7012999999999999E-2</v>
      </c>
      <c r="L133">
        <v>2.9190000000000001E-2</v>
      </c>
      <c r="M133">
        <v>2.3757E-2</v>
      </c>
      <c r="O133">
        <v>2.5196E-2</v>
      </c>
      <c r="S133" s="1">
        <f t="shared" si="13"/>
        <v>2.3625500000000001E-2</v>
      </c>
      <c r="T133" s="1" t="e">
        <f ca="1">SSDVSET(E133:Q133)</f>
        <v>#NAME?</v>
      </c>
      <c r="U133" s="1" t="e">
        <f t="shared" ca="1" si="14"/>
        <v>#NAME?</v>
      </c>
      <c r="V133" s="1">
        <f t="shared" si="15"/>
        <v>2.65786875E-2</v>
      </c>
      <c r="W133">
        <v>2.5170000000000001E-3</v>
      </c>
      <c r="X133">
        <v>7.9600000000000005E-4</v>
      </c>
    </row>
    <row r="134" spans="3:24" ht="12.75" customHeight="1" x14ac:dyDescent="0.25">
      <c r="C134">
        <v>6</v>
      </c>
      <c r="D134" t="s">
        <v>5</v>
      </c>
      <c r="F134">
        <v>2.4389999999999998E-2</v>
      </c>
      <c r="H134">
        <v>2.4544E-2</v>
      </c>
      <c r="I134">
        <v>2.3084E-2</v>
      </c>
      <c r="J134">
        <v>0</v>
      </c>
      <c r="K134">
        <v>2.4825E-2</v>
      </c>
      <c r="L134">
        <v>2.4448999999999999E-2</v>
      </c>
      <c r="M134">
        <v>2.4968000000000001E-2</v>
      </c>
      <c r="O134">
        <v>2.3540999999999999E-2</v>
      </c>
      <c r="S134" s="1">
        <f t="shared" si="13"/>
        <v>2.1225125000000001E-2</v>
      </c>
      <c r="T134" s="1" t="e">
        <f ca="1">SSDVSET(E134:Q134)</f>
        <v>#NAME?</v>
      </c>
      <c r="U134" s="1" t="e">
        <f t="shared" ca="1" si="14"/>
        <v>#NAME?</v>
      </c>
      <c r="V134" s="1">
        <f t="shared" si="15"/>
        <v>2.0829515625000003E-2</v>
      </c>
      <c r="W134">
        <v>1.2579E-2</v>
      </c>
      <c r="X134">
        <v>3.9779999999999998E-3</v>
      </c>
    </row>
    <row r="135" spans="3:24" ht="12.75" customHeight="1" x14ac:dyDescent="0.25">
      <c r="C135">
        <v>8</v>
      </c>
      <c r="D135" t="s">
        <v>5</v>
      </c>
      <c r="F135">
        <v>0</v>
      </c>
      <c r="H135">
        <v>0</v>
      </c>
      <c r="I135">
        <v>2.3247E-2</v>
      </c>
      <c r="J135">
        <v>0</v>
      </c>
      <c r="K135">
        <v>2.3925999999999999E-2</v>
      </c>
      <c r="L135">
        <v>0</v>
      </c>
      <c r="M135">
        <v>2.5701999999999999E-2</v>
      </c>
      <c r="O135">
        <v>2.3085999999999999E-2</v>
      </c>
      <c r="S135" s="1">
        <f t="shared" si="13"/>
        <v>1.1995124999999999E-2</v>
      </c>
      <c r="T135" s="1" t="e">
        <f ca="1">SSDVSET(E135:Q135)</f>
        <v>#NAME?</v>
      </c>
      <c r="U135" s="1" t="e">
        <f t="shared" ca="1" si="14"/>
        <v>#NAME?</v>
      </c>
      <c r="V135" s="1">
        <f t="shared" si="15"/>
        <v>1.3494515624999998E-2</v>
      </c>
      <c r="W135">
        <v>1.1879000000000001E-2</v>
      </c>
      <c r="X135">
        <v>3.7559999999999998E-3</v>
      </c>
    </row>
    <row r="137" spans="3:24" ht="12.75" customHeight="1" x14ac:dyDescent="0.25">
      <c r="R137" s="3" t="s">
        <v>6</v>
      </c>
      <c r="S137" s="3" t="s">
        <v>7</v>
      </c>
      <c r="T137" s="3"/>
      <c r="U137" s="3"/>
    </row>
    <row r="138" spans="3:24" ht="12.75" customHeight="1" x14ac:dyDescent="0.25">
      <c r="D138" t="s">
        <v>8</v>
      </c>
      <c r="E138" s="1"/>
      <c r="F138" s="1" t="e">
        <v>#REF!</v>
      </c>
      <c r="G138" s="1"/>
      <c r="H138" s="1" t="e">
        <v>#REF!</v>
      </c>
      <c r="I138" s="1" t="e">
        <v>#REF!</v>
      </c>
      <c r="J138" s="1" t="e">
        <v>#REF!</v>
      </c>
      <c r="K138" s="1" t="e">
        <v>#REF!</v>
      </c>
      <c r="L138" s="1" t="e">
        <v>#REF!</v>
      </c>
      <c r="M138" s="1"/>
      <c r="N138" s="1"/>
      <c r="O138" s="1" t="e">
        <v>#REF!</v>
      </c>
      <c r="P138" s="1"/>
      <c r="Q138" s="1"/>
      <c r="R138" s="1" t="e">
        <f>AVERAGE(E138:Q138)</f>
        <v>#REF!</v>
      </c>
      <c r="S138" s="1" t="e">
        <f ca="1">SSDVSET(E138:Q138)</f>
        <v>#NAME?</v>
      </c>
      <c r="T138" s="1"/>
      <c r="U138" s="1"/>
    </row>
    <row r="139" spans="3:24" ht="12.75" customHeight="1" x14ac:dyDescent="0.25">
      <c r="D139" t="s">
        <v>9</v>
      </c>
      <c r="F139" t="e">
        <v>#REF!</v>
      </c>
      <c r="H139" t="e">
        <v>#REF!</v>
      </c>
      <c r="I139" t="e">
        <v>#REF!</v>
      </c>
      <c r="J139" t="e">
        <v>#REF!</v>
      </c>
      <c r="K139" t="e">
        <v>#REF!</v>
      </c>
      <c r="L139" t="e">
        <v>#REF!</v>
      </c>
      <c r="O139" t="e">
        <v>#REF!</v>
      </c>
      <c r="R139" s="1" t="e">
        <f>AVERAGE(E139:Q139)</f>
        <v>#REF!</v>
      </c>
      <c r="S139" s="1" t="e">
        <f ca="1">SSDVSET(E139:Q139)</f>
        <v>#NAME?</v>
      </c>
      <c r="T139" s="1"/>
      <c r="U139" s="1"/>
    </row>
    <row r="140" spans="3:24" ht="12.75" customHeight="1" x14ac:dyDescent="0.25">
      <c r="D140" t="s">
        <v>10</v>
      </c>
      <c r="F140" t="e">
        <v>#REF!</v>
      </c>
      <c r="H140" t="e">
        <v>#REF!</v>
      </c>
      <c r="I140" t="e">
        <v>#REF!</v>
      </c>
      <c r="J140" t="e">
        <v>#REF!</v>
      </c>
      <c r="K140" t="e">
        <v>#REF!</v>
      </c>
      <c r="L140" t="e">
        <v>#REF!</v>
      </c>
      <c r="O140" t="e">
        <v>#REF!</v>
      </c>
      <c r="R140" s="1" t="e">
        <f>AVERAGE(E140:Q140)</f>
        <v>#REF!</v>
      </c>
      <c r="S140" s="1" t="e">
        <f ca="1">SSDVSET(E140:Q140)</f>
        <v>#NAME?</v>
      </c>
      <c r="T140" s="1"/>
      <c r="U140" s="1"/>
    </row>
  </sheetData>
  <printOptions gridLines="1" gridLinesSet="0"/>
  <pageMargins left="0.75" right="0.75" top="1" bottom="1" header="0.5" footer="0.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187"/>
  <sheetViews>
    <sheetView topLeftCell="E10" zoomScaleNormal="100" workbookViewId="0">
      <selection activeCell="Z55" sqref="Z55"/>
    </sheetView>
  </sheetViews>
  <sheetFormatPr baseColWidth="10" defaultColWidth="10" defaultRowHeight="12.75" customHeight="1" x14ac:dyDescent="0.25"/>
  <cols>
    <col min="1" max="1" width="28.109375" bestFit="1" customWidth="1"/>
  </cols>
  <sheetData>
    <row r="3" spans="1:21" ht="12.75" customHeight="1" x14ac:dyDescent="0.25">
      <c r="A3" t="s">
        <v>0</v>
      </c>
      <c r="D3">
        <v>201</v>
      </c>
      <c r="E3">
        <v>210</v>
      </c>
      <c r="F3">
        <v>212</v>
      </c>
      <c r="G3">
        <v>220</v>
      </c>
      <c r="H3">
        <v>225</v>
      </c>
      <c r="I3">
        <v>230</v>
      </c>
      <c r="J3">
        <v>233</v>
      </c>
      <c r="K3">
        <v>240</v>
      </c>
      <c r="L3">
        <v>250</v>
      </c>
      <c r="M3">
        <v>255</v>
      </c>
      <c r="N3">
        <v>260</v>
      </c>
      <c r="O3">
        <v>275</v>
      </c>
      <c r="P3">
        <v>280</v>
      </c>
      <c r="S3" t="s">
        <v>38</v>
      </c>
      <c r="T3" t="s">
        <v>4</v>
      </c>
      <c r="U3" t="s">
        <v>3</v>
      </c>
    </row>
    <row r="4" spans="1:21" ht="12.75" customHeight="1" x14ac:dyDescent="0.25">
      <c r="A4">
        <v>7.8</v>
      </c>
      <c r="B4">
        <v>0</v>
      </c>
      <c r="C4" t="s">
        <v>5</v>
      </c>
      <c r="E4" s="1">
        <v>0</v>
      </c>
      <c r="F4" s="1">
        <v>0</v>
      </c>
      <c r="G4" s="1">
        <v>0</v>
      </c>
      <c r="H4" s="1">
        <v>0</v>
      </c>
      <c r="I4" s="1"/>
      <c r="J4" s="1">
        <v>0</v>
      </c>
      <c r="K4" s="1">
        <v>0</v>
      </c>
      <c r="L4" s="1"/>
      <c r="M4" s="1">
        <v>0</v>
      </c>
      <c r="N4" s="1"/>
      <c r="O4" s="1"/>
      <c r="P4" s="1">
        <v>0</v>
      </c>
      <c r="S4" s="1">
        <f t="shared" ref="S4:S11" si="0">AVERAGE(D4:P4)</f>
        <v>0</v>
      </c>
      <c r="T4" s="1">
        <f t="shared" ref="T4:T11" si="1">STDEV(D4:P4)</f>
        <v>0</v>
      </c>
      <c r="U4" s="1">
        <f t="shared" ref="U4:U11" si="2">T4/SQRT(8)</f>
        <v>0</v>
      </c>
    </row>
    <row r="5" spans="1:21" ht="12.75" customHeight="1" x14ac:dyDescent="0.25">
      <c r="B5">
        <v>0.5</v>
      </c>
      <c r="C5" t="s">
        <v>5</v>
      </c>
      <c r="E5" s="1">
        <v>3.6158000000000003E-2</v>
      </c>
      <c r="F5" s="1">
        <v>0</v>
      </c>
      <c r="G5" s="1">
        <v>3.5666000000000003E-2</v>
      </c>
      <c r="H5" s="1">
        <v>3.6526000000000003E-2</v>
      </c>
      <c r="I5" s="1"/>
      <c r="J5" s="1">
        <v>3.6915000000000003E-2</v>
      </c>
      <c r="K5" s="1">
        <v>3.5716999999999999E-2</v>
      </c>
      <c r="L5" s="1"/>
      <c r="M5" s="1">
        <v>3.5800999999999999E-2</v>
      </c>
      <c r="N5" s="1"/>
      <c r="O5" s="1"/>
      <c r="P5" s="1">
        <v>0</v>
      </c>
      <c r="S5" s="1">
        <f t="shared" si="0"/>
        <v>2.7097875E-2</v>
      </c>
      <c r="T5" s="1">
        <f t="shared" si="1"/>
        <v>1.6730585656536786E-2</v>
      </c>
      <c r="U5" s="1">
        <f t="shared" si="2"/>
        <v>5.9151552854797736E-3</v>
      </c>
    </row>
    <row r="6" spans="1:21" ht="12.75" customHeight="1" x14ac:dyDescent="0.25">
      <c r="B6">
        <v>1</v>
      </c>
      <c r="C6" t="s">
        <v>5</v>
      </c>
      <c r="E6" s="1">
        <v>0</v>
      </c>
      <c r="F6" s="1">
        <v>0</v>
      </c>
      <c r="G6" s="1">
        <v>3.6887999999999997E-2</v>
      </c>
      <c r="H6" s="1"/>
      <c r="I6" s="1"/>
      <c r="J6" s="1">
        <v>3.9135000000000003E-2</v>
      </c>
      <c r="K6" s="1">
        <v>3.7373000000000003E-2</v>
      </c>
      <c r="L6" s="1"/>
      <c r="M6" s="1">
        <v>3.6441000000000001E-2</v>
      </c>
      <c r="N6" s="1"/>
      <c r="O6" s="1"/>
      <c r="P6" s="1">
        <v>3.5756000000000003E-2</v>
      </c>
      <c r="S6" s="1">
        <f t="shared" si="0"/>
        <v>2.6513285714285715E-2</v>
      </c>
      <c r="T6" s="1">
        <f t="shared" si="1"/>
        <v>1.8141902139469701E-2</v>
      </c>
      <c r="U6" s="1">
        <f t="shared" si="2"/>
        <v>6.4141310132208801E-3</v>
      </c>
    </row>
    <row r="7" spans="1:21" ht="12.75" customHeight="1" x14ac:dyDescent="0.25">
      <c r="B7">
        <v>2</v>
      </c>
      <c r="C7" t="s">
        <v>5</v>
      </c>
      <c r="E7" s="1">
        <v>0</v>
      </c>
      <c r="F7" s="1">
        <v>0</v>
      </c>
      <c r="G7">
        <v>3.8322000000000002E-2</v>
      </c>
      <c r="H7">
        <v>3.5262000000000002E-2</v>
      </c>
      <c r="J7">
        <v>3.6414000000000002E-2</v>
      </c>
      <c r="K7">
        <v>3.5754000000000001E-2</v>
      </c>
      <c r="M7">
        <v>3.6132999999999998E-2</v>
      </c>
      <c r="P7">
        <v>0</v>
      </c>
      <c r="S7" s="1">
        <f t="shared" si="0"/>
        <v>2.2735625000000002E-2</v>
      </c>
      <c r="T7" s="1">
        <f t="shared" si="1"/>
        <v>1.8847647734531753E-2</v>
      </c>
      <c r="U7" s="1">
        <f t="shared" si="2"/>
        <v>6.6636497612513361E-3</v>
      </c>
    </row>
    <row r="8" spans="1:21" ht="12.75" customHeight="1" x14ac:dyDescent="0.25">
      <c r="B8">
        <v>3</v>
      </c>
      <c r="C8" t="s">
        <v>5</v>
      </c>
      <c r="E8" s="7">
        <v>0</v>
      </c>
      <c r="F8" s="7">
        <v>3.4962E-2</v>
      </c>
      <c r="G8" s="7">
        <v>3.5740000000000001E-2</v>
      </c>
      <c r="H8" s="7">
        <v>0</v>
      </c>
      <c r="I8" s="7"/>
      <c r="J8" s="7">
        <v>3.4962E-2</v>
      </c>
      <c r="K8" s="7">
        <v>3.4962E-2</v>
      </c>
      <c r="L8" s="7"/>
      <c r="M8" s="7">
        <v>3.4962E-2</v>
      </c>
      <c r="N8" s="7"/>
      <c r="O8" s="7"/>
      <c r="P8" s="7">
        <v>0</v>
      </c>
      <c r="S8" s="2">
        <f t="shared" si="0"/>
        <v>2.1948499999999999E-2</v>
      </c>
      <c r="T8" s="1">
        <f t="shared" si="1"/>
        <v>1.8176987641363621E-2</v>
      </c>
      <c r="U8" s="1">
        <f t="shared" si="2"/>
        <v>6.4265356113761413E-3</v>
      </c>
    </row>
    <row r="9" spans="1:21" ht="12.75" customHeight="1" x14ac:dyDescent="0.25">
      <c r="B9">
        <v>4</v>
      </c>
      <c r="C9" t="s">
        <v>5</v>
      </c>
      <c r="E9" s="2">
        <v>0</v>
      </c>
      <c r="F9" s="7">
        <v>3.5442000000000001E-2</v>
      </c>
      <c r="G9" s="7">
        <v>3.6200999999999997E-2</v>
      </c>
      <c r="H9" s="2">
        <v>0</v>
      </c>
      <c r="I9" s="7"/>
      <c r="J9" s="7">
        <v>3.6235999999999997E-2</v>
      </c>
      <c r="K9" s="7">
        <v>0</v>
      </c>
      <c r="L9" s="7"/>
      <c r="M9" s="7">
        <v>3.5553000000000001E-2</v>
      </c>
      <c r="N9" s="7"/>
      <c r="O9" s="7"/>
      <c r="P9" s="7">
        <v>0</v>
      </c>
      <c r="S9" s="2">
        <f t="shared" si="0"/>
        <v>1.7929E-2</v>
      </c>
      <c r="T9" s="1">
        <f t="shared" si="1"/>
        <v>1.9168869636545009E-2</v>
      </c>
      <c r="U9" s="1">
        <f t="shared" si="2"/>
        <v>6.777218853840943E-3</v>
      </c>
    </row>
    <row r="10" spans="1:21" ht="12.75" customHeight="1" x14ac:dyDescent="0.25">
      <c r="B10">
        <v>6</v>
      </c>
      <c r="C10" t="s">
        <v>5</v>
      </c>
      <c r="E10" s="1">
        <v>0</v>
      </c>
      <c r="F10" s="1">
        <v>0</v>
      </c>
      <c r="G10">
        <v>0</v>
      </c>
      <c r="H10" s="1">
        <v>0</v>
      </c>
      <c r="J10" s="1">
        <v>0</v>
      </c>
      <c r="K10">
        <v>0</v>
      </c>
      <c r="M10">
        <v>0</v>
      </c>
      <c r="P10">
        <v>0</v>
      </c>
      <c r="S10" s="1">
        <f t="shared" si="0"/>
        <v>0</v>
      </c>
      <c r="T10" s="1">
        <f t="shared" si="1"/>
        <v>0</v>
      </c>
      <c r="U10" s="1">
        <f t="shared" si="2"/>
        <v>0</v>
      </c>
    </row>
    <row r="11" spans="1:21" ht="12.75" customHeight="1" x14ac:dyDescent="0.25">
      <c r="B11">
        <v>8</v>
      </c>
      <c r="C11" t="s">
        <v>5</v>
      </c>
      <c r="E11" s="1">
        <v>0</v>
      </c>
      <c r="F11" s="1">
        <v>0</v>
      </c>
      <c r="G11">
        <v>0</v>
      </c>
      <c r="H11">
        <v>0</v>
      </c>
      <c r="J11">
        <v>0</v>
      </c>
      <c r="K11">
        <v>0</v>
      </c>
      <c r="M11">
        <v>0</v>
      </c>
      <c r="P11">
        <v>0</v>
      </c>
      <c r="S11" s="1">
        <f t="shared" si="0"/>
        <v>0</v>
      </c>
      <c r="T11" s="1">
        <f t="shared" si="1"/>
        <v>0</v>
      </c>
      <c r="U11" s="1">
        <f t="shared" si="2"/>
        <v>0</v>
      </c>
    </row>
    <row r="12" spans="1:21" ht="12.75" customHeight="1" x14ac:dyDescent="0.25">
      <c r="Q12" s="1" t="s">
        <v>6</v>
      </c>
      <c r="R12" t="s">
        <v>7</v>
      </c>
    </row>
    <row r="13" spans="1:21" ht="12.75" customHeight="1" x14ac:dyDescent="0.25">
      <c r="C13" t="s">
        <v>8</v>
      </c>
      <c r="E13" t="e">
        <v>#REF!</v>
      </c>
      <c r="F13" t="e">
        <v>#REF!</v>
      </c>
      <c r="G13" t="e">
        <v>#REF!</v>
      </c>
      <c r="H13" t="e">
        <v>#REF!</v>
      </c>
      <c r="J13" t="e">
        <v>#REF!</v>
      </c>
      <c r="K13" t="e">
        <v>#REF!</v>
      </c>
      <c r="M13" t="e">
        <v>#REF!</v>
      </c>
      <c r="P13" t="e">
        <v>#REF!</v>
      </c>
      <c r="Q13" s="1" t="e">
        <f>AVERAGE(D13:P13)</f>
        <v>#REF!</v>
      </c>
      <c r="R13" s="1" t="e">
        <f>STDEV(D13:P13)</f>
        <v>#REF!</v>
      </c>
    </row>
    <row r="14" spans="1:21" ht="12.75" customHeight="1" x14ac:dyDescent="0.25">
      <c r="C14" t="s">
        <v>9</v>
      </c>
      <c r="E14" t="e">
        <v>#REF!</v>
      </c>
      <c r="F14" t="e">
        <v>#REF!</v>
      </c>
      <c r="G14" t="e">
        <v>#REF!</v>
      </c>
      <c r="H14" t="e">
        <v>#REF!</v>
      </c>
      <c r="J14" t="e">
        <v>#REF!</v>
      </c>
      <c r="K14" t="e">
        <v>#REF!</v>
      </c>
      <c r="M14" t="e">
        <v>#REF!</v>
      </c>
      <c r="P14" t="e">
        <v>#REF!</v>
      </c>
      <c r="Q14" s="1" t="e">
        <f>AVERAGE(D14:P14)</f>
        <v>#REF!</v>
      </c>
      <c r="R14" s="1" t="e">
        <f>STDEV(D14:P14)</f>
        <v>#REF!</v>
      </c>
    </row>
    <row r="15" spans="1:21" ht="12.75" customHeight="1" x14ac:dyDescent="0.25">
      <c r="C15" t="s">
        <v>10</v>
      </c>
      <c r="E15" t="e">
        <v>#REF!</v>
      </c>
      <c r="F15" t="e">
        <v>#REF!</v>
      </c>
      <c r="G15" t="e">
        <v>#REF!</v>
      </c>
      <c r="J15" t="e">
        <v>#REF!</v>
      </c>
      <c r="K15" t="e">
        <v>#REF!</v>
      </c>
      <c r="M15" t="e">
        <v>#REF!</v>
      </c>
      <c r="P15" t="e">
        <v>#REF!</v>
      </c>
      <c r="Q15" s="1" t="e">
        <f>AVERAGE(D15:P15)</f>
        <v>#REF!</v>
      </c>
      <c r="R15" s="1" t="e">
        <f>STDEV(D15:P15)</f>
        <v>#REF!</v>
      </c>
    </row>
    <row r="17" spans="1:21" ht="12.75" customHeight="1" x14ac:dyDescent="0.25">
      <c r="Q17" s="1">
        <f>AVERAGE(D21:P21)</f>
        <v>2.8315714285714284E-2</v>
      </c>
    </row>
    <row r="19" spans="1:21" ht="12.75" customHeight="1" x14ac:dyDescent="0.25">
      <c r="A19" t="s">
        <v>20</v>
      </c>
      <c r="C19" t="s">
        <v>35</v>
      </c>
      <c r="D19">
        <v>201</v>
      </c>
      <c r="E19">
        <v>210</v>
      </c>
      <c r="F19">
        <v>212</v>
      </c>
      <c r="G19">
        <v>220</v>
      </c>
      <c r="H19">
        <v>225</v>
      </c>
      <c r="I19">
        <v>230</v>
      </c>
      <c r="J19">
        <v>233</v>
      </c>
      <c r="K19">
        <v>240</v>
      </c>
      <c r="L19">
        <v>250</v>
      </c>
      <c r="M19">
        <v>255</v>
      </c>
      <c r="N19">
        <v>260</v>
      </c>
      <c r="O19">
        <v>275</v>
      </c>
      <c r="P19">
        <v>280</v>
      </c>
      <c r="S19" t="s">
        <v>38</v>
      </c>
      <c r="T19" t="s">
        <v>4</v>
      </c>
      <c r="U19" t="s">
        <v>3</v>
      </c>
    </row>
    <row r="20" spans="1:21" ht="12.75" customHeight="1" x14ac:dyDescent="0.25">
      <c r="A20">
        <v>10.5</v>
      </c>
      <c r="B20">
        <v>0</v>
      </c>
      <c r="C20" t="s">
        <v>5</v>
      </c>
      <c r="D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S20" s="1">
        <f t="shared" ref="S20:S83" si="3">AVERAGE(D20:P20)</f>
        <v>0</v>
      </c>
      <c r="T20" s="1">
        <f t="shared" ref="T20:T83" si="4">STDEV(D20:P20)</f>
        <v>0</v>
      </c>
      <c r="U20" s="1">
        <f t="shared" ref="U20:U27" si="5">T20/SQRT(6)</f>
        <v>0</v>
      </c>
    </row>
    <row r="21" spans="1:21" ht="12.75" customHeight="1" x14ac:dyDescent="0.25">
      <c r="A21" t="s">
        <v>39</v>
      </c>
      <c r="B21">
        <v>0.5</v>
      </c>
      <c r="C21" t="s">
        <v>5</v>
      </c>
      <c r="D21" s="7">
        <v>3.8876000000000001E-2</v>
      </c>
      <c r="E21" s="7"/>
      <c r="F21" s="7">
        <v>0</v>
      </c>
      <c r="G21" s="7">
        <v>4.1611000000000002E-2</v>
      </c>
      <c r="H21" s="7">
        <v>0</v>
      </c>
      <c r="I21" s="7">
        <v>3.5708999999999998E-2</v>
      </c>
      <c r="J21" s="7">
        <v>4.1348000000000003E-2</v>
      </c>
      <c r="K21" s="7">
        <v>4.0666000000000001E-2</v>
      </c>
      <c r="L21" s="7"/>
      <c r="M21" s="7"/>
      <c r="N21" s="7"/>
      <c r="O21" s="7"/>
      <c r="P21" s="7"/>
      <c r="S21" s="2">
        <f t="shared" si="3"/>
        <v>2.8315714285714284E-2</v>
      </c>
      <c r="T21" s="1">
        <f t="shared" si="4"/>
        <v>1.9445969202847548E-2</v>
      </c>
      <c r="U21" s="1">
        <f t="shared" si="5"/>
        <v>7.9387836834754408E-3</v>
      </c>
    </row>
    <row r="22" spans="1:21" ht="12.75" customHeight="1" x14ac:dyDescent="0.25">
      <c r="B22">
        <v>1</v>
      </c>
      <c r="C22" t="s">
        <v>5</v>
      </c>
      <c r="D22" s="7">
        <v>3.7057E-2</v>
      </c>
      <c r="E22" s="7"/>
      <c r="F22" s="7">
        <v>3.5526000000000002E-2</v>
      </c>
      <c r="G22" s="7">
        <v>3.7693999999999998E-2</v>
      </c>
      <c r="H22" s="7">
        <v>3.9170999999999997E-2</v>
      </c>
      <c r="I22" s="7">
        <v>3.6852999999999997E-2</v>
      </c>
      <c r="J22" s="7">
        <v>3.7212000000000002E-2</v>
      </c>
      <c r="K22" s="7">
        <v>3.7719999999999997E-2</v>
      </c>
      <c r="L22" s="7"/>
      <c r="M22" s="7"/>
      <c r="N22" s="7"/>
      <c r="O22" s="7"/>
      <c r="P22" s="7"/>
      <c r="S22" s="2">
        <f t="shared" si="3"/>
        <v>3.7318999999999998E-2</v>
      </c>
      <c r="T22" s="1">
        <f t="shared" si="4"/>
        <v>1.0987438281965442E-3</v>
      </c>
      <c r="U22" s="1">
        <f t="shared" si="5"/>
        <v>4.4856028951895962E-4</v>
      </c>
    </row>
    <row r="23" spans="1:21" ht="12.75" customHeight="1" x14ac:dyDescent="0.25">
      <c r="B23">
        <v>2</v>
      </c>
      <c r="C23" t="s">
        <v>5</v>
      </c>
      <c r="D23">
        <v>3.7275999999999997E-2</v>
      </c>
      <c r="F23">
        <v>3.7080000000000002E-2</v>
      </c>
      <c r="G23">
        <v>4.7462999999999998E-2</v>
      </c>
      <c r="H23">
        <v>3.7136000000000002E-2</v>
      </c>
      <c r="I23">
        <v>0</v>
      </c>
      <c r="J23">
        <v>3.7891000000000001E-2</v>
      </c>
      <c r="K23">
        <v>3.8295999999999997E-2</v>
      </c>
      <c r="S23" s="1">
        <f t="shared" si="3"/>
        <v>3.3591714285714287E-2</v>
      </c>
      <c r="T23" s="1">
        <f t="shared" si="4"/>
        <v>1.5273801411941573E-2</v>
      </c>
      <c r="U23" s="1">
        <f t="shared" si="5"/>
        <v>6.2355033153096845E-3</v>
      </c>
    </row>
    <row r="24" spans="1:21" ht="12.75" customHeight="1" x14ac:dyDescent="0.25">
      <c r="B24">
        <v>3</v>
      </c>
      <c r="C24" t="s">
        <v>5</v>
      </c>
      <c r="D24">
        <v>0</v>
      </c>
      <c r="F24">
        <v>0</v>
      </c>
      <c r="G24">
        <v>4.0666000000000001E-2</v>
      </c>
      <c r="H24">
        <v>3.6143000000000002E-2</v>
      </c>
      <c r="I24">
        <v>0</v>
      </c>
      <c r="J24">
        <v>3.7277999999999999E-2</v>
      </c>
      <c r="K24">
        <v>3.7810999999999997E-2</v>
      </c>
      <c r="S24" s="1">
        <f t="shared" si="3"/>
        <v>2.1699714285714284E-2</v>
      </c>
      <c r="T24" s="1">
        <f t="shared" si="4"/>
        <v>2.0343786149700893E-2</v>
      </c>
      <c r="U24" s="1">
        <f t="shared" si="5"/>
        <v>8.3053159171778048E-3</v>
      </c>
    </row>
    <row r="25" spans="1:21" ht="12.75" customHeight="1" x14ac:dyDescent="0.25">
      <c r="B25">
        <v>4</v>
      </c>
      <c r="C25" t="s">
        <v>5</v>
      </c>
      <c r="D25">
        <v>0</v>
      </c>
      <c r="F25">
        <v>0</v>
      </c>
      <c r="G25">
        <v>3.8785E-2</v>
      </c>
      <c r="H25">
        <v>0</v>
      </c>
      <c r="I25">
        <v>0</v>
      </c>
      <c r="J25">
        <v>3.6115000000000001E-2</v>
      </c>
      <c r="K25">
        <v>3.6859999999999997E-2</v>
      </c>
      <c r="S25" s="1">
        <f t="shared" si="3"/>
        <v>1.5965714285714284E-2</v>
      </c>
      <c r="T25" s="1">
        <f t="shared" si="4"/>
        <v>1.992862606666004E-2</v>
      </c>
      <c r="U25" s="1">
        <f t="shared" si="5"/>
        <v>8.13582752300754E-3</v>
      </c>
    </row>
    <row r="26" spans="1:21" ht="12.75" customHeight="1" x14ac:dyDescent="0.25">
      <c r="B26">
        <v>6</v>
      </c>
      <c r="C26" t="s">
        <v>5</v>
      </c>
      <c r="D26">
        <v>0</v>
      </c>
      <c r="F26">
        <v>0</v>
      </c>
      <c r="G26">
        <v>3.6187999999999998E-2</v>
      </c>
      <c r="H26">
        <v>0</v>
      </c>
      <c r="I26">
        <v>0</v>
      </c>
      <c r="J26">
        <v>3.5679000000000002E-2</v>
      </c>
      <c r="K26">
        <v>3.5615000000000001E-2</v>
      </c>
      <c r="S26" s="1">
        <f t="shared" si="3"/>
        <v>1.5354571428571427E-2</v>
      </c>
      <c r="T26" s="1">
        <f t="shared" si="4"/>
        <v>1.915137316101331E-2</v>
      </c>
      <c r="U26" s="1">
        <f t="shared" si="5"/>
        <v>7.8185153530191936E-3</v>
      </c>
    </row>
    <row r="27" spans="1:21" ht="12.75" customHeight="1" x14ac:dyDescent="0.25">
      <c r="B27">
        <v>8</v>
      </c>
      <c r="C27" t="s">
        <v>5</v>
      </c>
      <c r="D27">
        <v>0</v>
      </c>
      <c r="F27">
        <v>0</v>
      </c>
      <c r="G27">
        <v>3.5434E-2</v>
      </c>
      <c r="H27">
        <v>0</v>
      </c>
      <c r="I27">
        <v>0</v>
      </c>
      <c r="J27">
        <v>0</v>
      </c>
      <c r="K27">
        <v>0</v>
      </c>
      <c r="S27" s="1">
        <f t="shared" si="3"/>
        <v>5.0619999999999997E-3</v>
      </c>
      <c r="T27" s="1">
        <f t="shared" si="4"/>
        <v>1.3392793136608957E-2</v>
      </c>
      <c r="U27" s="1">
        <f t="shared" si="5"/>
        <v>5.4675849025567647E-3</v>
      </c>
    </row>
    <row r="28" spans="1:21" ht="12.75" customHeight="1" x14ac:dyDescent="0.25">
      <c r="Q28" t="s">
        <v>21</v>
      </c>
      <c r="R28" t="s">
        <v>7</v>
      </c>
    </row>
    <row r="29" spans="1:21" ht="12.75" customHeight="1" x14ac:dyDescent="0.25">
      <c r="C29" t="s">
        <v>8</v>
      </c>
      <c r="D29" t="e">
        <v>#REF!</v>
      </c>
      <c r="F29" t="e">
        <v>#REF!</v>
      </c>
      <c r="G29" t="e">
        <v>#REF!</v>
      </c>
      <c r="H29" t="e">
        <v>#REF!</v>
      </c>
      <c r="J29" t="e">
        <v>#REF!</v>
      </c>
      <c r="K29" t="e">
        <v>#REF!</v>
      </c>
      <c r="Q29" s="1" t="e">
        <f>AVERAGE(D29:P29)</f>
        <v>#REF!</v>
      </c>
      <c r="R29" s="1" t="e">
        <f>STDEV(D29:P29)</f>
        <v>#REF!</v>
      </c>
    </row>
    <row r="30" spans="1:21" ht="12.75" customHeight="1" x14ac:dyDescent="0.25">
      <c r="C30" t="s">
        <v>9</v>
      </c>
      <c r="D30" t="e">
        <v>#REF!</v>
      </c>
      <c r="F30" t="e">
        <v>#REF!</v>
      </c>
      <c r="G30" t="e">
        <v>#REF!</v>
      </c>
      <c r="H30" t="e">
        <v>#REF!</v>
      </c>
      <c r="I30" t="e">
        <v>#REF!</v>
      </c>
      <c r="J30" t="e">
        <v>#REF!</v>
      </c>
      <c r="K30" t="e">
        <v>#REF!</v>
      </c>
      <c r="Q30" s="1" t="e">
        <f>AVERAGE(D30:P30)</f>
        <v>#REF!</v>
      </c>
      <c r="R30" s="1" t="e">
        <f>STDEV(D30:P30)</f>
        <v>#REF!</v>
      </c>
    </row>
    <row r="31" spans="1:21" ht="12.75" customHeight="1" x14ac:dyDescent="0.25">
      <c r="C31" t="s">
        <v>10</v>
      </c>
      <c r="D31" t="e">
        <v>#REF!</v>
      </c>
      <c r="F31" t="e">
        <v>#REF!</v>
      </c>
      <c r="G31" t="e">
        <v>#REF!</v>
      </c>
      <c r="H31" t="e">
        <v>#REF!</v>
      </c>
      <c r="J31" t="e">
        <v>#REF!</v>
      </c>
      <c r="K31" t="e">
        <v>#REF!</v>
      </c>
      <c r="Q31" s="1" t="e">
        <f>AVERAGE(D31:P31)</f>
        <v>#REF!</v>
      </c>
      <c r="R31" s="1" t="e">
        <f>STDEV(D31:P31)</f>
        <v>#REF!</v>
      </c>
    </row>
    <row r="34" spans="1:21" ht="12.75" customHeight="1" x14ac:dyDescent="0.25">
      <c r="A34" t="s">
        <v>11</v>
      </c>
      <c r="C34" t="s">
        <v>35</v>
      </c>
      <c r="D34">
        <v>201</v>
      </c>
      <c r="E34">
        <v>210</v>
      </c>
      <c r="F34">
        <v>212</v>
      </c>
      <c r="G34">
        <v>220</v>
      </c>
      <c r="H34">
        <v>225</v>
      </c>
      <c r="I34">
        <v>230</v>
      </c>
      <c r="J34">
        <v>233</v>
      </c>
      <c r="K34">
        <v>240</v>
      </c>
      <c r="L34">
        <v>250</v>
      </c>
      <c r="M34">
        <v>255</v>
      </c>
      <c r="N34">
        <v>260</v>
      </c>
      <c r="O34">
        <v>275</v>
      </c>
      <c r="P34">
        <v>280</v>
      </c>
      <c r="T34" t="s">
        <v>4</v>
      </c>
      <c r="U34" t="s">
        <v>3</v>
      </c>
    </row>
    <row r="35" spans="1:21" ht="12.75" customHeight="1" x14ac:dyDescent="0.25">
      <c r="A35">
        <v>12.2</v>
      </c>
      <c r="B35">
        <v>0</v>
      </c>
      <c r="C35" t="s">
        <v>5</v>
      </c>
      <c r="G35">
        <v>0</v>
      </c>
      <c r="I35">
        <v>0</v>
      </c>
      <c r="M35">
        <v>0</v>
      </c>
      <c r="N35">
        <v>0</v>
      </c>
      <c r="S35" s="1">
        <f t="shared" si="3"/>
        <v>0</v>
      </c>
      <c r="T35" s="1">
        <f t="shared" si="4"/>
        <v>0</v>
      </c>
      <c r="U35" s="1">
        <f t="shared" ref="U35:U42" si="6">T35/SQRT(4)</f>
        <v>0</v>
      </c>
    </row>
    <row r="36" spans="1:21" ht="12.75" customHeight="1" x14ac:dyDescent="0.25">
      <c r="B36">
        <v>0.5</v>
      </c>
      <c r="C36" t="s">
        <v>5</v>
      </c>
      <c r="G36">
        <v>0</v>
      </c>
      <c r="I36">
        <v>3.6920000000000001E-2</v>
      </c>
      <c r="M36">
        <v>3.8143999999999997E-2</v>
      </c>
      <c r="N36">
        <v>0</v>
      </c>
      <c r="S36" s="1">
        <f t="shared" si="3"/>
        <v>1.8765999999999998E-2</v>
      </c>
      <c r="T36" s="1">
        <f t="shared" si="4"/>
        <v>2.16748711030385E-2</v>
      </c>
      <c r="U36" s="1">
        <f t="shared" si="6"/>
        <v>1.083743555151925E-2</v>
      </c>
    </row>
    <row r="37" spans="1:21" ht="12.75" customHeight="1" x14ac:dyDescent="0.25">
      <c r="B37">
        <v>1</v>
      </c>
      <c r="C37" t="s">
        <v>5</v>
      </c>
      <c r="G37">
        <v>3.9584000000000001E-2</v>
      </c>
      <c r="I37">
        <v>3.7902999999999999E-2</v>
      </c>
      <c r="M37">
        <v>4.1535999999999997E-2</v>
      </c>
      <c r="N37">
        <v>4.2500000000000003E-2</v>
      </c>
      <c r="S37" s="1">
        <f t="shared" si="3"/>
        <v>4.038075E-2</v>
      </c>
      <c r="T37" s="1">
        <f t="shared" si="4"/>
        <v>2.0493802925112105E-3</v>
      </c>
      <c r="U37" s="1">
        <f t="shared" si="6"/>
        <v>1.0246901462556053E-3</v>
      </c>
    </row>
    <row r="38" spans="1:21" ht="12.75" customHeight="1" x14ac:dyDescent="0.25">
      <c r="B38">
        <v>2</v>
      </c>
      <c r="C38" t="s">
        <v>5</v>
      </c>
      <c r="G38">
        <v>3.8024000000000002E-2</v>
      </c>
      <c r="I38">
        <v>3.7085E-2</v>
      </c>
      <c r="M38">
        <v>4.2596000000000002E-2</v>
      </c>
      <c r="N38">
        <v>4.1666000000000002E-2</v>
      </c>
      <c r="S38" s="1">
        <f t="shared" si="3"/>
        <v>3.9842750000000003E-2</v>
      </c>
      <c r="T38" s="1">
        <f t="shared" si="4"/>
        <v>2.6967673703899644E-3</v>
      </c>
      <c r="U38" s="1">
        <f t="shared" si="6"/>
        <v>1.3483836851949822E-3</v>
      </c>
    </row>
    <row r="39" spans="1:21" ht="12.75" customHeight="1" x14ac:dyDescent="0.25">
      <c r="B39">
        <v>3</v>
      </c>
      <c r="C39" t="s">
        <v>5</v>
      </c>
      <c r="G39">
        <v>3.6812999999999999E-2</v>
      </c>
      <c r="I39">
        <v>3.6129000000000001E-2</v>
      </c>
      <c r="M39">
        <v>3.8380999999999998E-2</v>
      </c>
      <c r="N39">
        <v>3.8518999999999998E-2</v>
      </c>
      <c r="S39" s="1">
        <f t="shared" si="3"/>
        <v>3.7460500000000001E-2</v>
      </c>
      <c r="T39" s="1">
        <f t="shared" si="4"/>
        <v>1.1775526881347307E-3</v>
      </c>
      <c r="U39" s="1">
        <f t="shared" si="6"/>
        <v>5.8877634406736537E-4</v>
      </c>
    </row>
    <row r="40" spans="1:21" ht="12.75" customHeight="1" x14ac:dyDescent="0.25">
      <c r="B40">
        <v>4</v>
      </c>
      <c r="C40" t="s">
        <v>5</v>
      </c>
      <c r="G40">
        <v>0</v>
      </c>
      <c r="I40">
        <v>0</v>
      </c>
      <c r="M40">
        <v>3.7490999999999997E-2</v>
      </c>
      <c r="N40">
        <v>3.7116000000000003E-2</v>
      </c>
      <c r="S40" s="1">
        <f t="shared" si="3"/>
        <v>1.8651750000000002E-2</v>
      </c>
      <c r="T40" s="1">
        <f t="shared" si="4"/>
        <v>2.1537729876892783E-2</v>
      </c>
      <c r="U40" s="1">
        <f t="shared" si="6"/>
        <v>1.0768864938446391E-2</v>
      </c>
    </row>
    <row r="41" spans="1:21" ht="12.75" customHeight="1" x14ac:dyDescent="0.25">
      <c r="B41">
        <v>6</v>
      </c>
      <c r="C41" t="s">
        <v>5</v>
      </c>
      <c r="G41">
        <v>0</v>
      </c>
      <c r="I41">
        <v>0</v>
      </c>
      <c r="M41">
        <v>0</v>
      </c>
      <c r="N41">
        <v>0</v>
      </c>
      <c r="S41" s="1">
        <f t="shared" si="3"/>
        <v>0</v>
      </c>
      <c r="T41" s="1">
        <f t="shared" si="4"/>
        <v>0</v>
      </c>
      <c r="U41" s="1">
        <f t="shared" si="6"/>
        <v>0</v>
      </c>
    </row>
    <row r="42" spans="1:21" ht="12.75" customHeight="1" x14ac:dyDescent="0.25">
      <c r="B42">
        <v>8</v>
      </c>
      <c r="C42" t="s">
        <v>5</v>
      </c>
      <c r="G42">
        <v>0</v>
      </c>
      <c r="I42">
        <v>0</v>
      </c>
      <c r="M42">
        <v>0</v>
      </c>
      <c r="N42">
        <v>0</v>
      </c>
      <c r="S42" s="1">
        <f t="shared" si="3"/>
        <v>0</v>
      </c>
      <c r="T42" s="1">
        <f t="shared" si="4"/>
        <v>0</v>
      </c>
      <c r="U42" s="1">
        <f t="shared" si="6"/>
        <v>0</v>
      </c>
    </row>
    <row r="43" spans="1:21" ht="12.75" customHeight="1" x14ac:dyDescent="0.25">
      <c r="Q43" t="s">
        <v>21</v>
      </c>
      <c r="R43" t="s">
        <v>7</v>
      </c>
    </row>
    <row r="44" spans="1:21" ht="12.75" customHeight="1" x14ac:dyDescent="0.25">
      <c r="C44" t="s">
        <v>8</v>
      </c>
      <c r="G44" t="e">
        <v>#REF!</v>
      </c>
      <c r="I44" t="e">
        <v>#REF!</v>
      </c>
      <c r="M44" t="e">
        <v>#REF!</v>
      </c>
      <c r="N44" t="e">
        <v>#REF!</v>
      </c>
      <c r="Q44" s="1" t="e">
        <f>AVERAGE(D44:P44)</f>
        <v>#REF!</v>
      </c>
      <c r="R44" s="1" t="e">
        <f>STDEV(D44:P44)</f>
        <v>#REF!</v>
      </c>
    </row>
    <row r="45" spans="1:21" ht="12.75" customHeight="1" x14ac:dyDescent="0.25">
      <c r="C45" t="s">
        <v>9</v>
      </c>
      <c r="G45" t="e">
        <v>#REF!</v>
      </c>
      <c r="I45" t="e">
        <v>#REF!</v>
      </c>
      <c r="M45" t="e">
        <v>#REF!</v>
      </c>
      <c r="N45" t="e">
        <v>#REF!</v>
      </c>
      <c r="Q45" s="1" t="e">
        <f>AVERAGE(D45:P45)</f>
        <v>#REF!</v>
      </c>
      <c r="R45" s="1" t="e">
        <f>STDEV(D45:P45)</f>
        <v>#REF!</v>
      </c>
    </row>
    <row r="46" spans="1:21" ht="12.75" customHeight="1" x14ac:dyDescent="0.25">
      <c r="C46" t="s">
        <v>10</v>
      </c>
      <c r="G46" t="e">
        <v>#REF!</v>
      </c>
      <c r="I46" t="e">
        <v>#REF!</v>
      </c>
      <c r="M46" t="e">
        <v>#REF!</v>
      </c>
      <c r="N46" t="e">
        <v>#REF!</v>
      </c>
      <c r="Q46" s="1" t="e">
        <f>AVERAGE(D46:P46)</f>
        <v>#REF!</v>
      </c>
      <c r="R46" s="1" t="e">
        <f>STDEV(D46:P46)</f>
        <v>#REF!</v>
      </c>
    </row>
    <row r="49" spans="1:21" ht="12.75" customHeight="1" x14ac:dyDescent="0.25">
      <c r="A49" t="s">
        <v>22</v>
      </c>
      <c r="C49" t="s">
        <v>35</v>
      </c>
      <c r="D49">
        <v>201</v>
      </c>
      <c r="E49">
        <v>210</v>
      </c>
      <c r="F49">
        <v>212</v>
      </c>
      <c r="G49">
        <v>220</v>
      </c>
      <c r="H49">
        <v>225</v>
      </c>
      <c r="I49">
        <v>230</v>
      </c>
      <c r="J49">
        <v>233</v>
      </c>
      <c r="K49">
        <v>240</v>
      </c>
      <c r="L49">
        <v>250</v>
      </c>
      <c r="M49">
        <v>255</v>
      </c>
      <c r="N49">
        <v>260</v>
      </c>
      <c r="O49">
        <v>275</v>
      </c>
      <c r="P49">
        <v>280</v>
      </c>
      <c r="T49" t="s">
        <v>4</v>
      </c>
      <c r="U49" t="s">
        <v>3</v>
      </c>
    </row>
    <row r="50" spans="1:21" ht="12.75" customHeight="1" x14ac:dyDescent="0.25">
      <c r="A50">
        <v>9.8000000000000007</v>
      </c>
      <c r="B50">
        <v>0</v>
      </c>
      <c r="C50" t="s">
        <v>5</v>
      </c>
      <c r="F50">
        <v>0</v>
      </c>
      <c r="G50">
        <v>0</v>
      </c>
      <c r="I50">
        <v>0</v>
      </c>
      <c r="J50">
        <v>0</v>
      </c>
      <c r="K50">
        <v>0</v>
      </c>
      <c r="S50" s="1">
        <f t="shared" si="3"/>
        <v>0</v>
      </c>
      <c r="T50" s="1">
        <f t="shared" si="4"/>
        <v>0</v>
      </c>
      <c r="U50" s="1">
        <f t="shared" ref="U50:U57" si="7">T50/SQRT(5)</f>
        <v>0</v>
      </c>
    </row>
    <row r="51" spans="1:21" ht="12.75" customHeight="1" x14ac:dyDescent="0.25">
      <c r="B51">
        <v>0.5</v>
      </c>
      <c r="C51" t="s">
        <v>5</v>
      </c>
      <c r="F51">
        <v>0</v>
      </c>
      <c r="G51">
        <v>0</v>
      </c>
      <c r="I51">
        <v>3.9093999999999997E-2</v>
      </c>
      <c r="J51">
        <v>0</v>
      </c>
      <c r="K51">
        <v>3.6865000000000002E-2</v>
      </c>
      <c r="S51" s="1">
        <f t="shared" si="3"/>
        <v>1.51918E-2</v>
      </c>
      <c r="T51" s="1">
        <f t="shared" si="4"/>
        <v>2.0817151130738329E-2</v>
      </c>
      <c r="U51" s="1">
        <f t="shared" si="7"/>
        <v>9.3097130052435025E-3</v>
      </c>
    </row>
    <row r="52" spans="1:21" ht="12.75" customHeight="1" x14ac:dyDescent="0.25">
      <c r="B52">
        <v>1</v>
      </c>
      <c r="C52" t="s">
        <v>5</v>
      </c>
      <c r="F52" s="7">
        <v>3.5536999999999999E-2</v>
      </c>
      <c r="G52">
        <v>3.9295999999999998E-2</v>
      </c>
      <c r="I52">
        <v>4.1438000000000003E-2</v>
      </c>
      <c r="J52">
        <v>4.1959999999999997E-2</v>
      </c>
      <c r="K52">
        <v>4.3278999999999998E-2</v>
      </c>
      <c r="S52" s="1">
        <f t="shared" si="3"/>
        <v>4.0302000000000004E-2</v>
      </c>
      <c r="T52" s="1">
        <f t="shared" si="4"/>
        <v>3.0256920695933354E-3</v>
      </c>
      <c r="U52" s="1">
        <f t="shared" si="7"/>
        <v>1.3531306293185445E-3</v>
      </c>
    </row>
    <row r="53" spans="1:21" ht="12.75" customHeight="1" x14ac:dyDescent="0.25">
      <c r="B53">
        <v>2</v>
      </c>
      <c r="C53" t="s">
        <v>5</v>
      </c>
      <c r="F53">
        <v>0</v>
      </c>
      <c r="G53">
        <v>4.7832E-2</v>
      </c>
      <c r="I53">
        <v>3.9255999999999999E-2</v>
      </c>
      <c r="J53">
        <v>0</v>
      </c>
      <c r="K53">
        <v>3.8046000000000003E-2</v>
      </c>
      <c r="S53" s="1">
        <f t="shared" si="3"/>
        <v>2.5026799999999998E-2</v>
      </c>
      <c r="T53" s="1">
        <f t="shared" si="4"/>
        <v>2.3155605610737113E-2</v>
      </c>
      <c r="U53" s="1">
        <f t="shared" si="7"/>
        <v>1.0355501641156744E-2</v>
      </c>
    </row>
    <row r="54" spans="1:21" ht="12.75" customHeight="1" x14ac:dyDescent="0.25">
      <c r="B54">
        <v>3</v>
      </c>
      <c r="C54" t="s">
        <v>5</v>
      </c>
      <c r="F54">
        <v>0</v>
      </c>
      <c r="G54">
        <v>3.8621000000000003E-2</v>
      </c>
      <c r="I54">
        <v>3.8038000000000002E-2</v>
      </c>
      <c r="J54">
        <v>0</v>
      </c>
      <c r="K54">
        <v>3.8360999999999999E-2</v>
      </c>
      <c r="S54" s="1">
        <f t="shared" si="3"/>
        <v>2.3004000000000004E-2</v>
      </c>
      <c r="T54" s="1">
        <f t="shared" si="4"/>
        <v>2.1000698357435638E-2</v>
      </c>
      <c r="U54" s="1">
        <f t="shared" si="7"/>
        <v>9.3917978204388526E-3</v>
      </c>
    </row>
    <row r="55" spans="1:21" ht="12.75" customHeight="1" x14ac:dyDescent="0.25">
      <c r="B55">
        <v>4</v>
      </c>
      <c r="C55" t="s">
        <v>5</v>
      </c>
      <c r="F55">
        <v>0</v>
      </c>
      <c r="G55">
        <v>3.9289999999999999E-2</v>
      </c>
      <c r="I55">
        <v>0</v>
      </c>
      <c r="J55">
        <v>0</v>
      </c>
      <c r="K55">
        <v>3.7426000000000001E-2</v>
      </c>
      <c r="S55" s="1">
        <f t="shared" si="3"/>
        <v>1.5343200000000001E-2</v>
      </c>
      <c r="T55" s="1">
        <f t="shared" si="4"/>
        <v>2.1019875384977901E-2</v>
      </c>
      <c r="U55" s="1">
        <f t="shared" si="7"/>
        <v>9.4003740478770283E-3</v>
      </c>
    </row>
    <row r="56" spans="1:21" ht="12.75" customHeight="1" x14ac:dyDescent="0.25">
      <c r="B56">
        <v>6</v>
      </c>
      <c r="C56" t="s">
        <v>5</v>
      </c>
      <c r="F56">
        <v>0</v>
      </c>
      <c r="G56">
        <v>0</v>
      </c>
      <c r="I56">
        <v>0</v>
      </c>
      <c r="J56">
        <v>0</v>
      </c>
      <c r="K56">
        <v>0</v>
      </c>
      <c r="S56" s="1">
        <f t="shared" si="3"/>
        <v>0</v>
      </c>
      <c r="T56" s="1">
        <f t="shared" si="4"/>
        <v>0</v>
      </c>
      <c r="U56" s="1">
        <f t="shared" si="7"/>
        <v>0</v>
      </c>
    </row>
    <row r="57" spans="1:21" ht="12.75" customHeight="1" x14ac:dyDescent="0.25">
      <c r="B57">
        <v>8</v>
      </c>
      <c r="C57" t="s">
        <v>5</v>
      </c>
      <c r="F57">
        <v>0</v>
      </c>
      <c r="G57">
        <v>0</v>
      </c>
      <c r="I57">
        <v>0</v>
      </c>
      <c r="J57">
        <v>0</v>
      </c>
      <c r="K57">
        <v>0</v>
      </c>
      <c r="S57" s="1">
        <f t="shared" si="3"/>
        <v>0</v>
      </c>
      <c r="T57" s="1">
        <f t="shared" si="4"/>
        <v>0</v>
      </c>
      <c r="U57" s="1">
        <f t="shared" si="7"/>
        <v>0</v>
      </c>
    </row>
    <row r="58" spans="1:21" ht="12.75" customHeight="1" x14ac:dyDescent="0.25">
      <c r="Q58" t="s">
        <v>21</v>
      </c>
      <c r="R58" t="s">
        <v>7</v>
      </c>
    </row>
    <row r="59" spans="1:21" ht="12.75" customHeight="1" x14ac:dyDescent="0.25">
      <c r="C59" t="s">
        <v>8</v>
      </c>
      <c r="F59" t="e">
        <v>#REF!</v>
      </c>
      <c r="G59" t="e">
        <v>#REF!</v>
      </c>
      <c r="I59" t="e">
        <v>#REF!</v>
      </c>
      <c r="J59" t="e">
        <v>#REF!</v>
      </c>
      <c r="K59" t="e">
        <v>#REF!</v>
      </c>
      <c r="Q59" s="1" t="e">
        <f>AVERAGE(D59:P59)</f>
        <v>#REF!</v>
      </c>
      <c r="R59" s="1" t="e">
        <f>STDEV(D59:P59)</f>
        <v>#REF!</v>
      </c>
    </row>
    <row r="60" spans="1:21" ht="12.75" customHeight="1" x14ac:dyDescent="0.25">
      <c r="C60" t="s">
        <v>9</v>
      </c>
      <c r="F60" t="e">
        <v>#REF!</v>
      </c>
      <c r="G60" t="e">
        <v>#REF!</v>
      </c>
      <c r="I60" t="e">
        <v>#REF!</v>
      </c>
      <c r="J60" t="e">
        <v>#REF!</v>
      </c>
      <c r="K60" t="e">
        <v>#REF!</v>
      </c>
      <c r="Q60" s="1" t="e">
        <f>AVERAGE(D60:P60)</f>
        <v>#REF!</v>
      </c>
      <c r="R60" s="1" t="e">
        <f>STDEV(D60:P60)</f>
        <v>#REF!</v>
      </c>
    </row>
    <row r="61" spans="1:21" ht="12.75" customHeight="1" x14ac:dyDescent="0.25">
      <c r="C61" t="s">
        <v>10</v>
      </c>
      <c r="F61" t="e">
        <v>#REF!</v>
      </c>
      <c r="G61" t="e">
        <v>#REF!</v>
      </c>
      <c r="I61" t="e">
        <v>#REF!</v>
      </c>
      <c r="J61" t="e">
        <v>#REF!</v>
      </c>
      <c r="K61" t="e">
        <v>#REF!</v>
      </c>
      <c r="Q61" s="1" t="e">
        <f>AVERAGE(D61:P61)</f>
        <v>#REF!</v>
      </c>
      <c r="R61" s="1" t="e">
        <f>STDEV(D61:P61)</f>
        <v>#REF!</v>
      </c>
    </row>
    <row r="65" spans="1:21" ht="12.75" customHeight="1" x14ac:dyDescent="0.25">
      <c r="A65" t="s">
        <v>14</v>
      </c>
      <c r="C65" t="s">
        <v>35</v>
      </c>
      <c r="D65" s="9">
        <v>201</v>
      </c>
      <c r="E65" s="9">
        <v>210</v>
      </c>
      <c r="F65" s="9">
        <v>212</v>
      </c>
      <c r="G65" s="9">
        <v>220</v>
      </c>
      <c r="H65" s="9">
        <v>225</v>
      </c>
      <c r="I65" s="9">
        <v>230</v>
      </c>
      <c r="J65" s="9">
        <v>233</v>
      </c>
      <c r="K65" s="9">
        <v>240</v>
      </c>
      <c r="L65" s="9">
        <v>250</v>
      </c>
      <c r="M65" s="9">
        <v>255</v>
      </c>
      <c r="N65" s="9">
        <v>260</v>
      </c>
      <c r="O65" s="9">
        <v>275</v>
      </c>
      <c r="P65" s="9">
        <v>280</v>
      </c>
      <c r="T65" t="s">
        <v>4</v>
      </c>
      <c r="U65" t="s">
        <v>3</v>
      </c>
    </row>
    <row r="66" spans="1:21" ht="12.75" customHeight="1" x14ac:dyDescent="0.25">
      <c r="B66">
        <v>0</v>
      </c>
      <c r="C66" t="s">
        <v>5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 s="7">
        <v>0</v>
      </c>
      <c r="M66">
        <v>0</v>
      </c>
      <c r="N66">
        <v>0</v>
      </c>
      <c r="S66" s="1">
        <f t="shared" si="3"/>
        <v>0</v>
      </c>
      <c r="T66" s="1">
        <f t="shared" si="4"/>
        <v>0</v>
      </c>
      <c r="U66" s="1">
        <f t="shared" ref="U66:U105" si="8">T66/SQRT(10)</f>
        <v>0</v>
      </c>
    </row>
    <row r="67" spans="1:21" ht="12.75" customHeight="1" x14ac:dyDescent="0.25">
      <c r="B67">
        <v>0.5</v>
      </c>
      <c r="C67" t="s">
        <v>5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 s="7">
        <v>0</v>
      </c>
      <c r="M67">
        <v>0</v>
      </c>
      <c r="N67">
        <v>0</v>
      </c>
      <c r="S67" s="1">
        <f t="shared" si="3"/>
        <v>0</v>
      </c>
      <c r="T67" s="1">
        <f t="shared" si="4"/>
        <v>0</v>
      </c>
      <c r="U67" s="1">
        <f t="shared" si="8"/>
        <v>0</v>
      </c>
    </row>
    <row r="68" spans="1:21" ht="12.75" customHeight="1" x14ac:dyDescent="0.25">
      <c r="B68">
        <v>1</v>
      </c>
      <c r="C68" t="s">
        <v>5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 s="7">
        <v>0</v>
      </c>
      <c r="K68" s="7">
        <v>0</v>
      </c>
      <c r="M68">
        <v>0</v>
      </c>
      <c r="N68">
        <v>0</v>
      </c>
      <c r="S68" s="1">
        <f t="shared" si="3"/>
        <v>0</v>
      </c>
      <c r="T68" s="1">
        <f t="shared" si="4"/>
        <v>0</v>
      </c>
      <c r="U68" s="1">
        <f t="shared" si="8"/>
        <v>0</v>
      </c>
    </row>
    <row r="69" spans="1:21" ht="12.75" customHeight="1" x14ac:dyDescent="0.25">
      <c r="B69">
        <v>2</v>
      </c>
      <c r="C69" t="s">
        <v>5</v>
      </c>
      <c r="D69">
        <v>2.4337000000000001E-2</v>
      </c>
      <c r="E69">
        <v>0</v>
      </c>
      <c r="F69">
        <v>0</v>
      </c>
      <c r="G69">
        <v>0</v>
      </c>
      <c r="H69">
        <v>0</v>
      </c>
      <c r="I69">
        <v>0</v>
      </c>
      <c r="J69">
        <v>2.7526999999999999E-2</v>
      </c>
      <c r="K69">
        <v>2.6317E-2</v>
      </c>
      <c r="M69">
        <v>0</v>
      </c>
      <c r="N69">
        <v>0</v>
      </c>
      <c r="S69" s="1">
        <f t="shared" si="3"/>
        <v>7.8180999999999997E-3</v>
      </c>
      <c r="T69" s="1">
        <f t="shared" si="4"/>
        <v>1.2611207145057746E-2</v>
      </c>
      <c r="U69" s="1">
        <f t="shared" si="8"/>
        <v>3.9880138622571957E-3</v>
      </c>
    </row>
    <row r="70" spans="1:21" ht="12.75" customHeight="1" x14ac:dyDescent="0.25">
      <c r="B70">
        <v>3</v>
      </c>
      <c r="C70" t="s">
        <v>5</v>
      </c>
      <c r="D70">
        <v>2.7911999999999999E-2</v>
      </c>
      <c r="E70">
        <v>2.334E-2</v>
      </c>
      <c r="F70">
        <v>2.8017E-2</v>
      </c>
      <c r="G70">
        <v>2.5396999999999999E-2</v>
      </c>
      <c r="H70">
        <v>2.6554000000000001E-2</v>
      </c>
      <c r="I70">
        <v>2.4368999999999998E-2</v>
      </c>
      <c r="J70">
        <v>3.6905E-2</v>
      </c>
      <c r="K70">
        <v>2.9656999999999999E-2</v>
      </c>
      <c r="M70">
        <v>2.7911999999999999E-2</v>
      </c>
      <c r="N70">
        <v>2.5637E-2</v>
      </c>
      <c r="S70" s="1">
        <f t="shared" si="3"/>
        <v>2.7570000000000001E-2</v>
      </c>
      <c r="T70" s="1">
        <f t="shared" si="4"/>
        <v>3.7941695914770193E-3</v>
      </c>
      <c r="U70" s="1">
        <f t="shared" si="8"/>
        <v>1.1998217738017963E-3</v>
      </c>
    </row>
    <row r="71" spans="1:21" ht="12.75" customHeight="1" x14ac:dyDescent="0.25">
      <c r="B71">
        <v>4</v>
      </c>
      <c r="C71" t="s">
        <v>5</v>
      </c>
      <c r="D71">
        <v>3.1946000000000002E-2</v>
      </c>
      <c r="E71">
        <v>3.1824999999999999E-2</v>
      </c>
      <c r="F71">
        <v>3.4235000000000002E-2</v>
      </c>
      <c r="G71">
        <v>3.9942999999999999E-2</v>
      </c>
      <c r="H71">
        <v>3.9627000000000002E-2</v>
      </c>
      <c r="I71">
        <v>2.4722999999999998E-2</v>
      </c>
      <c r="J71">
        <v>4.0784000000000001E-2</v>
      </c>
      <c r="K71">
        <v>2.6984000000000001E-2</v>
      </c>
      <c r="M71">
        <v>3.2883999999999997E-2</v>
      </c>
      <c r="N71">
        <v>3.4691E-2</v>
      </c>
      <c r="S71" s="1">
        <f t="shared" si="3"/>
        <v>3.3764200000000001E-2</v>
      </c>
      <c r="T71" s="1">
        <f t="shared" si="4"/>
        <v>5.3589354830144318E-3</v>
      </c>
      <c r="U71" s="1">
        <f t="shared" si="8"/>
        <v>1.694644196022018E-3</v>
      </c>
    </row>
    <row r="72" spans="1:21" ht="12.75" customHeight="1" x14ac:dyDescent="0.25">
      <c r="B72">
        <v>6</v>
      </c>
      <c r="C72" t="s">
        <v>5</v>
      </c>
      <c r="D72">
        <v>3.0249999999999999E-2</v>
      </c>
      <c r="E72">
        <v>2.7282000000000001E-2</v>
      </c>
      <c r="F72">
        <v>3.6773E-2</v>
      </c>
      <c r="G72">
        <v>4.4080000000000001E-2</v>
      </c>
      <c r="H72">
        <v>4.0055E-2</v>
      </c>
      <c r="I72">
        <v>2.6352E-2</v>
      </c>
      <c r="J72">
        <v>3.2396000000000001E-2</v>
      </c>
      <c r="K72">
        <v>2.5548999999999999E-2</v>
      </c>
      <c r="M72">
        <v>4.9313999999999997E-2</v>
      </c>
      <c r="N72">
        <v>3.6479999999999999E-2</v>
      </c>
      <c r="S72" s="1">
        <f t="shared" si="3"/>
        <v>3.4853100000000012E-2</v>
      </c>
      <c r="T72" s="1">
        <f t="shared" si="4"/>
        <v>7.9653994731379452E-3</v>
      </c>
      <c r="U72" s="1">
        <f t="shared" si="8"/>
        <v>2.5188804808221102E-3</v>
      </c>
    </row>
    <row r="73" spans="1:21" ht="12.75" customHeight="1" x14ac:dyDescent="0.25">
      <c r="B73">
        <v>8</v>
      </c>
      <c r="C73" t="s">
        <v>5</v>
      </c>
      <c r="D73">
        <v>2.6339999999999999E-2</v>
      </c>
      <c r="E73">
        <v>3.2078000000000002E-2</v>
      </c>
      <c r="F73">
        <v>3.3632000000000002E-2</v>
      </c>
      <c r="G73">
        <v>3.6767000000000001E-2</v>
      </c>
      <c r="H73">
        <v>3.4299999999999997E-2</v>
      </c>
      <c r="I73">
        <v>2.5634000000000001E-2</v>
      </c>
      <c r="J73">
        <v>2.4749E-2</v>
      </c>
      <c r="K73">
        <v>2.7088000000000001E-2</v>
      </c>
      <c r="M73">
        <v>3.8275000000000003E-2</v>
      </c>
      <c r="N73">
        <v>2.4548E-2</v>
      </c>
      <c r="S73" s="1">
        <f t="shared" si="3"/>
        <v>3.0341099999999999E-2</v>
      </c>
      <c r="T73" s="1">
        <f t="shared" si="4"/>
        <v>5.2423333958585023E-3</v>
      </c>
      <c r="U73" s="1">
        <f t="shared" si="8"/>
        <v>1.6577713784877977E-3</v>
      </c>
    </row>
    <row r="74" spans="1:21" ht="12.75" customHeight="1" x14ac:dyDescent="0.25">
      <c r="Q74" t="s">
        <v>21</v>
      </c>
      <c r="R74" t="s">
        <v>7</v>
      </c>
    </row>
    <row r="75" spans="1:21" ht="12.75" customHeight="1" x14ac:dyDescent="0.25">
      <c r="C75" t="s">
        <v>8</v>
      </c>
      <c r="D75" t="e">
        <v>#REF!</v>
      </c>
      <c r="E75" t="e">
        <v>#REF!</v>
      </c>
      <c r="F75" t="e">
        <v>#REF!</v>
      </c>
      <c r="G75" t="e">
        <v>#REF!</v>
      </c>
      <c r="H75" t="e">
        <v>#REF!</v>
      </c>
      <c r="I75" t="e">
        <v>#REF!</v>
      </c>
      <c r="J75" t="e">
        <v>#REF!</v>
      </c>
      <c r="K75" t="e">
        <v>#REF!</v>
      </c>
      <c r="M75" t="e">
        <v>#REF!</v>
      </c>
      <c r="N75" t="e">
        <v>#REF!</v>
      </c>
      <c r="Q75" s="1" t="e">
        <f>AVERAGE(D75:P75)</f>
        <v>#REF!</v>
      </c>
      <c r="R75" s="1" t="e">
        <f>STDEV(D75:P75)</f>
        <v>#REF!</v>
      </c>
    </row>
    <row r="76" spans="1:21" ht="12.75" customHeight="1" x14ac:dyDescent="0.25">
      <c r="C76" t="s">
        <v>9</v>
      </c>
      <c r="D76" t="e">
        <v>#REF!</v>
      </c>
      <c r="E76" t="e">
        <v>#REF!</v>
      </c>
      <c r="F76" t="e">
        <v>#REF!</v>
      </c>
      <c r="G76" t="e">
        <v>#REF!</v>
      </c>
      <c r="H76" t="e">
        <v>#REF!</v>
      </c>
      <c r="I76" t="e">
        <v>#REF!</v>
      </c>
      <c r="J76" t="e">
        <v>#REF!</v>
      </c>
      <c r="K76" t="e">
        <v>#REF!</v>
      </c>
      <c r="M76" t="e">
        <v>#REF!</v>
      </c>
      <c r="N76" t="e">
        <v>#REF!</v>
      </c>
      <c r="Q76" s="1" t="e">
        <f>AVERAGE(D76:P76)</f>
        <v>#REF!</v>
      </c>
      <c r="R76" s="1" t="e">
        <f>STDEV(D76:P76)</f>
        <v>#REF!</v>
      </c>
    </row>
    <row r="77" spans="1:21" ht="12.75" customHeight="1" x14ac:dyDescent="0.25">
      <c r="C77" t="s">
        <v>10</v>
      </c>
      <c r="D77" t="e">
        <v>#REF!</v>
      </c>
      <c r="E77" t="e">
        <v>#REF!</v>
      </c>
      <c r="F77" t="e">
        <v>#REF!</v>
      </c>
      <c r="G77" t="e">
        <v>#REF!</v>
      </c>
      <c r="H77" t="e">
        <v>#REF!</v>
      </c>
      <c r="I77" t="e">
        <v>#REF!</v>
      </c>
      <c r="J77" t="e">
        <v>#REF!</v>
      </c>
      <c r="K77" t="e">
        <v>#REF!</v>
      </c>
      <c r="M77" t="e">
        <v>#REF!</v>
      </c>
      <c r="N77" t="e">
        <v>#REF!</v>
      </c>
      <c r="Q77" s="1" t="e">
        <f>AVERAGE(D77:P77)</f>
        <v>#REF!</v>
      </c>
      <c r="R77" s="1" t="e">
        <f>STDEV(D77:P77)</f>
        <v>#REF!</v>
      </c>
    </row>
    <row r="81" spans="1:21" ht="12.75" customHeight="1" x14ac:dyDescent="0.25">
      <c r="C81" t="s">
        <v>35</v>
      </c>
      <c r="D81">
        <v>201</v>
      </c>
      <c r="E81">
        <v>210</v>
      </c>
      <c r="F81">
        <v>212</v>
      </c>
      <c r="G81">
        <v>220</v>
      </c>
      <c r="H81">
        <v>225</v>
      </c>
      <c r="I81">
        <v>230</v>
      </c>
      <c r="J81">
        <v>233</v>
      </c>
      <c r="K81">
        <v>240</v>
      </c>
      <c r="L81">
        <v>250</v>
      </c>
      <c r="M81">
        <v>255</v>
      </c>
      <c r="N81">
        <v>260</v>
      </c>
      <c r="O81">
        <v>275</v>
      </c>
      <c r="P81">
        <v>280</v>
      </c>
      <c r="T81" t="s">
        <v>4</v>
      </c>
      <c r="U81" t="s">
        <v>3</v>
      </c>
    </row>
    <row r="82" spans="1:21" ht="12.75" customHeight="1" x14ac:dyDescent="0.25">
      <c r="A82" t="s">
        <v>23</v>
      </c>
      <c r="B82">
        <v>0</v>
      </c>
      <c r="C82" t="s">
        <v>5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2.4095999999999999E-2</v>
      </c>
      <c r="K82">
        <v>0.20565900000000001</v>
      </c>
      <c r="M82">
        <v>0</v>
      </c>
      <c r="N82">
        <v>0</v>
      </c>
      <c r="P82">
        <v>0</v>
      </c>
      <c r="S82" s="1">
        <f t="shared" si="3"/>
        <v>2.0886818181818183E-2</v>
      </c>
      <c r="T82" s="1">
        <f t="shared" si="4"/>
        <v>6.1706880155811127E-2</v>
      </c>
      <c r="U82" s="1">
        <f t="shared" si="8"/>
        <v>1.95134288595409E-2</v>
      </c>
    </row>
    <row r="83" spans="1:21" ht="12.75" customHeight="1" x14ac:dyDescent="0.25">
      <c r="B83">
        <v>0.5</v>
      </c>
      <c r="C83" t="s">
        <v>5</v>
      </c>
      <c r="D83">
        <v>0</v>
      </c>
      <c r="E83">
        <v>0</v>
      </c>
      <c r="F83">
        <v>0</v>
      </c>
      <c r="G83">
        <v>0</v>
      </c>
      <c r="H83">
        <v>0</v>
      </c>
      <c r="I83">
        <v>2.4386000000000001E-2</v>
      </c>
      <c r="J83">
        <v>2.529E-2</v>
      </c>
      <c r="K83">
        <v>0.19437599999999999</v>
      </c>
      <c r="M83">
        <v>0</v>
      </c>
      <c r="N83">
        <v>0</v>
      </c>
      <c r="P83">
        <v>0</v>
      </c>
      <c r="S83" s="1">
        <f t="shared" si="3"/>
        <v>2.2186545454545455E-2</v>
      </c>
      <c r="T83" s="1">
        <f t="shared" si="4"/>
        <v>5.7966904075280122E-2</v>
      </c>
      <c r="U83" s="1">
        <f t="shared" si="8"/>
        <v>1.8330744578638172E-2</v>
      </c>
    </row>
    <row r="84" spans="1:21" ht="12.75" customHeight="1" x14ac:dyDescent="0.25">
      <c r="B84">
        <v>1</v>
      </c>
      <c r="C84" t="s">
        <v>5</v>
      </c>
      <c r="D84">
        <v>0</v>
      </c>
      <c r="E84">
        <v>0</v>
      </c>
      <c r="F84">
        <v>0</v>
      </c>
      <c r="G84">
        <v>0</v>
      </c>
      <c r="H84">
        <v>0</v>
      </c>
      <c r="I84">
        <v>2.453E-2</v>
      </c>
      <c r="J84">
        <v>7.9686000000000007E-2</v>
      </c>
      <c r="K84">
        <v>0.17968400000000001</v>
      </c>
      <c r="M84">
        <v>0</v>
      </c>
      <c r="N84">
        <v>0</v>
      </c>
      <c r="P84">
        <v>0</v>
      </c>
      <c r="S84" s="1">
        <f t="shared" ref="S84:S105" si="9">AVERAGE(D84:P84)</f>
        <v>2.5809090909090913E-2</v>
      </c>
      <c r="T84" s="1">
        <f t="shared" ref="T84:T105" si="10">STDEV(D84:P84)</f>
        <v>5.6489572881115939E-2</v>
      </c>
      <c r="U84" s="1">
        <f t="shared" si="8"/>
        <v>1.7863571435440644E-2</v>
      </c>
    </row>
    <row r="85" spans="1:21" ht="12.75" customHeight="1" x14ac:dyDescent="0.25">
      <c r="B85">
        <v>2</v>
      </c>
      <c r="C85" t="s">
        <v>5</v>
      </c>
      <c r="D85">
        <v>6.5583000000000002E-2</v>
      </c>
      <c r="E85">
        <v>0</v>
      </c>
      <c r="F85">
        <v>3.4054000000000001E-2</v>
      </c>
      <c r="G85">
        <v>0</v>
      </c>
      <c r="H85">
        <v>2.4598999999999999E-2</v>
      </c>
      <c r="I85">
        <v>2.8035000000000001E-2</v>
      </c>
      <c r="J85">
        <v>0.13307099999999999</v>
      </c>
      <c r="K85">
        <v>0.12937000000000001</v>
      </c>
      <c r="M85">
        <v>0</v>
      </c>
      <c r="N85">
        <v>4.0833000000000001E-2</v>
      </c>
      <c r="P85">
        <v>0</v>
      </c>
      <c r="S85" s="1">
        <f t="shared" si="9"/>
        <v>4.1413181818181814E-2</v>
      </c>
      <c r="T85" s="1">
        <f t="shared" si="10"/>
        <v>4.9089846964149697E-2</v>
      </c>
      <c r="U85" s="1">
        <f t="shared" si="8"/>
        <v>1.5523572639581512E-2</v>
      </c>
    </row>
    <row r="86" spans="1:21" ht="12.75" customHeight="1" x14ac:dyDescent="0.25">
      <c r="B86">
        <v>3</v>
      </c>
      <c r="C86" t="s">
        <v>5</v>
      </c>
      <c r="D86">
        <v>0.15985199999999999</v>
      </c>
      <c r="E86">
        <v>3.6165999999999997E-2</v>
      </c>
      <c r="F86">
        <v>0.126859</v>
      </c>
      <c r="G86">
        <v>2.9155E-2</v>
      </c>
      <c r="H86">
        <v>0.101893</v>
      </c>
      <c r="I86">
        <v>2.513E-2</v>
      </c>
      <c r="J86">
        <v>0.38725199999999999</v>
      </c>
      <c r="K86">
        <v>0.232129</v>
      </c>
      <c r="M86">
        <v>0.17502699999999999</v>
      </c>
      <c r="N86">
        <v>7.3371000000000006E-2</v>
      </c>
      <c r="P86">
        <v>0</v>
      </c>
      <c r="S86" s="1">
        <f t="shared" si="9"/>
        <v>0.12243945454545456</v>
      </c>
      <c r="T86" s="1">
        <f t="shared" si="10"/>
        <v>0.11392000698153387</v>
      </c>
      <c r="U86" s="1">
        <f t="shared" si="8"/>
        <v>3.6024669312393037E-2</v>
      </c>
    </row>
    <row r="87" spans="1:21" ht="12.75" customHeight="1" x14ac:dyDescent="0.25">
      <c r="B87">
        <v>4</v>
      </c>
      <c r="C87" t="s">
        <v>5</v>
      </c>
      <c r="D87">
        <v>0.317135</v>
      </c>
      <c r="E87">
        <v>0.226827</v>
      </c>
      <c r="F87">
        <v>0.28993099999999999</v>
      </c>
      <c r="G87">
        <v>0.46722900000000001</v>
      </c>
      <c r="H87">
        <v>0.42437999999999998</v>
      </c>
      <c r="I87">
        <v>6.1087000000000002E-2</v>
      </c>
      <c r="J87">
        <v>0.48257299999999997</v>
      </c>
      <c r="K87">
        <v>0.146234</v>
      </c>
      <c r="M87">
        <v>0.37079800000000002</v>
      </c>
      <c r="N87">
        <v>0.26927000000000001</v>
      </c>
      <c r="P87">
        <v>5.1574000000000002E-2</v>
      </c>
      <c r="S87" s="1">
        <f t="shared" si="9"/>
        <v>0.28245800000000004</v>
      </c>
      <c r="T87" s="1">
        <f t="shared" si="10"/>
        <v>0.15084055694209028</v>
      </c>
      <c r="U87" s="1">
        <f t="shared" si="8"/>
        <v>4.7699972346532844E-2</v>
      </c>
    </row>
    <row r="88" spans="1:21" ht="12.75" customHeight="1" x14ac:dyDescent="0.25">
      <c r="B88">
        <v>6</v>
      </c>
      <c r="C88" t="s">
        <v>5</v>
      </c>
      <c r="D88">
        <v>0.248775</v>
      </c>
      <c r="E88">
        <v>0.113888</v>
      </c>
      <c r="F88">
        <v>0.31616</v>
      </c>
      <c r="G88">
        <v>0.61983500000000002</v>
      </c>
      <c r="H88">
        <v>0.39281199999999999</v>
      </c>
      <c r="I88">
        <v>9.6655000000000005E-2</v>
      </c>
      <c r="J88">
        <v>0.26971499999999998</v>
      </c>
      <c r="K88">
        <v>0.102947</v>
      </c>
      <c r="M88">
        <v>0.74916700000000003</v>
      </c>
      <c r="N88">
        <v>0.33600000000000002</v>
      </c>
      <c r="P88">
        <v>0.127749</v>
      </c>
      <c r="S88" s="1">
        <f t="shared" si="9"/>
        <v>0.30670027272727274</v>
      </c>
      <c r="T88" s="1">
        <f t="shared" si="10"/>
        <v>0.21488395544716266</v>
      </c>
      <c r="U88" s="1">
        <f t="shared" si="8"/>
        <v>6.7952273183917972E-2</v>
      </c>
    </row>
    <row r="89" spans="1:21" ht="12.75" customHeight="1" x14ac:dyDescent="0.25">
      <c r="B89">
        <v>8</v>
      </c>
      <c r="C89" t="s">
        <v>5</v>
      </c>
      <c r="D89">
        <v>0.12030100000000001</v>
      </c>
      <c r="E89">
        <v>0.22329099999999999</v>
      </c>
      <c r="F89">
        <v>0.25895699999999999</v>
      </c>
      <c r="G89">
        <v>0.45859299999999997</v>
      </c>
      <c r="H89">
        <v>0.28238999999999997</v>
      </c>
      <c r="I89">
        <v>8.3089999999999997E-2</v>
      </c>
      <c r="J89">
        <v>6.2282999999999998E-2</v>
      </c>
      <c r="K89">
        <v>0.12954599999999999</v>
      </c>
      <c r="M89">
        <v>0.404833</v>
      </c>
      <c r="N89">
        <v>4.3795000000000001E-2</v>
      </c>
      <c r="P89">
        <v>9.7169000000000005E-2</v>
      </c>
      <c r="S89" s="1">
        <f t="shared" si="9"/>
        <v>0.19674981818181819</v>
      </c>
      <c r="T89" s="1">
        <f t="shared" si="10"/>
        <v>0.14086910277262235</v>
      </c>
      <c r="U89" s="1">
        <f t="shared" si="8"/>
        <v>4.4546721670582712E-2</v>
      </c>
    </row>
    <row r="90" spans="1:21" ht="12.75" customHeight="1" x14ac:dyDescent="0.25">
      <c r="Q90" t="s">
        <v>21</v>
      </c>
      <c r="R90" t="s">
        <v>7</v>
      </c>
    </row>
    <row r="91" spans="1:21" ht="12.75" customHeight="1" x14ac:dyDescent="0.25">
      <c r="C91" t="s">
        <v>8</v>
      </c>
      <c r="D91" t="e">
        <v>#REF!</v>
      </c>
      <c r="E91" t="e">
        <v>#REF!</v>
      </c>
      <c r="F91" t="e">
        <v>#REF!</v>
      </c>
      <c r="G91" t="e">
        <v>#REF!</v>
      </c>
      <c r="H91" t="e">
        <v>#REF!</v>
      </c>
      <c r="I91" t="e">
        <v>#REF!</v>
      </c>
      <c r="J91" t="e">
        <v>#REF!</v>
      </c>
      <c r="K91" t="e">
        <v>#REF!</v>
      </c>
      <c r="M91" t="e">
        <v>#REF!</v>
      </c>
      <c r="N91" t="e">
        <v>#REF!</v>
      </c>
      <c r="P91" t="e">
        <v>#REF!</v>
      </c>
      <c r="Q91" s="1" t="e">
        <f>AVERAGE(D91:P91)</f>
        <v>#REF!</v>
      </c>
      <c r="R91" s="1" t="e">
        <f>STDEV(D91:P91)</f>
        <v>#REF!</v>
      </c>
    </row>
    <row r="92" spans="1:21" ht="12.75" customHeight="1" x14ac:dyDescent="0.25">
      <c r="C92" t="s">
        <v>9</v>
      </c>
      <c r="D92" t="e">
        <v>#REF!</v>
      </c>
      <c r="E92" t="e">
        <v>#REF!</v>
      </c>
      <c r="F92" t="e">
        <v>#REF!</v>
      </c>
      <c r="G92" t="e">
        <v>#REF!</v>
      </c>
      <c r="H92" t="e">
        <v>#REF!</v>
      </c>
      <c r="I92" t="e">
        <v>#REF!</v>
      </c>
      <c r="J92" t="e">
        <v>#REF!</v>
      </c>
      <c r="K92" t="e">
        <v>#REF!</v>
      </c>
      <c r="M92" t="e">
        <v>#REF!</v>
      </c>
      <c r="N92" t="e">
        <v>#REF!</v>
      </c>
      <c r="P92" t="e">
        <v>#REF!</v>
      </c>
      <c r="Q92" s="1" t="e">
        <f>AVERAGE(D92:P92)</f>
        <v>#REF!</v>
      </c>
      <c r="R92" s="1" t="e">
        <f>STDEV(D92:P92)</f>
        <v>#REF!</v>
      </c>
    </row>
    <row r="93" spans="1:21" ht="12.75" customHeight="1" x14ac:dyDescent="0.25">
      <c r="C93" t="s">
        <v>10</v>
      </c>
      <c r="D93" t="e">
        <v>#REF!</v>
      </c>
      <c r="E93" t="e">
        <v>#REF!</v>
      </c>
      <c r="F93" t="e">
        <v>#REF!</v>
      </c>
      <c r="G93" t="e">
        <v>#REF!</v>
      </c>
      <c r="H93" t="e">
        <v>#REF!</v>
      </c>
      <c r="I93" t="e">
        <v>#REF!</v>
      </c>
      <c r="J93" t="e">
        <v>#REF!</v>
      </c>
      <c r="K93" t="e">
        <v>#REF!</v>
      </c>
      <c r="M93" t="e">
        <v>#REF!</v>
      </c>
      <c r="N93" t="e">
        <v>#REF!</v>
      </c>
      <c r="P93" t="e">
        <v>#REF!</v>
      </c>
      <c r="Q93" s="1" t="e">
        <f>AVERAGE(D93:P93)</f>
        <v>#REF!</v>
      </c>
      <c r="R93" s="1" t="e">
        <f>STDEV(D93:P93)</f>
        <v>#REF!</v>
      </c>
    </row>
    <row r="97" spans="1:21" ht="12.75" customHeight="1" x14ac:dyDescent="0.25">
      <c r="A97" t="s">
        <v>16</v>
      </c>
      <c r="C97" t="s">
        <v>35</v>
      </c>
      <c r="D97">
        <v>201</v>
      </c>
      <c r="E97">
        <v>210</v>
      </c>
      <c r="F97">
        <v>212</v>
      </c>
      <c r="G97">
        <v>220</v>
      </c>
      <c r="H97">
        <v>225</v>
      </c>
      <c r="I97">
        <v>230</v>
      </c>
      <c r="J97">
        <v>233</v>
      </c>
      <c r="K97">
        <v>240</v>
      </c>
      <c r="L97">
        <v>250</v>
      </c>
      <c r="M97">
        <v>255</v>
      </c>
      <c r="N97">
        <v>260</v>
      </c>
      <c r="O97">
        <v>275</v>
      </c>
      <c r="P97">
        <v>280</v>
      </c>
      <c r="T97" t="s">
        <v>4</v>
      </c>
      <c r="U97" t="s">
        <v>3</v>
      </c>
    </row>
    <row r="98" spans="1:21" ht="12.75" customHeight="1" x14ac:dyDescent="0.25">
      <c r="B98">
        <v>0</v>
      </c>
      <c r="C98" t="s">
        <v>5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0.20286599999999999</v>
      </c>
      <c r="M98">
        <v>0</v>
      </c>
      <c r="N98">
        <v>0</v>
      </c>
      <c r="P98">
        <v>0</v>
      </c>
      <c r="S98" s="1">
        <f t="shared" si="9"/>
        <v>1.8442363636363635E-2</v>
      </c>
      <c r="T98" s="1">
        <f t="shared" si="10"/>
        <v>6.1166400429112595E-2</v>
      </c>
      <c r="U98" s="1">
        <f t="shared" si="8"/>
        <v>1.934251416298963E-2</v>
      </c>
    </row>
    <row r="99" spans="1:21" ht="12.75" customHeight="1" x14ac:dyDescent="0.25">
      <c r="B99">
        <v>0.5</v>
      </c>
      <c r="C99" t="s">
        <v>5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2.5357999999999999E-2</v>
      </c>
      <c r="K99">
        <v>0.19051299999999999</v>
      </c>
      <c r="M99">
        <v>0</v>
      </c>
      <c r="N99">
        <v>0</v>
      </c>
      <c r="P99">
        <v>0</v>
      </c>
      <c r="S99" s="1">
        <f t="shared" si="9"/>
        <v>1.9624636363636361E-2</v>
      </c>
      <c r="T99" s="1">
        <f t="shared" si="10"/>
        <v>5.7185523916936751E-2</v>
      </c>
      <c r="U99" s="1">
        <f t="shared" si="8"/>
        <v>1.8083650476755364E-2</v>
      </c>
    </row>
    <row r="100" spans="1:21" ht="12.75" customHeight="1" x14ac:dyDescent="0.25">
      <c r="B100">
        <v>1</v>
      </c>
      <c r="C100" t="s">
        <v>5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7.9221E-2</v>
      </c>
      <c r="K100">
        <v>0.172259</v>
      </c>
      <c r="M100">
        <v>0</v>
      </c>
      <c r="N100">
        <v>0</v>
      </c>
      <c r="P100">
        <v>0</v>
      </c>
      <c r="S100" s="1">
        <f t="shared" si="9"/>
        <v>2.2861818181818181E-2</v>
      </c>
      <c r="T100" s="1">
        <f t="shared" si="10"/>
        <v>5.4954380976985233E-2</v>
      </c>
      <c r="U100" s="1">
        <f t="shared" si="8"/>
        <v>1.7378101129190256E-2</v>
      </c>
    </row>
    <row r="101" spans="1:21" ht="12.75" customHeight="1" x14ac:dyDescent="0.25">
      <c r="B101">
        <v>2</v>
      </c>
      <c r="C101" t="s">
        <v>5</v>
      </c>
      <c r="D101">
        <v>6.5583000000000002E-2</v>
      </c>
      <c r="E101">
        <v>0</v>
      </c>
      <c r="F101">
        <v>3.3299000000000002E-2</v>
      </c>
      <c r="G101">
        <v>0</v>
      </c>
      <c r="H101">
        <v>0</v>
      </c>
      <c r="I101">
        <v>2.9842E-2</v>
      </c>
      <c r="J101">
        <v>0.12596399999999999</v>
      </c>
      <c r="K101">
        <v>0.101218</v>
      </c>
      <c r="M101">
        <v>0</v>
      </c>
      <c r="N101">
        <v>4.2270000000000002E-2</v>
      </c>
      <c r="P101">
        <v>0</v>
      </c>
      <c r="S101" s="1">
        <f t="shared" si="9"/>
        <v>3.6197818181818192E-2</v>
      </c>
      <c r="T101" s="1">
        <f t="shared" si="10"/>
        <v>4.4481638370946229E-2</v>
      </c>
      <c r="U101" s="1">
        <f t="shared" si="8"/>
        <v>1.4066329130813184E-2</v>
      </c>
    </row>
    <row r="102" spans="1:21" ht="12.75" customHeight="1" x14ac:dyDescent="0.25">
      <c r="B102">
        <v>3</v>
      </c>
      <c r="C102" t="s">
        <v>5</v>
      </c>
      <c r="D102">
        <v>0.16159100000000001</v>
      </c>
      <c r="E102">
        <v>3.6194999999999998E-2</v>
      </c>
      <c r="F102">
        <v>0.123867</v>
      </c>
      <c r="G102">
        <v>8.2111000000000003E-2</v>
      </c>
      <c r="H102">
        <v>0.100151</v>
      </c>
      <c r="I102">
        <v>4.8143999999999999E-2</v>
      </c>
      <c r="J102">
        <v>0.36725200000000002</v>
      </c>
      <c r="K102">
        <v>0.22781100000000001</v>
      </c>
      <c r="M102">
        <v>0.18003</v>
      </c>
      <c r="N102">
        <v>6.1849000000000001E-2</v>
      </c>
      <c r="P102">
        <v>0</v>
      </c>
      <c r="S102" s="1">
        <f t="shared" si="9"/>
        <v>0.12627281818181818</v>
      </c>
      <c r="T102" s="1">
        <f t="shared" si="10"/>
        <v>0.10462789257728383</v>
      </c>
      <c r="U102" s="1">
        <f t="shared" si="8"/>
        <v>3.3086244732764163E-2</v>
      </c>
    </row>
    <row r="103" spans="1:21" ht="12.75" customHeight="1" x14ac:dyDescent="0.25">
      <c r="B103">
        <v>4</v>
      </c>
      <c r="C103" t="s">
        <v>5</v>
      </c>
      <c r="D103">
        <v>0.31491200000000003</v>
      </c>
      <c r="E103">
        <v>0.223632</v>
      </c>
      <c r="F103">
        <v>0.29117799999999999</v>
      </c>
      <c r="G103">
        <v>0.45974500000000001</v>
      </c>
      <c r="H103">
        <v>0.49221599999999999</v>
      </c>
      <c r="I103">
        <v>6.6156000000000006E-2</v>
      </c>
      <c r="J103">
        <v>0.39913100000000001</v>
      </c>
      <c r="K103">
        <v>0.146286</v>
      </c>
      <c r="M103">
        <v>0.36265599999999998</v>
      </c>
      <c r="N103">
        <v>0.28258499999999998</v>
      </c>
      <c r="P103">
        <v>5.6683999999999998E-2</v>
      </c>
      <c r="S103" s="1">
        <f t="shared" si="9"/>
        <v>0.28138009090909094</v>
      </c>
      <c r="T103" s="1">
        <f t="shared" si="10"/>
        <v>0.14708966961785891</v>
      </c>
      <c r="U103" s="1">
        <f t="shared" si="8"/>
        <v>4.6513837627410279E-2</v>
      </c>
    </row>
    <row r="104" spans="1:21" ht="12.75" customHeight="1" x14ac:dyDescent="0.25">
      <c r="B104">
        <v>6</v>
      </c>
      <c r="C104" t="s">
        <v>5</v>
      </c>
      <c r="D104">
        <v>0.24863199999999999</v>
      </c>
      <c r="E104">
        <v>0.12542900000000001</v>
      </c>
      <c r="F104">
        <v>0.32247500000000001</v>
      </c>
      <c r="G104">
        <v>0.45974500000000001</v>
      </c>
      <c r="H104">
        <v>0.41127799999999998</v>
      </c>
      <c r="I104">
        <v>0.108054</v>
      </c>
      <c r="J104">
        <v>0.263013</v>
      </c>
      <c r="K104">
        <v>0.10388600000000001</v>
      </c>
      <c r="M104">
        <v>0.64548499999999998</v>
      </c>
      <c r="N104">
        <v>0.333486</v>
      </c>
      <c r="P104">
        <v>0.12544</v>
      </c>
      <c r="S104" s="1">
        <f t="shared" si="9"/>
        <v>0.28608390909090908</v>
      </c>
      <c r="T104" s="1">
        <f t="shared" si="10"/>
        <v>0.17234101457659723</v>
      </c>
      <c r="U104" s="1">
        <f t="shared" si="8"/>
        <v>5.4499014032632638E-2</v>
      </c>
    </row>
    <row r="105" spans="1:21" ht="12.75" customHeight="1" x14ac:dyDescent="0.25">
      <c r="B105">
        <v>8</v>
      </c>
      <c r="C105" t="s">
        <v>5</v>
      </c>
      <c r="D105">
        <v>0.119389</v>
      </c>
      <c r="E105">
        <v>0.223609</v>
      </c>
      <c r="F105">
        <v>0.26172400000000001</v>
      </c>
      <c r="G105">
        <v>0.44708100000000001</v>
      </c>
      <c r="H105">
        <v>0.27500400000000003</v>
      </c>
      <c r="I105">
        <v>8.1315999999999999E-2</v>
      </c>
      <c r="J105">
        <v>6.3392000000000004E-2</v>
      </c>
      <c r="K105">
        <v>0.12548599999999999</v>
      </c>
      <c r="M105">
        <v>0.41173300000000002</v>
      </c>
      <c r="N105">
        <v>4.4117999999999997E-2</v>
      </c>
      <c r="P105">
        <v>9.9886000000000003E-2</v>
      </c>
      <c r="S105" s="1">
        <f t="shared" si="9"/>
        <v>0.19570345454545457</v>
      </c>
      <c r="T105" s="1">
        <f t="shared" si="10"/>
        <v>0.13956710771121078</v>
      </c>
      <c r="U105" s="1">
        <f t="shared" si="8"/>
        <v>4.413499468094758E-2</v>
      </c>
    </row>
    <row r="106" spans="1:21" ht="12.75" customHeight="1" x14ac:dyDescent="0.25">
      <c r="Q106" t="s">
        <v>21</v>
      </c>
      <c r="R106" t="s">
        <v>7</v>
      </c>
    </row>
    <row r="107" spans="1:21" ht="12.75" customHeight="1" x14ac:dyDescent="0.25">
      <c r="C107" t="s">
        <v>8</v>
      </c>
      <c r="D107" t="e">
        <v>#REF!</v>
      </c>
      <c r="E107" t="e">
        <v>#REF!</v>
      </c>
      <c r="F107" t="e">
        <v>#REF!</v>
      </c>
      <c r="G107" t="e">
        <v>#REF!</v>
      </c>
      <c r="H107" t="e">
        <v>#REF!</v>
      </c>
      <c r="I107" t="e">
        <v>#REF!</v>
      </c>
      <c r="J107" t="e">
        <v>#REF!</v>
      </c>
      <c r="K107" t="e">
        <v>#REF!</v>
      </c>
      <c r="M107" t="e">
        <v>#REF!</v>
      </c>
      <c r="N107" t="e">
        <v>#REF!</v>
      </c>
      <c r="P107" t="e">
        <v>#REF!</v>
      </c>
      <c r="Q107" s="1" t="e">
        <f>AVERAGE(D107:P107)</f>
        <v>#REF!</v>
      </c>
      <c r="R107" s="1" t="e">
        <f>STDEV(D107:P107)</f>
        <v>#REF!</v>
      </c>
    </row>
    <row r="108" spans="1:21" ht="12.75" customHeight="1" x14ac:dyDescent="0.25">
      <c r="C108" t="s">
        <v>9</v>
      </c>
      <c r="D108" t="e">
        <v>#REF!</v>
      </c>
      <c r="E108" t="e">
        <v>#REF!</v>
      </c>
      <c r="F108" t="e">
        <v>#REF!</v>
      </c>
      <c r="H108" t="e">
        <v>#REF!</v>
      </c>
      <c r="I108" t="e">
        <v>#REF!</v>
      </c>
      <c r="J108" t="e">
        <v>#REF!</v>
      </c>
      <c r="K108" t="e">
        <v>#REF!</v>
      </c>
      <c r="M108" t="e">
        <v>#REF!</v>
      </c>
      <c r="N108" t="e">
        <v>#REF!</v>
      </c>
      <c r="P108" t="e">
        <v>#REF!</v>
      </c>
      <c r="Q108" s="1" t="e">
        <f>AVERAGE(D108:P108)</f>
        <v>#REF!</v>
      </c>
      <c r="R108" s="1" t="e">
        <f>STDEV(D108:P108)</f>
        <v>#REF!</v>
      </c>
    </row>
    <row r="109" spans="1:21" ht="12.75" customHeight="1" x14ac:dyDescent="0.25">
      <c r="C109" t="s">
        <v>10</v>
      </c>
      <c r="D109" t="e">
        <v>#REF!</v>
      </c>
      <c r="E109" t="e">
        <v>#REF!</v>
      </c>
      <c r="F109" t="e">
        <v>#REF!</v>
      </c>
      <c r="G109" t="e">
        <v>#REF!</v>
      </c>
      <c r="H109" t="e">
        <v>#REF!</v>
      </c>
      <c r="I109" t="e">
        <v>#REF!</v>
      </c>
      <c r="J109" t="e">
        <v>#REF!</v>
      </c>
      <c r="K109" t="e">
        <v>#REF!</v>
      </c>
      <c r="M109" t="e">
        <v>#REF!</v>
      </c>
      <c r="N109" t="e">
        <v>#REF!</v>
      </c>
      <c r="P109" t="e">
        <v>#REF!</v>
      </c>
      <c r="Q109" s="1" t="e">
        <f>AVERAGE(D109:P109)</f>
        <v>#REF!</v>
      </c>
      <c r="R109" s="1" t="e">
        <f>STDEV(D109:P109)</f>
        <v>#REF!</v>
      </c>
    </row>
    <row r="112" spans="1:21" ht="12.75" customHeight="1" x14ac:dyDescent="0.25">
      <c r="A112" t="s">
        <v>18</v>
      </c>
      <c r="C112" t="s">
        <v>35</v>
      </c>
      <c r="D112">
        <v>201</v>
      </c>
      <c r="E112">
        <v>210</v>
      </c>
      <c r="F112">
        <v>212</v>
      </c>
      <c r="G112">
        <v>220</v>
      </c>
      <c r="H112">
        <v>225</v>
      </c>
      <c r="I112">
        <v>230</v>
      </c>
      <c r="J112">
        <v>233</v>
      </c>
      <c r="K112">
        <v>240</v>
      </c>
      <c r="L112">
        <v>250</v>
      </c>
      <c r="M112">
        <v>255</v>
      </c>
      <c r="N112">
        <v>260</v>
      </c>
      <c r="O112">
        <v>275</v>
      </c>
      <c r="P112">
        <v>280</v>
      </c>
      <c r="T112" t="s">
        <v>4</v>
      </c>
      <c r="U112" t="s">
        <v>3</v>
      </c>
    </row>
    <row r="113" spans="1:21" ht="12.75" customHeight="1" x14ac:dyDescent="0.25">
      <c r="B113">
        <v>0</v>
      </c>
      <c r="C113" t="s">
        <v>5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M113">
        <v>0</v>
      </c>
      <c r="N113">
        <v>0</v>
      </c>
      <c r="S113" s="1">
        <f t="shared" ref="S113:S176" si="11">AVERAGE(D113:P113)</f>
        <v>0</v>
      </c>
      <c r="T113" s="1">
        <f t="shared" ref="T113:T176" si="12">STDEV(D113:P113)</f>
        <v>0</v>
      </c>
      <c r="U113" s="1">
        <f t="shared" ref="U113:U120" si="13">T113/SQRT(9)</f>
        <v>0</v>
      </c>
    </row>
    <row r="114" spans="1:21" ht="12.75" customHeight="1" x14ac:dyDescent="0.25">
      <c r="B114">
        <v>0.5</v>
      </c>
      <c r="C114" t="s">
        <v>5</v>
      </c>
      <c r="D114">
        <v>2.6498000000000001E-2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M114">
        <v>0</v>
      </c>
      <c r="N114">
        <v>0</v>
      </c>
      <c r="S114" s="1">
        <f t="shared" si="11"/>
        <v>2.9442222222222222E-3</v>
      </c>
      <c r="T114" s="1">
        <f t="shared" si="12"/>
        <v>8.8326666666666658E-3</v>
      </c>
      <c r="U114" s="1">
        <f t="shared" si="13"/>
        <v>2.9442222222222218E-3</v>
      </c>
    </row>
    <row r="115" spans="1:21" ht="12.75" customHeight="1" x14ac:dyDescent="0.25">
      <c r="B115">
        <v>1</v>
      </c>
      <c r="C115" t="s">
        <v>5</v>
      </c>
      <c r="D115">
        <v>2.7598999999999999E-2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M115">
        <v>0</v>
      </c>
      <c r="N115">
        <v>0</v>
      </c>
      <c r="S115" s="1">
        <f t="shared" si="11"/>
        <v>3.0665555555555554E-3</v>
      </c>
      <c r="T115" s="1">
        <f t="shared" si="12"/>
        <v>9.1996666666666668E-3</v>
      </c>
      <c r="U115" s="1">
        <f t="shared" si="13"/>
        <v>3.0665555555555554E-3</v>
      </c>
    </row>
    <row r="116" spans="1:21" ht="12.75" customHeight="1" x14ac:dyDescent="0.25">
      <c r="B116">
        <v>2</v>
      </c>
      <c r="C116" t="s">
        <v>5</v>
      </c>
      <c r="D116">
        <v>2.6616000000000001E-2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M116">
        <v>0</v>
      </c>
      <c r="N116">
        <v>0</v>
      </c>
      <c r="S116" s="1">
        <f t="shared" si="11"/>
        <v>2.9573333333333335E-3</v>
      </c>
      <c r="T116" s="1">
        <f t="shared" si="12"/>
        <v>8.8720000000000014E-3</v>
      </c>
      <c r="U116" s="1">
        <f t="shared" si="13"/>
        <v>2.9573333333333339E-3</v>
      </c>
    </row>
    <row r="117" spans="1:21" ht="12.75" customHeight="1" x14ac:dyDescent="0.25">
      <c r="B117">
        <v>3</v>
      </c>
      <c r="C117" t="s">
        <v>5</v>
      </c>
      <c r="D117">
        <v>2.6557000000000001E-2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M117">
        <v>0</v>
      </c>
      <c r="N117">
        <v>0</v>
      </c>
      <c r="S117" s="1">
        <f t="shared" si="11"/>
        <v>2.9507777777777779E-3</v>
      </c>
      <c r="T117" s="1">
        <f t="shared" si="12"/>
        <v>8.8523333333333336E-3</v>
      </c>
      <c r="U117" s="1">
        <f t="shared" si="13"/>
        <v>2.9507777777777779E-3</v>
      </c>
    </row>
    <row r="118" spans="1:21" ht="12.75" customHeight="1" x14ac:dyDescent="0.25">
      <c r="B118">
        <v>4</v>
      </c>
      <c r="C118" t="s">
        <v>5</v>
      </c>
      <c r="D118">
        <v>3.3714000000000001E-2</v>
      </c>
      <c r="E118">
        <v>2.4153999999999998E-2</v>
      </c>
      <c r="F118">
        <v>2.5821E-2</v>
      </c>
      <c r="G118">
        <v>0</v>
      </c>
      <c r="H118">
        <v>2.4225E-2</v>
      </c>
      <c r="I118">
        <v>0</v>
      </c>
      <c r="J118">
        <v>2.6297000000000001E-2</v>
      </c>
      <c r="M118">
        <v>0</v>
      </c>
      <c r="N118">
        <v>0</v>
      </c>
      <c r="S118" s="1">
        <f t="shared" si="11"/>
        <v>1.4912333333333333E-2</v>
      </c>
      <c r="T118" s="1">
        <f t="shared" si="12"/>
        <v>1.4421152944546425E-2</v>
      </c>
      <c r="U118" s="1">
        <f t="shared" si="13"/>
        <v>4.807050981515475E-3</v>
      </c>
    </row>
    <row r="119" spans="1:21" ht="12.75" customHeight="1" x14ac:dyDescent="0.25">
      <c r="B119">
        <v>6</v>
      </c>
      <c r="C119" t="s">
        <v>5</v>
      </c>
      <c r="D119">
        <v>3.1751000000000001E-2</v>
      </c>
      <c r="E119">
        <v>2.3444E-2</v>
      </c>
      <c r="F119">
        <v>0</v>
      </c>
      <c r="G119">
        <v>2.8636999999999999E-2</v>
      </c>
      <c r="H119">
        <v>2.4669E-2</v>
      </c>
      <c r="I119">
        <v>2.4494999999999999E-2</v>
      </c>
      <c r="J119">
        <v>0</v>
      </c>
      <c r="M119">
        <v>2.5333999999999999E-2</v>
      </c>
      <c r="N119">
        <v>2.6398000000000001E-2</v>
      </c>
      <c r="S119" s="1">
        <f t="shared" si="11"/>
        <v>2.0525333333333333E-2</v>
      </c>
      <c r="T119" s="1">
        <f t="shared" si="12"/>
        <v>1.1903002121313771E-2</v>
      </c>
      <c r="U119" s="1">
        <f t="shared" si="13"/>
        <v>3.9676673737712572E-3</v>
      </c>
    </row>
    <row r="120" spans="1:21" ht="12.75" customHeight="1" x14ac:dyDescent="0.25">
      <c r="B120">
        <v>8</v>
      </c>
      <c r="C120" t="s">
        <v>5</v>
      </c>
      <c r="D120">
        <v>2.9568000000000001E-2</v>
      </c>
      <c r="E120">
        <v>2.7082999999999999E-2</v>
      </c>
      <c r="F120">
        <v>0</v>
      </c>
      <c r="G120">
        <v>2.7359000000000001E-2</v>
      </c>
      <c r="H120">
        <v>2.4174999999999999E-2</v>
      </c>
      <c r="I120">
        <v>2.4306000000000001E-2</v>
      </c>
      <c r="J120">
        <v>0</v>
      </c>
      <c r="M120">
        <v>2.4462999999999999E-2</v>
      </c>
      <c r="N120">
        <v>0</v>
      </c>
      <c r="S120" s="1">
        <f t="shared" si="11"/>
        <v>1.7439333333333331E-2</v>
      </c>
      <c r="T120" s="1">
        <f t="shared" si="12"/>
        <v>1.3194449116958239E-2</v>
      </c>
      <c r="U120" s="1">
        <f t="shared" si="13"/>
        <v>4.3981497056527459E-3</v>
      </c>
    </row>
    <row r="121" spans="1:21" ht="12.75" customHeight="1" x14ac:dyDescent="0.25">
      <c r="Q121" t="s">
        <v>21</v>
      </c>
      <c r="R121" t="s">
        <v>7</v>
      </c>
    </row>
    <row r="122" spans="1:21" ht="12.75" customHeight="1" x14ac:dyDescent="0.25">
      <c r="C122" t="s">
        <v>8</v>
      </c>
      <c r="D122" t="e">
        <v>#REF!</v>
      </c>
      <c r="E122" t="e">
        <v>#REF!</v>
      </c>
      <c r="F122" t="e">
        <v>#REF!</v>
      </c>
      <c r="G122" t="e">
        <v>#REF!</v>
      </c>
      <c r="H122" t="e">
        <v>#REF!</v>
      </c>
      <c r="I122" t="e">
        <v>#REF!</v>
      </c>
      <c r="J122" t="e">
        <v>#REF!</v>
      </c>
      <c r="M122" t="e">
        <v>#REF!</v>
      </c>
      <c r="N122" t="e">
        <v>#REF!</v>
      </c>
      <c r="Q122" s="1" t="e">
        <f>AVERAGE(D122:P122)</f>
        <v>#REF!</v>
      </c>
      <c r="R122" s="1" t="e">
        <f>STDEV(D122:P122)</f>
        <v>#REF!</v>
      </c>
    </row>
    <row r="123" spans="1:21" ht="12.75" customHeight="1" x14ac:dyDescent="0.25">
      <c r="C123" t="s">
        <v>9</v>
      </c>
      <c r="D123" t="e">
        <v>#REF!</v>
      </c>
      <c r="E123" t="e">
        <v>#REF!</v>
      </c>
      <c r="F123" t="e">
        <v>#REF!</v>
      </c>
      <c r="G123" t="e">
        <v>#REF!</v>
      </c>
      <c r="H123" t="e">
        <v>#REF!</v>
      </c>
      <c r="I123" t="e">
        <v>#REF!</v>
      </c>
      <c r="J123" t="e">
        <v>#REF!</v>
      </c>
      <c r="M123" t="e">
        <v>#REF!</v>
      </c>
      <c r="N123" t="e">
        <v>#REF!</v>
      </c>
      <c r="Q123" s="1" t="e">
        <f>AVERAGE(D123:P123)</f>
        <v>#REF!</v>
      </c>
      <c r="R123" s="1" t="e">
        <f>STDEV(D123:P123)</f>
        <v>#REF!</v>
      </c>
    </row>
    <row r="124" spans="1:21" ht="12.75" customHeight="1" x14ac:dyDescent="0.25">
      <c r="C124" t="s">
        <v>10</v>
      </c>
      <c r="D124" t="e">
        <v>#REF!</v>
      </c>
      <c r="E124" t="e">
        <v>#REF!</v>
      </c>
      <c r="F124" t="e">
        <v>#REF!</v>
      </c>
      <c r="G124" t="e">
        <v>#REF!</v>
      </c>
      <c r="H124" t="e">
        <v>#REF!</v>
      </c>
      <c r="I124" t="e">
        <v>#REF!</v>
      </c>
      <c r="J124" t="e">
        <v>#REF!</v>
      </c>
      <c r="M124" t="e">
        <v>#REF!</v>
      </c>
      <c r="N124" t="e">
        <v>#REF!</v>
      </c>
      <c r="Q124" s="1" t="e">
        <f>AVERAGE(D124:P124)</f>
        <v>#REF!</v>
      </c>
      <c r="R124" s="1" t="e">
        <f>STDEV(D124:P124)</f>
        <v>#REF!</v>
      </c>
    </row>
    <row r="126" spans="1:21" ht="12.75" customHeight="1" x14ac:dyDescent="0.25">
      <c r="A126" s="4">
        <v>4</v>
      </c>
    </row>
    <row r="127" spans="1:21" ht="12.75" customHeight="1" x14ac:dyDescent="0.25">
      <c r="A127" t="s">
        <v>24</v>
      </c>
      <c r="C127" t="s">
        <v>35</v>
      </c>
      <c r="D127">
        <v>201</v>
      </c>
      <c r="E127">
        <v>210</v>
      </c>
      <c r="F127">
        <v>212</v>
      </c>
      <c r="G127">
        <v>220</v>
      </c>
      <c r="H127">
        <v>225</v>
      </c>
      <c r="I127">
        <v>230</v>
      </c>
      <c r="J127">
        <v>233</v>
      </c>
      <c r="K127">
        <v>240</v>
      </c>
      <c r="L127">
        <v>250</v>
      </c>
      <c r="M127">
        <v>255</v>
      </c>
      <c r="N127">
        <v>260</v>
      </c>
      <c r="O127">
        <v>275</v>
      </c>
      <c r="P127">
        <v>280</v>
      </c>
      <c r="T127" t="s">
        <v>4</v>
      </c>
      <c r="U127" t="s">
        <v>3</v>
      </c>
    </row>
    <row r="128" spans="1:21" ht="12.75" customHeight="1" x14ac:dyDescent="0.25">
      <c r="B128">
        <v>0</v>
      </c>
      <c r="C128" t="s">
        <v>5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2.5454000000000001E-2</v>
      </c>
      <c r="K128">
        <v>2.9697000000000001E-2</v>
      </c>
      <c r="S128" s="1">
        <f t="shared" si="11"/>
        <v>6.8938750000000007E-3</v>
      </c>
      <c r="T128" s="1">
        <f t="shared" si="12"/>
        <v>1.2815246638700104E-2</v>
      </c>
      <c r="U128" s="1">
        <f t="shared" ref="U128:U135" si="14">T128/SQRT(8)</f>
        <v>4.530873900401476E-3</v>
      </c>
    </row>
    <row r="129" spans="1:21" ht="12.75" customHeight="1" x14ac:dyDescent="0.25">
      <c r="B129">
        <v>0.5</v>
      </c>
      <c r="C129" t="s">
        <v>5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2.9899999999999999E-2</v>
      </c>
      <c r="S129" s="1">
        <f t="shared" si="11"/>
        <v>3.7374999999999999E-3</v>
      </c>
      <c r="T129" s="1">
        <f t="shared" si="12"/>
        <v>1.0571246378738885E-2</v>
      </c>
      <c r="U129" s="1">
        <f t="shared" si="14"/>
        <v>3.7374999999999995E-3</v>
      </c>
    </row>
    <row r="130" spans="1:21" ht="12.75" customHeight="1" x14ac:dyDescent="0.25">
      <c r="B130">
        <v>1</v>
      </c>
      <c r="C130" t="s">
        <v>5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2.9801000000000001E-2</v>
      </c>
      <c r="S130" s="1">
        <f t="shared" si="11"/>
        <v>3.7251250000000001E-3</v>
      </c>
      <c r="T130" s="1">
        <f t="shared" si="12"/>
        <v>1.0536244593070152E-2</v>
      </c>
      <c r="U130" s="1">
        <f t="shared" si="14"/>
        <v>3.7251250000000001E-3</v>
      </c>
    </row>
    <row r="131" spans="1:21" ht="12.75" customHeight="1" x14ac:dyDescent="0.25">
      <c r="B131">
        <v>2</v>
      </c>
      <c r="C131" t="s">
        <v>5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2.7560999999999999E-2</v>
      </c>
      <c r="K131">
        <v>2.7740999999999998E-2</v>
      </c>
      <c r="S131" s="1">
        <f t="shared" si="11"/>
        <v>6.9127499999999996E-3</v>
      </c>
      <c r="T131" s="1">
        <f t="shared" si="12"/>
        <v>1.2800016191396008E-2</v>
      </c>
      <c r="U131" s="1">
        <f t="shared" si="14"/>
        <v>4.5254891241168606E-3</v>
      </c>
    </row>
    <row r="132" spans="1:21" ht="12.75" customHeight="1" x14ac:dyDescent="0.25">
      <c r="B132">
        <v>3</v>
      </c>
      <c r="C132" t="s">
        <v>5</v>
      </c>
      <c r="D132">
        <v>2.5992000000000001E-2</v>
      </c>
      <c r="E132">
        <v>0</v>
      </c>
      <c r="F132">
        <v>0</v>
      </c>
      <c r="G132">
        <v>0</v>
      </c>
      <c r="H132">
        <v>2.4733999999999999E-2</v>
      </c>
      <c r="I132">
        <v>0</v>
      </c>
      <c r="J132">
        <v>3.3191999999999999E-2</v>
      </c>
      <c r="K132">
        <v>2.9648999999999998E-2</v>
      </c>
      <c r="S132" s="1">
        <f t="shared" si="11"/>
        <v>1.4195874999999998E-2</v>
      </c>
      <c r="T132" s="1">
        <f t="shared" si="12"/>
        <v>1.5380618364287477E-2</v>
      </c>
      <c r="U132" s="1">
        <f t="shared" si="14"/>
        <v>5.4378697721150096E-3</v>
      </c>
    </row>
    <row r="133" spans="1:21" ht="12.75" customHeight="1" x14ac:dyDescent="0.25">
      <c r="B133">
        <v>4</v>
      </c>
      <c r="C133" t="s">
        <v>5</v>
      </c>
      <c r="D133">
        <v>3.5609000000000002E-2</v>
      </c>
      <c r="E133">
        <v>3.0498999999999998E-2</v>
      </c>
      <c r="F133">
        <v>3.1459000000000001E-2</v>
      </c>
      <c r="G133">
        <v>3.5763000000000003E-2</v>
      </c>
      <c r="H133">
        <v>3.7322000000000001E-2</v>
      </c>
      <c r="I133">
        <v>0</v>
      </c>
      <c r="J133">
        <v>4.6732000000000003E-2</v>
      </c>
      <c r="K133">
        <v>2.9056999999999999E-2</v>
      </c>
      <c r="S133" s="1">
        <f t="shared" si="11"/>
        <v>3.0805124999999999E-2</v>
      </c>
      <c r="T133" s="1">
        <f t="shared" si="12"/>
        <v>1.3608430574332548E-2</v>
      </c>
      <c r="U133" s="1">
        <f t="shared" si="14"/>
        <v>4.8113067702084435E-3</v>
      </c>
    </row>
    <row r="134" spans="1:21" ht="12.75" customHeight="1" x14ac:dyDescent="0.25">
      <c r="B134">
        <v>6</v>
      </c>
      <c r="C134" t="s">
        <v>5</v>
      </c>
      <c r="D134">
        <v>3.2132000000000001E-2</v>
      </c>
      <c r="E134">
        <v>2.9277000000000001E-2</v>
      </c>
      <c r="F134">
        <v>3.3432000000000003E-2</v>
      </c>
      <c r="G134">
        <v>4.5171999999999997E-2</v>
      </c>
      <c r="H134">
        <v>4.3685000000000002E-2</v>
      </c>
      <c r="I134">
        <v>0</v>
      </c>
      <c r="J134">
        <v>3.8724000000000001E-2</v>
      </c>
      <c r="K134">
        <v>2.5551999999999998E-2</v>
      </c>
      <c r="S134" s="1">
        <f t="shared" si="11"/>
        <v>3.099675E-2</v>
      </c>
      <c r="T134" s="1">
        <f t="shared" si="12"/>
        <v>1.4254124122512753E-2</v>
      </c>
      <c r="U134" s="1">
        <f t="shared" si="14"/>
        <v>5.0395939134517571E-3</v>
      </c>
    </row>
    <row r="135" spans="1:21" ht="12.75" customHeight="1" x14ac:dyDescent="0.25">
      <c r="B135">
        <v>8</v>
      </c>
      <c r="C135" t="s">
        <v>5</v>
      </c>
      <c r="D135">
        <v>2.8254999999999999E-2</v>
      </c>
      <c r="E135">
        <v>3.5534000000000003E-2</v>
      </c>
      <c r="F135">
        <v>3.4037999999999999E-2</v>
      </c>
      <c r="G135">
        <v>3.8649999999999997E-2</v>
      </c>
      <c r="H135">
        <v>3.6284999999999998E-2</v>
      </c>
      <c r="I135">
        <v>2.4497999999999999E-2</v>
      </c>
      <c r="J135">
        <v>2.6398000000000001E-2</v>
      </c>
      <c r="K135">
        <v>2.8705999999999999E-2</v>
      </c>
      <c r="S135" s="1">
        <f t="shared" si="11"/>
        <v>3.1545499999999997E-2</v>
      </c>
      <c r="T135" s="1">
        <f t="shared" si="12"/>
        <v>5.2114109962109649E-3</v>
      </c>
      <c r="U135" s="1">
        <f t="shared" si="14"/>
        <v>1.8425120274854572E-3</v>
      </c>
    </row>
    <row r="136" spans="1:21" ht="12.75" customHeight="1" x14ac:dyDescent="0.25">
      <c r="Q136" t="s">
        <v>21</v>
      </c>
      <c r="R136" t="s">
        <v>7</v>
      </c>
    </row>
    <row r="137" spans="1:21" ht="12.75" customHeight="1" x14ac:dyDescent="0.25">
      <c r="C137" t="s">
        <v>8</v>
      </c>
      <c r="D137" t="e">
        <v>#REF!</v>
      </c>
      <c r="E137" t="e">
        <v>#REF!</v>
      </c>
      <c r="F137" t="e">
        <v>#REF!</v>
      </c>
      <c r="G137" t="e">
        <v>#REF!</v>
      </c>
      <c r="H137" t="e">
        <v>#REF!</v>
      </c>
      <c r="I137" t="e">
        <v>#REF!</v>
      </c>
      <c r="J137" t="e">
        <v>#REF!</v>
      </c>
      <c r="K137" t="e">
        <v>#REF!</v>
      </c>
      <c r="Q137" s="1" t="e">
        <f>AVERAGE(D137:P137)</f>
        <v>#REF!</v>
      </c>
      <c r="R137" s="1" t="e">
        <f>STDEV(D137:P137)</f>
        <v>#REF!</v>
      </c>
    </row>
    <row r="138" spans="1:21" ht="12.75" customHeight="1" x14ac:dyDescent="0.25">
      <c r="C138" t="s">
        <v>9</v>
      </c>
      <c r="D138" t="e">
        <v>#REF!</v>
      </c>
      <c r="E138" t="e">
        <v>#REF!</v>
      </c>
      <c r="F138" t="e">
        <v>#REF!</v>
      </c>
      <c r="G138" t="e">
        <v>#REF!</v>
      </c>
      <c r="H138" t="e">
        <v>#REF!</v>
      </c>
      <c r="I138" t="e">
        <v>#REF!</v>
      </c>
      <c r="J138" t="e">
        <v>#REF!</v>
      </c>
      <c r="K138" s="7"/>
      <c r="Q138" s="1" t="e">
        <f>AVERAGE(D138:P138)</f>
        <v>#REF!</v>
      </c>
      <c r="R138" s="1" t="e">
        <f>STDEV(D138:P138)</f>
        <v>#REF!</v>
      </c>
    </row>
    <row r="139" spans="1:21" ht="12.75" customHeight="1" x14ac:dyDescent="0.25">
      <c r="C139" t="s">
        <v>10</v>
      </c>
      <c r="D139" t="e">
        <v>#REF!</v>
      </c>
      <c r="E139" t="e">
        <v>#REF!</v>
      </c>
      <c r="F139" t="e">
        <v>#REF!</v>
      </c>
      <c r="G139" t="e">
        <v>#REF!</v>
      </c>
      <c r="H139" t="e">
        <v>#REF!</v>
      </c>
      <c r="I139" t="e">
        <v>#REF!</v>
      </c>
      <c r="J139" t="e">
        <v>#REF!</v>
      </c>
      <c r="K139" t="e">
        <v>#REF!</v>
      </c>
      <c r="Q139" s="1" t="e">
        <f>AVERAGE(D139:P139)</f>
        <v>#REF!</v>
      </c>
      <c r="R139" s="1" t="e">
        <f>STDEV(D139:P139)</f>
        <v>#REF!</v>
      </c>
    </row>
    <row r="142" spans="1:21" ht="12.75" customHeight="1" x14ac:dyDescent="0.25">
      <c r="A142" t="s">
        <v>19</v>
      </c>
      <c r="C142" t="s">
        <v>35</v>
      </c>
      <c r="D142">
        <v>201</v>
      </c>
      <c r="E142">
        <v>210</v>
      </c>
      <c r="F142">
        <v>212</v>
      </c>
      <c r="G142">
        <v>220</v>
      </c>
      <c r="H142">
        <v>225</v>
      </c>
      <c r="I142">
        <v>230</v>
      </c>
      <c r="J142">
        <v>233</v>
      </c>
      <c r="K142">
        <v>240</v>
      </c>
      <c r="L142">
        <v>250</v>
      </c>
      <c r="M142">
        <v>255</v>
      </c>
      <c r="N142">
        <v>260</v>
      </c>
      <c r="O142">
        <v>275</v>
      </c>
      <c r="P142">
        <v>280</v>
      </c>
      <c r="T142" t="s">
        <v>4</v>
      </c>
      <c r="U142" t="s">
        <v>3</v>
      </c>
    </row>
    <row r="143" spans="1:21" ht="12.75" customHeight="1" x14ac:dyDescent="0.25">
      <c r="B143">
        <v>0</v>
      </c>
      <c r="C143" t="s">
        <v>5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L143">
        <v>0</v>
      </c>
      <c r="M143">
        <v>0</v>
      </c>
      <c r="N143">
        <v>0</v>
      </c>
      <c r="O143">
        <v>0</v>
      </c>
      <c r="S143" s="1">
        <f t="shared" si="11"/>
        <v>0</v>
      </c>
      <c r="T143" s="1">
        <f t="shared" si="12"/>
        <v>0</v>
      </c>
      <c r="U143" s="1">
        <f t="shared" ref="U143:U150" si="15">T143/SQRT(10)</f>
        <v>0</v>
      </c>
    </row>
    <row r="144" spans="1:21" ht="12.75" customHeight="1" x14ac:dyDescent="0.25">
      <c r="B144">
        <v>0.5</v>
      </c>
      <c r="C144" t="s">
        <v>5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L144">
        <v>0</v>
      </c>
      <c r="M144">
        <v>0</v>
      </c>
      <c r="N144">
        <v>0</v>
      </c>
      <c r="O144">
        <v>0</v>
      </c>
      <c r="S144" s="1">
        <f t="shared" si="11"/>
        <v>0</v>
      </c>
      <c r="T144" s="1">
        <f t="shared" si="12"/>
        <v>0</v>
      </c>
      <c r="U144" s="1">
        <f t="shared" si="15"/>
        <v>0</v>
      </c>
    </row>
    <row r="145" spans="1:21" ht="12.75" customHeight="1" x14ac:dyDescent="0.25">
      <c r="B145">
        <v>1</v>
      </c>
      <c r="C145" t="s">
        <v>5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L145">
        <v>0</v>
      </c>
      <c r="M145">
        <v>0</v>
      </c>
      <c r="N145">
        <v>2.4480999999999999E-2</v>
      </c>
      <c r="O145">
        <v>0</v>
      </c>
      <c r="S145" s="1">
        <f t="shared" si="11"/>
        <v>2.4480999999999999E-3</v>
      </c>
      <c r="T145" s="1">
        <f t="shared" si="12"/>
        <v>7.7415719398582095E-3</v>
      </c>
      <c r="U145" s="1">
        <f t="shared" si="15"/>
        <v>2.4480999999999999E-3</v>
      </c>
    </row>
    <row r="146" spans="1:21" ht="12.75" customHeight="1" x14ac:dyDescent="0.25">
      <c r="B146">
        <v>2</v>
      </c>
      <c r="C146" t="s">
        <v>5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L146">
        <v>0</v>
      </c>
      <c r="M146">
        <v>0</v>
      </c>
      <c r="N146">
        <v>2.3297999999999999E-2</v>
      </c>
      <c r="O146">
        <v>0</v>
      </c>
      <c r="S146" s="1">
        <f t="shared" si="11"/>
        <v>2.3297999999999999E-3</v>
      </c>
      <c r="T146" s="1">
        <f t="shared" si="12"/>
        <v>7.3674744926602899E-3</v>
      </c>
      <c r="U146" s="1">
        <f t="shared" si="15"/>
        <v>2.3297999999999999E-3</v>
      </c>
    </row>
    <row r="147" spans="1:21" ht="12.75" customHeight="1" x14ac:dyDescent="0.25">
      <c r="B147">
        <v>3</v>
      </c>
      <c r="C147" t="s">
        <v>5</v>
      </c>
      <c r="E147">
        <v>2.2579999999999999E-2</v>
      </c>
      <c r="F147">
        <v>2.6196000000000001E-2</v>
      </c>
      <c r="G147">
        <v>2.4989000000000001E-2</v>
      </c>
      <c r="H147">
        <v>0</v>
      </c>
      <c r="I147">
        <v>0</v>
      </c>
      <c r="J147">
        <v>0</v>
      </c>
      <c r="L147">
        <v>0</v>
      </c>
      <c r="M147">
        <v>0</v>
      </c>
      <c r="N147">
        <v>0</v>
      </c>
      <c r="O147">
        <v>0</v>
      </c>
      <c r="S147" s="1">
        <f t="shared" si="11"/>
        <v>7.3764999999999994E-3</v>
      </c>
      <c r="T147" s="1">
        <f t="shared" si="12"/>
        <v>1.1908957480727598E-2</v>
      </c>
      <c r="U147" s="1">
        <f t="shared" si="15"/>
        <v>3.7659430197199985E-3</v>
      </c>
    </row>
    <row r="148" spans="1:21" ht="12.75" customHeight="1" x14ac:dyDescent="0.25">
      <c r="B148">
        <v>4</v>
      </c>
      <c r="C148" t="s">
        <v>5</v>
      </c>
      <c r="E148">
        <v>2.6724000000000001E-2</v>
      </c>
      <c r="F148">
        <v>3.2117E-2</v>
      </c>
      <c r="G148">
        <v>2.9559999999999999E-2</v>
      </c>
      <c r="H148">
        <v>2.5323999999999999E-2</v>
      </c>
      <c r="I148">
        <v>2.9520000000000001E-2</v>
      </c>
      <c r="J148">
        <v>2.9943999999999998E-2</v>
      </c>
      <c r="L148">
        <v>2.5107000000000001E-2</v>
      </c>
      <c r="M148">
        <v>2.8319E-2</v>
      </c>
      <c r="N148">
        <v>2.5464000000000001E-2</v>
      </c>
      <c r="O148">
        <v>2.5054E-2</v>
      </c>
      <c r="S148" s="1">
        <f t="shared" si="11"/>
        <v>2.7713300000000003E-2</v>
      </c>
      <c r="T148" s="1">
        <f t="shared" si="12"/>
        <v>2.5170845149806859E-3</v>
      </c>
      <c r="U148" s="1">
        <f t="shared" si="15"/>
        <v>7.9597201304791826E-4</v>
      </c>
    </row>
    <row r="149" spans="1:21" ht="12.75" customHeight="1" x14ac:dyDescent="0.25">
      <c r="B149">
        <v>6</v>
      </c>
      <c r="C149" t="s">
        <v>5</v>
      </c>
      <c r="E149">
        <v>2.4368000000000001E-2</v>
      </c>
      <c r="F149">
        <v>2.5638999999999999E-2</v>
      </c>
      <c r="G149">
        <v>2.3762999999999999E-2</v>
      </c>
      <c r="H149">
        <v>0</v>
      </c>
      <c r="I149">
        <v>0</v>
      </c>
      <c r="J149">
        <v>0</v>
      </c>
      <c r="L149">
        <v>2.2654000000000001E-2</v>
      </c>
      <c r="M149">
        <v>2.5065E-2</v>
      </c>
      <c r="N149">
        <v>0</v>
      </c>
      <c r="O149">
        <v>2.4383999999999999E-2</v>
      </c>
      <c r="S149" s="1">
        <f t="shared" si="11"/>
        <v>1.4587300000000001E-2</v>
      </c>
      <c r="T149" s="1">
        <f t="shared" si="12"/>
        <v>1.2578562442593437E-2</v>
      </c>
      <c r="U149" s="1">
        <f t="shared" si="15"/>
        <v>3.9776907009246229E-3</v>
      </c>
    </row>
    <row r="150" spans="1:21" ht="12.75" customHeight="1" x14ac:dyDescent="0.25">
      <c r="B150">
        <v>8</v>
      </c>
      <c r="C150" t="s">
        <v>5</v>
      </c>
      <c r="E150">
        <v>2.5651E-2</v>
      </c>
      <c r="F150">
        <v>2.4393999999999999E-2</v>
      </c>
      <c r="G150">
        <v>0</v>
      </c>
      <c r="H150">
        <v>0</v>
      </c>
      <c r="I150">
        <v>0</v>
      </c>
      <c r="J150">
        <v>0</v>
      </c>
      <c r="L150">
        <v>2.367E-2</v>
      </c>
      <c r="M150">
        <v>0</v>
      </c>
      <c r="N150">
        <v>0</v>
      </c>
      <c r="O150">
        <v>0</v>
      </c>
      <c r="S150" s="1">
        <f t="shared" si="11"/>
        <v>7.3715000000000004E-3</v>
      </c>
      <c r="T150" s="1">
        <f t="shared" si="12"/>
        <v>1.1878644771652661E-2</v>
      </c>
      <c r="U150" s="1">
        <f t="shared" si="15"/>
        <v>3.7563572994473125E-3</v>
      </c>
    </row>
    <row r="151" spans="1:21" ht="12.75" customHeight="1" x14ac:dyDescent="0.25">
      <c r="Q151" t="s">
        <v>21</v>
      </c>
      <c r="R151" t="s">
        <v>7</v>
      </c>
    </row>
    <row r="152" spans="1:21" ht="12.75" customHeight="1" x14ac:dyDescent="0.25">
      <c r="C152" t="s">
        <v>8</v>
      </c>
      <c r="E152" t="e">
        <v>#REF!</v>
      </c>
      <c r="F152" t="e">
        <v>#REF!</v>
      </c>
      <c r="G152" t="e">
        <v>#REF!</v>
      </c>
      <c r="H152" t="e">
        <v>#REF!</v>
      </c>
      <c r="I152" t="e">
        <v>#REF!</v>
      </c>
      <c r="J152" t="e">
        <v>#REF!</v>
      </c>
      <c r="L152" t="e">
        <v>#REF!</v>
      </c>
      <c r="M152" t="e">
        <v>#REF!</v>
      </c>
      <c r="N152" t="e">
        <v>#REF!</v>
      </c>
      <c r="O152" t="e">
        <v>#REF!</v>
      </c>
      <c r="Q152" s="1" t="e">
        <f>AVERAGE(D152:P152)</f>
        <v>#REF!</v>
      </c>
      <c r="R152" s="1" t="e">
        <f>STDEV(D152:P152)</f>
        <v>#REF!</v>
      </c>
    </row>
    <row r="153" spans="1:21" ht="12.75" customHeight="1" x14ac:dyDescent="0.25">
      <c r="C153" t="s">
        <v>9</v>
      </c>
      <c r="E153" t="e">
        <v>#REF!</v>
      </c>
      <c r="F153" t="e">
        <v>#REF!</v>
      </c>
      <c r="G153" t="e">
        <v>#REF!</v>
      </c>
      <c r="H153" t="e">
        <v>#REF!</v>
      </c>
      <c r="I153" t="e">
        <v>#REF!</v>
      </c>
      <c r="J153" t="e">
        <v>#REF!</v>
      </c>
      <c r="K153" s="8"/>
      <c r="L153" t="e">
        <v>#REF!</v>
      </c>
      <c r="M153" t="e">
        <v>#REF!</v>
      </c>
      <c r="N153" t="e">
        <v>#REF!</v>
      </c>
      <c r="O153" t="e">
        <v>#REF!</v>
      </c>
      <c r="Q153" s="1" t="e">
        <f>AVERAGE(D153:P153)</f>
        <v>#REF!</v>
      </c>
      <c r="R153" s="1" t="e">
        <f>STDEV(D153:P153)</f>
        <v>#REF!</v>
      </c>
    </row>
    <row r="154" spans="1:21" ht="12.75" customHeight="1" x14ac:dyDescent="0.25">
      <c r="C154" t="s">
        <v>10</v>
      </c>
      <c r="E154" t="e">
        <v>#REF!</v>
      </c>
      <c r="F154" t="e">
        <v>#REF!</v>
      </c>
      <c r="G154" t="e">
        <v>#REF!</v>
      </c>
      <c r="H154" t="e">
        <v>#REF!</v>
      </c>
      <c r="I154" t="e">
        <v>#REF!</v>
      </c>
      <c r="J154" t="e">
        <v>#REF!</v>
      </c>
      <c r="L154" t="e">
        <v>#REF!</v>
      </c>
      <c r="M154" t="e">
        <v>#REF!</v>
      </c>
      <c r="N154" t="e">
        <v>#REF!</v>
      </c>
      <c r="O154" t="e">
        <v>#REF!</v>
      </c>
      <c r="Q154" s="1" t="e">
        <f>AVERAGE(D154:P154)</f>
        <v>#REF!</v>
      </c>
      <c r="R154" s="1" t="e">
        <f>STDEV(D154:P154)</f>
        <v>#REF!</v>
      </c>
    </row>
    <row r="157" spans="1:21" ht="12.75" customHeight="1" x14ac:dyDescent="0.25">
      <c r="F157" s="10" t="s">
        <v>25</v>
      </c>
      <c r="G157" s="10"/>
    </row>
    <row r="158" spans="1:21" ht="12.75" customHeight="1" x14ac:dyDescent="0.25">
      <c r="A158" t="s">
        <v>26</v>
      </c>
      <c r="C158" t="s">
        <v>35</v>
      </c>
      <c r="D158">
        <v>201</v>
      </c>
      <c r="E158">
        <v>210</v>
      </c>
      <c r="F158">
        <v>212</v>
      </c>
      <c r="G158">
        <v>220</v>
      </c>
      <c r="H158">
        <v>225</v>
      </c>
      <c r="I158">
        <v>230</v>
      </c>
      <c r="J158">
        <v>233</v>
      </c>
      <c r="K158">
        <v>240</v>
      </c>
      <c r="L158">
        <v>250</v>
      </c>
      <c r="M158">
        <v>255</v>
      </c>
      <c r="N158">
        <v>260</v>
      </c>
      <c r="O158">
        <v>275</v>
      </c>
      <c r="P158">
        <v>280</v>
      </c>
      <c r="T158" t="s">
        <v>4</v>
      </c>
      <c r="U158" t="s">
        <v>3</v>
      </c>
    </row>
    <row r="159" spans="1:21" ht="12.75" customHeight="1" x14ac:dyDescent="0.25">
      <c r="B159">
        <v>0</v>
      </c>
      <c r="C159" t="s">
        <v>5</v>
      </c>
      <c r="E159">
        <v>0</v>
      </c>
      <c r="F159">
        <v>0</v>
      </c>
      <c r="H159">
        <v>0</v>
      </c>
      <c r="I159">
        <v>2.4802000000000001E-2</v>
      </c>
      <c r="J159">
        <v>2.7067999999999998E-2</v>
      </c>
      <c r="K159">
        <v>0</v>
      </c>
      <c r="L159">
        <v>0</v>
      </c>
      <c r="S159" s="1">
        <f t="shared" si="11"/>
        <v>7.4099999999999999E-3</v>
      </c>
      <c r="T159" s="1">
        <f t="shared" si="12"/>
        <v>1.2671879155568574E-2</v>
      </c>
      <c r="U159" s="1">
        <f t="shared" ref="U159:U183" si="16">T159/SQRT(7)</f>
        <v>4.7895201270710874E-3</v>
      </c>
    </row>
    <row r="160" spans="1:21" ht="12.75" customHeight="1" x14ac:dyDescent="0.25">
      <c r="B160">
        <v>0.5</v>
      </c>
      <c r="C160" t="s">
        <v>5</v>
      </c>
      <c r="E160">
        <v>0</v>
      </c>
      <c r="F160">
        <v>2.6377999999999999E-2</v>
      </c>
      <c r="H160">
        <v>2.4188999999999999E-2</v>
      </c>
      <c r="I160">
        <v>2.4316999999999998E-2</v>
      </c>
      <c r="J160">
        <v>2.7188E-2</v>
      </c>
      <c r="K160">
        <v>0</v>
      </c>
      <c r="L160">
        <v>0</v>
      </c>
      <c r="S160" s="1">
        <f t="shared" si="11"/>
        <v>1.4581714285714286E-2</v>
      </c>
      <c r="T160" s="1">
        <f t="shared" si="12"/>
        <v>1.3681043438693866E-2</v>
      </c>
      <c r="U160" s="1">
        <f t="shared" si="16"/>
        <v>5.1709483735222729E-3</v>
      </c>
    </row>
    <row r="161" spans="1:21" ht="12.75" customHeight="1" x14ac:dyDescent="0.25">
      <c r="B161">
        <v>1</v>
      </c>
      <c r="C161" t="s">
        <v>5</v>
      </c>
      <c r="E161">
        <v>0</v>
      </c>
      <c r="F161">
        <v>2.7517E-2</v>
      </c>
      <c r="H161">
        <v>2.4268000000000001E-2</v>
      </c>
      <c r="I161">
        <v>2.4015999999999999E-2</v>
      </c>
      <c r="J161">
        <v>2.5080999999999999E-2</v>
      </c>
      <c r="K161">
        <v>2.2579999999999999E-2</v>
      </c>
      <c r="L161">
        <v>0</v>
      </c>
      <c r="S161" s="1">
        <f t="shared" si="11"/>
        <v>1.7637428571428571E-2</v>
      </c>
      <c r="T161" s="1">
        <f t="shared" si="12"/>
        <v>1.2139811391411629E-2</v>
      </c>
      <c r="U161" s="1">
        <f t="shared" si="16"/>
        <v>4.5884174149863101E-3</v>
      </c>
    </row>
    <row r="162" spans="1:21" ht="12.75" customHeight="1" x14ac:dyDescent="0.25">
      <c r="B162">
        <v>2</v>
      </c>
      <c r="C162" t="s">
        <v>5</v>
      </c>
      <c r="E162">
        <v>2.4972000000000001E-2</v>
      </c>
      <c r="F162">
        <v>2.4347000000000001E-2</v>
      </c>
      <c r="H162">
        <v>2.5065E-2</v>
      </c>
      <c r="I162">
        <v>2.4157000000000001E-2</v>
      </c>
      <c r="J162">
        <v>2.657E-2</v>
      </c>
      <c r="K162">
        <v>2.3976999999999998E-2</v>
      </c>
      <c r="L162">
        <v>2.5212999999999999E-2</v>
      </c>
      <c r="S162" s="1">
        <f t="shared" si="11"/>
        <v>2.4900142857142853E-2</v>
      </c>
      <c r="T162" s="1">
        <f t="shared" si="12"/>
        <v>8.7835688050120586E-4</v>
      </c>
      <c r="U162" s="2">
        <v>3.0000000000000001E-3</v>
      </c>
    </row>
    <row r="163" spans="1:21" ht="12.75" customHeight="1" x14ac:dyDescent="0.25">
      <c r="B163">
        <v>3</v>
      </c>
      <c r="C163" t="s">
        <v>5</v>
      </c>
      <c r="E163">
        <v>2.6752999999999999E-2</v>
      </c>
      <c r="F163">
        <v>0</v>
      </c>
      <c r="H163">
        <v>0</v>
      </c>
      <c r="I163">
        <v>2.3459000000000001E-2</v>
      </c>
      <c r="J163">
        <v>0</v>
      </c>
      <c r="K163">
        <v>0</v>
      </c>
      <c r="L163">
        <v>2.4386000000000001E-2</v>
      </c>
      <c r="S163" s="1">
        <f t="shared" si="11"/>
        <v>1.0656857142857143E-2</v>
      </c>
      <c r="T163" s="1">
        <f t="shared" si="12"/>
        <v>1.3327568275677944E-2</v>
      </c>
      <c r="U163" s="1">
        <f t="shared" si="16"/>
        <v>5.0373473198111092E-3</v>
      </c>
    </row>
    <row r="164" spans="1:21" ht="12.75" customHeight="1" x14ac:dyDescent="0.25">
      <c r="B164">
        <v>4</v>
      </c>
      <c r="C164" t="s">
        <v>5</v>
      </c>
      <c r="E164">
        <v>2.4236000000000001E-2</v>
      </c>
      <c r="F164">
        <v>0</v>
      </c>
      <c r="H164">
        <v>0</v>
      </c>
      <c r="I164">
        <v>2.3560000000000001E-2</v>
      </c>
      <c r="J164">
        <v>0</v>
      </c>
      <c r="K164">
        <v>0</v>
      </c>
      <c r="L164">
        <v>0</v>
      </c>
      <c r="S164" s="1">
        <f t="shared" si="11"/>
        <v>6.8280000000000007E-3</v>
      </c>
      <c r="T164" s="1">
        <f t="shared" si="12"/>
        <v>1.1662662703402398E-2</v>
      </c>
      <c r="U164" s="1">
        <f t="shared" si="16"/>
        <v>4.4080721625758563E-3</v>
      </c>
    </row>
    <row r="165" spans="1:21" ht="12.75" customHeight="1" x14ac:dyDescent="0.25">
      <c r="B165">
        <v>6</v>
      </c>
      <c r="C165" t="s">
        <v>5</v>
      </c>
      <c r="E165">
        <v>2.3369000000000001E-2</v>
      </c>
      <c r="F165">
        <v>0</v>
      </c>
      <c r="H165">
        <v>0</v>
      </c>
      <c r="I165">
        <v>2.3744999999999999E-2</v>
      </c>
      <c r="J165">
        <v>0</v>
      </c>
      <c r="K165">
        <v>0</v>
      </c>
      <c r="L165">
        <v>0</v>
      </c>
      <c r="S165" s="1">
        <f t="shared" si="11"/>
        <v>6.7305714285714286E-3</v>
      </c>
      <c r="T165" s="1">
        <f t="shared" si="12"/>
        <v>1.1495151468585103E-2</v>
      </c>
      <c r="U165" s="1">
        <f t="shared" si="16"/>
        <v>4.3447588669850131E-3</v>
      </c>
    </row>
    <row r="166" spans="1:21" ht="12.75" customHeight="1" x14ac:dyDescent="0.25">
      <c r="B166">
        <v>8</v>
      </c>
      <c r="C166" t="s">
        <v>5</v>
      </c>
      <c r="E166">
        <v>0</v>
      </c>
      <c r="F166">
        <v>0</v>
      </c>
      <c r="H166">
        <v>0</v>
      </c>
      <c r="I166">
        <v>2.3994000000000001E-2</v>
      </c>
      <c r="J166">
        <v>2.4400000000000002E-2</v>
      </c>
      <c r="K166">
        <v>0</v>
      </c>
      <c r="L166">
        <v>0</v>
      </c>
      <c r="S166" s="1">
        <f t="shared" si="11"/>
        <v>6.9134285714285721E-3</v>
      </c>
      <c r="T166" s="1">
        <f t="shared" si="12"/>
        <v>1.1807508724778242E-2</v>
      </c>
      <c r="U166" s="1">
        <f t="shared" si="16"/>
        <v>4.4628188127126605E-3</v>
      </c>
    </row>
    <row r="167" spans="1:21" ht="12.75" customHeight="1" x14ac:dyDescent="0.25">
      <c r="Q167" t="s">
        <v>21</v>
      </c>
      <c r="R167" t="s">
        <v>7</v>
      </c>
    </row>
    <row r="168" spans="1:21" ht="12.75" customHeight="1" x14ac:dyDescent="0.25">
      <c r="C168" t="s">
        <v>8</v>
      </c>
      <c r="E168" t="e">
        <v>#REF!</v>
      </c>
      <c r="F168" t="e">
        <v>#REF!</v>
      </c>
      <c r="H168" t="e">
        <v>#REF!</v>
      </c>
      <c r="I168" t="e">
        <v>#REF!</v>
      </c>
      <c r="J168" t="e">
        <v>#REF!</v>
      </c>
      <c r="L168" t="e">
        <v>#REF!</v>
      </c>
      <c r="Q168" s="1" t="e">
        <f>AVERAGE(D168:P168)</f>
        <v>#REF!</v>
      </c>
      <c r="R168" s="1" t="e">
        <f>STDEV(D168:P168)</f>
        <v>#REF!</v>
      </c>
    </row>
    <row r="169" spans="1:21" ht="12.75" customHeight="1" x14ac:dyDescent="0.25">
      <c r="C169" t="s">
        <v>9</v>
      </c>
      <c r="E169" t="e">
        <v>#REF!</v>
      </c>
      <c r="F169" t="e">
        <v>#REF!</v>
      </c>
      <c r="H169" t="e">
        <v>#REF!</v>
      </c>
      <c r="I169" t="e">
        <v>#REF!</v>
      </c>
      <c r="J169" t="e">
        <v>#REF!</v>
      </c>
      <c r="K169" s="8"/>
      <c r="L169" t="e">
        <v>#REF!</v>
      </c>
      <c r="Q169" s="1" t="e">
        <f>AVERAGE(D169:P169)</f>
        <v>#REF!</v>
      </c>
      <c r="R169" s="1" t="e">
        <f>STDEV(D169:P169)</f>
        <v>#REF!</v>
      </c>
    </row>
    <row r="170" spans="1:21" ht="12.75" customHeight="1" x14ac:dyDescent="0.25">
      <c r="C170" t="s">
        <v>10</v>
      </c>
      <c r="E170" t="e">
        <v>#REF!</v>
      </c>
      <c r="F170" t="e">
        <v>#REF!</v>
      </c>
      <c r="H170" t="e">
        <v>#REF!</v>
      </c>
      <c r="I170" t="e">
        <v>#REF!</v>
      </c>
      <c r="J170" t="e">
        <v>#REF!</v>
      </c>
      <c r="L170" t="e">
        <v>#REF!</v>
      </c>
      <c r="Q170" s="1" t="e">
        <f>AVERAGE(D170:P170)</f>
        <v>#REF!</v>
      </c>
      <c r="R170" s="1" t="e">
        <f>STDEV(D170:P170)</f>
        <v>#REF!</v>
      </c>
    </row>
    <row r="172" spans="1:21" ht="12.75" customHeight="1" x14ac:dyDescent="0.25">
      <c r="A172" s="4">
        <v>3</v>
      </c>
    </row>
    <row r="173" spans="1:21" ht="12.75" customHeight="1" x14ac:dyDescent="0.25">
      <c r="A173" t="s">
        <v>27</v>
      </c>
    </row>
    <row r="174" spans="1:21" ht="12.75" customHeight="1" x14ac:dyDescent="0.25">
      <c r="A174" s="10" t="s">
        <v>28</v>
      </c>
    </row>
    <row r="175" spans="1:21" ht="12.75" customHeight="1" x14ac:dyDescent="0.25">
      <c r="C175" t="s">
        <v>35</v>
      </c>
      <c r="D175">
        <v>201</v>
      </c>
      <c r="E175">
        <v>210</v>
      </c>
      <c r="F175">
        <v>212</v>
      </c>
      <c r="G175">
        <v>220</v>
      </c>
      <c r="H175">
        <v>225</v>
      </c>
      <c r="I175">
        <v>230</v>
      </c>
      <c r="J175">
        <v>233</v>
      </c>
      <c r="K175">
        <v>240</v>
      </c>
      <c r="L175">
        <v>250</v>
      </c>
      <c r="M175">
        <v>255</v>
      </c>
      <c r="N175">
        <v>260</v>
      </c>
      <c r="O175">
        <v>275</v>
      </c>
      <c r="P175">
        <v>280</v>
      </c>
      <c r="T175" t="s">
        <v>4</v>
      </c>
      <c r="U175" t="s">
        <v>3</v>
      </c>
    </row>
    <row r="176" spans="1:21" ht="12.75" customHeight="1" x14ac:dyDescent="0.25">
      <c r="B176">
        <v>0</v>
      </c>
      <c r="C176" t="s">
        <v>5</v>
      </c>
      <c r="D176">
        <v>0</v>
      </c>
      <c r="E176">
        <v>0</v>
      </c>
      <c r="F176">
        <v>0</v>
      </c>
      <c r="G176">
        <v>0</v>
      </c>
      <c r="J176">
        <v>0</v>
      </c>
      <c r="K176">
        <v>0</v>
      </c>
      <c r="S176" s="1">
        <f t="shared" si="11"/>
        <v>0</v>
      </c>
      <c r="T176" s="1">
        <f t="shared" si="12"/>
        <v>0</v>
      </c>
      <c r="U176" s="1">
        <f t="shared" si="16"/>
        <v>0</v>
      </c>
    </row>
    <row r="177" spans="2:21" ht="12.75" customHeight="1" x14ac:dyDescent="0.25">
      <c r="B177">
        <v>0.5</v>
      </c>
      <c r="C177" t="s">
        <v>5</v>
      </c>
      <c r="D177">
        <v>0</v>
      </c>
      <c r="E177">
        <v>0</v>
      </c>
      <c r="F177">
        <v>0</v>
      </c>
      <c r="G177">
        <v>0</v>
      </c>
      <c r="J177">
        <v>0</v>
      </c>
      <c r="K177">
        <v>0</v>
      </c>
      <c r="S177" s="1">
        <f t="shared" ref="S177:S183" si="17">AVERAGE(D177:P177)</f>
        <v>0</v>
      </c>
      <c r="T177" s="1">
        <f t="shared" ref="T177:T183" si="18">STDEV(D177:P177)</f>
        <v>0</v>
      </c>
      <c r="U177" s="1">
        <f t="shared" si="16"/>
        <v>0</v>
      </c>
    </row>
    <row r="178" spans="2:21" ht="12.75" customHeight="1" x14ac:dyDescent="0.25">
      <c r="B178">
        <v>1</v>
      </c>
      <c r="C178" t="s">
        <v>5</v>
      </c>
      <c r="D178">
        <v>0</v>
      </c>
      <c r="E178">
        <v>0</v>
      </c>
      <c r="F178">
        <v>0</v>
      </c>
      <c r="G178">
        <v>0</v>
      </c>
      <c r="J178">
        <v>2.7577000000000001E-2</v>
      </c>
      <c r="K178">
        <v>4.1744000000000003E-2</v>
      </c>
      <c r="S178" s="2">
        <v>6.0000000000000001E-3</v>
      </c>
      <c r="T178" s="1">
        <f t="shared" si="18"/>
        <v>1.845075766194982E-2</v>
      </c>
      <c r="U178" s="2">
        <v>4.0000000000000001E-3</v>
      </c>
    </row>
    <row r="179" spans="2:21" ht="12.75" customHeight="1" x14ac:dyDescent="0.25">
      <c r="B179">
        <v>2</v>
      </c>
      <c r="C179" t="s">
        <v>5</v>
      </c>
      <c r="D179">
        <v>0</v>
      </c>
      <c r="E179">
        <v>0</v>
      </c>
      <c r="F179">
        <v>0</v>
      </c>
      <c r="G179">
        <v>0</v>
      </c>
      <c r="J179">
        <v>2.8781000000000001E-2</v>
      </c>
      <c r="K179">
        <v>3.5708999999999998E-2</v>
      </c>
      <c r="S179" s="1">
        <f t="shared" si="17"/>
        <v>1.0748333333333332E-2</v>
      </c>
      <c r="T179" s="1">
        <f t="shared" si="18"/>
        <v>1.6794752902816602E-2</v>
      </c>
      <c r="U179" s="1">
        <f t="shared" si="16"/>
        <v>6.3478199302332656E-3</v>
      </c>
    </row>
    <row r="180" spans="2:21" ht="12.75" customHeight="1" x14ac:dyDescent="0.25">
      <c r="B180">
        <v>3</v>
      </c>
      <c r="C180" t="s">
        <v>5</v>
      </c>
      <c r="D180">
        <v>2.6214000000000001E-2</v>
      </c>
      <c r="E180">
        <v>0</v>
      </c>
      <c r="F180">
        <v>0</v>
      </c>
      <c r="G180">
        <v>2.7369000000000001E-2</v>
      </c>
      <c r="J180">
        <v>3.7130999999999997E-2</v>
      </c>
      <c r="K180">
        <v>5.8431999999999998E-2</v>
      </c>
      <c r="S180" s="1">
        <f t="shared" si="17"/>
        <v>2.4857666666666667E-2</v>
      </c>
      <c r="T180" s="1">
        <f t="shared" si="18"/>
        <v>2.2458068435790877E-2</v>
      </c>
      <c r="U180" s="1">
        <f t="shared" si="16"/>
        <v>8.4883520011388592E-3</v>
      </c>
    </row>
    <row r="181" spans="2:21" ht="12.75" customHeight="1" x14ac:dyDescent="0.25">
      <c r="B181">
        <v>4</v>
      </c>
      <c r="C181" t="s">
        <v>5</v>
      </c>
      <c r="D181">
        <v>3.1723000000000001E-2</v>
      </c>
      <c r="E181">
        <v>2.564E-2</v>
      </c>
      <c r="F181">
        <v>0</v>
      </c>
      <c r="G181">
        <v>2.9125999999999999E-2</v>
      </c>
      <c r="J181">
        <v>5.0856999999999999E-2</v>
      </c>
      <c r="K181">
        <v>4.0932999999999997E-2</v>
      </c>
      <c r="S181" s="1">
        <f t="shared" si="17"/>
        <v>2.9713166666666666E-2</v>
      </c>
      <c r="T181" s="1">
        <f t="shared" si="18"/>
        <v>1.7186003042204634E-2</v>
      </c>
      <c r="U181" s="1">
        <f t="shared" si="16"/>
        <v>6.4956985829818497E-3</v>
      </c>
    </row>
    <row r="182" spans="2:21" ht="12.75" customHeight="1" x14ac:dyDescent="0.25">
      <c r="B182">
        <v>6</v>
      </c>
      <c r="C182" t="s">
        <v>5</v>
      </c>
      <c r="D182">
        <v>2.596E-2</v>
      </c>
      <c r="E182">
        <v>0</v>
      </c>
      <c r="F182">
        <v>2.3427E-2</v>
      </c>
      <c r="G182">
        <v>4.2159000000000002E-2</v>
      </c>
      <c r="J182">
        <v>3.3131000000000001E-2</v>
      </c>
      <c r="K182">
        <v>3.4119999999999998E-2</v>
      </c>
      <c r="S182" s="1">
        <f t="shared" si="17"/>
        <v>2.6466166666666669E-2</v>
      </c>
      <c r="T182" s="1">
        <f t="shared" si="18"/>
        <v>1.4554840451432866E-2</v>
      </c>
      <c r="U182" s="1">
        <f t="shared" si="16"/>
        <v>5.5012126009592061E-3</v>
      </c>
    </row>
    <row r="183" spans="2:21" ht="12.75" customHeight="1" x14ac:dyDescent="0.25">
      <c r="B183">
        <v>8</v>
      </c>
      <c r="C183" t="s">
        <v>5</v>
      </c>
      <c r="D183">
        <v>0</v>
      </c>
      <c r="E183">
        <v>2.5413999999999999E-2</v>
      </c>
      <c r="F183">
        <v>2.4007000000000001E-2</v>
      </c>
      <c r="G183">
        <v>4.4918E-2</v>
      </c>
      <c r="J183">
        <v>2.5101999999999999E-2</v>
      </c>
      <c r="K183">
        <v>3.5196999999999999E-2</v>
      </c>
      <c r="S183" s="1">
        <f t="shared" si="17"/>
        <v>2.5773000000000001E-2</v>
      </c>
      <c r="T183" s="1">
        <f t="shared" si="18"/>
        <v>1.4988583708943284E-2</v>
      </c>
      <c r="U183" s="1">
        <f t="shared" si="16"/>
        <v>5.6651521427054366E-3</v>
      </c>
    </row>
    <row r="184" spans="2:21" ht="12.75" customHeight="1" x14ac:dyDescent="0.25">
      <c r="Q184" t="s">
        <v>21</v>
      </c>
      <c r="R184" t="s">
        <v>7</v>
      </c>
    </row>
    <row r="185" spans="2:21" ht="12.75" customHeight="1" x14ac:dyDescent="0.25">
      <c r="C185" t="s">
        <v>8</v>
      </c>
      <c r="D185" t="e">
        <v>#REF!</v>
      </c>
      <c r="E185" t="e">
        <v>#REF!</v>
      </c>
      <c r="F185" t="e">
        <v>#REF!</v>
      </c>
      <c r="G185" t="e">
        <v>#REF!</v>
      </c>
      <c r="J185" t="e">
        <v>#REF!</v>
      </c>
      <c r="K185" t="e">
        <v>#REF!</v>
      </c>
      <c r="Q185" s="1" t="e">
        <f>AVERAGE(D185:P185)</f>
        <v>#REF!</v>
      </c>
      <c r="R185" s="1" t="e">
        <f>STDEV(D185:P185)</f>
        <v>#REF!</v>
      </c>
    </row>
    <row r="186" spans="2:21" ht="12.75" customHeight="1" x14ac:dyDescent="0.25">
      <c r="C186" t="s">
        <v>9</v>
      </c>
      <c r="D186" t="e">
        <v>#REF!</v>
      </c>
      <c r="E186" t="e">
        <v>#REF!</v>
      </c>
      <c r="F186" t="e">
        <v>#REF!</v>
      </c>
      <c r="G186" t="e">
        <v>#REF!</v>
      </c>
      <c r="J186" t="e">
        <v>#REF!</v>
      </c>
      <c r="K186" t="e">
        <v>#REF!</v>
      </c>
      <c r="Q186" s="1" t="e">
        <f>AVERAGE(D186:P186)</f>
        <v>#REF!</v>
      </c>
      <c r="R186" s="1" t="e">
        <f>STDEV(D186:P186)</f>
        <v>#REF!</v>
      </c>
    </row>
    <row r="187" spans="2:21" ht="12.75" customHeight="1" x14ac:dyDescent="0.25">
      <c r="C187" t="s">
        <v>10</v>
      </c>
      <c r="D187" t="e">
        <v>#REF!</v>
      </c>
      <c r="E187" t="e">
        <v>#REF!</v>
      </c>
      <c r="F187" t="e">
        <v>#REF!</v>
      </c>
      <c r="G187" t="e">
        <v>#REF!</v>
      </c>
      <c r="J187" t="e">
        <v>#REF!</v>
      </c>
      <c r="K187" t="e">
        <v>#REF!</v>
      </c>
      <c r="Q187" s="1" t="e">
        <f>AVERAGE(D187:P187)</f>
        <v>#REF!</v>
      </c>
      <c r="R187" s="1" t="e">
        <f>STDEV(D187:P187)</f>
        <v>#REF!</v>
      </c>
    </row>
  </sheetData>
  <printOptions gridLines="1" gridLinesSet="0"/>
  <pageMargins left="0.75" right="0.75" top="1" bottom="1" header="0.5" footer="0.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F40" sqref="F40"/>
    </sheetView>
  </sheetViews>
  <sheetFormatPr baseColWidth="10" defaultColWidth="10" defaultRowHeight="12.75" customHeight="1" x14ac:dyDescent="0.25"/>
  <sheetData>
    <row r="1" spans="1:16" ht="12.75" customHeight="1" x14ac:dyDescent="0.25">
      <c r="A1" s="4">
        <v>1</v>
      </c>
    </row>
    <row r="2" spans="1:16" ht="12.75" customHeight="1" x14ac:dyDescent="0.25">
      <c r="A2" t="s">
        <v>11</v>
      </c>
      <c r="C2" s="11" t="s">
        <v>41</v>
      </c>
      <c r="D2">
        <v>201</v>
      </c>
      <c r="E2">
        <v>210</v>
      </c>
      <c r="F2">
        <v>212</v>
      </c>
      <c r="G2">
        <v>220</v>
      </c>
      <c r="H2">
        <v>225</v>
      </c>
      <c r="I2">
        <v>230</v>
      </c>
      <c r="J2">
        <v>233</v>
      </c>
      <c r="K2">
        <v>240</v>
      </c>
      <c r="L2">
        <v>250</v>
      </c>
      <c r="M2">
        <v>255</v>
      </c>
      <c r="N2">
        <v>260</v>
      </c>
      <c r="O2">
        <v>275</v>
      </c>
      <c r="P2">
        <v>280</v>
      </c>
    </row>
    <row r="3" spans="1:16" ht="12.75" customHeight="1" x14ac:dyDescent="0.25">
      <c r="A3" t="s">
        <v>12</v>
      </c>
    </row>
    <row r="4" spans="1:16" ht="12.75" customHeight="1" x14ac:dyDescent="0.25">
      <c r="B4" s="11" t="s">
        <v>30</v>
      </c>
      <c r="C4">
        <v>0</v>
      </c>
      <c r="G4">
        <v>0</v>
      </c>
      <c r="I4">
        <v>0</v>
      </c>
      <c r="J4">
        <v>0</v>
      </c>
      <c r="K4">
        <v>0</v>
      </c>
    </row>
    <row r="5" spans="1:16" ht="12.75" customHeight="1" x14ac:dyDescent="0.25">
      <c r="B5" t="s">
        <v>30</v>
      </c>
      <c r="C5">
        <v>0.5</v>
      </c>
      <c r="G5">
        <v>2.7469E-2</v>
      </c>
      <c r="I5">
        <v>2.7701E-2</v>
      </c>
      <c r="J5">
        <v>2.8202999999999999E-2</v>
      </c>
      <c r="K5">
        <v>2.7539999999999999E-2</v>
      </c>
    </row>
    <row r="6" spans="1:16" ht="12.75" customHeight="1" x14ac:dyDescent="0.25">
      <c r="B6" t="s">
        <v>30</v>
      </c>
      <c r="C6">
        <v>1</v>
      </c>
      <c r="G6">
        <v>3.1990999999999999E-2</v>
      </c>
      <c r="I6">
        <v>3.0907E-2</v>
      </c>
      <c r="J6">
        <v>2.7664999999999999E-2</v>
      </c>
      <c r="K6">
        <v>3.0988000000000002E-2</v>
      </c>
    </row>
    <row r="7" spans="1:16" ht="12.75" customHeight="1" x14ac:dyDescent="0.25">
      <c r="B7" t="s">
        <v>30</v>
      </c>
      <c r="C7">
        <v>2</v>
      </c>
      <c r="G7">
        <v>3.5235000000000002E-2</v>
      </c>
      <c r="I7">
        <v>3.0523999999999999E-2</v>
      </c>
      <c r="J7">
        <v>2.5928E-2</v>
      </c>
      <c r="K7">
        <v>3.0237E-2</v>
      </c>
    </row>
    <row r="8" spans="1:16" ht="12.75" customHeight="1" x14ac:dyDescent="0.25">
      <c r="B8" t="s">
        <v>30</v>
      </c>
      <c r="C8">
        <v>3</v>
      </c>
      <c r="G8">
        <v>2.9019E-2</v>
      </c>
      <c r="I8">
        <v>2.5607999999999999E-2</v>
      </c>
      <c r="J8">
        <v>2.4334000000000001E-2</v>
      </c>
      <c r="K8">
        <v>2.6252999999999999E-2</v>
      </c>
    </row>
    <row r="9" spans="1:16" ht="12.75" customHeight="1" x14ac:dyDescent="0.25">
      <c r="B9" t="s">
        <v>30</v>
      </c>
      <c r="C9">
        <v>4</v>
      </c>
      <c r="G9">
        <v>2.6047000000000001E-2</v>
      </c>
      <c r="I9">
        <v>2.4490999999999999E-2</v>
      </c>
      <c r="J9">
        <v>0</v>
      </c>
      <c r="K9">
        <v>2.5423000000000001E-2</v>
      </c>
    </row>
    <row r="10" spans="1:16" ht="12.75" customHeight="1" x14ac:dyDescent="0.25">
      <c r="B10" t="s">
        <v>30</v>
      </c>
      <c r="C10">
        <v>6</v>
      </c>
      <c r="G10">
        <v>0</v>
      </c>
      <c r="I10">
        <v>0</v>
      </c>
      <c r="J10">
        <v>0</v>
      </c>
      <c r="K10">
        <v>0</v>
      </c>
    </row>
    <row r="11" spans="1:16" ht="12.75" customHeight="1" x14ac:dyDescent="0.25">
      <c r="B11" t="s">
        <v>30</v>
      </c>
      <c r="C11">
        <v>8</v>
      </c>
      <c r="G11">
        <v>0</v>
      </c>
      <c r="I11">
        <v>0</v>
      </c>
      <c r="J11">
        <v>0</v>
      </c>
      <c r="K11">
        <v>0</v>
      </c>
    </row>
    <row r="12" spans="1:16" ht="12.75" customHeight="1" x14ac:dyDescent="0.25">
      <c r="A12" s="4">
        <v>2</v>
      </c>
    </row>
    <row r="13" spans="1:16" ht="12.75" customHeight="1" x14ac:dyDescent="0.25">
      <c r="A13" t="s">
        <v>16</v>
      </c>
      <c r="D13">
        <v>201</v>
      </c>
      <c r="E13">
        <v>210</v>
      </c>
      <c r="F13">
        <v>212</v>
      </c>
      <c r="G13">
        <v>220</v>
      </c>
      <c r="H13">
        <v>225</v>
      </c>
      <c r="I13">
        <v>230</v>
      </c>
      <c r="J13">
        <v>233</v>
      </c>
      <c r="K13">
        <v>240</v>
      </c>
      <c r="L13">
        <v>250</v>
      </c>
      <c r="M13">
        <v>255</v>
      </c>
      <c r="N13">
        <v>260</v>
      </c>
      <c r="O13">
        <v>275</v>
      </c>
      <c r="P13">
        <v>280</v>
      </c>
    </row>
    <row r="14" spans="1:16" ht="12.75" customHeight="1" x14ac:dyDescent="0.25">
      <c r="B14" s="11" t="s">
        <v>31</v>
      </c>
      <c r="C14">
        <v>0</v>
      </c>
      <c r="E14">
        <v>0</v>
      </c>
      <c r="F14">
        <v>0</v>
      </c>
      <c r="G14">
        <v>0</v>
      </c>
      <c r="H14">
        <v>0</v>
      </c>
      <c r="I14">
        <v>0.12646099999999999</v>
      </c>
      <c r="J14">
        <v>0</v>
      </c>
      <c r="K14">
        <v>3.0582000000000002E-2</v>
      </c>
      <c r="L14">
        <v>0</v>
      </c>
      <c r="N14">
        <v>0</v>
      </c>
      <c r="O14">
        <v>0</v>
      </c>
      <c r="P14">
        <v>0</v>
      </c>
    </row>
    <row r="15" spans="1:16" ht="12.75" customHeight="1" x14ac:dyDescent="0.25">
      <c r="B15" t="s">
        <v>31</v>
      </c>
      <c r="C15">
        <v>0.5</v>
      </c>
      <c r="E15">
        <v>0</v>
      </c>
      <c r="F15">
        <v>0</v>
      </c>
      <c r="G15">
        <v>0</v>
      </c>
      <c r="H15">
        <v>0</v>
      </c>
      <c r="I15">
        <v>0.11418200000000001</v>
      </c>
      <c r="J15">
        <v>0</v>
      </c>
      <c r="K15">
        <v>2.6846999999999999E-2</v>
      </c>
      <c r="L15">
        <v>0</v>
      </c>
      <c r="N15">
        <v>0</v>
      </c>
      <c r="O15">
        <v>0</v>
      </c>
      <c r="P15">
        <v>0</v>
      </c>
    </row>
    <row r="16" spans="1:16" ht="12.75" customHeight="1" x14ac:dyDescent="0.25">
      <c r="B16" t="s">
        <v>31</v>
      </c>
      <c r="C16">
        <v>1</v>
      </c>
      <c r="E16">
        <v>0</v>
      </c>
      <c r="F16">
        <v>0</v>
      </c>
      <c r="G16">
        <v>0</v>
      </c>
      <c r="H16">
        <v>0</v>
      </c>
      <c r="I16">
        <v>9.6876000000000004E-2</v>
      </c>
      <c r="J16">
        <v>0</v>
      </c>
      <c r="K16">
        <v>2.8969000000000002E-2</v>
      </c>
      <c r="L16">
        <v>0</v>
      </c>
      <c r="N16">
        <v>0</v>
      </c>
      <c r="O16">
        <v>0</v>
      </c>
      <c r="P16">
        <v>0</v>
      </c>
    </row>
    <row r="17" spans="1:16" ht="12.75" customHeight="1" x14ac:dyDescent="0.25">
      <c r="B17" t="s">
        <v>31</v>
      </c>
      <c r="C17">
        <v>2</v>
      </c>
      <c r="E17">
        <v>0</v>
      </c>
      <c r="F17">
        <v>0</v>
      </c>
      <c r="G17">
        <v>0</v>
      </c>
      <c r="H17">
        <v>0</v>
      </c>
      <c r="I17">
        <v>9.6016000000000004E-2</v>
      </c>
      <c r="J17">
        <v>0</v>
      </c>
      <c r="K17">
        <v>2.7597E-2</v>
      </c>
      <c r="L17">
        <v>0</v>
      </c>
      <c r="N17">
        <v>0</v>
      </c>
      <c r="O17">
        <v>0</v>
      </c>
      <c r="P17">
        <v>0</v>
      </c>
    </row>
    <row r="18" spans="1:16" ht="12.75" customHeight="1" x14ac:dyDescent="0.25">
      <c r="B18" t="s">
        <v>31</v>
      </c>
      <c r="C18">
        <v>3</v>
      </c>
      <c r="E18">
        <v>0</v>
      </c>
      <c r="F18">
        <v>0.100755</v>
      </c>
      <c r="G18">
        <v>0.231681</v>
      </c>
      <c r="H18">
        <v>0</v>
      </c>
      <c r="I18">
        <v>8.8539000000000007E-2</v>
      </c>
      <c r="J18">
        <v>6.7129999999999995E-2</v>
      </c>
      <c r="K18">
        <v>2.5402000000000001E-2</v>
      </c>
      <c r="L18">
        <v>3.9379999999999998E-2</v>
      </c>
      <c r="N18">
        <v>8.1506999999999996E-2</v>
      </c>
      <c r="O18">
        <v>0</v>
      </c>
      <c r="P18">
        <v>0</v>
      </c>
    </row>
    <row r="19" spans="1:16" ht="12.75" customHeight="1" x14ac:dyDescent="0.25">
      <c r="B19" t="s">
        <v>31</v>
      </c>
      <c r="C19">
        <v>4</v>
      </c>
      <c r="E19">
        <v>0</v>
      </c>
      <c r="F19">
        <v>0.20479700000000001</v>
      </c>
      <c r="G19">
        <v>0.619973</v>
      </c>
      <c r="H19">
        <v>4.5208999999999999E-2</v>
      </c>
      <c r="I19">
        <v>0.103675</v>
      </c>
      <c r="J19">
        <v>0.35213</v>
      </c>
      <c r="L19">
        <v>0.68371700000000002</v>
      </c>
      <c r="N19">
        <v>0.40138000000000001</v>
      </c>
      <c r="O19">
        <v>0</v>
      </c>
      <c r="P19">
        <v>0.15127699999999999</v>
      </c>
    </row>
    <row r="20" spans="1:16" ht="12.75" customHeight="1" x14ac:dyDescent="0.25">
      <c r="B20" t="s">
        <v>31</v>
      </c>
      <c r="C20">
        <v>6</v>
      </c>
      <c r="E20">
        <v>0.121102</v>
      </c>
      <c r="F20">
        <v>0.305197</v>
      </c>
      <c r="G20">
        <v>7.0872000000000004E-2</v>
      </c>
      <c r="H20">
        <v>0.47595500000000002</v>
      </c>
      <c r="I20">
        <v>0.11414000000000001</v>
      </c>
      <c r="J20">
        <v>0.53870099999999999</v>
      </c>
      <c r="K20">
        <v>8.7813000000000002E-2</v>
      </c>
      <c r="L20">
        <v>0.48338599999999998</v>
      </c>
      <c r="N20">
        <v>0.260214</v>
      </c>
      <c r="O20">
        <v>0</v>
      </c>
      <c r="P20">
        <v>0.125582</v>
      </c>
    </row>
    <row r="21" spans="1:16" ht="12.75" customHeight="1" x14ac:dyDescent="0.25">
      <c r="B21" t="s">
        <v>31</v>
      </c>
      <c r="C21">
        <v>8</v>
      </c>
      <c r="E21">
        <v>0</v>
      </c>
      <c r="F21">
        <v>0.108778</v>
      </c>
      <c r="G21">
        <v>0.19161900000000001</v>
      </c>
      <c r="H21">
        <v>0.592275</v>
      </c>
      <c r="I21">
        <v>9.2580999999999997E-2</v>
      </c>
      <c r="J21">
        <v>0.16212299999999999</v>
      </c>
      <c r="K21">
        <v>0.107211</v>
      </c>
      <c r="L21">
        <v>0.42904399999999998</v>
      </c>
      <c r="N21">
        <v>4.5100000000000001E-2</v>
      </c>
      <c r="O21">
        <v>5.3071E-2</v>
      </c>
      <c r="P21">
        <v>0.12946299999999999</v>
      </c>
    </row>
    <row r="22" spans="1:16" ht="12.75" customHeight="1" x14ac:dyDescent="0.25">
      <c r="A22" s="4">
        <v>5</v>
      </c>
      <c r="D22">
        <v>201</v>
      </c>
      <c r="E22">
        <v>210</v>
      </c>
      <c r="F22">
        <v>212</v>
      </c>
      <c r="G22">
        <v>220</v>
      </c>
      <c r="H22">
        <v>225</v>
      </c>
      <c r="I22">
        <v>230</v>
      </c>
      <c r="J22">
        <v>233</v>
      </c>
      <c r="K22">
        <v>240</v>
      </c>
      <c r="L22">
        <v>250</v>
      </c>
      <c r="M22">
        <v>255</v>
      </c>
      <c r="N22">
        <v>260</v>
      </c>
      <c r="O22">
        <v>275</v>
      </c>
      <c r="P22">
        <v>280</v>
      </c>
    </row>
    <row r="23" spans="1:16" ht="12.75" customHeight="1" x14ac:dyDescent="0.25">
      <c r="A23" t="s">
        <v>17</v>
      </c>
      <c r="B23" s="11" t="s">
        <v>32</v>
      </c>
      <c r="C23">
        <v>0</v>
      </c>
      <c r="E23">
        <v>0</v>
      </c>
      <c r="F23">
        <v>0</v>
      </c>
      <c r="G23">
        <v>0</v>
      </c>
      <c r="J23">
        <v>0</v>
      </c>
      <c r="L23">
        <v>0</v>
      </c>
      <c r="N23">
        <v>0</v>
      </c>
    </row>
    <row r="24" spans="1:16" ht="12.75" customHeight="1" x14ac:dyDescent="0.25">
      <c r="B24" t="s">
        <v>32</v>
      </c>
      <c r="C24">
        <v>0.5</v>
      </c>
      <c r="E24">
        <v>0</v>
      </c>
      <c r="F24">
        <v>0</v>
      </c>
      <c r="G24">
        <v>0</v>
      </c>
      <c r="J24">
        <v>0</v>
      </c>
      <c r="L24">
        <v>0</v>
      </c>
      <c r="N24">
        <v>0</v>
      </c>
    </row>
    <row r="25" spans="1:16" ht="12.75" customHeight="1" x14ac:dyDescent="0.25">
      <c r="B25" t="s">
        <v>32</v>
      </c>
      <c r="C25">
        <v>1</v>
      </c>
      <c r="E25">
        <v>0</v>
      </c>
      <c r="F25">
        <v>0</v>
      </c>
      <c r="G25">
        <v>0</v>
      </c>
      <c r="J25">
        <v>0</v>
      </c>
      <c r="L25">
        <v>0</v>
      </c>
      <c r="N25">
        <v>0</v>
      </c>
    </row>
    <row r="26" spans="1:16" ht="12.75" customHeight="1" x14ac:dyDescent="0.25">
      <c r="B26" t="s">
        <v>32</v>
      </c>
      <c r="C26">
        <v>2</v>
      </c>
      <c r="E26">
        <v>0</v>
      </c>
      <c r="F26">
        <v>0</v>
      </c>
      <c r="G26">
        <v>0</v>
      </c>
      <c r="J26">
        <v>0</v>
      </c>
      <c r="L26">
        <v>0</v>
      </c>
      <c r="N26">
        <v>0</v>
      </c>
    </row>
    <row r="27" spans="1:16" ht="12.75" customHeight="1" x14ac:dyDescent="0.25">
      <c r="B27" t="s">
        <v>32</v>
      </c>
      <c r="C27">
        <v>3</v>
      </c>
      <c r="E27">
        <v>0</v>
      </c>
      <c r="F27">
        <v>0</v>
      </c>
      <c r="G27">
        <v>0</v>
      </c>
      <c r="J27">
        <v>0</v>
      </c>
      <c r="L27">
        <v>0</v>
      </c>
      <c r="N27">
        <v>0</v>
      </c>
    </row>
    <row r="28" spans="1:16" ht="12.75" customHeight="1" x14ac:dyDescent="0.25">
      <c r="B28" t="s">
        <v>32</v>
      </c>
      <c r="C28">
        <v>4</v>
      </c>
      <c r="E28">
        <v>0</v>
      </c>
      <c r="F28">
        <v>3.0082999999999999E-2</v>
      </c>
      <c r="G28">
        <v>0</v>
      </c>
      <c r="J28">
        <v>2.7542000000000001E-2</v>
      </c>
      <c r="L28">
        <v>2.8494999999999999E-2</v>
      </c>
      <c r="N28">
        <v>2.6439000000000001E-2</v>
      </c>
    </row>
    <row r="29" spans="1:16" ht="12.75" customHeight="1" x14ac:dyDescent="0.25">
      <c r="B29" t="s">
        <v>32</v>
      </c>
      <c r="C29">
        <v>6</v>
      </c>
      <c r="E29">
        <v>3.7179999999999998E-2</v>
      </c>
      <c r="F29">
        <v>3.2222000000000001E-2</v>
      </c>
      <c r="G29">
        <v>2.9024999999999999E-2</v>
      </c>
      <c r="J29">
        <v>3.2453999999999997E-2</v>
      </c>
      <c r="L29">
        <v>2.8506E-2</v>
      </c>
      <c r="N29">
        <v>2.3408999999999999E-2</v>
      </c>
    </row>
    <row r="30" spans="1:16" ht="12.75" customHeight="1" x14ac:dyDescent="0.25">
      <c r="B30" t="s">
        <v>32</v>
      </c>
      <c r="C30">
        <v>8</v>
      </c>
      <c r="E30">
        <v>2.5607000000000001E-2</v>
      </c>
      <c r="F30">
        <v>2.6467999999999998E-2</v>
      </c>
      <c r="G30">
        <v>2.6533000000000001E-2</v>
      </c>
      <c r="J30">
        <v>0</v>
      </c>
      <c r="L30">
        <v>2.5662000000000001E-2</v>
      </c>
      <c r="N30">
        <v>0</v>
      </c>
    </row>
  </sheetData>
  <printOptions gridLines="1" gridLinesSet="0"/>
  <pageMargins left="0.7" right="0.7" top="0.75" bottom="0.75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tabSelected="1" workbookViewId="0">
      <selection activeCell="T18" sqref="T18"/>
    </sheetView>
  </sheetViews>
  <sheetFormatPr baseColWidth="10" defaultColWidth="10" defaultRowHeight="12.75" customHeight="1" x14ac:dyDescent="0.25"/>
  <cols>
    <col min="1" max="1" width="27.109375" bestFit="1" customWidth="1"/>
  </cols>
  <sheetData>
    <row r="1" spans="1:16" ht="12.75" customHeight="1" x14ac:dyDescent="0.25">
      <c r="A1" s="4">
        <v>1</v>
      </c>
      <c r="B1" s="4"/>
    </row>
    <row r="2" spans="1:16" ht="12.75" customHeight="1" x14ac:dyDescent="0.25">
      <c r="A2" t="s">
        <v>45</v>
      </c>
      <c r="B2" s="11"/>
      <c r="C2" s="11" t="s">
        <v>29</v>
      </c>
      <c r="D2">
        <v>201</v>
      </c>
      <c r="E2">
        <v>210</v>
      </c>
      <c r="F2">
        <v>212</v>
      </c>
      <c r="G2">
        <v>220</v>
      </c>
      <c r="H2">
        <v>225</v>
      </c>
      <c r="I2">
        <v>230</v>
      </c>
      <c r="J2">
        <v>233</v>
      </c>
      <c r="K2">
        <v>240</v>
      </c>
      <c r="L2">
        <v>250</v>
      </c>
      <c r="M2">
        <v>255</v>
      </c>
      <c r="N2">
        <v>260</v>
      </c>
      <c r="O2">
        <v>275</v>
      </c>
      <c r="P2">
        <v>280</v>
      </c>
    </row>
    <row r="3" spans="1:16" ht="12.75" customHeight="1" x14ac:dyDescent="0.25">
      <c r="A3">
        <v>12.2</v>
      </c>
      <c r="B3" s="11" t="s">
        <v>30</v>
      </c>
      <c r="C3">
        <v>0</v>
      </c>
      <c r="G3">
        <v>0</v>
      </c>
      <c r="I3">
        <v>0</v>
      </c>
      <c r="M3">
        <v>0</v>
      </c>
      <c r="N3">
        <v>0</v>
      </c>
    </row>
    <row r="4" spans="1:16" ht="12.75" customHeight="1" x14ac:dyDescent="0.25">
      <c r="B4" s="11" t="s">
        <v>30</v>
      </c>
      <c r="C4">
        <v>0.5</v>
      </c>
      <c r="G4">
        <v>0</v>
      </c>
      <c r="I4">
        <v>3.6920000000000001E-2</v>
      </c>
      <c r="M4">
        <v>3.8143999999999997E-2</v>
      </c>
      <c r="N4">
        <v>0</v>
      </c>
    </row>
    <row r="5" spans="1:16" ht="12.75" customHeight="1" x14ac:dyDescent="0.25">
      <c r="B5" s="11" t="s">
        <v>30</v>
      </c>
      <c r="C5">
        <v>1</v>
      </c>
      <c r="G5">
        <v>3.9584000000000001E-2</v>
      </c>
      <c r="I5">
        <v>3.7902999999999999E-2</v>
      </c>
      <c r="M5">
        <v>4.1535999999999997E-2</v>
      </c>
      <c r="N5">
        <v>4.2500000000000003E-2</v>
      </c>
    </row>
    <row r="6" spans="1:16" ht="12.75" customHeight="1" x14ac:dyDescent="0.25">
      <c r="B6" s="11" t="s">
        <v>30</v>
      </c>
      <c r="C6">
        <v>2</v>
      </c>
      <c r="G6">
        <v>3.8024000000000002E-2</v>
      </c>
      <c r="I6">
        <v>3.7085E-2</v>
      </c>
      <c r="M6">
        <v>4.2596000000000002E-2</v>
      </c>
      <c r="N6">
        <v>4.1666000000000002E-2</v>
      </c>
    </row>
    <row r="7" spans="1:16" ht="12.75" customHeight="1" x14ac:dyDescent="0.25">
      <c r="B7" s="11" t="s">
        <v>30</v>
      </c>
      <c r="C7">
        <v>3</v>
      </c>
      <c r="G7">
        <v>3.6812999999999999E-2</v>
      </c>
      <c r="I7">
        <v>3.6129000000000001E-2</v>
      </c>
      <c r="M7">
        <v>3.8380999999999998E-2</v>
      </c>
      <c r="N7">
        <v>3.8518999999999998E-2</v>
      </c>
    </row>
    <row r="8" spans="1:16" ht="12.75" customHeight="1" x14ac:dyDescent="0.25">
      <c r="B8" s="11" t="s">
        <v>30</v>
      </c>
      <c r="C8">
        <v>4</v>
      </c>
      <c r="G8">
        <v>0</v>
      </c>
      <c r="I8">
        <v>0</v>
      </c>
      <c r="M8">
        <v>3.7490999999999997E-2</v>
      </c>
      <c r="N8">
        <v>3.7116000000000003E-2</v>
      </c>
    </row>
    <row r="9" spans="1:16" ht="12.75" customHeight="1" x14ac:dyDescent="0.25">
      <c r="B9" s="11" t="s">
        <v>30</v>
      </c>
      <c r="C9">
        <v>6</v>
      </c>
      <c r="G9">
        <v>0</v>
      </c>
      <c r="I9">
        <v>0</v>
      </c>
      <c r="M9">
        <v>0</v>
      </c>
      <c r="N9">
        <v>0</v>
      </c>
    </row>
    <row r="10" spans="1:16" ht="12.75" customHeight="1" x14ac:dyDescent="0.25">
      <c r="B10" s="11" t="s">
        <v>30</v>
      </c>
      <c r="C10">
        <v>8</v>
      </c>
      <c r="G10">
        <v>0</v>
      </c>
      <c r="I10">
        <v>0</v>
      </c>
      <c r="M10">
        <v>0</v>
      </c>
      <c r="N10">
        <v>0</v>
      </c>
    </row>
    <row r="12" spans="1:16" ht="12.75" customHeight="1" x14ac:dyDescent="0.25">
      <c r="A12" s="4">
        <v>2</v>
      </c>
      <c r="B12" s="4"/>
    </row>
    <row r="13" spans="1:16" ht="12.75" customHeight="1" x14ac:dyDescent="0.25">
      <c r="A13" t="s">
        <v>14</v>
      </c>
      <c r="B13" s="11"/>
      <c r="D13">
        <v>201</v>
      </c>
      <c r="E13">
        <v>210</v>
      </c>
      <c r="F13">
        <v>212</v>
      </c>
      <c r="G13">
        <v>220</v>
      </c>
      <c r="H13">
        <v>225</v>
      </c>
      <c r="I13">
        <v>230</v>
      </c>
      <c r="J13">
        <v>233</v>
      </c>
      <c r="K13">
        <v>240</v>
      </c>
      <c r="L13">
        <v>250</v>
      </c>
      <c r="M13">
        <v>255</v>
      </c>
      <c r="N13">
        <v>260</v>
      </c>
      <c r="O13">
        <v>275</v>
      </c>
      <c r="P13">
        <v>280</v>
      </c>
    </row>
    <row r="14" spans="1:16" ht="12.75" customHeight="1" x14ac:dyDescent="0.25">
      <c r="B14" t="s">
        <v>31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M14">
        <v>0</v>
      </c>
      <c r="N14">
        <v>0</v>
      </c>
    </row>
    <row r="15" spans="1:16" ht="12.75" customHeight="1" x14ac:dyDescent="0.25">
      <c r="B15" t="s">
        <v>31</v>
      </c>
      <c r="C15">
        <v>0.5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M15">
        <v>0</v>
      </c>
      <c r="N15">
        <v>0</v>
      </c>
    </row>
    <row r="16" spans="1:16" ht="12.75" customHeight="1" x14ac:dyDescent="0.25">
      <c r="B16" t="s">
        <v>31</v>
      </c>
      <c r="C16">
        <v>1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M16">
        <v>0</v>
      </c>
      <c r="N16">
        <v>0</v>
      </c>
    </row>
    <row r="17" spans="1:16" ht="12.75" customHeight="1" x14ac:dyDescent="0.25">
      <c r="B17" t="s">
        <v>31</v>
      </c>
      <c r="C17">
        <v>2</v>
      </c>
      <c r="D17">
        <v>2.4337000000000001E-2</v>
      </c>
      <c r="E17">
        <v>0</v>
      </c>
      <c r="F17">
        <v>0</v>
      </c>
      <c r="G17">
        <v>0</v>
      </c>
      <c r="H17">
        <v>0</v>
      </c>
      <c r="I17">
        <v>0</v>
      </c>
      <c r="J17">
        <v>2.7526999999999999E-2</v>
      </c>
      <c r="K17">
        <v>2.6317E-2</v>
      </c>
      <c r="M17">
        <v>0</v>
      </c>
      <c r="N17">
        <v>0</v>
      </c>
    </row>
    <row r="18" spans="1:16" ht="12.75" customHeight="1" x14ac:dyDescent="0.25">
      <c r="B18" t="s">
        <v>31</v>
      </c>
      <c r="C18">
        <v>3</v>
      </c>
      <c r="D18">
        <v>2.7911999999999999E-2</v>
      </c>
      <c r="E18">
        <v>2.334E-2</v>
      </c>
      <c r="F18">
        <v>2.8017E-2</v>
      </c>
      <c r="G18">
        <v>2.5396999999999999E-2</v>
      </c>
      <c r="H18">
        <v>2.6554000000000001E-2</v>
      </c>
      <c r="I18">
        <v>2.4368999999999998E-2</v>
      </c>
      <c r="J18">
        <v>3.6905E-2</v>
      </c>
      <c r="K18">
        <v>2.9656999999999999E-2</v>
      </c>
      <c r="M18">
        <v>2.7911999999999999E-2</v>
      </c>
      <c r="N18">
        <v>2.5637E-2</v>
      </c>
    </row>
    <row r="19" spans="1:16" ht="12.75" customHeight="1" x14ac:dyDescent="0.25">
      <c r="B19" t="s">
        <v>31</v>
      </c>
      <c r="C19">
        <v>4</v>
      </c>
      <c r="D19">
        <v>3.1946000000000002E-2</v>
      </c>
      <c r="E19">
        <v>3.1824999999999999E-2</v>
      </c>
      <c r="F19">
        <v>3.4235000000000002E-2</v>
      </c>
      <c r="G19">
        <v>3.9942999999999999E-2</v>
      </c>
      <c r="H19">
        <v>3.9627000000000002E-2</v>
      </c>
      <c r="I19">
        <v>2.4722999999999998E-2</v>
      </c>
      <c r="J19">
        <v>4.0784000000000001E-2</v>
      </c>
      <c r="K19">
        <v>2.6984000000000001E-2</v>
      </c>
      <c r="M19">
        <v>3.2883999999999997E-2</v>
      </c>
      <c r="N19">
        <v>3.4691E-2</v>
      </c>
    </row>
    <row r="20" spans="1:16" ht="12.75" customHeight="1" x14ac:dyDescent="0.25">
      <c r="B20" t="s">
        <v>31</v>
      </c>
      <c r="C20">
        <v>6</v>
      </c>
      <c r="D20">
        <v>3.0249999999999999E-2</v>
      </c>
      <c r="E20">
        <v>2.7282000000000001E-2</v>
      </c>
      <c r="F20">
        <v>3.6773E-2</v>
      </c>
      <c r="G20">
        <v>4.4080000000000001E-2</v>
      </c>
      <c r="H20">
        <v>4.0055E-2</v>
      </c>
      <c r="I20">
        <v>2.6352E-2</v>
      </c>
      <c r="J20">
        <v>3.2396000000000001E-2</v>
      </c>
      <c r="K20">
        <v>2.5548999999999999E-2</v>
      </c>
      <c r="M20">
        <v>4.9313999999999997E-2</v>
      </c>
      <c r="N20">
        <v>3.6479999999999999E-2</v>
      </c>
    </row>
    <row r="21" spans="1:16" ht="12.75" customHeight="1" x14ac:dyDescent="0.25">
      <c r="B21" t="s">
        <v>31</v>
      </c>
      <c r="C21">
        <v>8</v>
      </c>
      <c r="D21">
        <v>2.6339999999999999E-2</v>
      </c>
      <c r="E21">
        <v>3.2078000000000002E-2</v>
      </c>
      <c r="F21">
        <v>3.3632000000000002E-2</v>
      </c>
      <c r="G21">
        <v>3.6767000000000001E-2</v>
      </c>
      <c r="H21">
        <v>3.4299999999999997E-2</v>
      </c>
      <c r="I21">
        <v>2.5634000000000001E-2</v>
      </c>
      <c r="J21">
        <v>2.4749E-2</v>
      </c>
      <c r="K21">
        <v>2.7088000000000001E-2</v>
      </c>
      <c r="M21">
        <v>3.8275000000000003E-2</v>
      </c>
      <c r="N21">
        <v>2.4548E-2</v>
      </c>
    </row>
    <row r="23" spans="1:16" ht="12.75" customHeight="1" x14ac:dyDescent="0.25">
      <c r="A23" s="4">
        <v>5</v>
      </c>
      <c r="B23" s="4"/>
      <c r="D23">
        <v>201</v>
      </c>
      <c r="E23">
        <v>210</v>
      </c>
      <c r="F23">
        <v>212</v>
      </c>
      <c r="G23">
        <v>220</v>
      </c>
      <c r="H23">
        <v>225</v>
      </c>
      <c r="I23">
        <v>230</v>
      </c>
      <c r="J23">
        <v>233</v>
      </c>
      <c r="K23">
        <v>240</v>
      </c>
      <c r="L23">
        <v>250</v>
      </c>
      <c r="M23">
        <v>255</v>
      </c>
      <c r="N23">
        <v>260</v>
      </c>
      <c r="O23">
        <v>275</v>
      </c>
      <c r="P23">
        <v>280</v>
      </c>
    </row>
    <row r="24" spans="1:16" ht="12.75" customHeight="1" x14ac:dyDescent="0.25">
      <c r="A24" t="s">
        <v>23</v>
      </c>
      <c r="B24" s="11" t="s">
        <v>32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2.4095999999999999E-2</v>
      </c>
      <c r="K24">
        <v>0.20565900000000001</v>
      </c>
      <c r="M24">
        <v>0</v>
      </c>
      <c r="N24">
        <v>0</v>
      </c>
      <c r="P24">
        <v>0</v>
      </c>
    </row>
    <row r="25" spans="1:16" ht="12.75" customHeight="1" x14ac:dyDescent="0.25">
      <c r="B25" t="s">
        <v>32</v>
      </c>
      <c r="C25">
        <v>0.5</v>
      </c>
      <c r="D25">
        <v>0</v>
      </c>
      <c r="E25">
        <v>0</v>
      </c>
      <c r="F25">
        <v>0</v>
      </c>
      <c r="G25">
        <v>0</v>
      </c>
      <c r="H25">
        <v>0</v>
      </c>
      <c r="I25">
        <v>2.4386000000000001E-2</v>
      </c>
      <c r="J25">
        <v>2.529E-2</v>
      </c>
      <c r="K25">
        <v>0.19437599999999999</v>
      </c>
      <c r="M25">
        <v>0</v>
      </c>
      <c r="N25">
        <v>0</v>
      </c>
      <c r="P25">
        <v>0</v>
      </c>
    </row>
    <row r="26" spans="1:16" ht="12.75" customHeight="1" x14ac:dyDescent="0.25">
      <c r="B26" t="s">
        <v>32</v>
      </c>
      <c r="C26">
        <v>1</v>
      </c>
      <c r="D26">
        <v>0</v>
      </c>
      <c r="E26">
        <v>0</v>
      </c>
      <c r="F26">
        <v>0</v>
      </c>
      <c r="G26">
        <v>0</v>
      </c>
      <c r="H26">
        <v>0</v>
      </c>
      <c r="I26">
        <v>2.453E-2</v>
      </c>
      <c r="J26">
        <v>7.9686000000000007E-2</v>
      </c>
      <c r="K26">
        <v>0.17968400000000001</v>
      </c>
      <c r="M26">
        <v>0</v>
      </c>
      <c r="N26">
        <v>0</v>
      </c>
      <c r="P26">
        <v>0</v>
      </c>
    </row>
    <row r="27" spans="1:16" ht="12.75" customHeight="1" x14ac:dyDescent="0.25">
      <c r="B27" t="s">
        <v>32</v>
      </c>
      <c r="C27">
        <v>2</v>
      </c>
      <c r="D27">
        <v>6.5583000000000002E-2</v>
      </c>
      <c r="E27">
        <v>0</v>
      </c>
      <c r="F27">
        <v>3.4054000000000001E-2</v>
      </c>
      <c r="G27">
        <v>0</v>
      </c>
      <c r="H27">
        <v>2.4598999999999999E-2</v>
      </c>
      <c r="I27">
        <v>2.8035000000000001E-2</v>
      </c>
      <c r="J27">
        <v>0.13307099999999999</v>
      </c>
      <c r="K27">
        <v>0.12937000000000001</v>
      </c>
      <c r="M27">
        <v>0</v>
      </c>
      <c r="N27">
        <v>4.0833000000000001E-2</v>
      </c>
      <c r="P27">
        <v>0</v>
      </c>
    </row>
    <row r="28" spans="1:16" ht="12.75" customHeight="1" x14ac:dyDescent="0.25">
      <c r="B28" t="s">
        <v>32</v>
      </c>
      <c r="C28">
        <v>3</v>
      </c>
      <c r="D28">
        <v>0.15985199999999999</v>
      </c>
      <c r="E28">
        <v>3.6165999999999997E-2</v>
      </c>
      <c r="F28">
        <v>0.126859</v>
      </c>
      <c r="G28">
        <v>2.9155E-2</v>
      </c>
      <c r="H28">
        <v>0.101893</v>
      </c>
      <c r="I28">
        <v>2.513E-2</v>
      </c>
      <c r="J28">
        <v>0.38725199999999999</v>
      </c>
      <c r="K28">
        <v>0.232129</v>
      </c>
      <c r="M28">
        <v>0.17502699999999999</v>
      </c>
      <c r="N28">
        <v>7.3371000000000006E-2</v>
      </c>
      <c r="P28">
        <v>0</v>
      </c>
    </row>
    <row r="29" spans="1:16" ht="12.75" customHeight="1" x14ac:dyDescent="0.25">
      <c r="B29" t="s">
        <v>32</v>
      </c>
      <c r="C29">
        <v>4</v>
      </c>
      <c r="D29">
        <v>0.317135</v>
      </c>
      <c r="E29">
        <v>0.226827</v>
      </c>
      <c r="F29">
        <v>0.28993099999999999</v>
      </c>
      <c r="G29">
        <v>0.46722900000000001</v>
      </c>
      <c r="H29">
        <v>0.42437999999999998</v>
      </c>
      <c r="I29">
        <v>6.1087000000000002E-2</v>
      </c>
      <c r="J29">
        <v>0.48257299999999997</v>
      </c>
      <c r="K29">
        <v>0.146234</v>
      </c>
      <c r="M29">
        <v>0.37079800000000002</v>
      </c>
      <c r="N29">
        <v>0.26927000000000001</v>
      </c>
      <c r="P29">
        <v>5.1574000000000002E-2</v>
      </c>
    </row>
    <row r="30" spans="1:16" ht="12.75" customHeight="1" x14ac:dyDescent="0.25">
      <c r="B30" t="s">
        <v>32</v>
      </c>
      <c r="C30">
        <v>6</v>
      </c>
      <c r="D30">
        <v>0.248775</v>
      </c>
      <c r="E30">
        <v>0.113888</v>
      </c>
      <c r="F30">
        <v>0.31616</v>
      </c>
      <c r="G30">
        <v>0.61983500000000002</v>
      </c>
      <c r="H30">
        <v>0.39281199999999999</v>
      </c>
      <c r="I30">
        <v>9.6655000000000005E-2</v>
      </c>
      <c r="J30">
        <v>0.26971499999999998</v>
      </c>
      <c r="K30">
        <v>0.102947</v>
      </c>
      <c r="M30">
        <v>0.74916700000000003</v>
      </c>
      <c r="N30">
        <v>0.33600000000000002</v>
      </c>
      <c r="P30">
        <v>0.127749</v>
      </c>
    </row>
    <row r="31" spans="1:16" ht="12.75" customHeight="1" x14ac:dyDescent="0.25">
      <c r="B31" t="s">
        <v>32</v>
      </c>
      <c r="C31">
        <v>8</v>
      </c>
      <c r="D31">
        <v>0.12030100000000001</v>
      </c>
      <c r="E31">
        <v>0.22329099999999999</v>
      </c>
      <c r="F31">
        <v>0.25895699999999999</v>
      </c>
      <c r="G31">
        <v>0.45859299999999997</v>
      </c>
      <c r="H31">
        <v>0.28238999999999997</v>
      </c>
      <c r="I31">
        <v>8.3089999999999997E-2</v>
      </c>
      <c r="J31">
        <v>6.2282999999999998E-2</v>
      </c>
      <c r="K31">
        <v>0.12954599999999999</v>
      </c>
      <c r="M31">
        <v>0.404833</v>
      </c>
      <c r="N31">
        <v>4.3795000000000001E-2</v>
      </c>
      <c r="P31">
        <v>9.7169000000000005E-2</v>
      </c>
    </row>
    <row r="34" spans="1:16" ht="12.75" customHeight="1" x14ac:dyDescent="0.25">
      <c r="A34" s="4">
        <v>4</v>
      </c>
      <c r="B34" s="4"/>
    </row>
    <row r="35" spans="1:16" ht="12.75" customHeight="1" x14ac:dyDescent="0.25">
      <c r="A35" t="s">
        <v>43</v>
      </c>
      <c r="D35">
        <v>201</v>
      </c>
      <c r="E35">
        <v>210</v>
      </c>
      <c r="F35">
        <v>212</v>
      </c>
      <c r="G35">
        <v>220</v>
      </c>
      <c r="H35">
        <v>225</v>
      </c>
      <c r="I35">
        <v>230</v>
      </c>
      <c r="J35">
        <v>233</v>
      </c>
      <c r="K35">
        <v>240</v>
      </c>
      <c r="L35">
        <v>250</v>
      </c>
      <c r="M35">
        <v>255</v>
      </c>
      <c r="N35">
        <v>260</v>
      </c>
      <c r="O35">
        <v>275</v>
      </c>
      <c r="P35">
        <v>280</v>
      </c>
    </row>
    <row r="36" spans="1:16" ht="12.75" customHeight="1" x14ac:dyDescent="0.25">
      <c r="B36" s="11" t="s">
        <v>33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2.5454000000000001E-2</v>
      </c>
      <c r="K36">
        <v>2.9697000000000001E-2</v>
      </c>
    </row>
    <row r="37" spans="1:16" ht="12.75" customHeight="1" x14ac:dyDescent="0.25">
      <c r="B37" t="s">
        <v>33</v>
      </c>
      <c r="C37">
        <v>0.5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2.9899999999999999E-2</v>
      </c>
    </row>
    <row r="38" spans="1:16" ht="12.75" customHeight="1" x14ac:dyDescent="0.25">
      <c r="B38" t="s">
        <v>33</v>
      </c>
      <c r="C38">
        <v>1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2.9801000000000001E-2</v>
      </c>
    </row>
    <row r="39" spans="1:16" ht="12.75" customHeight="1" x14ac:dyDescent="0.25">
      <c r="B39" t="s">
        <v>33</v>
      </c>
      <c r="C39">
        <v>2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2.7560999999999999E-2</v>
      </c>
      <c r="K39">
        <v>2.7740999999999998E-2</v>
      </c>
    </row>
    <row r="40" spans="1:16" ht="12.75" customHeight="1" x14ac:dyDescent="0.25">
      <c r="B40" t="s">
        <v>33</v>
      </c>
      <c r="C40">
        <v>3</v>
      </c>
      <c r="D40">
        <v>2.5992000000000001E-2</v>
      </c>
      <c r="E40">
        <v>0</v>
      </c>
      <c r="F40">
        <v>0</v>
      </c>
      <c r="G40">
        <v>0</v>
      </c>
      <c r="H40">
        <v>2.4733999999999999E-2</v>
      </c>
      <c r="I40">
        <v>0</v>
      </c>
      <c r="J40">
        <v>3.3191999999999999E-2</v>
      </c>
      <c r="K40">
        <v>2.9648999999999998E-2</v>
      </c>
    </row>
    <row r="41" spans="1:16" ht="12.75" customHeight="1" x14ac:dyDescent="0.25">
      <c r="B41" t="s">
        <v>33</v>
      </c>
      <c r="C41">
        <v>4</v>
      </c>
      <c r="D41">
        <v>3.5609000000000002E-2</v>
      </c>
      <c r="E41">
        <v>3.0498999999999998E-2</v>
      </c>
      <c r="F41">
        <v>3.1459000000000001E-2</v>
      </c>
      <c r="G41">
        <v>3.5763000000000003E-2</v>
      </c>
      <c r="H41">
        <v>3.7322000000000001E-2</v>
      </c>
      <c r="I41">
        <v>0</v>
      </c>
      <c r="J41">
        <v>4.6732000000000003E-2</v>
      </c>
      <c r="K41">
        <v>2.9056999999999999E-2</v>
      </c>
    </row>
    <row r="42" spans="1:16" ht="12.75" customHeight="1" x14ac:dyDescent="0.25">
      <c r="B42" t="s">
        <v>33</v>
      </c>
      <c r="C42">
        <v>6</v>
      </c>
      <c r="D42">
        <v>3.2132000000000001E-2</v>
      </c>
      <c r="E42">
        <v>2.9277000000000001E-2</v>
      </c>
      <c r="F42">
        <v>3.3432000000000003E-2</v>
      </c>
      <c r="G42">
        <v>4.5171999999999997E-2</v>
      </c>
      <c r="H42">
        <v>4.3685000000000002E-2</v>
      </c>
      <c r="I42">
        <v>0</v>
      </c>
      <c r="J42">
        <v>3.8724000000000001E-2</v>
      </c>
      <c r="K42">
        <v>2.5551999999999998E-2</v>
      </c>
    </row>
    <row r="43" spans="1:16" ht="12.75" customHeight="1" x14ac:dyDescent="0.25">
      <c r="B43" t="s">
        <v>33</v>
      </c>
      <c r="C43">
        <v>8</v>
      </c>
      <c r="D43">
        <v>2.8254999999999999E-2</v>
      </c>
      <c r="E43">
        <v>3.5534000000000003E-2</v>
      </c>
      <c r="F43">
        <v>3.4037999999999999E-2</v>
      </c>
      <c r="G43">
        <v>3.8649999999999997E-2</v>
      </c>
      <c r="H43">
        <v>3.6284999999999998E-2</v>
      </c>
      <c r="I43">
        <v>2.4497999999999999E-2</v>
      </c>
      <c r="J43">
        <v>2.6398000000000001E-2</v>
      </c>
      <c r="K43">
        <v>2.8705999999999999E-2</v>
      </c>
    </row>
    <row r="45" spans="1:16" ht="12.75" customHeight="1" x14ac:dyDescent="0.25">
      <c r="A45" s="4">
        <v>3</v>
      </c>
      <c r="B45" s="4"/>
    </row>
    <row r="46" spans="1:16" ht="12.75" customHeight="1" x14ac:dyDescent="0.25">
      <c r="A46" t="s">
        <v>44</v>
      </c>
    </row>
    <row r="47" spans="1:16" ht="12.75" customHeight="1" x14ac:dyDescent="0.25">
      <c r="A47" t="s">
        <v>42</v>
      </c>
    </row>
    <row r="48" spans="1:16" ht="12.75" customHeight="1" x14ac:dyDescent="0.25">
      <c r="D48">
        <v>201</v>
      </c>
      <c r="E48">
        <v>210</v>
      </c>
      <c r="F48">
        <v>212</v>
      </c>
      <c r="G48">
        <v>220</v>
      </c>
      <c r="H48">
        <v>225</v>
      </c>
      <c r="I48">
        <v>230</v>
      </c>
      <c r="J48">
        <v>233</v>
      </c>
      <c r="K48">
        <v>240</v>
      </c>
      <c r="L48">
        <v>250</v>
      </c>
      <c r="M48">
        <v>255</v>
      </c>
      <c r="N48">
        <v>260</v>
      </c>
      <c r="O48">
        <v>275</v>
      </c>
      <c r="P48">
        <v>280</v>
      </c>
    </row>
    <row r="49" spans="2:11" ht="12.75" customHeight="1" x14ac:dyDescent="0.25">
      <c r="B49" s="11" t="s">
        <v>34</v>
      </c>
      <c r="C49">
        <v>0</v>
      </c>
      <c r="D49">
        <v>0</v>
      </c>
      <c r="E49">
        <v>0</v>
      </c>
      <c r="F49">
        <v>0</v>
      </c>
      <c r="G49">
        <v>0</v>
      </c>
      <c r="J49">
        <v>0</v>
      </c>
      <c r="K49">
        <v>0</v>
      </c>
    </row>
    <row r="50" spans="2:11" ht="12.75" customHeight="1" x14ac:dyDescent="0.25">
      <c r="B50" t="s">
        <v>34</v>
      </c>
      <c r="C50">
        <v>0.5</v>
      </c>
      <c r="D50">
        <v>0</v>
      </c>
      <c r="E50">
        <v>0</v>
      </c>
      <c r="F50">
        <v>0</v>
      </c>
      <c r="G50">
        <v>0</v>
      </c>
      <c r="J50">
        <v>0</v>
      </c>
      <c r="K50">
        <v>0</v>
      </c>
    </row>
    <row r="51" spans="2:11" ht="12.75" customHeight="1" x14ac:dyDescent="0.25">
      <c r="B51" t="s">
        <v>34</v>
      </c>
      <c r="C51">
        <v>1</v>
      </c>
      <c r="D51">
        <v>0</v>
      </c>
      <c r="E51">
        <v>0</v>
      </c>
      <c r="F51">
        <v>0</v>
      </c>
      <c r="G51">
        <v>0</v>
      </c>
      <c r="J51">
        <v>2.7577000000000001E-2</v>
      </c>
      <c r="K51">
        <v>4.1744000000000003E-2</v>
      </c>
    </row>
    <row r="52" spans="2:11" ht="12.75" customHeight="1" x14ac:dyDescent="0.25">
      <c r="B52" t="s">
        <v>34</v>
      </c>
      <c r="C52">
        <v>2</v>
      </c>
      <c r="D52">
        <v>0</v>
      </c>
      <c r="E52">
        <v>0</v>
      </c>
      <c r="F52">
        <v>0</v>
      </c>
      <c r="G52">
        <v>0</v>
      </c>
      <c r="J52">
        <v>2.8781000000000001E-2</v>
      </c>
      <c r="K52">
        <v>3.5708999999999998E-2</v>
      </c>
    </row>
    <row r="53" spans="2:11" ht="12.75" customHeight="1" x14ac:dyDescent="0.25">
      <c r="B53" t="s">
        <v>34</v>
      </c>
      <c r="C53">
        <v>3</v>
      </c>
      <c r="D53">
        <v>2.6214000000000001E-2</v>
      </c>
      <c r="E53">
        <v>0</v>
      </c>
      <c r="F53">
        <v>0</v>
      </c>
      <c r="G53">
        <v>2.7369000000000001E-2</v>
      </c>
      <c r="J53">
        <v>3.7130999999999997E-2</v>
      </c>
      <c r="K53">
        <v>5.8431999999999998E-2</v>
      </c>
    </row>
    <row r="54" spans="2:11" ht="12.75" customHeight="1" x14ac:dyDescent="0.25">
      <c r="B54" t="s">
        <v>34</v>
      </c>
      <c r="C54">
        <v>4</v>
      </c>
      <c r="D54">
        <v>3.1723000000000001E-2</v>
      </c>
      <c r="E54">
        <v>2.564E-2</v>
      </c>
      <c r="F54">
        <v>0</v>
      </c>
      <c r="G54">
        <v>2.9125999999999999E-2</v>
      </c>
      <c r="J54">
        <v>5.0856999999999999E-2</v>
      </c>
      <c r="K54">
        <v>4.0932999999999997E-2</v>
      </c>
    </row>
    <row r="55" spans="2:11" ht="12.75" customHeight="1" x14ac:dyDescent="0.25">
      <c r="B55" t="s">
        <v>34</v>
      </c>
      <c r="C55">
        <v>6</v>
      </c>
      <c r="D55">
        <v>2.596E-2</v>
      </c>
      <c r="E55">
        <v>0</v>
      </c>
      <c r="F55">
        <v>2.3427E-2</v>
      </c>
      <c r="G55">
        <v>4.2159000000000002E-2</v>
      </c>
      <c r="J55">
        <v>3.3131000000000001E-2</v>
      </c>
      <c r="K55">
        <v>3.4119999999999998E-2</v>
      </c>
    </row>
    <row r="56" spans="2:11" ht="12.75" customHeight="1" x14ac:dyDescent="0.25">
      <c r="B56" t="s">
        <v>34</v>
      </c>
      <c r="C56">
        <v>8</v>
      </c>
      <c r="D56">
        <v>0</v>
      </c>
      <c r="E56">
        <v>2.5413999999999999E-2</v>
      </c>
      <c r="F56">
        <v>2.4007000000000001E-2</v>
      </c>
      <c r="G56">
        <v>4.4918E-2</v>
      </c>
      <c r="J56">
        <v>2.5101999999999999E-2</v>
      </c>
      <c r="K56">
        <v>3.5196999999999999E-2</v>
      </c>
    </row>
  </sheetData>
  <printOptions gridLines="1" gridLinesSet="0"/>
  <pageMargins left="0.7" right="0.7" top="0.75" bottom="0.75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COCOA CC</vt:lpstr>
      <vt:lpstr>COCOA MPC</vt:lpstr>
      <vt:lpstr>Most important metabolites CC </vt:lpstr>
      <vt:lpstr>Most important metabolites MPC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</dc:creator>
  <cp:lastModifiedBy>Windows User</cp:lastModifiedBy>
  <cp:revision>2</cp:revision>
  <dcterms:created xsi:type="dcterms:W3CDTF">2020-06-09T00:14:32Z</dcterms:created>
  <dcterms:modified xsi:type="dcterms:W3CDTF">2020-08-20T10:59:39Z</dcterms:modified>
</cp:coreProperties>
</file>