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G:\PWR 1-15-11\La Selva\Herb traits = PeerJ\"/>
    </mc:Choice>
  </mc:AlternateContent>
  <xr:revisionPtr revIDLastSave="0" documentId="8_{D2AAF9D4-768A-48EA-A87E-F6BB7DEF019F}" xr6:coauthVersionLast="45" xr6:coauthVersionMax="45" xr10:uidLastSave="{00000000-0000-0000-0000-000000000000}"/>
  <bookViews>
    <workbookView xWindow="-120" yWindow="1320" windowWidth="29040" windowHeight="14400" xr2:uid="{00000000-000D-0000-FFFF-FFFF00000000}"/>
  </bookViews>
  <sheets>
    <sheet name="Table 1" sheetId="1" r:id="rId1"/>
    <sheet name="Table 2" sheetId="2" r:id="rId2"/>
    <sheet name="Table 3 v1" sheetId="5" r:id="rId3"/>
    <sheet name="Table 3 v2" sheetId="3" r:id="rId4"/>
    <sheet name="Table 3 v3"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6" i="5" l="1"/>
  <c r="D132" i="5"/>
  <c r="D131" i="5"/>
  <c r="D124" i="5"/>
  <c r="D123" i="5"/>
  <c r="D115" i="5"/>
  <c r="D108" i="5"/>
  <c r="D107" i="5"/>
  <c r="D102" i="5"/>
  <c r="D101" i="5"/>
  <c r="D96" i="5"/>
  <c r="D95" i="5"/>
  <c r="D87" i="5"/>
  <c r="D86" i="5"/>
  <c r="D81" i="5"/>
  <c r="D80" i="5"/>
  <c r="D74" i="5"/>
  <c r="D73" i="5"/>
  <c r="D68" i="5"/>
  <c r="D67" i="5"/>
  <c r="D60" i="5"/>
  <c r="D59" i="5"/>
  <c r="D54" i="5"/>
  <c r="D53" i="5"/>
  <c r="D45" i="5"/>
  <c r="D44" i="5"/>
  <c r="D39" i="5"/>
  <c r="D38" i="5"/>
  <c r="D34" i="5"/>
  <c r="D33" i="5"/>
  <c r="D29" i="5"/>
  <c r="D28" i="5"/>
  <c r="D21" i="5"/>
  <c r="D20" i="5"/>
  <c r="N16" i="3" l="1"/>
  <c r="N17" i="3"/>
  <c r="Z16" i="4" l="1"/>
  <c r="Y16" i="4"/>
  <c r="X16" i="4"/>
  <c r="V16" i="4"/>
  <c r="U16" i="4"/>
  <c r="S16" i="4"/>
  <c r="Q16" i="4"/>
  <c r="O16" i="4"/>
  <c r="N16" i="4"/>
  <c r="L16" i="4"/>
  <c r="J16" i="4"/>
  <c r="H16" i="4"/>
  <c r="F16" i="4"/>
  <c r="E16" i="4"/>
  <c r="D16" i="4"/>
  <c r="C16" i="4"/>
  <c r="B16" i="4"/>
  <c r="Z15" i="4"/>
  <c r="Y15" i="4"/>
  <c r="X15" i="4"/>
  <c r="V15" i="4"/>
  <c r="U15" i="4"/>
  <c r="S15" i="4"/>
  <c r="Q15" i="4"/>
  <c r="O15" i="4"/>
  <c r="N15" i="4"/>
  <c r="L15" i="4"/>
  <c r="J15" i="4"/>
  <c r="H15" i="4"/>
  <c r="F15" i="4"/>
  <c r="E15" i="4"/>
  <c r="D15" i="4"/>
  <c r="C15" i="4"/>
  <c r="B15" i="4"/>
  <c r="C17" i="3"/>
  <c r="D17" i="3"/>
  <c r="E17" i="3"/>
  <c r="F17" i="3"/>
  <c r="G17" i="3"/>
  <c r="H17" i="3"/>
  <c r="I17" i="3"/>
  <c r="J17" i="3"/>
  <c r="K17" i="3"/>
  <c r="L17" i="3"/>
  <c r="O17" i="3"/>
  <c r="P17" i="3"/>
  <c r="Q17" i="3"/>
  <c r="R17" i="3"/>
  <c r="S17" i="3"/>
  <c r="B17" i="3"/>
  <c r="C16" i="3"/>
  <c r="D16" i="3"/>
  <c r="E16" i="3"/>
  <c r="F16" i="3"/>
  <c r="G16" i="3"/>
  <c r="H16" i="3"/>
  <c r="I16" i="3"/>
  <c r="J16" i="3"/>
  <c r="K16" i="3"/>
  <c r="L16" i="3"/>
  <c r="O16" i="3"/>
  <c r="P16" i="3"/>
  <c r="Q16" i="3"/>
  <c r="R16" i="3"/>
  <c r="S16" i="3"/>
  <c r="B16" i="3"/>
  <c r="H201" i="2" l="1"/>
  <c r="G201" i="2"/>
  <c r="D201" i="2"/>
  <c r="C201" i="2"/>
  <c r="H200" i="2"/>
  <c r="G200" i="2"/>
  <c r="D200" i="2"/>
  <c r="C200" i="2"/>
  <c r="F199" i="2"/>
  <c r="E199" i="2"/>
  <c r="F198" i="2"/>
  <c r="E198" i="2"/>
  <c r="F197" i="2"/>
  <c r="E197" i="2"/>
  <c r="H196" i="2"/>
  <c r="G196" i="2"/>
  <c r="D196" i="2"/>
  <c r="C196" i="2"/>
  <c r="H195" i="2"/>
  <c r="G195" i="2"/>
  <c r="D195" i="2"/>
  <c r="C195" i="2"/>
  <c r="F194" i="2"/>
  <c r="E194" i="2"/>
  <c r="F193" i="2"/>
  <c r="E193" i="2"/>
  <c r="F192" i="2"/>
  <c r="E192" i="2"/>
  <c r="F191" i="2"/>
  <c r="E191" i="2"/>
  <c r="H190" i="2"/>
  <c r="G190" i="2"/>
  <c r="D190" i="2"/>
  <c r="C190" i="2"/>
  <c r="H189" i="2"/>
  <c r="G189" i="2"/>
  <c r="D189" i="2"/>
  <c r="C189" i="2"/>
  <c r="F188" i="2"/>
  <c r="E188" i="2"/>
  <c r="F187" i="2"/>
  <c r="E187" i="2"/>
  <c r="F186" i="2"/>
  <c r="E186" i="2"/>
  <c r="H185" i="2"/>
  <c r="G185" i="2"/>
  <c r="D185" i="2"/>
  <c r="C185" i="2"/>
  <c r="H184" i="2"/>
  <c r="G184" i="2"/>
  <c r="D184" i="2"/>
  <c r="C184" i="2"/>
  <c r="F183" i="2"/>
  <c r="E183" i="2"/>
  <c r="F182" i="2"/>
  <c r="E182" i="2"/>
  <c r="F181" i="2"/>
  <c r="E181" i="2"/>
  <c r="H180" i="2"/>
  <c r="G180" i="2"/>
  <c r="D180" i="2"/>
  <c r="C180" i="2"/>
  <c r="H179" i="2"/>
  <c r="G179" i="2"/>
  <c r="D179" i="2"/>
  <c r="C179" i="2"/>
  <c r="F178" i="2"/>
  <c r="E178" i="2"/>
  <c r="F177" i="2"/>
  <c r="E177" i="2"/>
  <c r="F176" i="2"/>
  <c r="E176" i="2"/>
  <c r="H175" i="2"/>
  <c r="G175" i="2"/>
  <c r="D175" i="2"/>
  <c r="C175" i="2"/>
  <c r="H174" i="2"/>
  <c r="G174" i="2"/>
  <c r="D174" i="2"/>
  <c r="C174" i="2"/>
  <c r="F173" i="2"/>
  <c r="E173" i="2"/>
  <c r="F172" i="2"/>
  <c r="E172" i="2"/>
  <c r="F171" i="2"/>
  <c r="E171" i="2"/>
  <c r="H170" i="2"/>
  <c r="G170" i="2"/>
  <c r="D170" i="2"/>
  <c r="C170" i="2"/>
  <c r="H169" i="2"/>
  <c r="G169" i="2"/>
  <c r="D169" i="2"/>
  <c r="C169" i="2"/>
  <c r="F168" i="2"/>
  <c r="E168" i="2"/>
  <c r="F167" i="2"/>
  <c r="E167" i="2"/>
  <c r="F166" i="2"/>
  <c r="E166" i="2"/>
  <c r="H165" i="2"/>
  <c r="G165" i="2"/>
  <c r="D165" i="2"/>
  <c r="C165" i="2"/>
  <c r="H164" i="2"/>
  <c r="G164" i="2"/>
  <c r="D164" i="2"/>
  <c r="C164" i="2"/>
  <c r="F163" i="2"/>
  <c r="E163" i="2"/>
  <c r="F162" i="2"/>
  <c r="E162" i="2"/>
  <c r="F161" i="2"/>
  <c r="E161" i="2"/>
  <c r="H160" i="2"/>
  <c r="G160" i="2"/>
  <c r="D160" i="2"/>
  <c r="C160" i="2"/>
  <c r="H159" i="2"/>
  <c r="G159" i="2"/>
  <c r="D159" i="2"/>
  <c r="C159" i="2"/>
  <c r="F158" i="2"/>
  <c r="E158" i="2"/>
  <c r="F157" i="2"/>
  <c r="E157" i="2"/>
  <c r="F156" i="2"/>
  <c r="E156" i="2"/>
  <c r="H155" i="2"/>
  <c r="G155" i="2"/>
  <c r="D155" i="2"/>
  <c r="C155" i="2"/>
  <c r="H154" i="2"/>
  <c r="G154" i="2"/>
  <c r="D154" i="2"/>
  <c r="C154" i="2"/>
  <c r="F153" i="2"/>
  <c r="E153" i="2"/>
  <c r="F152" i="2"/>
  <c r="E152" i="2"/>
  <c r="F151" i="2"/>
  <c r="E151" i="2"/>
  <c r="H150" i="2"/>
  <c r="G150" i="2"/>
  <c r="D150" i="2"/>
  <c r="C150" i="2"/>
  <c r="H149" i="2"/>
  <c r="G149" i="2"/>
  <c r="D149" i="2"/>
  <c r="C149" i="2"/>
  <c r="F148" i="2"/>
  <c r="E148" i="2"/>
  <c r="F147" i="2"/>
  <c r="E147" i="2"/>
  <c r="F146" i="2"/>
  <c r="E146" i="2"/>
  <c r="H145" i="2"/>
  <c r="G145" i="2"/>
  <c r="D145" i="2"/>
  <c r="C145" i="2"/>
  <c r="H144" i="2"/>
  <c r="G144" i="2"/>
  <c r="D144" i="2"/>
  <c r="C144" i="2"/>
  <c r="F143" i="2"/>
  <c r="E143" i="2"/>
  <c r="F142" i="2"/>
  <c r="E142" i="2"/>
  <c r="F141" i="2"/>
  <c r="E141" i="2"/>
  <c r="H140" i="2"/>
  <c r="G140" i="2"/>
  <c r="D140" i="2"/>
  <c r="C140" i="2"/>
  <c r="H139" i="2"/>
  <c r="G139" i="2"/>
  <c r="D139" i="2"/>
  <c r="C139" i="2"/>
  <c r="F138" i="2"/>
  <c r="E138" i="2"/>
  <c r="F137" i="2"/>
  <c r="E137" i="2"/>
  <c r="F136" i="2"/>
  <c r="E136" i="2"/>
  <c r="H135" i="2"/>
  <c r="G135" i="2"/>
  <c r="D135" i="2"/>
  <c r="C135" i="2"/>
  <c r="H134" i="2"/>
  <c r="G134" i="2"/>
  <c r="D134" i="2"/>
  <c r="C134" i="2"/>
  <c r="F133" i="2"/>
  <c r="E133" i="2"/>
  <c r="F132" i="2"/>
  <c r="E132" i="2"/>
  <c r="F131" i="2"/>
  <c r="E131" i="2"/>
  <c r="H130" i="2"/>
  <c r="G130" i="2"/>
  <c r="D130" i="2"/>
  <c r="C130" i="2"/>
  <c r="H129" i="2"/>
  <c r="G129" i="2"/>
  <c r="D129" i="2"/>
  <c r="C129" i="2"/>
  <c r="F128" i="2"/>
  <c r="E128" i="2"/>
  <c r="F127" i="2"/>
  <c r="E127" i="2"/>
  <c r="F126" i="2"/>
  <c r="E126" i="2"/>
  <c r="H125" i="2"/>
  <c r="G125" i="2"/>
  <c r="D125" i="2"/>
  <c r="C125" i="2"/>
  <c r="H124" i="2"/>
  <c r="G124" i="2"/>
  <c r="D124" i="2"/>
  <c r="C124" i="2"/>
  <c r="F123" i="2"/>
  <c r="E123" i="2"/>
  <c r="F122" i="2"/>
  <c r="E122" i="2"/>
  <c r="F121" i="2"/>
  <c r="E121" i="2"/>
  <c r="H120" i="2"/>
  <c r="G120" i="2"/>
  <c r="D120" i="2"/>
  <c r="C120" i="2"/>
  <c r="H119" i="2"/>
  <c r="G119" i="2"/>
  <c r="D119" i="2"/>
  <c r="C119" i="2"/>
  <c r="F118" i="2"/>
  <c r="E118" i="2"/>
  <c r="F117" i="2"/>
  <c r="E117" i="2"/>
  <c r="F116" i="2"/>
  <c r="E116" i="2"/>
  <c r="H115" i="2"/>
  <c r="G115" i="2"/>
  <c r="D115" i="2"/>
  <c r="C115" i="2"/>
  <c r="H114" i="2"/>
  <c r="G114" i="2"/>
  <c r="D114" i="2"/>
  <c r="C114" i="2"/>
  <c r="F113" i="2"/>
  <c r="E113" i="2"/>
  <c r="F112" i="2"/>
  <c r="E112" i="2"/>
  <c r="F111" i="2"/>
  <c r="E111" i="2"/>
  <c r="H110" i="2"/>
  <c r="G110" i="2"/>
  <c r="D110" i="2"/>
  <c r="C110" i="2"/>
  <c r="H109" i="2"/>
  <c r="G109" i="2"/>
  <c r="D109" i="2"/>
  <c r="C109" i="2"/>
  <c r="F108" i="2"/>
  <c r="E108" i="2"/>
  <c r="F107" i="2"/>
  <c r="E107" i="2"/>
  <c r="F106" i="2"/>
  <c r="E106" i="2"/>
  <c r="H105" i="2"/>
  <c r="G105" i="2"/>
  <c r="D105" i="2"/>
  <c r="C105" i="2"/>
  <c r="H104" i="2"/>
  <c r="G104" i="2"/>
  <c r="D104" i="2"/>
  <c r="C104" i="2"/>
  <c r="F103" i="2"/>
  <c r="E103" i="2"/>
  <c r="F102" i="2"/>
  <c r="E102" i="2"/>
  <c r="F101" i="2"/>
  <c r="E101" i="2"/>
  <c r="H100" i="2"/>
  <c r="G100" i="2"/>
  <c r="D100" i="2"/>
  <c r="C100" i="2"/>
  <c r="H99" i="2"/>
  <c r="G99" i="2"/>
  <c r="D99" i="2"/>
  <c r="C99" i="2"/>
  <c r="F98" i="2"/>
  <c r="E98" i="2"/>
  <c r="F97" i="2"/>
  <c r="E97" i="2"/>
  <c r="F96" i="2"/>
  <c r="E96" i="2"/>
  <c r="H95" i="2"/>
  <c r="G95" i="2"/>
  <c r="D95" i="2"/>
  <c r="C95" i="2"/>
  <c r="H94" i="2"/>
  <c r="G94" i="2"/>
  <c r="D94" i="2"/>
  <c r="C94" i="2"/>
  <c r="F93" i="2"/>
  <c r="E93" i="2"/>
  <c r="F92" i="2"/>
  <c r="E92" i="2"/>
  <c r="F91" i="2"/>
  <c r="E91" i="2"/>
  <c r="H90" i="2"/>
  <c r="G90" i="2"/>
  <c r="D90" i="2"/>
  <c r="C90" i="2"/>
  <c r="H89" i="2"/>
  <c r="G89" i="2"/>
  <c r="D89" i="2"/>
  <c r="C89" i="2"/>
  <c r="F88" i="2"/>
  <c r="E88" i="2"/>
  <c r="F87" i="2"/>
  <c r="E87" i="2"/>
  <c r="F86" i="2"/>
  <c r="E86" i="2"/>
  <c r="H85" i="2"/>
  <c r="G85" i="2"/>
  <c r="D85" i="2"/>
  <c r="C85" i="2"/>
  <c r="H84" i="2"/>
  <c r="G84" i="2"/>
  <c r="D84" i="2"/>
  <c r="C84" i="2"/>
  <c r="F83" i="2"/>
  <c r="E83" i="2"/>
  <c r="F82" i="2"/>
  <c r="E82" i="2"/>
  <c r="F81" i="2"/>
  <c r="E81" i="2"/>
  <c r="H80" i="2"/>
  <c r="G80" i="2"/>
  <c r="D80" i="2"/>
  <c r="C80" i="2"/>
  <c r="H79" i="2"/>
  <c r="G79" i="2"/>
  <c r="D79" i="2"/>
  <c r="C79" i="2"/>
  <c r="F78" i="2"/>
  <c r="E78" i="2"/>
  <c r="F77" i="2"/>
  <c r="E77" i="2"/>
  <c r="F76" i="2"/>
  <c r="E76" i="2"/>
  <c r="H75" i="2"/>
  <c r="G75" i="2"/>
  <c r="D75" i="2"/>
  <c r="C75" i="2"/>
  <c r="H74" i="2"/>
  <c r="G74" i="2"/>
  <c r="D74" i="2"/>
  <c r="C74" i="2"/>
  <c r="F73" i="2"/>
  <c r="E73" i="2"/>
  <c r="F72" i="2"/>
  <c r="E72" i="2"/>
  <c r="F71" i="2"/>
  <c r="E71" i="2"/>
  <c r="H70" i="2"/>
  <c r="G70" i="2"/>
  <c r="D70" i="2"/>
  <c r="C70" i="2"/>
  <c r="H69" i="2"/>
  <c r="G69" i="2"/>
  <c r="D69" i="2"/>
  <c r="C69" i="2"/>
  <c r="F68" i="2"/>
  <c r="E68" i="2"/>
  <c r="F67" i="2"/>
  <c r="E67" i="2"/>
  <c r="F66" i="2"/>
  <c r="E66" i="2"/>
  <c r="H26" i="2"/>
  <c r="G26" i="2"/>
  <c r="D26" i="2"/>
  <c r="C26" i="2"/>
  <c r="H25" i="2"/>
  <c r="G25" i="2"/>
  <c r="D25" i="2"/>
  <c r="C25" i="2"/>
  <c r="F24" i="2"/>
  <c r="E24" i="2"/>
  <c r="F23" i="2"/>
  <c r="E23" i="2"/>
  <c r="F22" i="2"/>
  <c r="E22" i="2"/>
  <c r="H65" i="2"/>
  <c r="G65" i="2"/>
  <c r="D65" i="2"/>
  <c r="C65" i="2"/>
  <c r="H64" i="2"/>
  <c r="G64" i="2"/>
  <c r="D64" i="2"/>
  <c r="C64" i="2"/>
  <c r="F63" i="2"/>
  <c r="E63" i="2"/>
  <c r="F62" i="2"/>
  <c r="E62" i="2"/>
  <c r="F61" i="2"/>
  <c r="E61" i="2"/>
  <c r="H60" i="2"/>
  <c r="G60" i="2"/>
  <c r="D60" i="2"/>
  <c r="C60" i="2"/>
  <c r="H59" i="2"/>
  <c r="G59" i="2"/>
  <c r="D59" i="2"/>
  <c r="C59" i="2"/>
  <c r="F58" i="2"/>
  <c r="E58" i="2"/>
  <c r="F57" i="2"/>
  <c r="E57" i="2"/>
  <c r="F56" i="2"/>
  <c r="E56" i="2"/>
  <c r="H55" i="2"/>
  <c r="G55" i="2"/>
  <c r="D55" i="2"/>
  <c r="C55" i="2"/>
  <c r="H54" i="2"/>
  <c r="G54" i="2"/>
  <c r="D54" i="2"/>
  <c r="C54" i="2"/>
  <c r="F53" i="2"/>
  <c r="E53" i="2"/>
  <c r="F52" i="2"/>
  <c r="E52" i="2"/>
  <c r="F51" i="2"/>
  <c r="E51" i="2"/>
  <c r="H49" i="2"/>
  <c r="G49" i="2"/>
  <c r="H50" i="2"/>
  <c r="G50" i="2"/>
  <c r="D50" i="2"/>
  <c r="C50" i="2"/>
  <c r="D49" i="2"/>
  <c r="C49" i="2"/>
  <c r="F48" i="2"/>
  <c r="E48" i="2"/>
  <c r="F47" i="2"/>
  <c r="E47" i="2"/>
  <c r="F46" i="2"/>
  <c r="E46" i="2"/>
  <c r="H45" i="2"/>
  <c r="G45" i="2"/>
  <c r="D45" i="2"/>
  <c r="C45" i="2"/>
  <c r="H44" i="2"/>
  <c r="G44" i="2"/>
  <c r="D44" i="2"/>
  <c r="C44" i="2"/>
  <c r="F43" i="2"/>
  <c r="E43" i="2"/>
  <c r="F42" i="2"/>
  <c r="E42" i="2"/>
  <c r="F41" i="2"/>
  <c r="E41" i="2"/>
  <c r="H40" i="2"/>
  <c r="G40" i="2"/>
  <c r="D40" i="2"/>
  <c r="C40" i="2"/>
  <c r="H39" i="2"/>
  <c r="G39" i="2"/>
  <c r="D39" i="2"/>
  <c r="C39" i="2"/>
  <c r="F38" i="2"/>
  <c r="E38" i="2"/>
  <c r="F37" i="2"/>
  <c r="E37" i="2"/>
  <c r="H36" i="2"/>
  <c r="G36" i="2"/>
  <c r="D36" i="2"/>
  <c r="C36" i="2"/>
  <c r="H35" i="2"/>
  <c r="G35" i="2"/>
  <c r="D35" i="2"/>
  <c r="C35" i="2"/>
  <c r="F34" i="2"/>
  <c r="E34" i="2"/>
  <c r="F33" i="2"/>
  <c r="E33" i="2"/>
  <c r="F32" i="2"/>
  <c r="E32" i="2"/>
  <c r="H31" i="2"/>
  <c r="G31" i="2"/>
  <c r="D31" i="2"/>
  <c r="C31" i="2"/>
  <c r="H30" i="2"/>
  <c r="G30" i="2"/>
  <c r="D30" i="2"/>
  <c r="C30" i="2"/>
  <c r="F29" i="2"/>
  <c r="E29" i="2"/>
  <c r="F28" i="2"/>
  <c r="E28" i="2"/>
  <c r="F27" i="2"/>
  <c r="E27" i="2"/>
  <c r="H21" i="2"/>
  <c r="G21" i="2"/>
  <c r="D21" i="2"/>
  <c r="C21" i="2"/>
  <c r="H20" i="2"/>
  <c r="G20" i="2"/>
  <c r="D20" i="2"/>
  <c r="C20" i="2"/>
  <c r="F19" i="2"/>
  <c r="E19" i="2"/>
  <c r="F18" i="2"/>
  <c r="E18" i="2"/>
  <c r="F17" i="2"/>
  <c r="E17" i="2"/>
  <c r="H16" i="2"/>
  <c r="G16" i="2"/>
  <c r="D16" i="2"/>
  <c r="C16" i="2"/>
  <c r="H15" i="2"/>
  <c r="G15" i="2"/>
  <c r="D15" i="2"/>
  <c r="C15" i="2"/>
  <c r="F14" i="2"/>
  <c r="E14" i="2"/>
  <c r="F13" i="2"/>
  <c r="E13" i="2"/>
  <c r="F12" i="2"/>
  <c r="E12" i="2"/>
  <c r="H11" i="2"/>
  <c r="G11" i="2"/>
  <c r="D11" i="2"/>
  <c r="C11" i="2"/>
  <c r="H10" i="2"/>
  <c r="G10" i="2"/>
  <c r="D10" i="2"/>
  <c r="C10" i="2"/>
  <c r="F9" i="2"/>
  <c r="E9" i="2"/>
  <c r="F8" i="2"/>
  <c r="E8" i="2"/>
  <c r="F7" i="2"/>
  <c r="E7" i="2"/>
  <c r="F180" i="2" l="1"/>
  <c r="F185" i="2"/>
  <c r="F190" i="2"/>
  <c r="F196" i="2"/>
  <c r="F201" i="2"/>
  <c r="E184" i="2"/>
  <c r="E200" i="2"/>
  <c r="E201" i="2"/>
  <c r="F184" i="2"/>
  <c r="F200" i="2"/>
  <c r="E155" i="2"/>
  <c r="E160" i="2"/>
  <c r="E165" i="2"/>
  <c r="E169" i="2"/>
  <c r="E175" i="2"/>
  <c r="E180" i="2"/>
  <c r="E185" i="2"/>
  <c r="E189" i="2"/>
  <c r="E195" i="2"/>
  <c r="E179" i="2"/>
  <c r="F189" i="2"/>
  <c r="F195" i="2"/>
  <c r="E190" i="2"/>
  <c r="E196" i="2"/>
  <c r="F179" i="2"/>
  <c r="F155" i="2"/>
  <c r="F160" i="2"/>
  <c r="F165" i="2"/>
  <c r="F170" i="2"/>
  <c r="F175" i="2"/>
  <c r="E115" i="2"/>
  <c r="E120" i="2"/>
  <c r="E125" i="2"/>
  <c r="E130" i="2"/>
  <c r="E135" i="2"/>
  <c r="E140" i="2"/>
  <c r="E145" i="2"/>
  <c r="E154" i="2"/>
  <c r="E164" i="2"/>
  <c r="E174" i="2"/>
  <c r="F154" i="2"/>
  <c r="F164" i="2"/>
  <c r="F174" i="2"/>
  <c r="E159" i="2"/>
  <c r="F169" i="2"/>
  <c r="E170" i="2"/>
  <c r="F159" i="2"/>
  <c r="F55" i="2"/>
  <c r="F60" i="2"/>
  <c r="F65" i="2"/>
  <c r="F25" i="2"/>
  <c r="F70" i="2"/>
  <c r="F75" i="2"/>
  <c r="F110" i="2"/>
  <c r="F115" i="2"/>
  <c r="F120" i="2"/>
  <c r="F125" i="2"/>
  <c r="F130" i="2"/>
  <c r="F135" i="2"/>
  <c r="F140" i="2"/>
  <c r="F145" i="2"/>
  <c r="F150" i="2"/>
  <c r="E95" i="2"/>
  <c r="E99" i="2"/>
  <c r="E105" i="2"/>
  <c r="E109" i="2"/>
  <c r="F95" i="2"/>
  <c r="F89" i="2"/>
  <c r="F100" i="2"/>
  <c r="F105" i="2"/>
  <c r="F109" i="2"/>
  <c r="E119" i="2"/>
  <c r="E129" i="2"/>
  <c r="E139" i="2"/>
  <c r="E149" i="2"/>
  <c r="E150" i="2"/>
  <c r="E70" i="2"/>
  <c r="E74" i="2"/>
  <c r="E80" i="2"/>
  <c r="E84" i="2"/>
  <c r="E110" i="2"/>
  <c r="F119" i="2"/>
  <c r="F129" i="2"/>
  <c r="F139" i="2"/>
  <c r="F149" i="2"/>
  <c r="F80" i="2"/>
  <c r="F84" i="2"/>
  <c r="E134" i="2"/>
  <c r="E114" i="2"/>
  <c r="E124" i="2"/>
  <c r="E144" i="2"/>
  <c r="F114" i="2"/>
  <c r="F124" i="2"/>
  <c r="F134" i="2"/>
  <c r="F144" i="2"/>
  <c r="E85" i="2"/>
  <c r="F90" i="2"/>
  <c r="E94" i="2"/>
  <c r="E104" i="2"/>
  <c r="F85" i="2"/>
  <c r="E89" i="2"/>
  <c r="E90" i="2"/>
  <c r="F94" i="2"/>
  <c r="F104" i="2"/>
  <c r="E100" i="2"/>
  <c r="F99" i="2"/>
  <c r="F26" i="2"/>
  <c r="E69" i="2"/>
  <c r="E79" i="2"/>
  <c r="E55" i="2"/>
  <c r="E60" i="2"/>
  <c r="E65" i="2"/>
  <c r="E25" i="2"/>
  <c r="E26" i="2"/>
  <c r="F69" i="2"/>
  <c r="F79" i="2"/>
  <c r="E75" i="2"/>
  <c r="F74" i="2"/>
  <c r="E11" i="2"/>
  <c r="E15" i="2"/>
  <c r="E21" i="2"/>
  <c r="E30" i="2"/>
  <c r="E40" i="2"/>
  <c r="E44" i="2"/>
  <c r="E54" i="2"/>
  <c r="E64" i="2"/>
  <c r="F11" i="2"/>
  <c r="F16" i="2"/>
  <c r="F30" i="2"/>
  <c r="F40" i="2"/>
  <c r="F44" i="2"/>
  <c r="F54" i="2"/>
  <c r="F64" i="2"/>
  <c r="E59" i="2"/>
  <c r="F59" i="2"/>
  <c r="F31" i="2"/>
  <c r="F36" i="2"/>
  <c r="E31" i="2"/>
  <c r="E35" i="2"/>
  <c r="E39" i="2"/>
  <c r="E45" i="2"/>
  <c r="E49" i="2"/>
  <c r="F39" i="2"/>
  <c r="F45" i="2"/>
  <c r="F50" i="2"/>
  <c r="E50" i="2"/>
  <c r="F35" i="2"/>
  <c r="F49" i="2"/>
  <c r="E36" i="2"/>
  <c r="F21" i="2"/>
  <c r="E10" i="2"/>
  <c r="E20" i="2"/>
  <c r="F10" i="2"/>
  <c r="F20" i="2"/>
  <c r="F15" i="2"/>
  <c r="E16" i="2"/>
  <c r="E206" i="1"/>
  <c r="D206" i="1"/>
  <c r="C206" i="1"/>
  <c r="E205" i="1"/>
  <c r="D205" i="1"/>
  <c r="C205" i="1"/>
  <c r="H204" i="1"/>
  <c r="G204" i="1"/>
  <c r="F204" i="1"/>
  <c r="H203" i="1"/>
  <c r="G203" i="1"/>
  <c r="F203" i="1"/>
  <c r="H202" i="1"/>
  <c r="G202" i="1"/>
  <c r="F202" i="1"/>
  <c r="E201" i="1"/>
  <c r="D201" i="1"/>
  <c r="C201" i="1"/>
  <c r="E200" i="1"/>
  <c r="D200" i="1"/>
  <c r="C200" i="1"/>
  <c r="H199" i="1"/>
  <c r="G199" i="1"/>
  <c r="F199" i="1"/>
  <c r="H198" i="1"/>
  <c r="G198" i="1"/>
  <c r="F198" i="1"/>
  <c r="H197" i="1"/>
  <c r="G197" i="1"/>
  <c r="F197" i="1"/>
  <c r="E196" i="1"/>
  <c r="D196" i="1"/>
  <c r="C196" i="1"/>
  <c r="E195" i="1"/>
  <c r="D195" i="1"/>
  <c r="C195" i="1"/>
  <c r="H194" i="1"/>
  <c r="G194" i="1"/>
  <c r="F194" i="1"/>
  <c r="H193" i="1"/>
  <c r="G193" i="1"/>
  <c r="F193" i="1"/>
  <c r="H192" i="1"/>
  <c r="G192" i="1"/>
  <c r="F192" i="1"/>
  <c r="E191" i="1"/>
  <c r="D191" i="1"/>
  <c r="C191" i="1"/>
  <c r="E190" i="1"/>
  <c r="D190" i="1"/>
  <c r="C190" i="1"/>
  <c r="H189" i="1"/>
  <c r="G189" i="1"/>
  <c r="F189" i="1"/>
  <c r="H188" i="1"/>
  <c r="G188" i="1"/>
  <c r="F188" i="1"/>
  <c r="H187" i="1"/>
  <c r="G187" i="1"/>
  <c r="F187" i="1"/>
  <c r="E186" i="1"/>
  <c r="D186" i="1"/>
  <c r="C186" i="1"/>
  <c r="E185" i="1"/>
  <c r="D185" i="1"/>
  <c r="C185" i="1"/>
  <c r="H184" i="1"/>
  <c r="G184" i="1"/>
  <c r="F184" i="1"/>
  <c r="H183" i="1"/>
  <c r="G183" i="1"/>
  <c r="F183" i="1"/>
  <c r="H182" i="1"/>
  <c r="G182" i="1"/>
  <c r="F182" i="1"/>
  <c r="E181" i="1"/>
  <c r="D181" i="1"/>
  <c r="C181" i="1"/>
  <c r="E180" i="1"/>
  <c r="D180" i="1"/>
  <c r="C180" i="1"/>
  <c r="H179" i="1"/>
  <c r="G179" i="1"/>
  <c r="F179" i="1"/>
  <c r="H178" i="1"/>
  <c r="G178" i="1"/>
  <c r="F178" i="1"/>
  <c r="H177" i="1"/>
  <c r="G177" i="1"/>
  <c r="F177" i="1"/>
  <c r="E176" i="1"/>
  <c r="D176" i="1"/>
  <c r="C176" i="1"/>
  <c r="E175" i="1"/>
  <c r="D175" i="1"/>
  <c r="C175" i="1"/>
  <c r="H174" i="1"/>
  <c r="G174" i="1"/>
  <c r="F174" i="1"/>
  <c r="H173" i="1"/>
  <c r="G173" i="1"/>
  <c r="F173" i="1"/>
  <c r="H172" i="1"/>
  <c r="G172" i="1"/>
  <c r="F172" i="1"/>
  <c r="E171" i="1"/>
  <c r="D171" i="1"/>
  <c r="C171" i="1"/>
  <c r="E170" i="1"/>
  <c r="D170" i="1"/>
  <c r="C170" i="1"/>
  <c r="H169" i="1"/>
  <c r="G169" i="1"/>
  <c r="F169" i="1"/>
  <c r="H168" i="1"/>
  <c r="G168" i="1"/>
  <c r="F168" i="1"/>
  <c r="H167" i="1"/>
  <c r="G167" i="1"/>
  <c r="F167" i="1"/>
  <c r="E166" i="1"/>
  <c r="D166" i="1"/>
  <c r="C166" i="1"/>
  <c r="E165" i="1"/>
  <c r="D165" i="1"/>
  <c r="C165" i="1"/>
  <c r="H164" i="1"/>
  <c r="G164" i="1"/>
  <c r="F164" i="1"/>
  <c r="H163" i="1"/>
  <c r="G163" i="1"/>
  <c r="F163" i="1"/>
  <c r="H162" i="1"/>
  <c r="G162" i="1"/>
  <c r="F162" i="1"/>
  <c r="E116" i="1"/>
  <c r="D116" i="1"/>
  <c r="C116" i="1"/>
  <c r="E115" i="1"/>
  <c r="D115" i="1"/>
  <c r="C115" i="1"/>
  <c r="H114" i="1"/>
  <c r="G114" i="1"/>
  <c r="F114" i="1"/>
  <c r="H113" i="1"/>
  <c r="G113" i="1"/>
  <c r="F113" i="1"/>
  <c r="H112" i="1"/>
  <c r="G112" i="1"/>
  <c r="F112" i="1"/>
  <c r="E111" i="1"/>
  <c r="D111" i="1"/>
  <c r="C111" i="1"/>
  <c r="E110" i="1"/>
  <c r="D110" i="1"/>
  <c r="C110" i="1"/>
  <c r="H109" i="1"/>
  <c r="G109" i="1"/>
  <c r="F109" i="1"/>
  <c r="H108" i="1"/>
  <c r="G108" i="1"/>
  <c r="F108" i="1"/>
  <c r="H107" i="1"/>
  <c r="G107" i="1"/>
  <c r="F107" i="1"/>
  <c r="F117" i="1"/>
  <c r="G117" i="1"/>
  <c r="H117" i="1"/>
  <c r="E121" i="1"/>
  <c r="E106" i="1"/>
  <c r="D106" i="1"/>
  <c r="C106" i="1"/>
  <c r="E105" i="1"/>
  <c r="D105" i="1"/>
  <c r="C105" i="1"/>
  <c r="H104" i="1"/>
  <c r="G104" i="1"/>
  <c r="F104" i="1"/>
  <c r="H103" i="1"/>
  <c r="G103" i="1"/>
  <c r="F103" i="1"/>
  <c r="H102" i="1"/>
  <c r="G102" i="1"/>
  <c r="F102" i="1"/>
  <c r="E101" i="1"/>
  <c r="D101" i="1"/>
  <c r="C101" i="1"/>
  <c r="E100" i="1"/>
  <c r="D100" i="1"/>
  <c r="C100" i="1"/>
  <c r="H99" i="1"/>
  <c r="G99" i="1"/>
  <c r="F99" i="1"/>
  <c r="H98" i="1"/>
  <c r="G98" i="1"/>
  <c r="F98" i="1"/>
  <c r="H97" i="1"/>
  <c r="G97" i="1"/>
  <c r="F97" i="1"/>
  <c r="E96" i="1"/>
  <c r="D96" i="1"/>
  <c r="C96" i="1"/>
  <c r="E95" i="1"/>
  <c r="D95" i="1"/>
  <c r="C95" i="1"/>
  <c r="H94" i="1"/>
  <c r="G94" i="1"/>
  <c r="F94" i="1"/>
  <c r="H93" i="1"/>
  <c r="G93" i="1"/>
  <c r="F93" i="1"/>
  <c r="H92" i="1"/>
  <c r="G92" i="1"/>
  <c r="F92" i="1"/>
  <c r="E91" i="1"/>
  <c r="D91" i="1"/>
  <c r="C91" i="1"/>
  <c r="E90" i="1"/>
  <c r="D90" i="1"/>
  <c r="C90" i="1"/>
  <c r="H89" i="1"/>
  <c r="G89" i="1"/>
  <c r="F89" i="1"/>
  <c r="H88" i="1"/>
  <c r="G88" i="1"/>
  <c r="F88" i="1"/>
  <c r="H87" i="1"/>
  <c r="G87" i="1"/>
  <c r="F87" i="1"/>
  <c r="E161" i="1"/>
  <c r="D161" i="1"/>
  <c r="C161" i="1"/>
  <c r="E160" i="1"/>
  <c r="D160" i="1"/>
  <c r="C160" i="1"/>
  <c r="H159" i="1"/>
  <c r="G159" i="1"/>
  <c r="F159" i="1"/>
  <c r="H158" i="1"/>
  <c r="G158" i="1"/>
  <c r="F158" i="1"/>
  <c r="H157" i="1"/>
  <c r="G157" i="1"/>
  <c r="F157" i="1"/>
  <c r="E156" i="1"/>
  <c r="D156" i="1"/>
  <c r="C156" i="1"/>
  <c r="E155" i="1"/>
  <c r="D155" i="1"/>
  <c r="C155" i="1"/>
  <c r="H154" i="1"/>
  <c r="G154" i="1"/>
  <c r="F154" i="1"/>
  <c r="H153" i="1"/>
  <c r="H155" i="1" s="1"/>
  <c r="G153" i="1"/>
  <c r="F153" i="1"/>
  <c r="H152" i="1"/>
  <c r="G152" i="1"/>
  <c r="F152" i="1"/>
  <c r="E151" i="1"/>
  <c r="D151" i="1"/>
  <c r="C151" i="1"/>
  <c r="E150" i="1"/>
  <c r="D150" i="1"/>
  <c r="C150" i="1"/>
  <c r="H149" i="1"/>
  <c r="G149" i="1"/>
  <c r="F149" i="1"/>
  <c r="H148" i="1"/>
  <c r="G148" i="1"/>
  <c r="F148" i="1"/>
  <c r="H147" i="1"/>
  <c r="G147" i="1"/>
  <c r="F147" i="1"/>
  <c r="E146" i="1"/>
  <c r="D146" i="1"/>
  <c r="C146" i="1"/>
  <c r="E145" i="1"/>
  <c r="D145" i="1"/>
  <c r="C145" i="1"/>
  <c r="H144" i="1"/>
  <c r="G144" i="1"/>
  <c r="F144" i="1"/>
  <c r="H143" i="1"/>
  <c r="G143" i="1"/>
  <c r="F143" i="1"/>
  <c r="H142" i="1"/>
  <c r="G142" i="1"/>
  <c r="F142" i="1"/>
  <c r="E141" i="1"/>
  <c r="D141" i="1"/>
  <c r="C141" i="1"/>
  <c r="E140" i="1"/>
  <c r="D140" i="1"/>
  <c r="C140" i="1"/>
  <c r="H139" i="1"/>
  <c r="G139" i="1"/>
  <c r="F139" i="1"/>
  <c r="H138" i="1"/>
  <c r="G138" i="1"/>
  <c r="F138" i="1"/>
  <c r="H137" i="1"/>
  <c r="G137" i="1"/>
  <c r="F137" i="1"/>
  <c r="E136" i="1"/>
  <c r="D136" i="1"/>
  <c r="C136" i="1"/>
  <c r="E135" i="1"/>
  <c r="D135" i="1"/>
  <c r="C135" i="1"/>
  <c r="H134" i="1"/>
  <c r="G134" i="1"/>
  <c r="F134" i="1"/>
  <c r="H133" i="1"/>
  <c r="G133" i="1"/>
  <c r="F133" i="1"/>
  <c r="H132" i="1"/>
  <c r="G132" i="1"/>
  <c r="F132" i="1"/>
  <c r="E131" i="1"/>
  <c r="D131" i="1"/>
  <c r="C131" i="1"/>
  <c r="E130" i="1"/>
  <c r="D130" i="1"/>
  <c r="C130" i="1"/>
  <c r="H129" i="1"/>
  <c r="G129" i="1"/>
  <c r="F129" i="1"/>
  <c r="H128" i="1"/>
  <c r="G128" i="1"/>
  <c r="F128" i="1"/>
  <c r="H127" i="1"/>
  <c r="G127" i="1"/>
  <c r="F127" i="1"/>
  <c r="E126" i="1"/>
  <c r="D126" i="1"/>
  <c r="C126" i="1"/>
  <c r="E125" i="1"/>
  <c r="D125" i="1"/>
  <c r="C125" i="1"/>
  <c r="H124" i="1"/>
  <c r="G124" i="1"/>
  <c r="F124" i="1"/>
  <c r="H123" i="1"/>
  <c r="G123" i="1"/>
  <c r="F123" i="1"/>
  <c r="H122" i="1"/>
  <c r="G122" i="1"/>
  <c r="F122" i="1"/>
  <c r="D121" i="1"/>
  <c r="C121" i="1"/>
  <c r="D120" i="1"/>
  <c r="C120" i="1"/>
  <c r="H119" i="1"/>
  <c r="G119" i="1"/>
  <c r="F119" i="1"/>
  <c r="H118" i="1"/>
  <c r="G118" i="1"/>
  <c r="F118" i="1"/>
  <c r="E81" i="1"/>
  <c r="D81" i="1"/>
  <c r="C81" i="1"/>
  <c r="E80" i="1"/>
  <c r="D80" i="1"/>
  <c r="C80" i="1"/>
  <c r="H79" i="1"/>
  <c r="G79" i="1"/>
  <c r="F79" i="1"/>
  <c r="H78" i="1"/>
  <c r="G78" i="1"/>
  <c r="F78" i="1"/>
  <c r="H77" i="1"/>
  <c r="G77" i="1"/>
  <c r="F77" i="1"/>
  <c r="E76" i="1"/>
  <c r="D76" i="1"/>
  <c r="C76" i="1"/>
  <c r="E75" i="1"/>
  <c r="D75" i="1"/>
  <c r="C75" i="1"/>
  <c r="H74" i="1"/>
  <c r="G74" i="1"/>
  <c r="F74" i="1"/>
  <c r="H73" i="1"/>
  <c r="G73" i="1"/>
  <c r="F73" i="1"/>
  <c r="H72" i="1"/>
  <c r="G72" i="1"/>
  <c r="F72" i="1"/>
  <c r="E86" i="1"/>
  <c r="D86" i="1"/>
  <c r="C86" i="1"/>
  <c r="E85" i="1"/>
  <c r="D85" i="1"/>
  <c r="C85" i="1"/>
  <c r="H84" i="1"/>
  <c r="G84" i="1"/>
  <c r="F84" i="1"/>
  <c r="H83" i="1"/>
  <c r="G83" i="1"/>
  <c r="F83" i="1"/>
  <c r="H82" i="1"/>
  <c r="G82" i="1"/>
  <c r="F82" i="1"/>
  <c r="G141" i="1" l="1"/>
  <c r="H121" i="1"/>
  <c r="F130" i="1"/>
  <c r="G136" i="1"/>
  <c r="H140" i="1"/>
  <c r="F150" i="1"/>
  <c r="G156" i="1"/>
  <c r="H161" i="1"/>
  <c r="F161" i="1"/>
  <c r="F95" i="1"/>
  <c r="G101" i="1"/>
  <c r="H181" i="1"/>
  <c r="G186" i="1"/>
  <c r="F200" i="1"/>
  <c r="G206" i="1"/>
  <c r="F186" i="1"/>
  <c r="F206" i="1"/>
  <c r="H206" i="1"/>
  <c r="G196" i="1"/>
  <c r="H201" i="1"/>
  <c r="F201" i="1"/>
  <c r="H186" i="1"/>
  <c r="F195" i="1"/>
  <c r="G201" i="1"/>
  <c r="F120" i="1"/>
  <c r="H111" i="1"/>
  <c r="F111" i="1"/>
  <c r="F165" i="1"/>
  <c r="G171" i="1"/>
  <c r="H176" i="1"/>
  <c r="F185" i="1"/>
  <c r="H196" i="1"/>
  <c r="F196" i="1"/>
  <c r="F205" i="1"/>
  <c r="H141" i="1"/>
  <c r="G205" i="1"/>
  <c r="H205" i="1"/>
  <c r="G200" i="1"/>
  <c r="H200" i="1"/>
  <c r="G195" i="1"/>
  <c r="H195" i="1"/>
  <c r="H191" i="1"/>
  <c r="F190" i="1"/>
  <c r="G191" i="1"/>
  <c r="F191" i="1"/>
  <c r="G190" i="1"/>
  <c r="H190" i="1"/>
  <c r="G185" i="1"/>
  <c r="H185" i="1"/>
  <c r="F125" i="1"/>
  <c r="G131" i="1"/>
  <c r="H136" i="1"/>
  <c r="F136" i="1"/>
  <c r="F145" i="1"/>
  <c r="G151" i="1"/>
  <c r="H156" i="1"/>
  <c r="F90" i="1"/>
  <c r="G95" i="1"/>
  <c r="H101" i="1"/>
  <c r="F101" i="1"/>
  <c r="F105" i="1"/>
  <c r="F115" i="1"/>
  <c r="G165" i="1"/>
  <c r="H171" i="1"/>
  <c r="F181" i="1"/>
  <c r="G116" i="1"/>
  <c r="H166" i="1"/>
  <c r="F166" i="1"/>
  <c r="F171" i="1"/>
  <c r="F176" i="1"/>
  <c r="G181" i="1"/>
  <c r="G126" i="1"/>
  <c r="H131" i="1"/>
  <c r="F131" i="1"/>
  <c r="F141" i="1"/>
  <c r="G145" i="1"/>
  <c r="H151" i="1"/>
  <c r="F151" i="1"/>
  <c r="F160" i="1"/>
  <c r="G91" i="1"/>
  <c r="H96" i="1"/>
  <c r="F96" i="1"/>
  <c r="G105" i="1"/>
  <c r="F110" i="1"/>
  <c r="G85" i="1"/>
  <c r="H76" i="1"/>
  <c r="H126" i="1"/>
  <c r="F126" i="1"/>
  <c r="F135" i="1"/>
  <c r="G140" i="1"/>
  <c r="H146" i="1"/>
  <c r="F146" i="1"/>
  <c r="F156" i="1"/>
  <c r="G155" i="1"/>
  <c r="G160" i="1"/>
  <c r="H91" i="1"/>
  <c r="F91" i="1"/>
  <c r="F100" i="1"/>
  <c r="H106" i="1"/>
  <c r="F106" i="1"/>
  <c r="G110" i="1"/>
  <c r="H116" i="1"/>
  <c r="F116" i="1"/>
  <c r="G176" i="1"/>
  <c r="H180" i="1"/>
  <c r="G180" i="1"/>
  <c r="F180" i="1"/>
  <c r="G166" i="1"/>
  <c r="H165" i="1"/>
  <c r="G115" i="1"/>
  <c r="H115" i="1"/>
  <c r="G111" i="1"/>
  <c r="H110" i="1"/>
  <c r="E120" i="1"/>
  <c r="G121" i="1"/>
  <c r="F121" i="1"/>
  <c r="G106" i="1"/>
  <c r="H105" i="1"/>
  <c r="G100" i="1"/>
  <c r="H100" i="1"/>
  <c r="G96" i="1"/>
  <c r="H95" i="1"/>
  <c r="G90" i="1"/>
  <c r="H90" i="1"/>
  <c r="H160" i="1"/>
  <c r="G161" i="1"/>
  <c r="G150" i="1"/>
  <c r="H150" i="1"/>
  <c r="G146" i="1"/>
  <c r="H145" i="1"/>
  <c r="F140" i="1"/>
  <c r="G135" i="1"/>
  <c r="H135" i="1"/>
  <c r="G130" i="1"/>
  <c r="H130" i="1"/>
  <c r="G125" i="1"/>
  <c r="H125" i="1"/>
  <c r="H120" i="1"/>
  <c r="H86" i="1"/>
  <c r="G81" i="1"/>
  <c r="F76" i="1"/>
  <c r="F85" i="1"/>
  <c r="G76" i="1"/>
  <c r="H81" i="1"/>
  <c r="H85" i="1"/>
  <c r="F86" i="1"/>
  <c r="G86" i="1"/>
  <c r="E71" i="1"/>
  <c r="D71" i="1"/>
  <c r="C71" i="1"/>
  <c r="E70" i="1"/>
  <c r="D70" i="1"/>
  <c r="C70" i="1"/>
  <c r="H69" i="1"/>
  <c r="G69" i="1"/>
  <c r="F69" i="1"/>
  <c r="H68" i="1"/>
  <c r="G68" i="1"/>
  <c r="F68" i="1"/>
  <c r="H67" i="1"/>
  <c r="G67" i="1"/>
  <c r="F67" i="1"/>
  <c r="E26" i="1"/>
  <c r="D26" i="1"/>
  <c r="C26" i="1"/>
  <c r="E25" i="1"/>
  <c r="D25" i="1"/>
  <c r="C25" i="1"/>
  <c r="H24" i="1"/>
  <c r="G24" i="1"/>
  <c r="F24" i="1"/>
  <c r="H23" i="1"/>
  <c r="G23" i="1"/>
  <c r="F23" i="1"/>
  <c r="H22" i="1"/>
  <c r="G22" i="1"/>
  <c r="F22" i="1"/>
  <c r="E61" i="1"/>
  <c r="D61" i="1"/>
  <c r="C61" i="1"/>
  <c r="E60" i="1"/>
  <c r="D60" i="1"/>
  <c r="C60" i="1"/>
  <c r="H59" i="1"/>
  <c r="G59" i="1"/>
  <c r="F59" i="1"/>
  <c r="H58" i="1"/>
  <c r="G58" i="1"/>
  <c r="F58" i="1"/>
  <c r="H57" i="1"/>
  <c r="G57" i="1"/>
  <c r="F57" i="1"/>
  <c r="E56" i="1"/>
  <c r="D56" i="1"/>
  <c r="C56" i="1"/>
  <c r="E55" i="1"/>
  <c r="D55" i="1"/>
  <c r="C55" i="1"/>
  <c r="H54" i="1"/>
  <c r="G54" i="1"/>
  <c r="F54" i="1"/>
  <c r="H53" i="1"/>
  <c r="G53" i="1"/>
  <c r="F53" i="1"/>
  <c r="H52" i="1"/>
  <c r="G52" i="1"/>
  <c r="F52" i="1"/>
  <c r="E36" i="1"/>
  <c r="D36" i="1"/>
  <c r="C36" i="1"/>
  <c r="E35" i="1"/>
  <c r="D35" i="1"/>
  <c r="C35" i="1"/>
  <c r="H34" i="1"/>
  <c r="G34" i="1"/>
  <c r="F34" i="1"/>
  <c r="H33" i="1"/>
  <c r="G33" i="1"/>
  <c r="F33" i="1"/>
  <c r="H32" i="1"/>
  <c r="G32" i="1"/>
  <c r="F32" i="1"/>
  <c r="E66" i="1"/>
  <c r="D66" i="1"/>
  <c r="C66" i="1"/>
  <c r="E65" i="1"/>
  <c r="D65" i="1"/>
  <c r="C65" i="1"/>
  <c r="H64" i="1"/>
  <c r="G64" i="1"/>
  <c r="F64" i="1"/>
  <c r="H63" i="1"/>
  <c r="G63" i="1"/>
  <c r="F63" i="1"/>
  <c r="H62" i="1"/>
  <c r="G62" i="1"/>
  <c r="F62" i="1"/>
  <c r="E51" i="1"/>
  <c r="D51" i="1"/>
  <c r="C51" i="1"/>
  <c r="E50" i="1"/>
  <c r="D50" i="1"/>
  <c r="C50" i="1"/>
  <c r="H49" i="1"/>
  <c r="G49" i="1"/>
  <c r="F49" i="1"/>
  <c r="H48" i="1"/>
  <c r="G48" i="1"/>
  <c r="F48" i="1"/>
  <c r="H47" i="1"/>
  <c r="G47" i="1"/>
  <c r="F47" i="1"/>
  <c r="E46" i="1"/>
  <c r="D46" i="1"/>
  <c r="C46" i="1"/>
  <c r="E45" i="1"/>
  <c r="D45" i="1"/>
  <c r="C45" i="1"/>
  <c r="H44" i="1"/>
  <c r="G44" i="1"/>
  <c r="F44" i="1"/>
  <c r="H43" i="1"/>
  <c r="G43" i="1"/>
  <c r="F43" i="1"/>
  <c r="H42" i="1"/>
  <c r="G42" i="1"/>
  <c r="F42" i="1"/>
  <c r="E41" i="1"/>
  <c r="D41" i="1"/>
  <c r="C41" i="1"/>
  <c r="E40" i="1"/>
  <c r="D40" i="1"/>
  <c r="C40" i="1"/>
  <c r="H39" i="1"/>
  <c r="G39" i="1"/>
  <c r="F39" i="1"/>
  <c r="H38" i="1"/>
  <c r="G38" i="1"/>
  <c r="F38" i="1"/>
  <c r="H37" i="1"/>
  <c r="G37" i="1"/>
  <c r="F37" i="1"/>
  <c r="E31" i="1"/>
  <c r="D31" i="1"/>
  <c r="C31" i="1"/>
  <c r="E30" i="1"/>
  <c r="D30" i="1"/>
  <c r="C30" i="1"/>
  <c r="H29" i="1"/>
  <c r="G29" i="1"/>
  <c r="F29" i="1"/>
  <c r="H28" i="1"/>
  <c r="G28" i="1"/>
  <c r="F28" i="1"/>
  <c r="H27" i="1"/>
  <c r="G27" i="1"/>
  <c r="F27" i="1"/>
  <c r="E11" i="1"/>
  <c r="D11" i="1"/>
  <c r="C11" i="1"/>
  <c r="E10" i="1"/>
  <c r="D10" i="1"/>
  <c r="C10" i="1"/>
  <c r="H9" i="1"/>
  <c r="G9" i="1"/>
  <c r="F9" i="1"/>
  <c r="H8" i="1"/>
  <c r="G8" i="1"/>
  <c r="F8" i="1"/>
  <c r="H7" i="1"/>
  <c r="G7" i="1"/>
  <c r="F7" i="1"/>
  <c r="E21" i="1"/>
  <c r="D21" i="1"/>
  <c r="C21" i="1"/>
  <c r="E20" i="1"/>
  <c r="D20" i="1"/>
  <c r="C20" i="1"/>
  <c r="H19" i="1"/>
  <c r="G19" i="1"/>
  <c r="F19" i="1"/>
  <c r="H18" i="1"/>
  <c r="G18" i="1"/>
  <c r="F18" i="1"/>
  <c r="H17" i="1"/>
  <c r="G17" i="1"/>
  <c r="F17" i="1"/>
  <c r="E16" i="1"/>
  <c r="D16" i="1"/>
  <c r="C16" i="1"/>
  <c r="E15" i="1"/>
  <c r="D15" i="1"/>
  <c r="C15" i="1"/>
  <c r="H14" i="1"/>
  <c r="G14" i="1"/>
  <c r="F14" i="1"/>
  <c r="H13" i="1"/>
  <c r="G13" i="1"/>
  <c r="F13" i="1"/>
  <c r="H12" i="1"/>
  <c r="G12" i="1"/>
  <c r="F12" i="1"/>
  <c r="G30" i="1" l="1"/>
  <c r="H41" i="1"/>
  <c r="H36" i="1"/>
  <c r="G26" i="1"/>
  <c r="H25" i="1"/>
  <c r="G56" i="1"/>
  <c r="H50" i="1"/>
  <c r="H71" i="1"/>
  <c r="H61" i="1"/>
  <c r="G70" i="1"/>
  <c r="G120" i="1"/>
  <c r="F41" i="1"/>
  <c r="F56" i="1"/>
  <c r="G36" i="1"/>
  <c r="H56" i="1"/>
  <c r="G71" i="1"/>
  <c r="G45" i="1"/>
  <c r="F36" i="1"/>
  <c r="G60" i="1"/>
  <c r="H26" i="1"/>
  <c r="F26" i="1"/>
  <c r="F61" i="1"/>
  <c r="F31" i="1"/>
  <c r="F25" i="1"/>
  <c r="F70" i="1"/>
  <c r="F60" i="1"/>
  <c r="F71" i="1"/>
  <c r="H70" i="1"/>
  <c r="G25" i="1"/>
  <c r="G61" i="1"/>
  <c r="H60" i="1"/>
  <c r="H31" i="1"/>
  <c r="F45" i="1"/>
  <c r="F50" i="1"/>
  <c r="F65" i="1"/>
  <c r="F40" i="1"/>
  <c r="G46" i="1"/>
  <c r="G50" i="1"/>
  <c r="G66" i="1"/>
  <c r="G15" i="1"/>
  <c r="H21" i="1"/>
  <c r="F11" i="1"/>
  <c r="F30" i="1"/>
  <c r="G41" i="1"/>
  <c r="H46" i="1"/>
  <c r="F46" i="1"/>
  <c r="H51" i="1"/>
  <c r="F51" i="1"/>
  <c r="H66" i="1"/>
  <c r="F66" i="1"/>
  <c r="G65" i="1"/>
  <c r="H65" i="1"/>
  <c r="G51" i="1"/>
  <c r="H45" i="1"/>
  <c r="G40" i="1"/>
  <c r="H40" i="1"/>
  <c r="G31" i="1"/>
  <c r="H30" i="1"/>
  <c r="F16" i="1"/>
  <c r="H16" i="1"/>
  <c r="G11" i="1"/>
  <c r="H11" i="1"/>
  <c r="F20" i="1"/>
  <c r="F15" i="1"/>
  <c r="G21" i="1"/>
  <c r="F21" i="1"/>
  <c r="G20" i="1"/>
  <c r="H20" i="1"/>
  <c r="G16" i="1"/>
  <c r="H15" i="1"/>
</calcChain>
</file>

<file path=xl/sharedStrings.xml><?xml version="1.0" encoding="utf-8"?>
<sst xmlns="http://schemas.openxmlformats.org/spreadsheetml/2006/main" count="390" uniqueCount="92">
  <si>
    <t>Species</t>
  </si>
  <si>
    <t xml:space="preserve">Area </t>
  </si>
  <si>
    <t>Fresh weight</t>
  </si>
  <si>
    <t>(mg)</t>
  </si>
  <si>
    <t>Dry weight</t>
  </si>
  <si>
    <t>SLA</t>
  </si>
  <si>
    <t>fw/dw</t>
  </si>
  <si>
    <t>(fw-dw)/dw</t>
  </si>
  <si>
    <t>G. micans</t>
  </si>
  <si>
    <t>Water content</t>
  </si>
  <si>
    <t>Mean</t>
  </si>
  <si>
    <t>SD</t>
  </si>
  <si>
    <t>G. cleistantha</t>
  </si>
  <si>
    <t>G. inocephala</t>
  </si>
  <si>
    <t>G. marantifolia</t>
  </si>
  <si>
    <t>G. gymnocarpa</t>
  </si>
  <si>
    <t>C. lasiostachya</t>
  </si>
  <si>
    <t>C. leucostachys</t>
  </si>
  <si>
    <t>G. warscewiczii</t>
  </si>
  <si>
    <t xml:space="preserve">Mean </t>
  </si>
  <si>
    <t>S. wendlandii</t>
  </si>
  <si>
    <t>S. phryniifolium</t>
  </si>
  <si>
    <t>S. laeve</t>
  </si>
  <si>
    <t>S. fulvovirens</t>
  </si>
  <si>
    <t>S. friedrichsthallii</t>
  </si>
  <si>
    <t>R. pluriplicata</t>
  </si>
  <si>
    <t>R. cernua</t>
  </si>
  <si>
    <t>P. leucostachya</t>
  </si>
  <si>
    <t>P. grandipes</t>
  </si>
  <si>
    <t>I. inflatus</t>
  </si>
  <si>
    <t>H. wagneriana</t>
  </si>
  <si>
    <t>H. umbrophila</t>
  </si>
  <si>
    <t>H. sarapiquensis</t>
  </si>
  <si>
    <t>H. pogonantha</t>
  </si>
  <si>
    <t>H. mathiasiae</t>
  </si>
  <si>
    <t>H. latispatha</t>
  </si>
  <si>
    <t>H. irrasa</t>
  </si>
  <si>
    <t>H. imbricata</t>
  </si>
  <si>
    <t>D. longispatha</t>
  </si>
  <si>
    <t>D. tonduzii</t>
  </si>
  <si>
    <t>D. wedelii</t>
  </si>
  <si>
    <t>C. sulcata</t>
  </si>
  <si>
    <t>C. similis</t>
  </si>
  <si>
    <t>C. scaber</t>
  </si>
  <si>
    <t>C. malortieanus</t>
  </si>
  <si>
    <t>C. lutea</t>
  </si>
  <si>
    <t>C. laevis</t>
  </si>
  <si>
    <t>C. crotalifera</t>
  </si>
  <si>
    <t>C. bipartitus</t>
  </si>
  <si>
    <t>A. uncinata</t>
  </si>
  <si>
    <t>A. ochranthum</t>
  </si>
  <si>
    <t>A. sleeperae</t>
  </si>
  <si>
    <r>
      <t>(cm</t>
    </r>
    <r>
      <rPr>
        <vertAlign val="superscript"/>
        <sz val="12"/>
        <color theme="1"/>
        <rFont val="Arial"/>
        <family val="2"/>
      </rPr>
      <t>2</t>
    </r>
    <r>
      <rPr>
        <sz val="12"/>
        <color theme="1"/>
        <rFont val="Arial"/>
        <family val="2"/>
      </rPr>
      <t>)</t>
    </r>
  </si>
  <si>
    <r>
      <t>(cm</t>
    </r>
    <r>
      <rPr>
        <vertAlign val="superscript"/>
        <sz val="12"/>
        <color theme="1"/>
        <rFont val="Arial"/>
        <family val="2"/>
      </rPr>
      <t>2</t>
    </r>
    <r>
      <rPr>
        <sz val="12"/>
        <color theme="1"/>
        <rFont val="Arial"/>
        <family val="2"/>
      </rPr>
      <t xml:space="preserve"> mg</t>
    </r>
    <r>
      <rPr>
        <vertAlign val="superscript"/>
        <sz val="12"/>
        <color theme="1"/>
        <rFont val="Arial"/>
        <family val="2"/>
      </rPr>
      <t>-1</t>
    </r>
    <r>
      <rPr>
        <sz val="12"/>
        <color theme="1"/>
        <rFont val="Arial"/>
        <family val="2"/>
      </rPr>
      <t>)</t>
    </r>
  </si>
  <si>
    <t>Supplemental Table 1. Raw data for leaf area, fresh weight, dry weight, specific leaf area, and water content. See Methods section</t>
  </si>
  <si>
    <t>for sampling details and Table 1 for full species name.</t>
  </si>
  <si>
    <t>N%</t>
  </si>
  <si>
    <t>C/N ratio</t>
  </si>
  <si>
    <t>N amount</t>
  </si>
  <si>
    <t>C amount</t>
  </si>
  <si>
    <t>(µg)</t>
  </si>
  <si>
    <r>
      <t>𝛿</t>
    </r>
    <r>
      <rPr>
        <vertAlign val="superscript"/>
        <sz val="12"/>
        <color theme="1"/>
        <rFont val="Arial"/>
        <family val="2"/>
      </rPr>
      <t>13</t>
    </r>
    <r>
      <rPr>
        <sz val="12"/>
        <color theme="1"/>
        <rFont val="Arial"/>
        <family val="2"/>
      </rPr>
      <t>C</t>
    </r>
  </si>
  <si>
    <r>
      <t>𝛿</t>
    </r>
    <r>
      <rPr>
        <vertAlign val="superscript"/>
        <sz val="12"/>
        <color theme="1"/>
        <rFont val="Arial"/>
        <family val="2"/>
      </rPr>
      <t>15</t>
    </r>
    <r>
      <rPr>
        <sz val="12"/>
        <color theme="1"/>
        <rFont val="Arial"/>
        <family val="2"/>
      </rPr>
      <t>N</t>
    </r>
  </si>
  <si>
    <t>Supplemental Table 2. Raw data for leaf nitrogen, 𝛿13C, 𝛿15N, and C to N ratio.</t>
  </si>
  <si>
    <t>Pmax</t>
  </si>
  <si>
    <r>
      <t>(µmol m</t>
    </r>
    <r>
      <rPr>
        <vertAlign val="superscript"/>
        <sz val="12"/>
        <color theme="1"/>
        <rFont val="Calibri (Body)"/>
      </rPr>
      <t>-2</t>
    </r>
    <r>
      <rPr>
        <sz val="12"/>
        <color theme="1"/>
        <rFont val="Calibri"/>
        <family val="2"/>
        <scheme val="minor"/>
      </rPr>
      <t xml:space="preserve"> s</t>
    </r>
    <r>
      <rPr>
        <vertAlign val="superscript"/>
        <sz val="12"/>
        <color theme="1"/>
        <rFont val="Calibri (Body)"/>
      </rPr>
      <t>-1</t>
    </r>
    <r>
      <rPr>
        <sz val="12"/>
        <color theme="1"/>
        <rFont val="Calibri"/>
        <family val="2"/>
        <scheme val="minor"/>
      </rPr>
      <t>)</t>
    </r>
  </si>
  <si>
    <t>A. martiana</t>
  </si>
  <si>
    <t>Araceae</t>
  </si>
  <si>
    <t>Arecacea</t>
  </si>
  <si>
    <t>Costaceae</t>
  </si>
  <si>
    <t>Cyclanthaceae</t>
  </si>
  <si>
    <t>Heliconiaceae</t>
  </si>
  <si>
    <t>Zingiberaceae</t>
  </si>
  <si>
    <t>Marantaceae</t>
  </si>
  <si>
    <t>Understory</t>
  </si>
  <si>
    <t>Edge and Large Gaps</t>
  </si>
  <si>
    <r>
      <t>(µmol m</t>
    </r>
    <r>
      <rPr>
        <vertAlign val="superscript"/>
        <sz val="12"/>
        <color theme="1"/>
        <rFont val="Arial"/>
        <family val="2"/>
      </rPr>
      <t>-2</t>
    </r>
    <r>
      <rPr>
        <sz val="12"/>
        <color theme="1"/>
        <rFont val="Arial"/>
        <family val="2"/>
      </rPr>
      <t xml:space="preserve"> s</t>
    </r>
    <r>
      <rPr>
        <vertAlign val="superscript"/>
        <sz val="12"/>
        <color theme="1"/>
        <rFont val="Arial"/>
        <family val="2"/>
      </rPr>
      <t>-1</t>
    </r>
    <r>
      <rPr>
        <sz val="12"/>
        <color theme="1"/>
        <rFont val="Arial"/>
        <family val="2"/>
      </rPr>
      <t>)</t>
    </r>
  </si>
  <si>
    <t>forest edge species to determine maximum rates under light-saturating conditions.  Gas exchange measurements were carried out using a LI-COR 6400 gas exchange instruments (Li-Cor, Lincoln, Neb., USA). Photosynthetic assimilation and stomatal conductance were measured in mid-morning and early afternoon over several days.</t>
  </si>
  <si>
    <t>Forest Layer</t>
  </si>
  <si>
    <r>
      <t>Supplemental Table 3.  Raw data. CO</t>
    </r>
    <r>
      <rPr>
        <vertAlign val="subscript"/>
        <sz val="12"/>
        <color theme="1"/>
        <rFont val="Calibri (Body)"/>
      </rPr>
      <t>2</t>
    </r>
    <r>
      <rPr>
        <sz val="12"/>
        <color theme="1"/>
        <rFont val="Calibri"/>
        <family val="2"/>
        <scheme val="minor"/>
      </rPr>
      <t xml:space="preserve"> Assimilation(µmol m</t>
    </r>
    <r>
      <rPr>
        <vertAlign val="superscript"/>
        <sz val="12"/>
        <color theme="1"/>
        <rFont val="Calibri (Body)"/>
      </rPr>
      <t>-2</t>
    </r>
    <r>
      <rPr>
        <sz val="12"/>
        <color theme="1"/>
        <rFont val="Calibri"/>
        <family val="2"/>
        <scheme val="minor"/>
      </rPr>
      <t xml:space="preserve"> s</t>
    </r>
    <r>
      <rPr>
        <vertAlign val="superscript"/>
        <sz val="12"/>
        <color theme="1"/>
        <rFont val="Calibri (Body)"/>
      </rPr>
      <t>-1</t>
    </r>
    <r>
      <rPr>
        <sz val="12"/>
        <color theme="1"/>
        <rFont val="Calibri"/>
        <family val="2"/>
        <scheme val="minor"/>
      </rPr>
      <t>) for understory and forest edge broad-leaved monocot herbs at the La Selva Biological Station, Costa Rica. Comparative data on understory palms are added. Replicated measurements of light response curves for photosynthetic assimilation were made for selected understory and</t>
    </r>
  </si>
  <si>
    <r>
      <t>Supplemental Table 3.  Raw data. CO</t>
    </r>
    <r>
      <rPr>
        <vertAlign val="superscript"/>
        <sz val="12"/>
        <color theme="1"/>
        <rFont val="Calibri (Body)"/>
      </rPr>
      <t>2</t>
    </r>
    <r>
      <rPr>
        <sz val="12"/>
        <color theme="1"/>
        <rFont val="Calibri"/>
        <family val="2"/>
        <scheme val="minor"/>
      </rPr>
      <t xml:space="preserve"> Assimilation (µmol m</t>
    </r>
    <r>
      <rPr>
        <vertAlign val="superscript"/>
        <sz val="12"/>
        <color theme="1"/>
        <rFont val="Calibri (Body)"/>
      </rPr>
      <t>-2</t>
    </r>
    <r>
      <rPr>
        <sz val="12"/>
        <color theme="1"/>
        <rFont val="Calibri"/>
        <family val="2"/>
        <scheme val="minor"/>
      </rPr>
      <t xml:space="preserve"> s</t>
    </r>
    <r>
      <rPr>
        <vertAlign val="superscript"/>
        <sz val="12"/>
        <color theme="1"/>
        <rFont val="Calibri (Body)"/>
      </rPr>
      <t>-1</t>
    </r>
    <r>
      <rPr>
        <sz val="12"/>
        <color theme="1"/>
        <rFont val="Calibri"/>
        <family val="2"/>
        <scheme val="minor"/>
      </rPr>
      <t>) for understory and forest edge broad-leaved monocot herbs at the La Selva Biological Station, Costa Rica. Comparative data on understory palms are added. Replicated measurements of light response curves for photosynthetic assimilation were made for selected understory and</t>
    </r>
  </si>
  <si>
    <t xml:space="preserve">Supplemental Table 3.  Raw data. CO2 Assimilation (umol m-2 s-1) for </t>
  </si>
  <si>
    <t xml:space="preserve">understory and forest edge broad-leaved monocot herbs at the La Selva </t>
  </si>
  <si>
    <t>Biological Station, Costa Rica. Comparative data on understory palms are added.</t>
  </si>
  <si>
    <t xml:space="preserve">Replicated measurements of light response curves for photosynthetic </t>
  </si>
  <si>
    <t xml:space="preserve">assimilation were made for selected understory and forest edge species to </t>
  </si>
  <si>
    <t>determine maximum rates under light-saturating conditions.  Gas exchange</t>
  </si>
  <si>
    <t xml:space="preserve">measurements were carried out using a LI-COR 6400 gas exchange instruments </t>
  </si>
  <si>
    <t xml:space="preserve">(Li-Cor, Lincoln, Neb., USA). Photosynthetic assimilation and and stomatal  </t>
  </si>
  <si>
    <t xml:space="preserve">conductance were measured in mid-morning and early afternoon over several </t>
  </si>
  <si>
    <t>days.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</si>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</sst>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3" x14ac:knownFonts="1">
    <font>
      <sz val="12"/>
      <color theme="1"/>
      <name val="Calibri"/>
      <family val="2"/>
      <scheme val="minor"/>
    </font>
    <font>
      <vertAlign val="superscript"/>
      <sz val="12"/>
      <color theme="1"/>
      <name val="Calibri (Body)"/>
    </font>
    <font>
      <i/>
      <sz val="12"/>
      <color theme="1"/>
      <name val="Calibri"/>
      <family val="2"/>
      <scheme val="minor"/>
    </font>
    <font>
      <sz val="12"/>
      <color theme="1"/>
      <name val="Arial"/>
      <family val="2"/>
    </font>
    <font>
      <vertAlign val="superscript"/>
      <sz val="12"/>
      <color theme="1"/>
      <name val="Arial"/>
      <family val="2"/>
    </font>
    <font>
      <sz val="12"/>
      <name val="Arial"/>
      <family val="2"/>
    </font>
    <font>
      <b/>
      <sz val="12"/>
      <name val="Arial"/>
      <family val="2"/>
    </font>
    <font>
      <i/>
      <sz val="12"/>
      <color theme="1"/>
      <name val="Arial"/>
      <family val="2"/>
    </font>
    <font>
      <b/>
      <i/>
      <sz val="12"/>
      <name val="Arial"/>
      <family val="2"/>
    </font>
    <font>
      <i/>
      <sz val="12"/>
      <name val="Arial"/>
      <family val="2"/>
    </font>
    <font>
      <b/>
      <sz val="12"/>
      <color theme="1"/>
      <name val="Arial"/>
      <family val="2"/>
    </font>
    <font>
      <sz val="11"/>
      <color theme="1"/>
      <name val="Arial"/>
      <family val="2"/>
    </font>
    <font>
      <vertAlign val="subscript"/>
      <sz val="12"/>
      <color theme="1"/>
      <name val="Calibri (Body)"/>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9">
    <xf numFmtId="0" fontId="0" fillId="0" borderId="0" xfId="0"/>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0" borderId="1" xfId="0" applyBorder="1"/>
    <xf numFmtId="0" fontId="0" fillId="0" borderId="1" xfId="0" applyFont="1" applyBorder="1" applyAlignment="1">
      <alignment horizontal="center"/>
    </xf>
    <xf numFmtId="0" fontId="3" fillId="0" borderId="1" xfId="0" applyFont="1" applyBorder="1" applyAlignment="1">
      <alignment horizontal="center"/>
    </xf>
    <xf numFmtId="0" fontId="3" fillId="0" borderId="0" xfId="0" applyFont="1"/>
    <xf numFmtId="0" fontId="3" fillId="0" borderId="0" xfId="0" applyFont="1" applyAlignment="1">
      <alignment horizontal="center"/>
    </xf>
    <xf numFmtId="164" fontId="3" fillId="0" borderId="0" xfId="0" applyNumberFormat="1"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6" fillId="0" borderId="0" xfId="0" applyNumberFormat="1" applyFont="1" applyAlignment="1">
      <alignment horizontal="center"/>
    </xf>
    <xf numFmtId="1" fontId="6" fillId="0" borderId="0" xfId="0" applyNumberFormat="1" applyFont="1" applyAlignment="1">
      <alignment horizontal="center"/>
    </xf>
    <xf numFmtId="0" fontId="7" fillId="0" borderId="1" xfId="0" applyFont="1" applyBorder="1" applyAlignment="1">
      <alignment horizontal="center"/>
    </xf>
    <xf numFmtId="0" fontId="10" fillId="0" borderId="1" xfId="0" applyFont="1" applyBorder="1" applyAlignment="1">
      <alignment horizontal="center"/>
    </xf>
    <xf numFmtId="0" fontId="10" fillId="0" borderId="0" xfId="0" applyFont="1" applyAlignment="1">
      <alignment horizontal="center"/>
    </xf>
    <xf numFmtId="0" fontId="6" fillId="0" borderId="0" xfId="0" applyFont="1" applyAlignment="1">
      <alignment horizontal="center"/>
    </xf>
    <xf numFmtId="2" fontId="5" fillId="0" borderId="1" xfId="0" applyNumberFormat="1" applyFont="1" applyBorder="1" applyAlignment="1">
      <alignment horizontal="center"/>
    </xf>
    <xf numFmtId="0" fontId="10" fillId="0" borderId="0" xfId="0" applyFont="1" applyBorder="1" applyAlignment="1">
      <alignment horizontal="center"/>
    </xf>
    <xf numFmtId="164" fontId="3" fillId="0" borderId="0" xfId="0" applyNumberFormat="1" applyFont="1" applyBorder="1" applyAlignment="1">
      <alignment horizontal="center"/>
    </xf>
    <xf numFmtId="2" fontId="3" fillId="0" borderId="0" xfId="0" applyNumberFormat="1" applyFont="1" applyBorder="1" applyAlignment="1">
      <alignment horizontal="center"/>
    </xf>
    <xf numFmtId="1" fontId="3" fillId="0" borderId="0" xfId="0" applyNumberFormat="1" applyFont="1" applyBorder="1" applyAlignment="1">
      <alignment horizontal="center"/>
    </xf>
    <xf numFmtId="2" fontId="5" fillId="0" borderId="0" xfId="0" applyNumberFormat="1" applyFont="1" applyBorder="1" applyAlignment="1">
      <alignment horizontal="center"/>
    </xf>
    <xf numFmtId="0" fontId="6" fillId="0" borderId="0" xfId="0" applyFont="1" applyBorder="1" applyAlignment="1">
      <alignment horizontal="center"/>
    </xf>
    <xf numFmtId="164" fontId="6" fillId="0" borderId="0" xfId="0" applyNumberFormat="1" applyFont="1" applyBorder="1" applyAlignment="1">
      <alignment horizontal="center"/>
    </xf>
    <xf numFmtId="2" fontId="6" fillId="0" borderId="0" xfId="0" applyNumberFormat="1" applyFont="1" applyBorder="1" applyAlignment="1">
      <alignment horizontal="center"/>
    </xf>
    <xf numFmtId="1" fontId="6" fillId="0" borderId="0" xfId="0" applyNumberFormat="1" applyFont="1" applyBorder="1" applyAlignment="1">
      <alignment horizontal="center"/>
    </xf>
    <xf numFmtId="165" fontId="5" fillId="0" borderId="1" xfId="0" applyNumberFormat="1" applyFont="1" applyBorder="1" applyAlignment="1">
      <alignment horizontal="center"/>
    </xf>
    <xf numFmtId="165" fontId="5" fillId="0" borderId="0" xfId="0" applyNumberFormat="1" applyFont="1" applyAlignment="1">
      <alignment horizontal="center"/>
    </xf>
    <xf numFmtId="165" fontId="6" fillId="0" borderId="0" xfId="0" applyNumberFormat="1" applyFont="1" applyAlignment="1">
      <alignment horizontal="center"/>
    </xf>
    <xf numFmtId="0" fontId="7" fillId="0" borderId="0" xfId="0" applyFont="1" applyAlignment="1">
      <alignment horizontal="center"/>
    </xf>
    <xf numFmtId="0" fontId="3" fillId="0" borderId="0" xfId="0" applyFont="1" applyBorder="1" applyAlignment="1">
      <alignment horizontal="center" vertical="top"/>
    </xf>
    <xf numFmtId="0" fontId="7" fillId="0" borderId="0" xfId="0" applyFont="1" applyBorder="1" applyAlignment="1">
      <alignment horizontal="center"/>
    </xf>
    <xf numFmtId="0" fontId="0" fillId="0" borderId="0" xfId="0" applyFont="1"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horizontal="center" vertical="center"/>
    </xf>
    <xf numFmtId="0" fontId="3"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2" fontId="3" fillId="0" borderId="1" xfId="0" applyNumberFormat="1" applyFont="1" applyBorder="1" applyAlignment="1">
      <alignment horizontal="center" vertical="center"/>
    </xf>
    <xf numFmtId="2" fontId="3" fillId="0" borderId="0"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top"/>
    </xf>
    <xf numFmtId="0" fontId="0" fillId="0" borderId="0" xfId="0" applyAlignment="1">
      <alignment vertical="top"/>
    </xf>
    <xf numFmtId="0" fontId="7" fillId="0" borderId="3" xfId="0" applyFont="1" applyBorder="1" applyAlignment="1">
      <alignment horizontal="center" vertical="top"/>
    </xf>
    <xf numFmtId="0" fontId="10" fillId="0" borderId="3" xfId="0" applyFont="1" applyBorder="1" applyAlignment="1">
      <alignment horizontal="center" vertical="top"/>
    </xf>
    <xf numFmtId="0" fontId="3" fillId="0" borderId="3" xfId="0" applyFont="1" applyBorder="1" applyAlignment="1">
      <alignment horizontal="center" vertical="top"/>
    </xf>
    <xf numFmtId="0" fontId="8" fillId="0" borderId="0"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0" fillId="0" borderId="0" xfId="0"/>
    <xf numFmtId="0" fontId="3" fillId="0" borderId="1" xfId="0" applyFont="1" applyBorder="1" applyAlignment="1">
      <alignment horizontal="center" vertical="center"/>
    </xf>
    <xf numFmtId="0" fontId="3" fillId="0" borderId="0" xfId="0" applyFont="1" applyBorder="1" applyAlignment="1">
      <alignment horizontal="center"/>
    </xf>
    <xf numFmtId="2" fontId="10" fillId="0" borderId="0" xfId="0" applyNumberFormat="1" applyFont="1" applyBorder="1" applyAlignment="1">
      <alignment horizontal="center" vertical="center"/>
    </xf>
    <xf numFmtId="0" fontId="3" fillId="0" borderId="1" xfId="0" applyFont="1" applyBorder="1"/>
    <xf numFmtId="0" fontId="3" fillId="0" borderId="0" xfId="0" applyFont="1"/>
    <xf numFmtId="0" fontId="7" fillId="0" borderId="0" xfId="0" applyFont="1"/>
    <xf numFmtId="0" fontId="3" fillId="0" borderId="0" xfId="0" applyFont="1" applyAlignment="1"/>
    <xf numFmtId="0" fontId="3" fillId="0" borderId="0" xfId="0" applyFont="1" applyBorder="1" applyAlignment="1"/>
    <xf numFmtId="0" fontId="0" fillId="0" borderId="0" xfId="0"/>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7"/>
  <sheetViews>
    <sheetView tabSelected="1" topLeftCell="A198" workbookViewId="0">
      <selection sqref="A1:H1"/>
    </sheetView>
  </sheetViews>
  <sheetFormatPr defaultColWidth="11.25" defaultRowHeight="15.75" x14ac:dyDescent="0.25"/>
  <cols>
    <col min="1" max="1" width="16.25" style="33" customWidth="1"/>
    <col min="2" max="2" width="14.25" style="18" customWidth="1"/>
    <col min="3" max="8" width="14.25" style="7" customWidth="1"/>
  </cols>
  <sheetData>
    <row r="1" spans="1:8" x14ac:dyDescent="0.25">
      <c r="A1" s="71" t="s">
        <v>54</v>
      </c>
      <c r="B1" s="72"/>
      <c r="C1" s="72"/>
      <c r="D1" s="72"/>
      <c r="E1" s="72"/>
      <c r="F1" s="72"/>
      <c r="G1" s="72"/>
      <c r="H1" s="72"/>
    </row>
    <row r="2" spans="1:8" x14ac:dyDescent="0.25">
      <c r="A2" s="71" t="s">
        <v>55</v>
      </c>
      <c r="B2" s="72"/>
      <c r="C2" s="72"/>
      <c r="D2" s="72"/>
      <c r="E2" s="72"/>
      <c r="F2" s="72"/>
      <c r="G2" s="72"/>
      <c r="H2" s="72"/>
    </row>
    <row r="3" spans="1:8" x14ac:dyDescent="0.25">
      <c r="A3" s="72"/>
      <c r="B3" s="72"/>
      <c r="C3" s="72"/>
      <c r="D3" s="72"/>
      <c r="E3" s="72"/>
      <c r="F3" s="72"/>
      <c r="G3" s="72"/>
      <c r="H3" s="72"/>
    </row>
    <row r="5" spans="1:8" ht="19.899999999999999" customHeight="1" x14ac:dyDescent="0.25">
      <c r="A5" s="6" t="s">
        <v>0</v>
      </c>
      <c r="B5" s="17"/>
      <c r="C5" s="6" t="s">
        <v>1</v>
      </c>
      <c r="D5" s="6" t="s">
        <v>2</v>
      </c>
      <c r="E5" s="6" t="s">
        <v>4</v>
      </c>
      <c r="F5" s="6" t="s">
        <v>5</v>
      </c>
      <c r="G5" s="6" t="s">
        <v>6</v>
      </c>
      <c r="H5" s="6" t="s">
        <v>9</v>
      </c>
    </row>
    <row r="6" spans="1:8" s="59" customFormat="1" ht="24" customHeight="1" x14ac:dyDescent="0.25">
      <c r="A6" s="60"/>
      <c r="B6" s="61"/>
      <c r="C6" s="62" t="s">
        <v>52</v>
      </c>
      <c r="D6" s="62" t="s">
        <v>3</v>
      </c>
      <c r="E6" s="62" t="s">
        <v>3</v>
      </c>
      <c r="F6" s="62" t="s">
        <v>53</v>
      </c>
      <c r="G6" s="62"/>
      <c r="H6" s="62" t="s">
        <v>7</v>
      </c>
    </row>
    <row r="7" spans="1:8" x14ac:dyDescent="0.25">
      <c r="A7" s="33" t="s">
        <v>51</v>
      </c>
      <c r="C7" s="9">
        <v>2146.9740000000002</v>
      </c>
      <c r="D7" s="9">
        <v>58.762999999999998</v>
      </c>
      <c r="E7" s="10">
        <v>13.035</v>
      </c>
      <c r="F7" s="11">
        <f t="shared" ref="F7:F9" si="0">C7/E7</f>
        <v>164.7084004602992</v>
      </c>
      <c r="G7" s="10">
        <f>(D7-EC7)/E7</f>
        <v>4.5080935941695435</v>
      </c>
      <c r="H7" s="12">
        <f>(D7-E7)/E7</f>
        <v>3.508093594169543</v>
      </c>
    </row>
    <row r="8" spans="1:8" x14ac:dyDescent="0.25">
      <c r="C8" s="9">
        <v>1355.085</v>
      </c>
      <c r="D8" s="9">
        <v>33.040999999999997</v>
      </c>
      <c r="E8" s="10">
        <v>7.6710000000000003</v>
      </c>
      <c r="F8" s="11">
        <f t="shared" si="0"/>
        <v>176.6503715291357</v>
      </c>
      <c r="G8" s="10">
        <f>(D8-EC8)/E8</f>
        <v>4.3072611132837952</v>
      </c>
      <c r="H8" s="12">
        <f>(D8-E8)/E8</f>
        <v>3.3072611132837957</v>
      </c>
    </row>
    <row r="9" spans="1:8" x14ac:dyDescent="0.25">
      <c r="A9" s="35"/>
      <c r="B9" s="21"/>
      <c r="C9" s="22">
        <v>1726.37</v>
      </c>
      <c r="D9" s="22">
        <v>43.371000000000002</v>
      </c>
      <c r="E9" s="23">
        <v>10.491</v>
      </c>
      <c r="F9" s="24">
        <f t="shared" si="0"/>
        <v>164.55723953865217</v>
      </c>
      <c r="G9" s="23">
        <f>(D9-EC9)/E9</f>
        <v>4.1341149556762939</v>
      </c>
      <c r="H9" s="25">
        <f>(D9-E9)/E9</f>
        <v>3.1341149556762944</v>
      </c>
    </row>
    <row r="10" spans="1:8" x14ac:dyDescent="0.25">
      <c r="A10" s="35"/>
      <c r="B10" s="26" t="s">
        <v>10</v>
      </c>
      <c r="C10" s="27">
        <f>AVERAGE(C7:C9)</f>
        <v>1742.8096666666668</v>
      </c>
      <c r="D10" s="27">
        <f>AVERAGE(D7:D9)</f>
        <v>45.058333333333337</v>
      </c>
      <c r="E10" s="28">
        <f>AVERAGE(E7:E9)</f>
        <v>10.398999999999999</v>
      </c>
      <c r="F10" s="29">
        <v>169</v>
      </c>
      <c r="G10" s="28">
        <v>4.32</v>
      </c>
      <c r="H10" s="28">
        <v>3.31</v>
      </c>
    </row>
    <row r="11" spans="1:8" x14ac:dyDescent="0.25">
      <c r="A11" s="35"/>
      <c r="B11" s="26" t="s">
        <v>11</v>
      </c>
      <c r="C11" s="27">
        <f t="shared" ref="C11:H11" si="1">_xlfn.STDEV.P(C7:C9)</f>
        <v>323.49625867010496</v>
      </c>
      <c r="D11" s="27">
        <f t="shared" si="1"/>
        <v>10.568526902501043</v>
      </c>
      <c r="E11" s="28">
        <f t="shared" si="1"/>
        <v>2.1908098959060802</v>
      </c>
      <c r="F11" s="29">
        <f t="shared" si="1"/>
        <v>5.6654642250943672</v>
      </c>
      <c r="G11" s="28">
        <f t="shared" si="1"/>
        <v>0.15281553852138594</v>
      </c>
      <c r="H11" s="28">
        <f t="shared" si="1"/>
        <v>0.15281553852138557</v>
      </c>
    </row>
    <row r="12" spans="1:8" x14ac:dyDescent="0.25">
      <c r="A12" s="35" t="s">
        <v>50</v>
      </c>
      <c r="B12" s="21"/>
      <c r="C12" s="22">
        <v>1176.6379999999999</v>
      </c>
      <c r="D12" s="22">
        <v>27.788</v>
      </c>
      <c r="E12" s="23">
        <v>4.665</v>
      </c>
      <c r="F12" s="24">
        <f>C12/E12</f>
        <v>252.22679528403</v>
      </c>
      <c r="G12" s="23">
        <f>(D12-EC12)/E12</f>
        <v>5.9566988210075023</v>
      </c>
      <c r="H12" s="25">
        <f>(D12-E12)/E12</f>
        <v>4.9566988210075031</v>
      </c>
    </row>
    <row r="13" spans="1:8" x14ac:dyDescent="0.25">
      <c r="A13" s="35"/>
      <c r="B13" s="21"/>
      <c r="C13" s="22">
        <v>1014.538</v>
      </c>
      <c r="D13" s="22">
        <v>22.539000000000001</v>
      </c>
      <c r="E13" s="23">
        <v>4.806</v>
      </c>
      <c r="F13" s="24">
        <f>C13/E13</f>
        <v>211.09821057012067</v>
      </c>
      <c r="G13" s="23">
        <f>(D13-EC13)/E13</f>
        <v>4.68976279650437</v>
      </c>
      <c r="H13" s="25">
        <f>(D13-E13)/E13</f>
        <v>3.6897627965043696</v>
      </c>
    </row>
    <row r="14" spans="1:8" x14ac:dyDescent="0.25">
      <c r="A14" s="35"/>
      <c r="B14" s="21"/>
      <c r="C14" s="22">
        <v>1659.9059999999999</v>
      </c>
      <c r="D14" s="22">
        <v>38.671999999999997</v>
      </c>
      <c r="E14" s="23">
        <v>7.0140000000000002</v>
      </c>
      <c r="F14" s="24">
        <f>C14/E14</f>
        <v>236.65611633875105</v>
      </c>
      <c r="G14" s="23">
        <f>(D14-EC14)/E14</f>
        <v>5.5135443398916451</v>
      </c>
      <c r="H14" s="25">
        <f>(D14-E14)/E14</f>
        <v>4.5135443398916451</v>
      </c>
    </row>
    <row r="15" spans="1:8" x14ac:dyDescent="0.25">
      <c r="A15" s="35"/>
      <c r="B15" s="21" t="s">
        <v>10</v>
      </c>
      <c r="C15" s="27">
        <f t="shared" ref="C15:H15" si="2">AVERAGE(C12:C14)</f>
        <v>1283.694</v>
      </c>
      <c r="D15" s="27">
        <f t="shared" si="2"/>
        <v>29.666333333333331</v>
      </c>
      <c r="E15" s="28">
        <f t="shared" si="2"/>
        <v>5.4950000000000001</v>
      </c>
      <c r="F15" s="29">
        <f t="shared" si="2"/>
        <v>233.32704073096724</v>
      </c>
      <c r="G15" s="28">
        <f t="shared" si="2"/>
        <v>5.3866686524678391</v>
      </c>
      <c r="H15" s="28">
        <f t="shared" si="2"/>
        <v>4.3866686524678391</v>
      </c>
    </row>
    <row r="16" spans="1:8" x14ac:dyDescent="0.25">
      <c r="A16" s="35"/>
      <c r="B16" s="26" t="s">
        <v>11</v>
      </c>
      <c r="C16" s="27">
        <f t="shared" ref="C16:H16" si="3">_xlfn.STDEV.P(C12:C14)</f>
        <v>274.12977973701948</v>
      </c>
      <c r="D16" s="27">
        <f t="shared" si="3"/>
        <v>6.7188552761777949</v>
      </c>
      <c r="E16" s="28">
        <f t="shared" si="3"/>
        <v>1.0756365557194509</v>
      </c>
      <c r="F16" s="29">
        <f t="shared" si="3"/>
        <v>16.954884811248547</v>
      </c>
      <c r="G16" s="28">
        <f t="shared" si="3"/>
        <v>0.52494749108229721</v>
      </c>
      <c r="H16" s="28">
        <f t="shared" si="3"/>
        <v>0.52494749108229866</v>
      </c>
    </row>
    <row r="17" spans="1:8" x14ac:dyDescent="0.25">
      <c r="A17" s="35" t="s">
        <v>49</v>
      </c>
      <c r="B17" s="26"/>
      <c r="C17" s="22">
        <v>1153.528</v>
      </c>
      <c r="D17" s="22">
        <v>32.549999999999997</v>
      </c>
      <c r="E17" s="23">
        <v>6.8710000000000004</v>
      </c>
      <c r="F17" s="24">
        <f t="shared" ref="F17:F19" si="4">C17/E17</f>
        <v>167.88356862174356</v>
      </c>
      <c r="G17" s="23">
        <f>(D17-EC17)/E17</f>
        <v>4.7373017028089066</v>
      </c>
      <c r="H17" s="25">
        <f>(D17-E17)/E17</f>
        <v>3.7373017028089062</v>
      </c>
    </row>
    <row r="18" spans="1:8" x14ac:dyDescent="0.25">
      <c r="A18" s="35"/>
      <c r="B18" s="21"/>
      <c r="C18" s="22">
        <v>1062.2950000000001</v>
      </c>
      <c r="D18" s="22">
        <v>29.603000000000002</v>
      </c>
      <c r="E18" s="23">
        <v>6.2149999999999999</v>
      </c>
      <c r="F18" s="24">
        <f t="shared" si="4"/>
        <v>170.92437650844732</v>
      </c>
      <c r="G18" s="23">
        <f>(D18-EC18)/E18</f>
        <v>4.7631536604987934</v>
      </c>
      <c r="H18" s="25">
        <f>(D18-E18)/E18</f>
        <v>3.7631536604987934</v>
      </c>
    </row>
    <row r="19" spans="1:8" x14ac:dyDescent="0.25">
      <c r="A19" s="35"/>
      <c r="B19" s="21"/>
      <c r="C19" s="22">
        <v>1363.674</v>
      </c>
      <c r="D19" s="22">
        <v>39.454999999999998</v>
      </c>
      <c r="E19" s="23">
        <v>8.5259999999999998</v>
      </c>
      <c r="F19" s="24">
        <f t="shared" si="4"/>
        <v>159.94299788881071</v>
      </c>
      <c r="G19" s="23">
        <f>(D19-EC19)/E19</f>
        <v>4.627609664555477</v>
      </c>
      <c r="H19" s="25">
        <f>(D19-E19)/E19</f>
        <v>3.6276096645554774</v>
      </c>
    </row>
    <row r="20" spans="1:8" x14ac:dyDescent="0.25">
      <c r="A20" s="63"/>
      <c r="B20" s="21" t="s">
        <v>10</v>
      </c>
      <c r="C20" s="27">
        <f t="shared" ref="C20:H20" si="5">AVERAGE(C17:C19)</f>
        <v>1193.1656666666668</v>
      </c>
      <c r="D20" s="27">
        <f t="shared" si="5"/>
        <v>33.869333333333337</v>
      </c>
      <c r="E20" s="28">
        <f t="shared" si="5"/>
        <v>7.2040000000000006</v>
      </c>
      <c r="F20" s="29">
        <f t="shared" si="5"/>
        <v>166.2503143396672</v>
      </c>
      <c r="G20" s="28">
        <f t="shared" si="5"/>
        <v>4.7093550092877257</v>
      </c>
      <c r="H20" s="28">
        <f t="shared" si="5"/>
        <v>3.7093550092877252</v>
      </c>
    </row>
    <row r="21" spans="1:8" x14ac:dyDescent="0.25">
      <c r="A21" s="63"/>
      <c r="B21" s="21" t="s">
        <v>11</v>
      </c>
      <c r="C21" s="27">
        <f t="shared" ref="C21:H21" si="6">_xlfn.STDEV.P(C17:C19)</f>
        <v>126.18949738213367</v>
      </c>
      <c r="D21" s="27">
        <f t="shared" si="6"/>
        <v>4.1288381201279867</v>
      </c>
      <c r="E21" s="28">
        <f t="shared" si="6"/>
        <v>0.97240149458269309</v>
      </c>
      <c r="F21" s="29">
        <f t="shared" si="6"/>
        <v>4.6294930434763319</v>
      </c>
      <c r="G21" s="28">
        <f t="shared" si="6"/>
        <v>5.8758301360435077E-2</v>
      </c>
      <c r="H21" s="28">
        <f t="shared" si="6"/>
        <v>5.8758301360434799E-2</v>
      </c>
    </row>
    <row r="22" spans="1:8" x14ac:dyDescent="0.25">
      <c r="A22" s="35" t="s">
        <v>48</v>
      </c>
      <c r="B22" s="21"/>
      <c r="C22" s="22">
        <v>1939.1110000000001</v>
      </c>
      <c r="D22" s="22">
        <v>50.493000000000002</v>
      </c>
      <c r="E22" s="23">
        <v>10.106999999999999</v>
      </c>
      <c r="F22" s="24">
        <f t="shared" ref="F22:F24" si="7">C22/E22</f>
        <v>191.8582170772732</v>
      </c>
      <c r="G22" s="23">
        <f>(D22-EC22)/E22</f>
        <v>4.9958444642327109</v>
      </c>
      <c r="H22" s="25">
        <f>(D22-E22)/E22</f>
        <v>3.9958444642327104</v>
      </c>
    </row>
    <row r="23" spans="1:8" x14ac:dyDescent="0.25">
      <c r="A23" s="35"/>
      <c r="B23" s="21"/>
      <c r="C23" s="22">
        <v>1738.9280000000001</v>
      </c>
      <c r="D23" s="22">
        <v>43.741999999999997</v>
      </c>
      <c r="E23" s="23">
        <v>9.7750000000000004</v>
      </c>
      <c r="F23" s="24">
        <f t="shared" si="7"/>
        <v>177.89544757033249</v>
      </c>
      <c r="G23" s="23">
        <f>(D23-EC23)/E23</f>
        <v>4.4748849104859332</v>
      </c>
      <c r="H23" s="25">
        <f>(D23-E23)/E23</f>
        <v>3.4748849104859332</v>
      </c>
    </row>
    <row r="24" spans="1:8" x14ac:dyDescent="0.25">
      <c r="A24" s="35"/>
      <c r="B24" s="21"/>
      <c r="C24" s="22">
        <v>1746.0060000000001</v>
      </c>
      <c r="D24" s="22">
        <v>43.381999999999998</v>
      </c>
      <c r="E24" s="23">
        <v>8.8179999999999996</v>
      </c>
      <c r="F24" s="24">
        <f t="shared" si="7"/>
        <v>198.00476298480382</v>
      </c>
      <c r="G24" s="23">
        <f>(D24-EC24)/E24</f>
        <v>4.9197096847357678</v>
      </c>
      <c r="H24" s="25">
        <f>(D24-E24)/E24</f>
        <v>3.9197096847357678</v>
      </c>
    </row>
    <row r="25" spans="1:8" x14ac:dyDescent="0.25">
      <c r="A25" s="63"/>
      <c r="B25" s="21" t="s">
        <v>10</v>
      </c>
      <c r="C25" s="27">
        <f t="shared" ref="C25:H25" si="8">AVERAGE(C22:C24)</f>
        <v>1808.0150000000001</v>
      </c>
      <c r="D25" s="27">
        <f t="shared" si="8"/>
        <v>45.87233333333333</v>
      </c>
      <c r="E25" s="28">
        <f t="shared" si="8"/>
        <v>9.5666666666666647</v>
      </c>
      <c r="F25" s="29">
        <f t="shared" si="8"/>
        <v>189.25280921080318</v>
      </c>
      <c r="G25" s="28">
        <f t="shared" si="8"/>
        <v>4.7968130198181376</v>
      </c>
      <c r="H25" s="28">
        <f t="shared" si="8"/>
        <v>3.7968130198181371</v>
      </c>
    </row>
    <row r="26" spans="1:8" x14ac:dyDescent="0.25">
      <c r="A26" s="64"/>
      <c r="B26" s="18" t="s">
        <v>11</v>
      </c>
      <c r="C26" s="13">
        <f t="shared" ref="C26:H26" si="9">_xlfn.STDEV.P(C22:C24)</f>
        <v>92.743896234019999</v>
      </c>
      <c r="D26" s="13">
        <f t="shared" si="9"/>
        <v>3.2706085400460623</v>
      </c>
      <c r="E26" s="14">
        <f t="shared" si="9"/>
        <v>0.54646276685201123</v>
      </c>
      <c r="F26" s="15">
        <f t="shared" si="9"/>
        <v>8.4137686452097249</v>
      </c>
      <c r="G26" s="14">
        <f t="shared" si="9"/>
        <v>0.22974972882960815</v>
      </c>
      <c r="H26" s="14">
        <f t="shared" si="9"/>
        <v>0.22974972882960801</v>
      </c>
    </row>
    <row r="27" spans="1:8" x14ac:dyDescent="0.25">
      <c r="A27" s="33" t="s">
        <v>47</v>
      </c>
      <c r="C27" s="9">
        <v>2419.6729999999998</v>
      </c>
      <c r="D27" s="9">
        <v>45.508000000000003</v>
      </c>
      <c r="E27" s="10">
        <v>15.843999999999999</v>
      </c>
      <c r="F27" s="11">
        <f t="shared" ref="F27:F29" si="10">C27/E27</f>
        <v>152.71856854329715</v>
      </c>
      <c r="G27" s="10">
        <f>(D27-EC27)/E27</f>
        <v>2.8722544811916184</v>
      </c>
      <c r="H27" s="12">
        <f>(D27-E27)/E27</f>
        <v>1.8722544811916184</v>
      </c>
    </row>
    <row r="28" spans="1:8" x14ac:dyDescent="0.25">
      <c r="C28" s="9">
        <v>1663.8019999999999</v>
      </c>
      <c r="D28" s="9">
        <v>33.075000000000003</v>
      </c>
      <c r="E28" s="10">
        <v>9.7050000000000001</v>
      </c>
      <c r="F28" s="11">
        <f t="shared" si="10"/>
        <v>171.43760947964967</v>
      </c>
      <c r="G28" s="10">
        <f>(D28-EC28)/E28</f>
        <v>3.4080370942812985</v>
      </c>
      <c r="H28" s="12">
        <f>(D28-E28)/E28</f>
        <v>2.4080370942812985</v>
      </c>
    </row>
    <row r="29" spans="1:8" x14ac:dyDescent="0.25">
      <c r="C29" s="9">
        <v>2003.463</v>
      </c>
      <c r="D29" s="9">
        <v>37.936</v>
      </c>
      <c r="E29" s="10">
        <v>11.090999999999999</v>
      </c>
      <c r="F29" s="11">
        <f t="shared" si="10"/>
        <v>180.63862591290237</v>
      </c>
      <c r="G29" s="10">
        <f>(D29-EC29)/E29</f>
        <v>3.4204309800739341</v>
      </c>
      <c r="H29" s="12">
        <f>(D29-E29)/E29</f>
        <v>2.4204309800739341</v>
      </c>
    </row>
    <row r="30" spans="1:8" x14ac:dyDescent="0.25">
      <c r="A30" s="64"/>
      <c r="B30" s="18" t="s">
        <v>10</v>
      </c>
      <c r="C30" s="13">
        <f t="shared" ref="C30:H30" si="11">AVERAGE(C27:C29)</f>
        <v>2028.979333333333</v>
      </c>
      <c r="D30" s="13">
        <f t="shared" si="11"/>
        <v>38.839666666666666</v>
      </c>
      <c r="E30" s="14">
        <f t="shared" si="11"/>
        <v>12.213333333333333</v>
      </c>
      <c r="F30" s="15">
        <f t="shared" si="11"/>
        <v>168.26493464528309</v>
      </c>
      <c r="G30" s="14">
        <f t="shared" si="11"/>
        <v>3.2335741851822841</v>
      </c>
      <c r="H30" s="14">
        <f t="shared" si="11"/>
        <v>2.2335741851822841</v>
      </c>
    </row>
    <row r="31" spans="1:8" x14ac:dyDescent="0.25">
      <c r="A31" s="64"/>
      <c r="B31" s="18" t="s">
        <v>11</v>
      </c>
      <c r="C31" s="13">
        <f t="shared" ref="C31:H31" si="12">_xlfn.STDEV.P(C27:C29)</f>
        <v>309.11007166847469</v>
      </c>
      <c r="D31" s="13">
        <f t="shared" si="12"/>
        <v>5.1158141960873493</v>
      </c>
      <c r="E31" s="14">
        <f t="shared" si="12"/>
        <v>2.6288849769859062</v>
      </c>
      <c r="F31" s="15">
        <f t="shared" si="12"/>
        <v>11.616993302456507</v>
      </c>
      <c r="G31" s="14">
        <f t="shared" si="12"/>
        <v>0.25554171018992405</v>
      </c>
      <c r="H31" s="14">
        <f t="shared" si="12"/>
        <v>0.25554171018992006</v>
      </c>
    </row>
    <row r="32" spans="1:8" x14ac:dyDescent="0.25">
      <c r="A32" s="33" t="s">
        <v>46</v>
      </c>
      <c r="C32" s="9">
        <v>439.26900000000001</v>
      </c>
      <c r="D32" s="9">
        <v>24.733000000000001</v>
      </c>
      <c r="E32" s="10">
        <v>4.3140000000000001</v>
      </c>
      <c r="F32" s="11">
        <f t="shared" ref="F32:F34" si="13">C32/E32</f>
        <v>101.8240611961057</v>
      </c>
      <c r="G32" s="10">
        <f>(D32-EC32)/E32</f>
        <v>5.7331942512749192</v>
      </c>
      <c r="H32" s="12">
        <f>(D32-E32)/E32</f>
        <v>4.7331942512749192</v>
      </c>
    </row>
    <row r="33" spans="1:8" x14ac:dyDescent="0.25">
      <c r="C33" s="9">
        <v>448.18700000000001</v>
      </c>
      <c r="D33" s="9">
        <v>24.120999999999999</v>
      </c>
      <c r="E33" s="10">
        <v>4.931</v>
      </c>
      <c r="F33" s="11">
        <f t="shared" si="13"/>
        <v>90.891705536402355</v>
      </c>
      <c r="G33" s="10">
        <f>(D33-EC33)/E33</f>
        <v>4.8917055364023518</v>
      </c>
      <c r="H33" s="12">
        <f>(D33-E33)/E33</f>
        <v>3.8917055364023518</v>
      </c>
    </row>
    <row r="34" spans="1:8" x14ac:dyDescent="0.25">
      <c r="C34" s="9">
        <v>386.14299999999997</v>
      </c>
      <c r="D34" s="9">
        <v>21.858000000000001</v>
      </c>
      <c r="E34" s="10">
        <v>4.5019999999999998</v>
      </c>
      <c r="F34" s="11">
        <f t="shared" si="13"/>
        <v>85.771434917814304</v>
      </c>
      <c r="G34" s="10">
        <f>(D34-EC34)/E34</f>
        <v>4.8551754775655267</v>
      </c>
      <c r="H34" s="12">
        <f>(D34-E34)/E34</f>
        <v>3.8551754775655271</v>
      </c>
    </row>
    <row r="35" spans="1:8" x14ac:dyDescent="0.25">
      <c r="A35" s="64"/>
      <c r="B35" s="18" t="s">
        <v>10</v>
      </c>
      <c r="C35" s="13">
        <f>AVERAGE(C32:C34)</f>
        <v>424.53299999999996</v>
      </c>
      <c r="D35" s="13">
        <f>AVERAGE(D32:D34)</f>
        <v>23.570666666666668</v>
      </c>
      <c r="E35" s="14">
        <f>AVERAGE(E32:E34)</f>
        <v>4.5823333333333336</v>
      </c>
      <c r="F35" s="15">
        <v>93</v>
      </c>
      <c r="G35" s="14">
        <v>5.16</v>
      </c>
      <c r="H35" s="12">
        <v>4.16</v>
      </c>
    </row>
    <row r="36" spans="1:8" x14ac:dyDescent="0.25">
      <c r="A36" s="64"/>
      <c r="B36" s="18" t="s">
        <v>11</v>
      </c>
      <c r="C36" s="13">
        <f t="shared" ref="C36:H36" si="14">_xlfn.STDEV.P(C32:C34)</f>
        <v>27.388887722334903</v>
      </c>
      <c r="D36" s="13">
        <f t="shared" si="14"/>
        <v>1.2365425813758113</v>
      </c>
      <c r="E36" s="14">
        <f t="shared" si="14"/>
        <v>0.25821481152112263</v>
      </c>
      <c r="F36" s="15">
        <f t="shared" si="14"/>
        <v>6.6951091760106287</v>
      </c>
      <c r="G36" s="14">
        <f t="shared" si="14"/>
        <v>0.40556608852355336</v>
      </c>
      <c r="H36" s="14">
        <f t="shared" si="14"/>
        <v>0.40556608852355325</v>
      </c>
    </row>
    <row r="37" spans="1:8" x14ac:dyDescent="0.25">
      <c r="A37" s="33" t="s">
        <v>16</v>
      </c>
      <c r="C37" s="9">
        <v>380.91699999999997</v>
      </c>
      <c r="D37" s="9">
        <v>5.6959999999999997</v>
      </c>
      <c r="E37" s="10">
        <v>1.518</v>
      </c>
      <c r="F37" s="11">
        <f t="shared" ref="F37:F39" si="15">C37/E37</f>
        <v>250.93346508563897</v>
      </c>
      <c r="G37" s="10">
        <f>(D37-EC32)/E37</f>
        <v>3.7523056653491436</v>
      </c>
      <c r="H37" s="12">
        <f>(D37-E37)/E37</f>
        <v>2.7523056653491436</v>
      </c>
    </row>
    <row r="38" spans="1:8" x14ac:dyDescent="0.25">
      <c r="C38" s="9">
        <v>964.22500000000002</v>
      </c>
      <c r="D38" s="9">
        <v>16.239999999999998</v>
      </c>
      <c r="E38" s="10">
        <v>4.4470000000000001</v>
      </c>
      <c r="F38" s="11">
        <f t="shared" si="15"/>
        <v>216.82595007870475</v>
      </c>
      <c r="G38" s="10">
        <f>(D38-EC33)/E38</f>
        <v>3.6519001574094889</v>
      </c>
      <c r="H38" s="12">
        <f>(D38-E38)/E38</f>
        <v>2.6519001574094894</v>
      </c>
    </row>
    <row r="39" spans="1:8" x14ac:dyDescent="0.25">
      <c r="C39" s="9">
        <v>456.22699999999998</v>
      </c>
      <c r="D39" s="9">
        <v>6.4619999999999997</v>
      </c>
      <c r="E39" s="10">
        <v>1.7849999999999999</v>
      </c>
      <c r="F39" s="11">
        <f t="shared" si="15"/>
        <v>255.5893557422969</v>
      </c>
      <c r="G39" s="10">
        <f>(D39-EC34)/E39</f>
        <v>3.6201680672268908</v>
      </c>
      <c r="H39" s="12">
        <f>(D39-E39)/E39</f>
        <v>2.6201680672268908</v>
      </c>
    </row>
    <row r="40" spans="1:8" x14ac:dyDescent="0.25">
      <c r="A40" s="64"/>
      <c r="B40" s="18" t="s">
        <v>10</v>
      </c>
      <c r="C40" s="13">
        <f t="shared" ref="C40:H40" si="16">AVERAGE(C37:C39)</f>
        <v>600.45633333333342</v>
      </c>
      <c r="D40" s="13">
        <f t="shared" si="16"/>
        <v>9.4659999999999993</v>
      </c>
      <c r="E40" s="14">
        <f t="shared" si="16"/>
        <v>2.5833333333333335</v>
      </c>
      <c r="F40" s="15">
        <f t="shared" si="16"/>
        <v>241.11625696888021</v>
      </c>
      <c r="G40" s="14">
        <f t="shared" si="16"/>
        <v>3.6747912966618408</v>
      </c>
      <c r="H40" s="14">
        <f t="shared" si="16"/>
        <v>2.6747912966618412</v>
      </c>
    </row>
    <row r="41" spans="1:8" x14ac:dyDescent="0.25">
      <c r="A41" s="64"/>
      <c r="B41" s="18" t="s">
        <v>11</v>
      </c>
      <c r="C41" s="13">
        <f t="shared" ref="C41:H41" si="17">_xlfn.STDEV.P(C37:C39)</f>
        <v>259.05421718414237</v>
      </c>
      <c r="D41" s="13">
        <f t="shared" si="17"/>
        <v>4.8001386091098084</v>
      </c>
      <c r="E41" s="14">
        <f t="shared" si="17"/>
        <v>1.3223116963190724</v>
      </c>
      <c r="F41" s="15">
        <f t="shared" si="17"/>
        <v>17.280694161710588</v>
      </c>
      <c r="G41" s="14">
        <f t="shared" si="17"/>
        <v>5.6321040482709056E-2</v>
      </c>
      <c r="H41" s="14">
        <f t="shared" si="17"/>
        <v>5.6321040482709001E-2</v>
      </c>
    </row>
    <row r="42" spans="1:8" x14ac:dyDescent="0.25">
      <c r="A42" s="65" t="s">
        <v>17</v>
      </c>
      <c r="C42" s="9">
        <v>493.89</v>
      </c>
      <c r="D42" s="9">
        <v>17.138000000000002</v>
      </c>
      <c r="E42" s="10">
        <v>1.9570000000000001</v>
      </c>
      <c r="F42" s="11">
        <f t="shared" ref="F42:F44" si="18">C42/E42</f>
        <v>252.37097598364844</v>
      </c>
      <c r="G42" s="10">
        <f>(D42-EC37)/E42</f>
        <v>8.7572815533980588</v>
      </c>
      <c r="H42" s="12">
        <f>(D42-E42)/E42</f>
        <v>7.7572815533980588</v>
      </c>
    </row>
    <row r="43" spans="1:8" x14ac:dyDescent="0.25">
      <c r="A43" s="65"/>
      <c r="C43" s="9">
        <v>772.4</v>
      </c>
      <c r="D43" s="9">
        <v>31.466000000000001</v>
      </c>
      <c r="E43" s="10">
        <v>2.274</v>
      </c>
      <c r="F43" s="11">
        <f t="shared" si="18"/>
        <v>339.66578715919081</v>
      </c>
      <c r="G43" s="10">
        <f>(D43-EC38)/E43</f>
        <v>13.837291116974495</v>
      </c>
      <c r="H43" s="12">
        <f>(D43-E43)/E43</f>
        <v>12.837291116974495</v>
      </c>
    </row>
    <row r="44" spans="1:8" x14ac:dyDescent="0.25">
      <c r="A44" s="65"/>
      <c r="C44" s="9">
        <v>744.072</v>
      </c>
      <c r="D44" s="9">
        <v>34.648000000000003</v>
      </c>
      <c r="E44" s="10">
        <v>3.984</v>
      </c>
      <c r="F44" s="11">
        <f t="shared" si="18"/>
        <v>186.76506024096386</v>
      </c>
      <c r="G44" s="10">
        <f>(D44-EC39)/E44</f>
        <v>8.6967871485943782</v>
      </c>
      <c r="H44" s="12">
        <f>(D44-E44)/E44</f>
        <v>7.6967871485943782</v>
      </c>
    </row>
    <row r="45" spans="1:8" x14ac:dyDescent="0.25">
      <c r="A45" s="64"/>
      <c r="B45" s="18" t="s">
        <v>19</v>
      </c>
      <c r="C45" s="13">
        <f t="shared" ref="C45:H45" si="19">AVERAGE(C42:C44)</f>
        <v>670.12066666666669</v>
      </c>
      <c r="D45" s="13">
        <f t="shared" si="19"/>
        <v>27.750666666666671</v>
      </c>
      <c r="E45" s="14">
        <f t="shared" si="19"/>
        <v>2.7383333333333333</v>
      </c>
      <c r="F45" s="15">
        <f t="shared" si="19"/>
        <v>259.60060779460105</v>
      </c>
      <c r="G45" s="14">
        <f t="shared" si="19"/>
        <v>10.430453272988977</v>
      </c>
      <c r="H45" s="14">
        <f t="shared" si="19"/>
        <v>9.4304532729889772</v>
      </c>
    </row>
    <row r="46" spans="1:8" x14ac:dyDescent="0.25">
      <c r="A46" s="64"/>
      <c r="B46" s="18" t="s">
        <v>11</v>
      </c>
      <c r="C46" s="13">
        <f t="shared" ref="C46:H46" si="20">_xlfn.STDEV.P(C42:C44)</f>
        <v>125.14939020049393</v>
      </c>
      <c r="D46" s="13">
        <f t="shared" si="20"/>
        <v>7.6158957159060012</v>
      </c>
      <c r="E46" s="14">
        <f t="shared" si="20"/>
        <v>0.89027573756049827</v>
      </c>
      <c r="F46" s="15">
        <f t="shared" si="20"/>
        <v>62.630443902423885</v>
      </c>
      <c r="G46" s="14">
        <f t="shared" si="20"/>
        <v>2.4091247324373617</v>
      </c>
      <c r="H46" s="14">
        <f t="shared" si="20"/>
        <v>2.4091247324373564</v>
      </c>
    </row>
    <row r="47" spans="1:8" x14ac:dyDescent="0.25">
      <c r="A47" s="33" t="s">
        <v>45</v>
      </c>
      <c r="C47" s="9">
        <v>2988.6170000000002</v>
      </c>
      <c r="D47" s="9">
        <v>60.82</v>
      </c>
      <c r="E47" s="10">
        <v>17.672000000000001</v>
      </c>
      <c r="F47" s="11">
        <f t="shared" ref="F47:F49" si="21">C47/E47</f>
        <v>169.11594612947036</v>
      </c>
      <c r="G47" s="10">
        <f>(D47-EC42)/E47</f>
        <v>3.441602535083748</v>
      </c>
      <c r="H47" s="12">
        <f>(D47-E47)/E47</f>
        <v>2.441602535083748</v>
      </c>
    </row>
    <row r="48" spans="1:8" x14ac:dyDescent="0.25">
      <c r="C48" s="9">
        <v>2359.8510000000001</v>
      </c>
      <c r="D48" s="9">
        <v>46.009</v>
      </c>
      <c r="E48" s="10">
        <v>12.991</v>
      </c>
      <c r="F48" s="11">
        <f t="shared" si="21"/>
        <v>181.65275960280195</v>
      </c>
      <c r="G48" s="10">
        <f>(D48-EC43)/E48</f>
        <v>3.5416057270417984</v>
      </c>
      <c r="H48" s="12">
        <f>(D48-E48)/E48</f>
        <v>2.5416057270417984</v>
      </c>
    </row>
    <row r="49" spans="1:8" x14ac:dyDescent="0.25">
      <c r="C49" s="9">
        <v>1957.9639999999999</v>
      </c>
      <c r="D49" s="9">
        <v>33.180999999999997</v>
      </c>
      <c r="E49" s="10">
        <v>10.942</v>
      </c>
      <c r="F49" s="11">
        <f t="shared" si="21"/>
        <v>178.94023030524582</v>
      </c>
      <c r="G49" s="10">
        <f>(D49-EC44)/E49</f>
        <v>3.0324437945530978</v>
      </c>
      <c r="H49" s="12">
        <f>(D49-E49)/E49</f>
        <v>2.0324437945530978</v>
      </c>
    </row>
    <row r="50" spans="1:8" x14ac:dyDescent="0.25">
      <c r="A50" s="64"/>
      <c r="B50" s="18" t="s">
        <v>19</v>
      </c>
      <c r="C50" s="13">
        <f t="shared" ref="C50:H50" si="22">AVERAGE(C47:C49)</f>
        <v>2435.4773333333337</v>
      </c>
      <c r="D50" s="13">
        <f t="shared" si="22"/>
        <v>46.669999999999995</v>
      </c>
      <c r="E50" s="14">
        <f t="shared" si="22"/>
        <v>13.868333333333334</v>
      </c>
      <c r="F50" s="15">
        <f t="shared" si="22"/>
        <v>176.56964534583938</v>
      </c>
      <c r="G50" s="14">
        <f t="shared" si="22"/>
        <v>3.3385506855595479</v>
      </c>
      <c r="H50" s="14">
        <f t="shared" si="22"/>
        <v>2.3385506855595479</v>
      </c>
    </row>
    <row r="51" spans="1:8" x14ac:dyDescent="0.25">
      <c r="A51" s="64"/>
      <c r="B51" s="18" t="s">
        <v>11</v>
      </c>
      <c r="C51" s="13">
        <f t="shared" ref="C51:H51" si="23">_xlfn.STDEV.P(C47:C49)</f>
        <v>424.14691505210931</v>
      </c>
      <c r="D51" s="13">
        <f t="shared" si="23"/>
        <v>11.293250816306191</v>
      </c>
      <c r="E51" s="14">
        <f t="shared" si="23"/>
        <v>2.8166777514574757</v>
      </c>
      <c r="F51" s="15">
        <f t="shared" si="23"/>
        <v>5.3856400302780587</v>
      </c>
      <c r="G51" s="14">
        <f t="shared" si="23"/>
        <v>0.22026685503675733</v>
      </c>
      <c r="H51" s="14">
        <f t="shared" si="23"/>
        <v>0.22026685503675733</v>
      </c>
    </row>
    <row r="52" spans="1:8" x14ac:dyDescent="0.25">
      <c r="A52" s="33" t="s">
        <v>44</v>
      </c>
      <c r="C52" s="9">
        <v>295.59199999999998</v>
      </c>
      <c r="D52" s="9">
        <v>14.003</v>
      </c>
      <c r="E52" s="10">
        <v>1.157</v>
      </c>
      <c r="F52" s="11">
        <f t="shared" ref="F52:F54" si="24">C52/E52</f>
        <v>255.48141745894554</v>
      </c>
      <c r="G52" s="10">
        <f>(D52-EC52)/E52</f>
        <v>12.102852203975798</v>
      </c>
      <c r="H52" s="12">
        <f>(D52-E52)/E52</f>
        <v>11.102852203975798</v>
      </c>
    </row>
    <row r="53" spans="1:8" x14ac:dyDescent="0.25">
      <c r="C53" s="9">
        <v>347.745</v>
      </c>
      <c r="D53" s="9">
        <v>19.536999999999999</v>
      </c>
      <c r="E53" s="10">
        <v>1.6220000000000001</v>
      </c>
      <c r="F53" s="11">
        <f t="shared" si="24"/>
        <v>214.39272503082614</v>
      </c>
      <c r="G53" s="10">
        <f>(D53-EC53)/E53</f>
        <v>12.045006165228113</v>
      </c>
      <c r="H53" s="12">
        <f>(D53-E53)/E53</f>
        <v>11.045006165228113</v>
      </c>
    </row>
    <row r="54" spans="1:8" x14ac:dyDescent="0.25">
      <c r="C54" s="9">
        <v>486.94299999999998</v>
      </c>
      <c r="D54" s="9">
        <v>27.684000000000001</v>
      </c>
      <c r="E54" s="10">
        <v>1.93</v>
      </c>
      <c r="F54" s="11">
        <f t="shared" si="24"/>
        <v>252.3020725388601</v>
      </c>
      <c r="G54" s="10">
        <f>(D54-EC54)/E54</f>
        <v>14.344041450777203</v>
      </c>
      <c r="H54" s="12">
        <f>(D54-E54)/E54</f>
        <v>13.344041450777203</v>
      </c>
    </row>
    <row r="55" spans="1:8" x14ac:dyDescent="0.25">
      <c r="A55" s="64"/>
      <c r="B55" s="18" t="s">
        <v>19</v>
      </c>
      <c r="C55" s="13">
        <f>AVERAGE(C52:C54)</f>
        <v>376.76</v>
      </c>
      <c r="D55" s="13">
        <f>AVERAGE(D52:D54)</f>
        <v>20.408000000000001</v>
      </c>
      <c r="E55" s="14">
        <f>AVERAGE(E52:E54)</f>
        <v>1.5696666666666665</v>
      </c>
      <c r="F55" s="15">
        <v>240</v>
      </c>
      <c r="G55" s="14">
        <v>12.83</v>
      </c>
      <c r="H55" s="12">
        <v>11.83</v>
      </c>
    </row>
    <row r="56" spans="1:8" x14ac:dyDescent="0.25">
      <c r="A56" s="64"/>
      <c r="B56" s="18" t="s">
        <v>11</v>
      </c>
      <c r="C56" s="13">
        <f t="shared" ref="C56:H56" si="25">_xlfn.STDEV.P(C52:C54)</f>
        <v>80.767996834554822</v>
      </c>
      <c r="D56" s="13">
        <f t="shared" si="25"/>
        <v>5.6190996313169741</v>
      </c>
      <c r="E56" s="14">
        <f t="shared" si="25"/>
        <v>0.31773818712196999</v>
      </c>
      <c r="F56" s="15">
        <f t="shared" si="25"/>
        <v>18.665200859288777</v>
      </c>
      <c r="G56" s="14">
        <f t="shared" si="25"/>
        <v>1.0704017235690757</v>
      </c>
      <c r="H56" s="14">
        <f t="shared" si="25"/>
        <v>1.0704017235690757</v>
      </c>
    </row>
    <row r="57" spans="1:8" x14ac:dyDescent="0.25">
      <c r="A57" s="33" t="s">
        <v>43</v>
      </c>
      <c r="C57" s="9">
        <v>146.21299999999999</v>
      </c>
      <c r="D57" s="9">
        <v>4.3460000000000001</v>
      </c>
      <c r="E57" s="10">
        <v>0.83699999999999997</v>
      </c>
      <c r="F57" s="11">
        <f t="shared" ref="F57:F59" si="26">C57/E57</f>
        <v>174.68697729988054</v>
      </c>
      <c r="G57" s="10">
        <f>(D57-EC57)/E57</f>
        <v>5.1923536439665474</v>
      </c>
      <c r="H57" s="12">
        <f>(D57-E57)/E57</f>
        <v>4.1923536439665474</v>
      </c>
    </row>
    <row r="58" spans="1:8" x14ac:dyDescent="0.25">
      <c r="C58" s="9">
        <v>191.089</v>
      </c>
      <c r="D58" s="9">
        <v>6.3120000000000003</v>
      </c>
      <c r="E58" s="10">
        <v>1.085</v>
      </c>
      <c r="F58" s="11">
        <f t="shared" si="26"/>
        <v>176.1188940092166</v>
      </c>
      <c r="G58" s="10">
        <f>(D58-EC58)/E58</f>
        <v>5.8175115207373276</v>
      </c>
      <c r="H58" s="12">
        <f>(D58-E58)/E58</f>
        <v>4.8175115207373276</v>
      </c>
    </row>
    <row r="59" spans="1:8" x14ac:dyDescent="0.25">
      <c r="C59" s="9">
        <v>191.47</v>
      </c>
      <c r="D59" s="9">
        <v>6.1470000000000002</v>
      </c>
      <c r="E59" s="10">
        <v>0.94399999999999995</v>
      </c>
      <c r="F59" s="11">
        <f t="shared" si="26"/>
        <v>202.82838983050848</v>
      </c>
      <c r="G59" s="10">
        <f>(D59-EC59)/E59</f>
        <v>6.5116525423728824</v>
      </c>
      <c r="H59" s="12">
        <f>(D59-E59)/E59</f>
        <v>5.5116525423728824</v>
      </c>
    </row>
    <row r="60" spans="1:8" x14ac:dyDescent="0.25">
      <c r="A60" s="64"/>
      <c r="B60" s="18" t="s">
        <v>19</v>
      </c>
      <c r="C60" s="13">
        <f t="shared" ref="C60:H60" si="27">AVERAGE(C57:C59)</f>
        <v>176.25733333333335</v>
      </c>
      <c r="D60" s="13">
        <f t="shared" si="27"/>
        <v>5.6016666666666666</v>
      </c>
      <c r="E60" s="14">
        <f t="shared" si="27"/>
        <v>0.95533333333333326</v>
      </c>
      <c r="F60" s="15">
        <f t="shared" si="27"/>
        <v>184.54475371320189</v>
      </c>
      <c r="G60" s="14">
        <f t="shared" si="27"/>
        <v>5.8405059023589194</v>
      </c>
      <c r="H60" s="14">
        <f t="shared" si="27"/>
        <v>4.8405059023589194</v>
      </c>
    </row>
    <row r="61" spans="1:8" x14ac:dyDescent="0.25">
      <c r="A61" s="64"/>
      <c r="B61" s="18" t="s">
        <v>11</v>
      </c>
      <c r="C61" s="13">
        <f t="shared" ref="C61:H61" si="28">_xlfn.STDEV.P(C57:C59)</f>
        <v>21.24512123340838</v>
      </c>
      <c r="D61" s="13">
        <f t="shared" si="28"/>
        <v>0.89044196267296616</v>
      </c>
      <c r="E61" s="14">
        <f t="shared" si="28"/>
        <v>0.10156224145266327</v>
      </c>
      <c r="F61" s="15">
        <f t="shared" si="28"/>
        <v>12.941692537896733</v>
      </c>
      <c r="G61" s="14">
        <f t="shared" si="28"/>
        <v>0.53884688735834274</v>
      </c>
      <c r="H61" s="14">
        <f t="shared" si="28"/>
        <v>0.53884688735834241</v>
      </c>
    </row>
    <row r="62" spans="1:8" x14ac:dyDescent="0.25">
      <c r="A62" s="33" t="s">
        <v>42</v>
      </c>
      <c r="C62" s="9">
        <v>696.92200000000003</v>
      </c>
      <c r="D62" s="9">
        <v>9.0589999999999993</v>
      </c>
      <c r="E62" s="10">
        <v>2.1</v>
      </c>
      <c r="F62" s="11">
        <f t="shared" ref="F62:F64" si="29">C62/E62</f>
        <v>331.86761904761903</v>
      </c>
      <c r="G62" s="10">
        <f>(D62-EC47)/E62</f>
        <v>4.3138095238095229</v>
      </c>
      <c r="H62" s="12">
        <f>(D62-E62)/E62</f>
        <v>3.3138095238095233</v>
      </c>
    </row>
    <row r="63" spans="1:8" x14ac:dyDescent="0.25">
      <c r="C63" s="9">
        <v>1661.69</v>
      </c>
      <c r="D63" s="9">
        <v>26.798999999999999</v>
      </c>
      <c r="E63" s="10">
        <v>6.218</v>
      </c>
      <c r="F63" s="11">
        <f t="shared" si="29"/>
        <v>267.2386619491798</v>
      </c>
      <c r="G63" s="10">
        <f>(D63-EC48)/E63</f>
        <v>4.3099067224187841</v>
      </c>
      <c r="H63" s="12">
        <f>(D63-E63)/E63</f>
        <v>3.3099067224187841</v>
      </c>
    </row>
    <row r="64" spans="1:8" x14ac:dyDescent="0.25">
      <c r="C64" s="9">
        <v>1543.451</v>
      </c>
      <c r="D64" s="9">
        <v>25.998000000000001</v>
      </c>
      <c r="E64" s="10">
        <v>6.0110000000000001</v>
      </c>
      <c r="F64" s="11">
        <f t="shared" si="29"/>
        <v>256.77108634170685</v>
      </c>
      <c r="G64" s="10">
        <f>(D64-EC49)/E64</f>
        <v>4.3250707037098657</v>
      </c>
      <c r="H64" s="12">
        <f>(D64-E64)/E64</f>
        <v>3.3250707037098657</v>
      </c>
    </row>
    <row r="65" spans="1:8" x14ac:dyDescent="0.25">
      <c r="B65" s="18" t="s">
        <v>10</v>
      </c>
      <c r="C65" s="13">
        <f t="shared" ref="C65:H65" si="30">AVERAGE(C62:C64)</f>
        <v>1300.6876666666667</v>
      </c>
      <c r="D65" s="13">
        <f t="shared" si="30"/>
        <v>20.618666666666666</v>
      </c>
      <c r="E65" s="14">
        <f t="shared" si="30"/>
        <v>4.7763333333333335</v>
      </c>
      <c r="F65" s="15">
        <f t="shared" si="30"/>
        <v>285.29245577950195</v>
      </c>
      <c r="G65" s="14">
        <f t="shared" si="30"/>
        <v>4.3162623166460579</v>
      </c>
      <c r="H65" s="14">
        <f t="shared" si="30"/>
        <v>3.3162623166460574</v>
      </c>
    </row>
    <row r="66" spans="1:8" x14ac:dyDescent="0.25">
      <c r="B66" s="18" t="s">
        <v>11</v>
      </c>
      <c r="C66" s="13">
        <f t="shared" ref="C66:H66" si="31">_xlfn.STDEV.P(C62:C64)</f>
        <v>429.64702602976587</v>
      </c>
      <c r="D66" s="13">
        <f t="shared" si="31"/>
        <v>8.1804572135194444</v>
      </c>
      <c r="E66" s="14">
        <f t="shared" si="31"/>
        <v>1.8943393454066133</v>
      </c>
      <c r="F66" s="15">
        <f t="shared" si="31"/>
        <v>33.209706511433787</v>
      </c>
      <c r="G66" s="14">
        <f t="shared" si="31"/>
        <v>6.4290344880748975E-3</v>
      </c>
      <c r="H66" s="14">
        <f t="shared" si="31"/>
        <v>6.4290344880748402E-3</v>
      </c>
    </row>
    <row r="67" spans="1:8" x14ac:dyDescent="0.25">
      <c r="A67" s="33" t="s">
        <v>41</v>
      </c>
      <c r="C67" s="9">
        <v>2149.1410000000001</v>
      </c>
      <c r="D67" s="9">
        <v>45.552</v>
      </c>
      <c r="E67" s="10">
        <v>11.805999999999999</v>
      </c>
      <c r="F67" s="11">
        <f t="shared" ref="F67:F69" si="32">C67/E67</f>
        <v>182.03803150940203</v>
      </c>
      <c r="G67" s="10">
        <f>(D67-EC67)/E67</f>
        <v>3.8583770963916657</v>
      </c>
      <c r="H67" s="12">
        <f>(D67-E67)/E67</f>
        <v>2.8583770963916657</v>
      </c>
    </row>
    <row r="68" spans="1:8" x14ac:dyDescent="0.25">
      <c r="C68" s="9">
        <v>2328.8020000000001</v>
      </c>
      <c r="D68" s="9">
        <v>50.981999999999999</v>
      </c>
      <c r="E68" s="10">
        <v>13.693</v>
      </c>
      <c r="F68" s="11">
        <f t="shared" si="32"/>
        <v>170.07244577521362</v>
      </c>
      <c r="G68" s="10">
        <f>(D68-EC68)/E68</f>
        <v>3.7232162418754107</v>
      </c>
      <c r="H68" s="12">
        <f>(D68-E68)/E68</f>
        <v>2.7232162418754111</v>
      </c>
    </row>
    <row r="69" spans="1:8" x14ac:dyDescent="0.25">
      <c r="C69" s="9">
        <v>2141.8890000000001</v>
      </c>
      <c r="D69" s="9">
        <v>45.238999999999997</v>
      </c>
      <c r="E69" s="10">
        <v>10.423</v>
      </c>
      <c r="F69" s="11">
        <f t="shared" si="32"/>
        <v>205.49640218747004</v>
      </c>
      <c r="G69" s="10">
        <f>(D69-EC69)/E69</f>
        <v>4.3403050945025425</v>
      </c>
      <c r="H69" s="12">
        <f>(D69-E69)/E69</f>
        <v>3.3403050945025421</v>
      </c>
    </row>
    <row r="70" spans="1:8" x14ac:dyDescent="0.25">
      <c r="A70" s="64"/>
      <c r="B70" s="18" t="s">
        <v>10</v>
      </c>
      <c r="C70" s="13">
        <f t="shared" ref="C70:H70" si="33">AVERAGE(C67:C69)</f>
        <v>2206.6106666666669</v>
      </c>
      <c r="D70" s="13">
        <f t="shared" si="33"/>
        <v>47.257666666666665</v>
      </c>
      <c r="E70" s="14">
        <f t="shared" si="33"/>
        <v>11.973999999999998</v>
      </c>
      <c r="F70" s="15">
        <f t="shared" si="33"/>
        <v>185.86895982402856</v>
      </c>
      <c r="G70" s="14">
        <f t="shared" si="33"/>
        <v>3.9739661442565399</v>
      </c>
      <c r="H70" s="14">
        <f t="shared" si="33"/>
        <v>2.9739661442565395</v>
      </c>
    </row>
    <row r="71" spans="1:8" x14ac:dyDescent="0.25">
      <c r="A71" s="64"/>
      <c r="B71" s="18" t="s">
        <v>11</v>
      </c>
      <c r="C71" s="13">
        <f t="shared" ref="C71:H71" si="34">_xlfn.STDEV.P(C67:C69)</f>
        <v>86.453028990056552</v>
      </c>
      <c r="D71" s="13">
        <f t="shared" si="34"/>
        <v>2.6365996198807964</v>
      </c>
      <c r="E71" s="14">
        <f t="shared" si="34"/>
        <v>1.3402469921622633</v>
      </c>
      <c r="F71" s="15">
        <f t="shared" si="34"/>
        <v>14.713286077288922</v>
      </c>
      <c r="G71" s="14">
        <f t="shared" si="34"/>
        <v>0.26485251744936411</v>
      </c>
      <c r="H71" s="14">
        <f t="shared" si="34"/>
        <v>0.26485251744936378</v>
      </c>
    </row>
    <row r="72" spans="1:8" x14ac:dyDescent="0.25">
      <c r="A72" s="33" t="s">
        <v>38</v>
      </c>
      <c r="C72" s="9">
        <v>276.27</v>
      </c>
      <c r="D72" s="9">
        <v>9.68</v>
      </c>
      <c r="E72" s="10">
        <v>1.8</v>
      </c>
      <c r="F72" s="11">
        <f t="shared" ref="F72:F74" si="35">C72/E72</f>
        <v>153.48333333333332</v>
      </c>
      <c r="G72" s="10">
        <f>(D72-EC72)/E72</f>
        <v>5.3777777777777773</v>
      </c>
      <c r="H72" s="12">
        <f>(D72-E72)/E72</f>
        <v>4.3777777777777773</v>
      </c>
    </row>
    <row r="73" spans="1:8" x14ac:dyDescent="0.25">
      <c r="C73" s="9">
        <v>180.58</v>
      </c>
      <c r="D73" s="9">
        <v>5.577</v>
      </c>
      <c r="E73" s="10">
        <v>1.117</v>
      </c>
      <c r="F73" s="11">
        <f t="shared" si="35"/>
        <v>161.66517457475382</v>
      </c>
      <c r="G73" s="10">
        <f>(D73-EC73)/E73</f>
        <v>4.9928379588182628</v>
      </c>
      <c r="H73" s="12">
        <f>(D73-E73)/E73</f>
        <v>3.9928379588182632</v>
      </c>
    </row>
    <row r="74" spans="1:8" x14ac:dyDescent="0.25">
      <c r="C74" s="9">
        <v>333.48099999999999</v>
      </c>
      <c r="D74" s="9">
        <v>9.6760000000000002</v>
      </c>
      <c r="E74" s="10">
        <v>2.149</v>
      </c>
      <c r="F74" s="11">
        <f t="shared" si="35"/>
        <v>155.17961842717543</v>
      </c>
      <c r="G74" s="10">
        <f>(D74-EC74)/E74</f>
        <v>4.502559329920893</v>
      </c>
      <c r="H74" s="12">
        <f>(D74-E74)/E74</f>
        <v>3.5025593299208935</v>
      </c>
    </row>
    <row r="75" spans="1:8" x14ac:dyDescent="0.25">
      <c r="A75" s="64"/>
      <c r="B75" s="18" t="s">
        <v>10</v>
      </c>
      <c r="C75" s="13">
        <f>AVERAGE(C72:C74)</f>
        <v>263.44366666666667</v>
      </c>
      <c r="D75" s="13">
        <f>AVERAGE(D72:D74)</f>
        <v>8.3109999999999999</v>
      </c>
      <c r="E75" s="14">
        <f>AVERAGE(E72:E74)</f>
        <v>1.6886666666666665</v>
      </c>
      <c r="F75" s="15">
        <v>157</v>
      </c>
      <c r="G75" s="14">
        <v>4.96</v>
      </c>
      <c r="H75" s="14">
        <v>4.96</v>
      </c>
    </row>
    <row r="76" spans="1:8" x14ac:dyDescent="0.25">
      <c r="A76" s="64"/>
      <c r="B76" s="18" t="s">
        <v>11</v>
      </c>
      <c r="C76" s="13">
        <f t="shared" ref="C76:H76" si="36">_xlfn.STDEV.P(C72:C74)</f>
        <v>63.077016788120893</v>
      </c>
      <c r="D76" s="13">
        <f t="shared" si="36"/>
        <v>1.9332306294559554</v>
      </c>
      <c r="E76" s="14">
        <f t="shared" si="36"/>
        <v>0.42860419451465448</v>
      </c>
      <c r="F76" s="15">
        <f t="shared" si="36"/>
        <v>3.5258150793318093</v>
      </c>
      <c r="G76" s="14">
        <f t="shared" si="36"/>
        <v>0.35816804399348673</v>
      </c>
      <c r="H76" s="14">
        <f t="shared" si="36"/>
        <v>0.35816804399348656</v>
      </c>
    </row>
    <row r="77" spans="1:8" x14ac:dyDescent="0.25">
      <c r="A77" s="33" t="s">
        <v>39</v>
      </c>
      <c r="C77" s="9">
        <v>693.49599999999998</v>
      </c>
      <c r="D77" s="9">
        <v>26.783999999999999</v>
      </c>
      <c r="E77" s="10">
        <v>3.1709999999999998</v>
      </c>
      <c r="F77" s="11">
        <f t="shared" ref="F77:F79" si="37">C77/E77</f>
        <v>218.69946389151687</v>
      </c>
      <c r="G77" s="10">
        <f>(D77-EC77)/E77</f>
        <v>8.4465468306527907</v>
      </c>
      <c r="H77" s="12">
        <f>(D77-E77)/E77</f>
        <v>7.4465468306527915</v>
      </c>
    </row>
    <row r="78" spans="1:8" x14ac:dyDescent="0.25">
      <c r="C78" s="9">
        <v>720.52200000000005</v>
      </c>
      <c r="D78" s="9">
        <v>33.226999999999997</v>
      </c>
      <c r="E78" s="10">
        <v>3.875</v>
      </c>
      <c r="F78" s="11">
        <f t="shared" si="37"/>
        <v>185.94116129032258</v>
      </c>
      <c r="G78" s="10">
        <f>(D78-EC78)/E78</f>
        <v>8.5747096774193547</v>
      </c>
      <c r="H78" s="12">
        <f>(D78-E78)/E78</f>
        <v>7.5747096774193539</v>
      </c>
    </row>
    <row r="79" spans="1:8" x14ac:dyDescent="0.25">
      <c r="C79" s="9">
        <v>756.72500000000002</v>
      </c>
      <c r="D79" s="9">
        <v>28.463999999999999</v>
      </c>
      <c r="E79" s="10">
        <v>3.6869999999999998</v>
      </c>
      <c r="F79" s="11">
        <f t="shared" si="37"/>
        <v>205.24138866286955</v>
      </c>
      <c r="G79" s="10">
        <f>(D79-EC79)/E79</f>
        <v>7.7200976403580146</v>
      </c>
      <c r="H79" s="12">
        <f>(D79-E79)/E79</f>
        <v>6.7200976403580146</v>
      </c>
    </row>
    <row r="80" spans="1:8" x14ac:dyDescent="0.25">
      <c r="A80" s="64"/>
      <c r="B80" s="18" t="s">
        <v>10</v>
      </c>
      <c r="C80" s="13">
        <f>AVERAGE(C77:C79)</f>
        <v>723.58100000000002</v>
      </c>
      <c r="D80" s="13">
        <f>AVERAGE(D77:D79)</f>
        <v>29.491666666666664</v>
      </c>
      <c r="E80" s="14">
        <f>AVERAGE(E77:E79)</f>
        <v>3.5776666666666661</v>
      </c>
      <c r="F80" s="15">
        <v>203</v>
      </c>
      <c r="G80" s="14">
        <v>8.25</v>
      </c>
      <c r="H80" s="14">
        <v>7.24</v>
      </c>
    </row>
    <row r="81" spans="1:8" x14ac:dyDescent="0.25">
      <c r="A81" s="64"/>
      <c r="B81" s="18" t="s">
        <v>11</v>
      </c>
      <c r="C81" s="13">
        <f>_xlfn.STDEV.P(C77:C79)</f>
        <v>25.903599762709959</v>
      </c>
      <c r="D81" s="13">
        <f>_xlfn.STDEV.P(D77:D79)</f>
        <v>2.7288747782841831</v>
      </c>
      <c r="E81" s="14">
        <f>_xlfn.STDEV.P(E77:E79)</f>
        <v>0.2976231771142086</v>
      </c>
      <c r="F81" s="15">
        <v>20.853625115603819</v>
      </c>
      <c r="G81" s="14">
        <f>_xlfn.STDEV.P(G77:G79)</f>
        <v>0.37631486155750227</v>
      </c>
      <c r="H81" s="14">
        <f>_xlfn.STDEV.P(H77:H79)</f>
        <v>0.37631486155750221</v>
      </c>
    </row>
    <row r="82" spans="1:8" x14ac:dyDescent="0.25">
      <c r="A82" s="33" t="s">
        <v>40</v>
      </c>
      <c r="C82" s="9">
        <v>189.52099999999999</v>
      </c>
      <c r="D82" s="9">
        <v>5.0519999999999996</v>
      </c>
      <c r="E82" s="10">
        <v>1.0529999999999999</v>
      </c>
      <c r="F82" s="11">
        <f t="shared" ref="F82:F84" si="38">C82/E82</f>
        <v>179.98195631528964</v>
      </c>
      <c r="G82" s="10">
        <f>(D82-EC82)/E82</f>
        <v>4.7977207977207978</v>
      </c>
      <c r="H82" s="12">
        <f>(D82-E82)/E82</f>
        <v>3.7977207977207978</v>
      </c>
    </row>
    <row r="83" spans="1:8" x14ac:dyDescent="0.25">
      <c r="C83" s="9">
        <v>243.28200000000001</v>
      </c>
      <c r="D83" s="9">
        <v>6.476</v>
      </c>
      <c r="E83" s="10">
        <v>1.194</v>
      </c>
      <c r="F83" s="11">
        <f t="shared" si="38"/>
        <v>203.75376884422113</v>
      </c>
      <c r="G83" s="10">
        <f>(D83-EC83)/E83</f>
        <v>5.4237855946398659</v>
      </c>
      <c r="H83" s="12">
        <f>(D83-E83)/E83</f>
        <v>4.4237855946398659</v>
      </c>
    </row>
    <row r="84" spans="1:8" x14ac:dyDescent="0.25">
      <c r="C84" s="9">
        <v>207.346</v>
      </c>
      <c r="D84" s="9">
        <v>5.6440000000000001</v>
      </c>
      <c r="E84" s="10">
        <v>1.2</v>
      </c>
      <c r="F84" s="11">
        <f t="shared" si="38"/>
        <v>172.78833333333336</v>
      </c>
      <c r="G84" s="10">
        <f>(D84-EC84)/E84</f>
        <v>4.703333333333334</v>
      </c>
      <c r="H84" s="12">
        <f>(D84-E84)/E84</f>
        <v>3.7033333333333336</v>
      </c>
    </row>
    <row r="85" spans="1:8" x14ac:dyDescent="0.25">
      <c r="A85" s="64"/>
      <c r="B85" s="18" t="s">
        <v>10</v>
      </c>
      <c r="C85" s="13">
        <f t="shared" ref="C85:H85" si="39">AVERAGE(C82:C84)</f>
        <v>213.38300000000001</v>
      </c>
      <c r="D85" s="13">
        <f t="shared" si="39"/>
        <v>5.7239999999999993</v>
      </c>
      <c r="E85" s="14">
        <f t="shared" si="39"/>
        <v>1.149</v>
      </c>
      <c r="F85" s="15">
        <f t="shared" si="39"/>
        <v>185.5080194976147</v>
      </c>
      <c r="G85" s="14">
        <f t="shared" si="39"/>
        <v>4.974946575231332</v>
      </c>
      <c r="H85" s="14">
        <f t="shared" si="39"/>
        <v>3.974946575231332</v>
      </c>
    </row>
    <row r="86" spans="1:8" x14ac:dyDescent="0.25">
      <c r="A86" s="64"/>
      <c r="B86" s="18" t="s">
        <v>11</v>
      </c>
      <c r="C86" s="13">
        <f t="shared" ref="C86:H86" si="40">_xlfn.STDEV.P(C82:C84)</f>
        <v>22.359119049431985</v>
      </c>
      <c r="D86" s="13">
        <f t="shared" si="40"/>
        <v>0.58409131706153172</v>
      </c>
      <c r="E86" s="14">
        <f t="shared" si="40"/>
        <v>6.7926430790966788E-2</v>
      </c>
      <c r="F86" s="15">
        <f t="shared" si="40"/>
        <v>13.231718956508104</v>
      </c>
      <c r="G86" s="14">
        <f t="shared" si="40"/>
        <v>0.31970778049763293</v>
      </c>
      <c r="H86" s="14">
        <f t="shared" si="40"/>
        <v>0.31970778049763304</v>
      </c>
    </row>
    <row r="87" spans="1:8" x14ac:dyDescent="0.25">
      <c r="A87" s="65" t="s">
        <v>12</v>
      </c>
      <c r="C87" s="9">
        <v>683.476</v>
      </c>
      <c r="D87" s="9">
        <v>13.71</v>
      </c>
      <c r="E87" s="10">
        <v>2.11</v>
      </c>
      <c r="F87" s="11">
        <f t="shared" ref="F87:F89" si="41">C87/E87</f>
        <v>323.92227488151661</v>
      </c>
      <c r="G87" s="10">
        <f>(D87-EC87)/E87</f>
        <v>6.4976303317535553</v>
      </c>
      <c r="H87" s="12">
        <f>(D87-E87)/E87</f>
        <v>5.4976303317535553</v>
      </c>
    </row>
    <row r="88" spans="1:8" x14ac:dyDescent="0.25">
      <c r="A88" s="65"/>
      <c r="C88" s="9">
        <v>583.65200000000004</v>
      </c>
      <c r="D88" s="9">
        <v>13.237</v>
      </c>
      <c r="E88" s="10">
        <v>2.335</v>
      </c>
      <c r="F88" s="11">
        <f t="shared" si="41"/>
        <v>249.95802997858675</v>
      </c>
      <c r="G88" s="10">
        <f>(D88-EC88)/E88</f>
        <v>5.6689507494646678</v>
      </c>
      <c r="H88" s="12">
        <f>(D88-E88)/E88</f>
        <v>4.6689507494646687</v>
      </c>
    </row>
    <row r="89" spans="1:8" x14ac:dyDescent="0.25">
      <c r="A89" s="65"/>
      <c r="C89" s="9">
        <v>535.91300000000001</v>
      </c>
      <c r="D89" s="9">
        <v>10.429</v>
      </c>
      <c r="E89" s="10">
        <v>1.714</v>
      </c>
      <c r="F89" s="11">
        <f t="shared" si="41"/>
        <v>312.66802800466746</v>
      </c>
      <c r="G89" s="10">
        <f>(D89-EC89)/E89</f>
        <v>6.0845974329054844</v>
      </c>
      <c r="H89" s="12">
        <f>(D89-E89)/E89</f>
        <v>5.0845974329054844</v>
      </c>
    </row>
    <row r="90" spans="1:8" x14ac:dyDescent="0.25">
      <c r="A90" s="64"/>
      <c r="B90" s="18" t="s">
        <v>10</v>
      </c>
      <c r="C90" s="13">
        <f t="shared" ref="C90:H90" si="42">AVERAGE(C87:C89)</f>
        <v>601.01366666666672</v>
      </c>
      <c r="D90" s="13">
        <f t="shared" si="42"/>
        <v>12.458666666666668</v>
      </c>
      <c r="E90" s="14">
        <f t="shared" si="42"/>
        <v>2.0530000000000004</v>
      </c>
      <c r="F90" s="15">
        <f t="shared" si="42"/>
        <v>295.51611095492359</v>
      </c>
      <c r="G90" s="14">
        <f t="shared" si="42"/>
        <v>6.0837261713745692</v>
      </c>
      <c r="H90" s="14">
        <f t="shared" si="42"/>
        <v>5.0837261713745692</v>
      </c>
    </row>
    <row r="91" spans="1:8" x14ac:dyDescent="0.25">
      <c r="A91" s="64"/>
      <c r="B91" s="18" t="s">
        <v>11</v>
      </c>
      <c r="C91" s="13">
        <f t="shared" ref="C91:H91" si="43">_xlfn.STDEV.P(C87:C89)</f>
        <v>61.480513684327597</v>
      </c>
      <c r="D91" s="13">
        <f t="shared" si="43"/>
        <v>1.4481234600528823</v>
      </c>
      <c r="E91" s="14">
        <f t="shared" si="43"/>
        <v>0.25670605758337589</v>
      </c>
      <c r="F91" s="15">
        <f t="shared" si="43"/>
        <v>32.54042178456509</v>
      </c>
      <c r="G91" s="14">
        <f t="shared" si="43"/>
        <v>0.33830758376376246</v>
      </c>
      <c r="H91" s="14">
        <f t="shared" si="43"/>
        <v>0.33830758376376208</v>
      </c>
    </row>
    <row r="92" spans="1:8" x14ac:dyDescent="0.25">
      <c r="A92" s="65" t="s">
        <v>15</v>
      </c>
      <c r="C92" s="9">
        <v>1694.777</v>
      </c>
      <c r="D92" s="9">
        <v>44.51</v>
      </c>
      <c r="E92" s="10">
        <v>7.25</v>
      </c>
      <c r="F92" s="11">
        <f t="shared" ref="F92:F94" si="44">C92/E92</f>
        <v>233.76234482758622</v>
      </c>
      <c r="G92" s="10">
        <f>(D92-EC92)/E92</f>
        <v>6.1393103448275861</v>
      </c>
      <c r="H92" s="12">
        <f>(D92-E92)/E92</f>
        <v>5.1393103448275861</v>
      </c>
    </row>
    <row r="93" spans="1:8" x14ac:dyDescent="0.25">
      <c r="A93" s="65"/>
      <c r="C93" s="9">
        <v>1629.4090000000001</v>
      </c>
      <c r="D93" s="9">
        <v>42.118000000000002</v>
      </c>
      <c r="E93" s="10">
        <v>8.3510000000000009</v>
      </c>
      <c r="F93" s="11">
        <f t="shared" si="44"/>
        <v>195.1154352772123</v>
      </c>
      <c r="G93" s="10">
        <f>(D93-EC93)/E93</f>
        <v>5.0434678481618969</v>
      </c>
      <c r="H93" s="12">
        <f>(D93-E93)/E93</f>
        <v>4.0434678481618969</v>
      </c>
    </row>
    <row r="94" spans="1:8" x14ac:dyDescent="0.25">
      <c r="A94" s="65"/>
      <c r="C94" s="9">
        <v>1013.365</v>
      </c>
      <c r="D94" s="9">
        <v>27.815000000000001</v>
      </c>
      <c r="E94" s="10">
        <v>4.2069999999999999</v>
      </c>
      <c r="F94" s="11">
        <f t="shared" si="44"/>
        <v>240.87592108390777</v>
      </c>
      <c r="G94" s="10">
        <f>(D94-EC94)/E94</f>
        <v>6.6115997147611134</v>
      </c>
      <c r="H94" s="12">
        <f>(D94-E94)/E94</f>
        <v>5.6115997147611125</v>
      </c>
    </row>
    <row r="95" spans="1:8" x14ac:dyDescent="0.25">
      <c r="A95" s="64"/>
      <c r="B95" s="18" t="s">
        <v>10</v>
      </c>
      <c r="C95" s="13">
        <f t="shared" ref="C95:H95" si="45">AVERAGE(C92:C94)</f>
        <v>1445.8503333333335</v>
      </c>
      <c r="D95" s="13">
        <f t="shared" si="45"/>
        <v>38.147666666666666</v>
      </c>
      <c r="E95" s="14">
        <f t="shared" si="45"/>
        <v>6.6026666666666669</v>
      </c>
      <c r="F95" s="15">
        <f t="shared" si="45"/>
        <v>223.25123372956875</v>
      </c>
      <c r="G95" s="14">
        <f t="shared" si="45"/>
        <v>5.9314593025835327</v>
      </c>
      <c r="H95" s="14">
        <f t="shared" si="45"/>
        <v>4.9314593025835318</v>
      </c>
    </row>
    <row r="96" spans="1:8" x14ac:dyDescent="0.25">
      <c r="A96" s="64"/>
      <c r="B96" s="18" t="s">
        <v>11</v>
      </c>
      <c r="C96" s="13">
        <f t="shared" ref="C96:H96" si="46">_xlfn.STDEV.P(C92:C94)</f>
        <v>306.97547840973965</v>
      </c>
      <c r="D96" s="13">
        <f t="shared" si="46"/>
        <v>7.3712692861466449</v>
      </c>
      <c r="E96" s="14">
        <f t="shared" si="46"/>
        <v>1.7526103071957828</v>
      </c>
      <c r="F96" s="15">
        <f t="shared" si="46"/>
        <v>20.105854996366002</v>
      </c>
      <c r="G96" s="14">
        <f t="shared" si="46"/>
        <v>0.65684139616928894</v>
      </c>
      <c r="H96" s="14">
        <f t="shared" si="46"/>
        <v>0.65684139616929138</v>
      </c>
    </row>
    <row r="97" spans="1:8" x14ac:dyDescent="0.25">
      <c r="A97" s="65" t="s">
        <v>13</v>
      </c>
      <c r="C97" s="9">
        <v>2157.1680000000001</v>
      </c>
      <c r="D97" s="9">
        <v>44.442999999999998</v>
      </c>
      <c r="E97" s="10">
        <v>10.545999999999999</v>
      </c>
      <c r="F97" s="11">
        <f t="shared" ref="F97:F99" si="47">C97/E97</f>
        <v>204.54845439029017</v>
      </c>
      <c r="G97" s="10">
        <f>(D97-EC97)/E97</f>
        <v>4.2142044377014987</v>
      </c>
      <c r="H97" s="12">
        <f>(D97-E97)/E97</f>
        <v>3.2142044377014982</v>
      </c>
    </row>
    <row r="98" spans="1:8" x14ac:dyDescent="0.25">
      <c r="A98" s="65"/>
      <c r="C98" s="9">
        <v>3008.4949999999999</v>
      </c>
      <c r="D98" s="9">
        <v>67.14</v>
      </c>
      <c r="E98" s="10">
        <v>15.183999999999999</v>
      </c>
      <c r="F98" s="11">
        <f t="shared" si="47"/>
        <v>198.13586670179137</v>
      </c>
      <c r="G98" s="10">
        <f>(D98-EC98)/E98</f>
        <v>4.4217597471022128</v>
      </c>
      <c r="H98" s="12">
        <f>(D98-E98)/E98</f>
        <v>3.4217597471022132</v>
      </c>
    </row>
    <row r="99" spans="1:8" x14ac:dyDescent="0.25">
      <c r="A99" s="65"/>
      <c r="C99" s="9">
        <v>2223.799</v>
      </c>
      <c r="D99" s="9">
        <v>49.305</v>
      </c>
      <c r="E99" s="10">
        <v>11.3</v>
      </c>
      <c r="F99" s="11">
        <f t="shared" si="47"/>
        <v>196.79637168141591</v>
      </c>
      <c r="G99" s="10">
        <f>(D99-EC99)/E99</f>
        <v>4.3632743362831858</v>
      </c>
      <c r="H99" s="12">
        <f>(D99-E99)/E99</f>
        <v>3.3632743362831854</v>
      </c>
    </row>
    <row r="100" spans="1:8" x14ac:dyDescent="0.25">
      <c r="A100" s="64"/>
      <c r="B100" s="18" t="s">
        <v>10</v>
      </c>
      <c r="C100" s="13">
        <f t="shared" ref="C100:H100" si="48">AVERAGE(C97:C99)</f>
        <v>2463.154</v>
      </c>
      <c r="D100" s="13">
        <f t="shared" si="48"/>
        <v>53.629333333333335</v>
      </c>
      <c r="E100" s="14">
        <f t="shared" si="48"/>
        <v>12.343333333333334</v>
      </c>
      <c r="F100" s="15">
        <f t="shared" si="48"/>
        <v>199.82689759116579</v>
      </c>
      <c r="G100" s="14">
        <f t="shared" si="48"/>
        <v>4.333079507028966</v>
      </c>
      <c r="H100" s="14">
        <f t="shared" si="48"/>
        <v>3.3330795070289656</v>
      </c>
    </row>
    <row r="101" spans="1:8" x14ac:dyDescent="0.25">
      <c r="A101" s="64"/>
      <c r="B101" s="18" t="s">
        <v>11</v>
      </c>
      <c r="C101" s="13">
        <f t="shared" ref="C101:H101" si="49">_xlfn.STDEV.P(C97:C99)</f>
        <v>386.57256951401246</v>
      </c>
      <c r="D101" s="13">
        <f t="shared" si="49"/>
        <v>9.7575046787360229</v>
      </c>
      <c r="E101" s="14">
        <f t="shared" si="49"/>
        <v>2.0321038906075124</v>
      </c>
      <c r="F101" s="15">
        <f t="shared" si="49"/>
        <v>3.3831332304951429</v>
      </c>
      <c r="G101" s="14">
        <f t="shared" si="49"/>
        <v>8.7382673341172806E-2</v>
      </c>
      <c r="H101" s="14">
        <f t="shared" si="49"/>
        <v>8.7382673341173112E-2</v>
      </c>
    </row>
    <row r="102" spans="1:8" x14ac:dyDescent="0.25">
      <c r="A102" s="65" t="s">
        <v>14</v>
      </c>
      <c r="C102" s="9">
        <v>1382.777</v>
      </c>
      <c r="D102" s="9">
        <v>29.09</v>
      </c>
      <c r="E102" s="10">
        <v>4.5910000000000002</v>
      </c>
      <c r="F102" s="11">
        <f t="shared" ref="F102:F104" si="50">C102/E102</f>
        <v>301.19298627749947</v>
      </c>
      <c r="G102" s="10">
        <f>(D102-EC102)/E102</f>
        <v>6.3363101720757999</v>
      </c>
      <c r="H102" s="12">
        <f>(D102-E102)/E102</f>
        <v>5.3363101720757999</v>
      </c>
    </row>
    <row r="103" spans="1:8" x14ac:dyDescent="0.25">
      <c r="A103" s="65"/>
      <c r="C103" s="9">
        <v>890.02</v>
      </c>
      <c r="D103" s="9">
        <v>15.335000000000001</v>
      </c>
      <c r="E103" s="10">
        <v>3.0310000000000001</v>
      </c>
      <c r="F103" s="11">
        <f t="shared" si="50"/>
        <v>293.63906301550639</v>
      </c>
      <c r="G103" s="10">
        <f>(D103-EC103)/E103</f>
        <v>5.0593863411415372</v>
      </c>
      <c r="H103" s="12">
        <f>(D103-E103)/E103</f>
        <v>4.0593863411415372</v>
      </c>
    </row>
    <row r="104" spans="1:8" x14ac:dyDescent="0.25">
      <c r="A104" s="65"/>
      <c r="C104" s="9">
        <v>1021.23</v>
      </c>
      <c r="D104" s="9">
        <v>15.965</v>
      </c>
      <c r="E104" s="10">
        <v>3.0169999999999999</v>
      </c>
      <c r="F104" s="11">
        <f t="shared" si="50"/>
        <v>338.49187935034803</v>
      </c>
      <c r="G104" s="10">
        <f>(D104-EC104)/E104</f>
        <v>5.2916804772953263</v>
      </c>
      <c r="H104" s="12">
        <f>(D104-E104)/E104</f>
        <v>4.2916804772953263</v>
      </c>
    </row>
    <row r="105" spans="1:8" x14ac:dyDescent="0.25">
      <c r="A105" s="64"/>
      <c r="B105" s="18" t="s">
        <v>10</v>
      </c>
      <c r="C105" s="13">
        <f t="shared" ref="C105:H105" si="51">AVERAGE(C102:C104)</f>
        <v>1098.009</v>
      </c>
      <c r="D105" s="13">
        <f t="shared" si="51"/>
        <v>20.13</v>
      </c>
      <c r="E105" s="14">
        <f t="shared" si="51"/>
        <v>3.5463333333333331</v>
      </c>
      <c r="F105" s="15">
        <f t="shared" si="51"/>
        <v>311.1079762144513</v>
      </c>
      <c r="G105" s="14">
        <f t="shared" si="51"/>
        <v>5.5624589968375551</v>
      </c>
      <c r="H105" s="14">
        <f t="shared" si="51"/>
        <v>4.5624589968375551</v>
      </c>
    </row>
    <row r="106" spans="1:8" x14ac:dyDescent="0.25">
      <c r="A106" s="64"/>
      <c r="B106" s="18" t="s">
        <v>11</v>
      </c>
      <c r="C106" s="13">
        <f t="shared" ref="C106:H106" si="52">_xlfn.STDEV.P(C102:C104)</f>
        <v>208.36446656919901</v>
      </c>
      <c r="D106" s="13">
        <f t="shared" si="52"/>
        <v>6.3408950472311112</v>
      </c>
      <c r="E106" s="14">
        <f t="shared" si="52"/>
        <v>0.73871299493706633</v>
      </c>
      <c r="F106" s="15">
        <f t="shared" si="52"/>
        <v>19.607380453614081</v>
      </c>
      <c r="G106" s="14">
        <f t="shared" si="52"/>
        <v>0.55535236411133249</v>
      </c>
      <c r="H106" s="14">
        <f t="shared" si="52"/>
        <v>0.55535236411133082</v>
      </c>
    </row>
    <row r="107" spans="1:8" x14ac:dyDescent="0.25">
      <c r="A107" s="65" t="s">
        <v>8</v>
      </c>
      <c r="C107" s="9">
        <v>17.510999999999999</v>
      </c>
      <c r="D107" s="9">
        <v>0.23300000000000001</v>
      </c>
      <c r="E107" s="10">
        <v>4.3999999999999997E-2</v>
      </c>
      <c r="F107" s="11">
        <f>C107/E107</f>
        <v>397.97727272727275</v>
      </c>
      <c r="G107" s="10">
        <f>D107/E107</f>
        <v>5.2954545454545459</v>
      </c>
      <c r="H107" s="12">
        <f>(D107-E107)/E107</f>
        <v>4.2954545454545459</v>
      </c>
    </row>
    <row r="108" spans="1:8" x14ac:dyDescent="0.25">
      <c r="A108" s="65"/>
      <c r="C108" s="9">
        <v>17.146999999999998</v>
      </c>
      <c r="D108" s="9">
        <v>0.224</v>
      </c>
      <c r="E108" s="10">
        <v>4.1000000000000002E-2</v>
      </c>
      <c r="F108" s="11">
        <f t="shared" ref="F108:F109" si="53">C108/E108</f>
        <v>418.21951219512192</v>
      </c>
      <c r="G108" s="10">
        <f>(D108-EC108)/E108</f>
        <v>5.463414634146341</v>
      </c>
      <c r="H108" s="12">
        <f>(D108-E108)/E108</f>
        <v>4.463414634146341</v>
      </c>
    </row>
    <row r="109" spans="1:8" x14ac:dyDescent="0.25">
      <c r="A109" s="65"/>
      <c r="C109" s="9">
        <v>14.784000000000001</v>
      </c>
      <c r="D109" s="9">
        <v>0.19800000000000001</v>
      </c>
      <c r="E109" s="10">
        <v>3.5000000000000003E-2</v>
      </c>
      <c r="F109" s="11">
        <f t="shared" si="53"/>
        <v>422.4</v>
      </c>
      <c r="G109" s="10">
        <f>(D109-EC109)/E109</f>
        <v>5.6571428571428566</v>
      </c>
      <c r="H109" s="12">
        <f>(D109-E109)/E109</f>
        <v>4.6571428571428566</v>
      </c>
    </row>
    <row r="110" spans="1:8" x14ac:dyDescent="0.25">
      <c r="A110" s="64"/>
      <c r="B110" s="19" t="s">
        <v>10</v>
      </c>
      <c r="C110" s="13">
        <f t="shared" ref="C110:H110" si="54">AVERAGE(C107:C109)</f>
        <v>16.480666666666668</v>
      </c>
      <c r="D110" s="13">
        <f t="shared" si="54"/>
        <v>0.21833333333333335</v>
      </c>
      <c r="E110" s="14">
        <f t="shared" si="54"/>
        <v>0.04</v>
      </c>
      <c r="F110" s="15">
        <f t="shared" si="54"/>
        <v>412.86559497413162</v>
      </c>
      <c r="G110" s="14">
        <f t="shared" si="54"/>
        <v>5.4720040122479148</v>
      </c>
      <c r="H110" s="14">
        <f t="shared" si="54"/>
        <v>4.4720040122479139</v>
      </c>
    </row>
    <row r="111" spans="1:8" x14ac:dyDescent="0.25">
      <c r="A111" s="64"/>
      <c r="B111" s="19" t="s">
        <v>11</v>
      </c>
      <c r="C111" s="13">
        <f t="shared" ref="C111:H111" si="55">_xlfn.STDEV.P(C107:C109)</f>
        <v>1.2088926981149126</v>
      </c>
      <c r="D111" s="13">
        <f t="shared" si="55"/>
        <v>1.4839886193034712E-2</v>
      </c>
      <c r="E111" s="14">
        <f t="shared" si="55"/>
        <v>3.7416573867739391E-3</v>
      </c>
      <c r="F111" s="15">
        <f t="shared" si="55"/>
        <v>10.665074591594646</v>
      </c>
      <c r="G111" s="14">
        <f t="shared" si="55"/>
        <v>0.14778349426354306</v>
      </c>
      <c r="H111" s="14">
        <f t="shared" si="55"/>
        <v>0.14778349426354306</v>
      </c>
    </row>
    <row r="112" spans="1:8" x14ac:dyDescent="0.25">
      <c r="A112" s="65" t="s">
        <v>18</v>
      </c>
      <c r="C112" s="9">
        <v>172.97399999999999</v>
      </c>
      <c r="D112" s="9">
        <v>4.5419999999999998</v>
      </c>
      <c r="E112" s="10">
        <v>0.51800000000000002</v>
      </c>
      <c r="F112" s="11">
        <f t="shared" ref="F112:F114" si="56">C112/E112</f>
        <v>333.92664092664091</v>
      </c>
      <c r="G112" s="10">
        <f>(D112-EC112)/E112</f>
        <v>8.7683397683397679</v>
      </c>
      <c r="H112" s="12">
        <f>(D112-E112)/E112</f>
        <v>7.7683397683397679</v>
      </c>
    </row>
    <row r="113" spans="1:8" x14ac:dyDescent="0.25">
      <c r="A113" s="65"/>
      <c r="C113" s="9">
        <v>407.46100000000001</v>
      </c>
      <c r="D113" s="9">
        <v>12.026</v>
      </c>
      <c r="E113" s="10">
        <v>1.4850000000000001</v>
      </c>
      <c r="F113" s="11">
        <f t="shared" si="56"/>
        <v>274.3845117845118</v>
      </c>
      <c r="G113" s="10">
        <f>(D113-EC113)/E113</f>
        <v>8.0983164983164979</v>
      </c>
      <c r="H113" s="12">
        <f>(D113-E113)/E113</f>
        <v>7.0983164983164979</v>
      </c>
    </row>
    <row r="114" spans="1:8" x14ac:dyDescent="0.25">
      <c r="A114" s="65"/>
      <c r="C114" s="9">
        <v>259.64999999999998</v>
      </c>
      <c r="D114" s="9">
        <v>7.4089999999999998</v>
      </c>
      <c r="E114" s="10">
        <v>0.79600000000000004</v>
      </c>
      <c r="F114" s="11">
        <f t="shared" si="56"/>
        <v>326.1934673366834</v>
      </c>
      <c r="G114" s="10">
        <f>(D114-EC114)/E114</f>
        <v>9.3077889447236171</v>
      </c>
      <c r="H114" s="12">
        <f>(D114-E114)/E114</f>
        <v>8.3077889447236171</v>
      </c>
    </row>
    <row r="115" spans="1:8" x14ac:dyDescent="0.25">
      <c r="A115" s="64"/>
      <c r="B115" s="18" t="s">
        <v>10</v>
      </c>
      <c r="C115" s="13">
        <f t="shared" ref="C115:H115" si="57">AVERAGE(C112:C114)</f>
        <v>280.02833333333331</v>
      </c>
      <c r="D115" s="13">
        <f t="shared" si="57"/>
        <v>7.992333333333332</v>
      </c>
      <c r="E115" s="14">
        <f t="shared" si="57"/>
        <v>0.93300000000000016</v>
      </c>
      <c r="F115" s="15">
        <f t="shared" si="57"/>
        <v>311.50154001594541</v>
      </c>
      <c r="G115" s="14">
        <f t="shared" si="57"/>
        <v>8.724815070459961</v>
      </c>
      <c r="H115" s="14">
        <f t="shared" si="57"/>
        <v>7.724815070459961</v>
      </c>
    </row>
    <row r="116" spans="1:8" x14ac:dyDescent="0.25">
      <c r="A116" s="64"/>
      <c r="B116" s="18" t="s">
        <v>11</v>
      </c>
      <c r="C116" s="13">
        <f t="shared" ref="C116:H116" si="58">_xlfn.STDEV.P(C112:C114)</f>
        <v>96.807353867817795</v>
      </c>
      <c r="D116" s="13">
        <f t="shared" si="58"/>
        <v>3.0830474462057116</v>
      </c>
      <c r="E116" s="14">
        <f t="shared" si="58"/>
        <v>0.40648821221121095</v>
      </c>
      <c r="F116" s="15">
        <f t="shared" si="58"/>
        <v>26.434899054001594</v>
      </c>
      <c r="G116" s="14">
        <f t="shared" si="58"/>
        <v>0.49472328908771607</v>
      </c>
      <c r="H116" s="14">
        <f t="shared" si="58"/>
        <v>0.49472328908771607</v>
      </c>
    </row>
    <row r="117" spans="1:8" x14ac:dyDescent="0.25">
      <c r="A117" s="33" t="s">
        <v>37</v>
      </c>
      <c r="C117" s="9">
        <v>5034.0969999999998</v>
      </c>
      <c r="D117" s="9">
        <v>119.92</v>
      </c>
      <c r="E117" s="10">
        <v>27.713000000000001</v>
      </c>
      <c r="F117" s="11">
        <f t="shared" ref="F117:F119" si="59">C117/E117</f>
        <v>181.65110237072852</v>
      </c>
      <c r="G117" s="10">
        <f>(D117-EC117)/E117</f>
        <v>4.3272110561830184</v>
      </c>
      <c r="H117" s="12">
        <f>(D117-E117)/E117</f>
        <v>3.3272110561830184</v>
      </c>
    </row>
    <row r="118" spans="1:8" x14ac:dyDescent="0.25">
      <c r="C118" s="9">
        <v>3588.6010000000001</v>
      </c>
      <c r="D118" s="9">
        <v>85.49</v>
      </c>
      <c r="E118" s="10">
        <v>23.25</v>
      </c>
      <c r="F118" s="11">
        <f t="shared" si="59"/>
        <v>154.34843010752689</v>
      </c>
      <c r="G118" s="10">
        <f>(D118-EC118)/E118</f>
        <v>3.6769892473118277</v>
      </c>
      <c r="H118" s="12">
        <f>(D118-E118)/E118</f>
        <v>2.6769892473118277</v>
      </c>
    </row>
    <row r="119" spans="1:8" x14ac:dyDescent="0.25">
      <c r="C119" s="9">
        <v>3185.768</v>
      </c>
      <c r="D119" s="9">
        <v>65.05</v>
      </c>
      <c r="E119" s="10">
        <v>15.510999999999999</v>
      </c>
      <c r="F119" s="11">
        <f t="shared" si="59"/>
        <v>205.38766037005996</v>
      </c>
      <c r="G119" s="10">
        <f>(D119-EC119)/E119</f>
        <v>4.1937979498420477</v>
      </c>
      <c r="H119" s="12">
        <f>(D119-E119)/E119</f>
        <v>3.1937979498420477</v>
      </c>
    </row>
    <row r="120" spans="1:8" x14ac:dyDescent="0.25">
      <c r="A120" s="64"/>
      <c r="B120" s="18" t="s">
        <v>10</v>
      </c>
      <c r="C120" s="13">
        <f t="shared" ref="C120:H120" si="60">AVERAGE(C117:C119)</f>
        <v>3936.1553333333336</v>
      </c>
      <c r="D120" s="13">
        <f t="shared" si="60"/>
        <v>90.153333333333322</v>
      </c>
      <c r="E120" s="14">
        <f t="shared" si="60"/>
        <v>22.158000000000001</v>
      </c>
      <c r="F120" s="15">
        <f t="shared" si="60"/>
        <v>180.46239761610514</v>
      </c>
      <c r="G120" s="14">
        <f t="shared" si="60"/>
        <v>4.0659994177789649</v>
      </c>
      <c r="H120" s="14">
        <f t="shared" si="60"/>
        <v>3.0659994177789649</v>
      </c>
    </row>
    <row r="121" spans="1:8" x14ac:dyDescent="0.25">
      <c r="A121" s="64"/>
      <c r="B121" s="18" t="s">
        <v>11</v>
      </c>
      <c r="C121" s="13">
        <f t="shared" ref="C121:H121" si="61">_xlfn.STDEV.P(C117:C119)</f>
        <v>793.58911871922237</v>
      </c>
      <c r="D121" s="13">
        <f t="shared" si="61"/>
        <v>22.641985091614409</v>
      </c>
      <c r="E121" s="14">
        <f t="shared" si="61"/>
        <v>5.0409356935658849</v>
      </c>
      <c r="F121" s="15">
        <f t="shared" si="61"/>
        <v>20.853625115603819</v>
      </c>
      <c r="G121" s="14">
        <f t="shared" si="61"/>
        <v>0.28041213571103984</v>
      </c>
      <c r="H121" s="14">
        <f t="shared" si="61"/>
        <v>0.28041213571103984</v>
      </c>
    </row>
    <row r="122" spans="1:8" x14ac:dyDescent="0.25">
      <c r="A122" s="33" t="s">
        <v>36</v>
      </c>
      <c r="C122" s="9">
        <v>712.34699999999998</v>
      </c>
      <c r="D122" s="9">
        <v>14.054</v>
      </c>
      <c r="E122" s="10">
        <v>2.9529999999999998</v>
      </c>
      <c r="F122" s="11">
        <f t="shared" ref="F122:F124" si="62">C122/E122</f>
        <v>241.22824246528955</v>
      </c>
      <c r="G122" s="10">
        <f>(D122-EC122)/E122</f>
        <v>4.7592279038266172</v>
      </c>
      <c r="H122" s="12">
        <f>(D122-E122)/E122</f>
        <v>3.7592279038266176</v>
      </c>
    </row>
    <row r="123" spans="1:8" x14ac:dyDescent="0.25">
      <c r="C123" s="9">
        <v>770.01099999999997</v>
      </c>
      <c r="D123" s="9">
        <v>14.119</v>
      </c>
      <c r="E123" s="10">
        <v>2.8879999999999999</v>
      </c>
      <c r="F123" s="11">
        <f t="shared" si="62"/>
        <v>266.6243074792244</v>
      </c>
      <c r="G123" s="10">
        <f>(D123-EC123)/E123</f>
        <v>4.888850415512465</v>
      </c>
      <c r="H123" s="12">
        <f>(D123-E123)/E123</f>
        <v>3.8888504155124655</v>
      </c>
    </row>
    <row r="124" spans="1:8" x14ac:dyDescent="0.25">
      <c r="C124" s="9">
        <v>602.35799999999995</v>
      </c>
      <c r="D124" s="9">
        <v>11.143000000000001</v>
      </c>
      <c r="E124" s="10">
        <v>2.2090000000000001</v>
      </c>
      <c r="F124" s="11">
        <f t="shared" si="62"/>
        <v>272.68356722498862</v>
      </c>
      <c r="G124" s="10">
        <f>(D124-EC124)/E124</f>
        <v>5.0443639655952923</v>
      </c>
      <c r="H124" s="12">
        <f>(D124-E124)/E124</f>
        <v>4.0443639655952923</v>
      </c>
    </row>
    <row r="125" spans="1:8" x14ac:dyDescent="0.25">
      <c r="A125" s="64"/>
      <c r="B125" s="18" t="s">
        <v>10</v>
      </c>
      <c r="C125" s="13">
        <f t="shared" ref="C125:H125" si="63">AVERAGE(C122:C124)</f>
        <v>694.90533333333326</v>
      </c>
      <c r="D125" s="13">
        <f t="shared" si="63"/>
        <v>13.105333333333334</v>
      </c>
      <c r="E125" s="14">
        <f t="shared" si="63"/>
        <v>2.6833333333333331</v>
      </c>
      <c r="F125" s="15">
        <f t="shared" si="63"/>
        <v>260.17870572316752</v>
      </c>
      <c r="G125" s="14">
        <f t="shared" si="63"/>
        <v>4.8974807616447906</v>
      </c>
      <c r="H125" s="14">
        <f t="shared" si="63"/>
        <v>3.897480761644792</v>
      </c>
    </row>
    <row r="126" spans="1:8" x14ac:dyDescent="0.25">
      <c r="A126" s="64"/>
      <c r="B126" s="18" t="s">
        <v>11</v>
      </c>
      <c r="C126" s="13">
        <f t="shared" ref="C126:H126" si="64">_xlfn.STDEV.P(C122:C124)</f>
        <v>69.546343801972967</v>
      </c>
      <c r="D126" s="13">
        <f t="shared" si="64"/>
        <v>1.3878329230214379</v>
      </c>
      <c r="E126" s="14">
        <f t="shared" si="64"/>
        <v>0.33645240706855506</v>
      </c>
      <c r="F126" s="15">
        <f t="shared" si="64"/>
        <v>13.626413087157772</v>
      </c>
      <c r="G126" s="14">
        <f t="shared" si="64"/>
        <v>0.11656616314640153</v>
      </c>
      <c r="H126" s="14">
        <f t="shared" si="64"/>
        <v>0.11656616314640135</v>
      </c>
    </row>
    <row r="127" spans="1:8" x14ac:dyDescent="0.25">
      <c r="A127" s="33" t="s">
        <v>35</v>
      </c>
      <c r="C127" s="9">
        <v>2889.4639999999999</v>
      </c>
      <c r="D127" s="9">
        <v>65.48</v>
      </c>
      <c r="E127" s="10">
        <v>15.756</v>
      </c>
      <c r="F127" s="11">
        <f t="shared" ref="F127:F129" si="65">C127/E127</f>
        <v>183.38816958618938</v>
      </c>
      <c r="G127" s="10">
        <f>(D127-EC127)/E127</f>
        <v>4.1558771261741558</v>
      </c>
      <c r="H127" s="12">
        <f>(D127-E127)/E127</f>
        <v>3.1558771261741563</v>
      </c>
    </row>
    <row r="128" spans="1:8" x14ac:dyDescent="0.25">
      <c r="C128" s="9">
        <v>1949</v>
      </c>
      <c r="D128" s="9">
        <v>36.582000000000001</v>
      </c>
      <c r="E128" s="10">
        <v>7.5990000000000002</v>
      </c>
      <c r="F128" s="11">
        <f t="shared" si="65"/>
        <v>256.48111593630739</v>
      </c>
      <c r="G128" s="10">
        <f>(D128-EC128)/E128</f>
        <v>4.8140544808527439</v>
      </c>
      <c r="H128" s="12">
        <f>(D128-E128)/E128</f>
        <v>3.8140544808527439</v>
      </c>
    </row>
    <row r="129" spans="1:8" x14ac:dyDescent="0.25">
      <c r="C129" s="9">
        <v>3555.3739999999998</v>
      </c>
      <c r="D129" s="9">
        <v>76.069999999999993</v>
      </c>
      <c r="E129" s="10">
        <v>20.033999999999999</v>
      </c>
      <c r="F129" s="11">
        <f t="shared" si="65"/>
        <v>177.46700608964761</v>
      </c>
      <c r="G129" s="10">
        <f>(D129-EC129)/E129</f>
        <v>3.7970450234601176</v>
      </c>
      <c r="H129" s="12">
        <f>(D129-E129)/E129</f>
        <v>2.7970450234601176</v>
      </c>
    </row>
    <row r="130" spans="1:8" x14ac:dyDescent="0.25">
      <c r="A130" s="64"/>
      <c r="B130" s="18" t="s">
        <v>10</v>
      </c>
      <c r="C130" s="13">
        <f t="shared" ref="C130:H130" si="66">AVERAGE(C127:C129)</f>
        <v>2797.9459999999999</v>
      </c>
      <c r="D130" s="13">
        <f t="shared" si="66"/>
        <v>59.377333333333333</v>
      </c>
      <c r="E130" s="14">
        <f t="shared" si="66"/>
        <v>14.462999999999999</v>
      </c>
      <c r="F130" s="15">
        <f t="shared" si="66"/>
        <v>205.77876387071478</v>
      </c>
      <c r="G130" s="14">
        <f t="shared" si="66"/>
        <v>4.2556588768290062</v>
      </c>
      <c r="H130" s="14">
        <f t="shared" si="66"/>
        <v>3.2556588768290062</v>
      </c>
    </row>
    <row r="131" spans="1:8" x14ac:dyDescent="0.25">
      <c r="A131" s="64"/>
      <c r="B131" s="18" t="s">
        <v>11</v>
      </c>
      <c r="C131" s="13">
        <f t="shared" ref="C131:H131" si="67">_xlfn.STDEV.P(C127:C129)</f>
        <v>658.98458009880596</v>
      </c>
      <c r="D131" s="13">
        <f t="shared" si="67"/>
        <v>16.688467901185188</v>
      </c>
      <c r="E131" s="14">
        <f t="shared" si="67"/>
        <v>5.1582421424357392</v>
      </c>
      <c r="F131" s="15">
        <f t="shared" si="67"/>
        <v>35.933377455374973</v>
      </c>
      <c r="G131" s="14">
        <f t="shared" si="67"/>
        <v>0.42114475534295887</v>
      </c>
      <c r="H131" s="14">
        <f t="shared" si="67"/>
        <v>0.42114475534295631</v>
      </c>
    </row>
    <row r="132" spans="1:8" x14ac:dyDescent="0.25">
      <c r="A132" s="33" t="s">
        <v>34</v>
      </c>
      <c r="C132" s="9">
        <v>847.601</v>
      </c>
      <c r="D132" s="9">
        <v>18.763000000000002</v>
      </c>
      <c r="E132" s="10">
        <v>4.5380000000000003</v>
      </c>
      <c r="F132" s="11">
        <f t="shared" ref="F132:F134" si="68">C132/E132</f>
        <v>186.77853680035255</v>
      </c>
      <c r="G132" s="10">
        <f>(D132-EC132)/E132</f>
        <v>4.1346408109299251</v>
      </c>
      <c r="H132" s="12">
        <f>(D132-E132)/E132</f>
        <v>3.1346408109299251</v>
      </c>
    </row>
    <row r="133" spans="1:8" x14ac:dyDescent="0.25">
      <c r="C133" s="9">
        <v>694.96</v>
      </c>
      <c r="D133" s="9">
        <v>14.587</v>
      </c>
      <c r="E133" s="10">
        <v>3.3260000000000001</v>
      </c>
      <c r="F133" s="11">
        <f t="shared" si="68"/>
        <v>208.94768490679496</v>
      </c>
      <c r="G133" s="10">
        <f>(D133-EC133)/E133</f>
        <v>4.3857486470234512</v>
      </c>
      <c r="H133" s="12">
        <f>(D133-E133)/E133</f>
        <v>3.3857486470234512</v>
      </c>
    </row>
    <row r="134" spans="1:8" x14ac:dyDescent="0.25">
      <c r="C134" s="9">
        <v>500.85199999999998</v>
      </c>
      <c r="D134" s="9">
        <v>11.965</v>
      </c>
      <c r="E134" s="10">
        <v>2.915</v>
      </c>
      <c r="F134" s="11">
        <f t="shared" si="68"/>
        <v>171.81886792452829</v>
      </c>
      <c r="G134" s="10">
        <f>(D134-EC134)/E134</f>
        <v>4.1046312178387652</v>
      </c>
      <c r="H134" s="12">
        <f>(D134-E134)/E134</f>
        <v>3.1046312178387652</v>
      </c>
    </row>
    <row r="135" spans="1:8" x14ac:dyDescent="0.25">
      <c r="A135" s="64"/>
      <c r="B135" s="18" t="s">
        <v>10</v>
      </c>
      <c r="C135" s="13">
        <f t="shared" ref="C135:H135" si="69">AVERAGE(C132:C134)</f>
        <v>681.13766666666663</v>
      </c>
      <c r="D135" s="13">
        <f t="shared" si="69"/>
        <v>15.104999999999999</v>
      </c>
      <c r="E135" s="14">
        <f t="shared" si="69"/>
        <v>3.593</v>
      </c>
      <c r="F135" s="15">
        <f t="shared" si="69"/>
        <v>189.18169654389192</v>
      </c>
      <c r="G135" s="14">
        <f t="shared" si="69"/>
        <v>4.2083402252640472</v>
      </c>
      <c r="H135" s="14">
        <f t="shared" si="69"/>
        <v>3.2083402252640472</v>
      </c>
    </row>
    <row r="136" spans="1:8" x14ac:dyDescent="0.25">
      <c r="A136" s="64"/>
      <c r="B136" s="18" t="s">
        <v>11</v>
      </c>
      <c r="C136" s="13">
        <f t="shared" ref="C136:H136" si="70">_xlfn.STDEV.P(C132:C134)</f>
        <v>141.89669933754209</v>
      </c>
      <c r="D136" s="13">
        <f t="shared" si="70"/>
        <v>2.7993384932872978</v>
      </c>
      <c r="E136" s="14">
        <f t="shared" si="70"/>
        <v>0.68896008592660918</v>
      </c>
      <c r="F136" s="15">
        <f t="shared" si="70"/>
        <v>15.252729705212106</v>
      </c>
      <c r="G136" s="14">
        <f t="shared" si="70"/>
        <v>0.12604352423599871</v>
      </c>
      <c r="H136" s="14">
        <f t="shared" si="70"/>
        <v>0.12604352423599871</v>
      </c>
    </row>
    <row r="137" spans="1:8" x14ac:dyDescent="0.25">
      <c r="A137" s="33" t="s">
        <v>33</v>
      </c>
      <c r="C137" s="9">
        <v>4431.4750000000004</v>
      </c>
      <c r="D137" s="9">
        <v>96.2</v>
      </c>
      <c r="E137" s="10">
        <v>25.253</v>
      </c>
      <c r="F137" s="11">
        <f t="shared" ref="F137:F139" si="71">C137/E137</f>
        <v>175.48311091751475</v>
      </c>
      <c r="G137" s="10">
        <f>(D137-EC137)/E137</f>
        <v>3.8094483823704115</v>
      </c>
      <c r="H137" s="12">
        <f>(D137-E137)/E137</f>
        <v>2.8094483823704115</v>
      </c>
    </row>
    <row r="138" spans="1:8" x14ac:dyDescent="0.25">
      <c r="C138" s="9">
        <v>4579.2430000000004</v>
      </c>
      <c r="D138" s="9">
        <v>104.85</v>
      </c>
      <c r="E138" s="10">
        <v>35.335000000000001</v>
      </c>
      <c r="F138" s="11">
        <f t="shared" si="71"/>
        <v>129.59510400452811</v>
      </c>
      <c r="G138" s="10">
        <f>(D138-EC138)/E138</f>
        <v>2.9673128626008203</v>
      </c>
      <c r="H138" s="12">
        <f>(D138-E138)/E138</f>
        <v>1.9673128626008203</v>
      </c>
    </row>
    <row r="139" spans="1:8" x14ac:dyDescent="0.25">
      <c r="C139" s="9">
        <v>5414.8720000000003</v>
      </c>
      <c r="D139" s="9">
        <v>141.25</v>
      </c>
      <c r="E139" s="10">
        <v>43.402000000000001</v>
      </c>
      <c r="F139" s="11">
        <f t="shared" si="71"/>
        <v>124.76088659508778</v>
      </c>
      <c r="G139" s="10">
        <f>(D139-EC139)/E139</f>
        <v>3.2544583198930925</v>
      </c>
      <c r="H139" s="12">
        <f>(D139-E139)/E139</f>
        <v>2.2544583198930925</v>
      </c>
    </row>
    <row r="140" spans="1:8" x14ac:dyDescent="0.25">
      <c r="A140" s="64"/>
      <c r="B140" s="18" t="s">
        <v>10</v>
      </c>
      <c r="C140" s="13">
        <f t="shared" ref="C140:H140" si="72">AVERAGE(C137:C139)</f>
        <v>4808.53</v>
      </c>
      <c r="D140" s="13">
        <f t="shared" si="72"/>
        <v>114.10000000000001</v>
      </c>
      <c r="E140" s="14">
        <f t="shared" si="72"/>
        <v>34.663333333333334</v>
      </c>
      <c r="F140" s="15">
        <f t="shared" si="72"/>
        <v>143.27970050571022</v>
      </c>
      <c r="G140" s="14">
        <f t="shared" si="72"/>
        <v>3.3437398549547748</v>
      </c>
      <c r="H140" s="14">
        <f t="shared" si="72"/>
        <v>2.3437398549547748</v>
      </c>
    </row>
    <row r="141" spans="1:8" x14ac:dyDescent="0.25">
      <c r="A141" s="64"/>
      <c r="B141" s="18" t="s">
        <v>11</v>
      </c>
      <c r="C141" s="13">
        <f t="shared" ref="C141:H141" si="73">_xlfn.STDEV.P(C137:C139)</f>
        <v>432.97175518271393</v>
      </c>
      <c r="D141" s="13">
        <f t="shared" si="73"/>
        <v>19.520032445328237</v>
      </c>
      <c r="E141" s="14">
        <f t="shared" si="73"/>
        <v>7.424504577560854</v>
      </c>
      <c r="F141" s="15">
        <f t="shared" si="73"/>
        <v>22.856613136446644</v>
      </c>
      <c r="G141" s="14">
        <f t="shared" si="73"/>
        <v>0.34954871171424134</v>
      </c>
      <c r="H141" s="14">
        <f t="shared" si="73"/>
        <v>0.34954871171424023</v>
      </c>
    </row>
    <row r="142" spans="1:8" x14ac:dyDescent="0.25">
      <c r="A142" s="33" t="s">
        <v>32</v>
      </c>
      <c r="C142" s="9">
        <v>1660.173</v>
      </c>
      <c r="D142" s="9">
        <v>28.55</v>
      </c>
      <c r="E142" s="10">
        <v>6.7229999999999999</v>
      </c>
      <c r="F142" s="11">
        <f t="shared" ref="F142:F144" si="74">C142/E142</f>
        <v>246.93931280678268</v>
      </c>
      <c r="G142" s="10">
        <f>(D142-EC142)/E142</f>
        <v>4.2466160940056525</v>
      </c>
      <c r="H142" s="12">
        <f>(D142-E142)/E142</f>
        <v>3.2466160940056525</v>
      </c>
    </row>
    <row r="143" spans="1:8" x14ac:dyDescent="0.25">
      <c r="C143" s="9">
        <v>1803.9269999999999</v>
      </c>
      <c r="D143" s="9">
        <v>31.434000000000001</v>
      </c>
      <c r="E143" s="10">
        <v>6.9160000000000004</v>
      </c>
      <c r="F143" s="11">
        <f t="shared" si="74"/>
        <v>260.83386350491611</v>
      </c>
      <c r="G143" s="10">
        <f>(D143-EC143)/E143</f>
        <v>4.5451127819548871</v>
      </c>
      <c r="H143" s="12">
        <f>(D143-E143)/E143</f>
        <v>3.5451127819548871</v>
      </c>
    </row>
    <row r="144" spans="1:8" x14ac:dyDescent="0.25">
      <c r="C144" s="9">
        <v>1673.624</v>
      </c>
      <c r="D144" s="9">
        <v>28.138999999999999</v>
      </c>
      <c r="E144" s="10">
        <v>6.516</v>
      </c>
      <c r="F144" s="11">
        <f t="shared" si="74"/>
        <v>256.84837323511357</v>
      </c>
      <c r="G144" s="10">
        <f>(D144-EC144)/E144</f>
        <v>4.3184468999386123</v>
      </c>
      <c r="H144" s="12">
        <f>(D144-E144)/E144</f>
        <v>3.3184468999386123</v>
      </c>
    </row>
    <row r="145" spans="1:8" x14ac:dyDescent="0.25">
      <c r="A145" s="64"/>
      <c r="B145" s="18" t="s">
        <v>10</v>
      </c>
      <c r="C145" s="13">
        <f t="shared" ref="C145:H145" si="75">AVERAGE(C142:C144)</f>
        <v>1712.5746666666666</v>
      </c>
      <c r="D145" s="13">
        <f t="shared" si="75"/>
        <v>29.374333333333336</v>
      </c>
      <c r="E145" s="14">
        <f t="shared" si="75"/>
        <v>6.7183333333333337</v>
      </c>
      <c r="F145" s="15">
        <f t="shared" si="75"/>
        <v>254.87384984893743</v>
      </c>
      <c r="G145" s="14">
        <f t="shared" si="75"/>
        <v>4.3700585919663846</v>
      </c>
      <c r="H145" s="14">
        <f t="shared" si="75"/>
        <v>3.3700585919663837</v>
      </c>
    </row>
    <row r="146" spans="1:8" x14ac:dyDescent="0.25">
      <c r="A146" s="64"/>
      <c r="B146" s="18" t="s">
        <v>11</v>
      </c>
      <c r="C146" s="13">
        <f t="shared" ref="C146:H146" si="76">_xlfn.STDEV.P(C142:C144)</f>
        <v>64.828846225186524</v>
      </c>
      <c r="D146" s="13">
        <f t="shared" si="76"/>
        <v>1.4660378197334782</v>
      </c>
      <c r="E146" s="14">
        <f t="shared" si="76"/>
        <v>0.16333265305980799</v>
      </c>
      <c r="F146" s="15">
        <f t="shared" si="76"/>
        <v>5.8417287240260967</v>
      </c>
      <c r="G146" s="14">
        <f t="shared" si="76"/>
        <v>0.12720821054382417</v>
      </c>
      <c r="H146" s="14">
        <f t="shared" si="76"/>
        <v>0.12720821054382417</v>
      </c>
    </row>
    <row r="147" spans="1:8" x14ac:dyDescent="0.25">
      <c r="A147" s="33" t="s">
        <v>31</v>
      </c>
      <c r="C147" s="9">
        <v>892.21100000000001</v>
      </c>
      <c r="D147" s="9">
        <v>18.402000000000001</v>
      </c>
      <c r="E147" s="10">
        <v>3.7389999999999999</v>
      </c>
      <c r="F147" s="11">
        <f t="shared" ref="F147:F149" si="77">C147/E147</f>
        <v>238.62289382187751</v>
      </c>
      <c r="G147" s="10">
        <f>(D147-EC147)/E147</f>
        <v>4.9216368012837659</v>
      </c>
      <c r="H147" s="12">
        <f>(D147-E147)/E147</f>
        <v>3.9216368012837659</v>
      </c>
    </row>
    <row r="148" spans="1:8" x14ac:dyDescent="0.25">
      <c r="C148" s="9">
        <v>1034.2349999999999</v>
      </c>
      <c r="D148" s="9">
        <v>24.384</v>
      </c>
      <c r="E148" s="10">
        <v>4.1310000000000002</v>
      </c>
      <c r="F148" s="11">
        <f t="shared" si="77"/>
        <v>250.35947712418297</v>
      </c>
      <c r="G148" s="10">
        <f>(D148-EC148)/E148</f>
        <v>5.9026870007262158</v>
      </c>
      <c r="H148" s="12">
        <f>(D148-E148)/E148</f>
        <v>4.9026870007262158</v>
      </c>
    </row>
    <row r="149" spans="1:8" x14ac:dyDescent="0.25">
      <c r="C149" s="9">
        <v>952.33</v>
      </c>
      <c r="D149" s="9">
        <v>21.193000000000001</v>
      </c>
      <c r="E149" s="10">
        <v>3.9550000000000001</v>
      </c>
      <c r="F149" s="11">
        <f t="shared" si="77"/>
        <v>240.79140328697852</v>
      </c>
      <c r="G149" s="10">
        <f>(D149-EC149)/E149</f>
        <v>5.3585335018963338</v>
      </c>
      <c r="H149" s="12">
        <f>(D149-E149)/E149</f>
        <v>4.3585335018963338</v>
      </c>
    </row>
    <row r="150" spans="1:8" x14ac:dyDescent="0.25">
      <c r="A150" s="64"/>
      <c r="B150" s="18" t="s">
        <v>10</v>
      </c>
      <c r="C150" s="13">
        <f t="shared" ref="C150:H150" si="78">AVERAGE(C147:C149)</f>
        <v>959.59199999999998</v>
      </c>
      <c r="D150" s="13">
        <f t="shared" si="78"/>
        <v>21.326333333333334</v>
      </c>
      <c r="E150" s="14">
        <f t="shared" si="78"/>
        <v>3.9416666666666664</v>
      </c>
      <c r="F150" s="15">
        <f t="shared" si="78"/>
        <v>243.25792474434635</v>
      </c>
      <c r="G150" s="14">
        <f t="shared" si="78"/>
        <v>5.3942857679687721</v>
      </c>
      <c r="H150" s="14">
        <f t="shared" si="78"/>
        <v>4.3942857679687721</v>
      </c>
    </row>
    <row r="151" spans="1:8" x14ac:dyDescent="0.25">
      <c r="A151" s="64"/>
      <c r="B151" s="18" t="s">
        <v>11</v>
      </c>
      <c r="C151" s="13">
        <f t="shared" ref="C151:H151" si="79">_xlfn.STDEV.P(C147:C149)</f>
        <v>58.207998459547298</v>
      </c>
      <c r="D151" s="13">
        <f t="shared" si="79"/>
        <v>2.4439604924975593</v>
      </c>
      <c r="E151" s="14">
        <f t="shared" si="79"/>
        <v>0.16031080922868426</v>
      </c>
      <c r="F151" s="15">
        <f t="shared" si="79"/>
        <v>5.098996174263501</v>
      </c>
      <c r="G151" s="14">
        <f t="shared" si="79"/>
        <v>0.40130914256011618</v>
      </c>
      <c r="H151" s="14">
        <f t="shared" si="79"/>
        <v>0.40130914256011618</v>
      </c>
    </row>
    <row r="152" spans="1:8" x14ac:dyDescent="0.25">
      <c r="A152" s="33" t="s">
        <v>30</v>
      </c>
      <c r="C152" s="9">
        <v>2273.9830000000002</v>
      </c>
      <c r="D152" s="9">
        <v>44.320999999999998</v>
      </c>
      <c r="E152" s="10">
        <v>23.672000000000001</v>
      </c>
      <c r="F152" s="11">
        <f t="shared" ref="F152:F154" si="80">C152/E152</f>
        <v>96.062140925988516</v>
      </c>
      <c r="G152" s="10">
        <f>(D152-EC152)/E152</f>
        <v>1.8722963839134841</v>
      </c>
      <c r="H152" s="12">
        <f>(D152-E152)/E152</f>
        <v>0.87229638391348419</v>
      </c>
    </row>
    <row r="153" spans="1:8" x14ac:dyDescent="0.25">
      <c r="C153" s="9">
        <v>2369.0410000000002</v>
      </c>
      <c r="D153" s="9">
        <v>44.780999999999999</v>
      </c>
      <c r="E153" s="10">
        <v>27.632000000000001</v>
      </c>
      <c r="F153" s="11">
        <f t="shared" si="80"/>
        <v>85.735415460335844</v>
      </c>
      <c r="G153" s="10">
        <f>(D153-EC153)/E153</f>
        <v>1.6206210191082802</v>
      </c>
      <c r="H153" s="12">
        <f>(D153-E153)/E153</f>
        <v>0.62062101910828016</v>
      </c>
    </row>
    <row r="154" spans="1:8" x14ac:dyDescent="0.25">
      <c r="C154" s="9">
        <v>2447.8090000000002</v>
      </c>
      <c r="D154" s="9">
        <v>51.433999999999997</v>
      </c>
      <c r="E154" s="10">
        <v>25.248999999999999</v>
      </c>
      <c r="F154" s="11">
        <f t="shared" si="80"/>
        <v>96.946770169115624</v>
      </c>
      <c r="G154" s="10">
        <f>(D154-EC154)/E154</f>
        <v>2.0370707750802013</v>
      </c>
      <c r="H154" s="12">
        <f>(D154-E154)/E154</f>
        <v>1.0370707750802013</v>
      </c>
    </row>
    <row r="155" spans="1:8" x14ac:dyDescent="0.25">
      <c r="A155" s="64"/>
      <c r="B155" s="18" t="s">
        <v>10</v>
      </c>
      <c r="C155" s="13">
        <f>AVERAGE(C152:C154)</f>
        <v>2363.6110000000003</v>
      </c>
      <c r="D155" s="13">
        <f>AVERAGE(D152:D154)</f>
        <v>46.845333333333336</v>
      </c>
      <c r="E155" s="14">
        <f>AVERAGE(E152:E154)</f>
        <v>25.517666666666667</v>
      </c>
      <c r="F155" s="15">
        <v>93</v>
      </c>
      <c r="G155" s="14">
        <f>AVERAGE(G152:G154)</f>
        <v>1.8433293927006551</v>
      </c>
      <c r="H155" s="14">
        <f>AVERAGE(H152:H154)</f>
        <v>0.84332939270065521</v>
      </c>
    </row>
    <row r="156" spans="1:8" x14ac:dyDescent="0.25">
      <c r="A156" s="64"/>
      <c r="B156" s="18" t="s">
        <v>11</v>
      </c>
      <c r="C156" s="13">
        <f t="shared" ref="C156:H156" si="81">_xlfn.STDEV.P(C152:C154)</f>
        <v>71.067963921868483</v>
      </c>
      <c r="D156" s="13">
        <f t="shared" si="81"/>
        <v>3.2501073144675625</v>
      </c>
      <c r="E156" s="14">
        <f t="shared" si="81"/>
        <v>1.6277871141180871</v>
      </c>
      <c r="F156" s="15">
        <f t="shared" si="81"/>
        <v>5.0894040487929812</v>
      </c>
      <c r="G156" s="14">
        <f t="shared" si="81"/>
        <v>0.1712442986831216</v>
      </c>
      <c r="H156" s="14">
        <f t="shared" si="81"/>
        <v>0.17124429868312174</v>
      </c>
    </row>
    <row r="157" spans="1:8" x14ac:dyDescent="0.25">
      <c r="A157" s="33" t="s">
        <v>29</v>
      </c>
      <c r="C157" s="9">
        <v>770.36800000000005</v>
      </c>
      <c r="D157" s="9">
        <v>12.208</v>
      </c>
      <c r="E157" s="10">
        <v>3.1349999999999998</v>
      </c>
      <c r="F157" s="11">
        <f t="shared" ref="F157:F159" si="82">C157/E157</f>
        <v>245.73141945773529</v>
      </c>
      <c r="G157" s="10">
        <f>(D157-EC157)/E157</f>
        <v>3.8940988835725681</v>
      </c>
      <c r="H157" s="12">
        <f>(D157-E157)/E157</f>
        <v>2.8940988835725681</v>
      </c>
    </row>
    <row r="158" spans="1:8" x14ac:dyDescent="0.25">
      <c r="C158" s="9">
        <v>711.58799999999997</v>
      </c>
      <c r="D158" s="9">
        <v>11.010999999999999</v>
      </c>
      <c r="E158" s="10">
        <v>3.137</v>
      </c>
      <c r="F158" s="11">
        <f t="shared" si="82"/>
        <v>226.83710551482307</v>
      </c>
      <c r="G158" s="10">
        <f>(D158-EC158)/E158</f>
        <v>3.5100414408670702</v>
      </c>
      <c r="H158" s="12">
        <f>(D158-E158)/E158</f>
        <v>2.5100414408670702</v>
      </c>
    </row>
    <row r="159" spans="1:8" x14ac:dyDescent="0.25">
      <c r="C159" s="9">
        <v>1066.595</v>
      </c>
      <c r="D159" s="9">
        <v>16.138999999999999</v>
      </c>
      <c r="E159" s="10">
        <v>4.2729999999999997</v>
      </c>
      <c r="F159" s="11">
        <f t="shared" si="82"/>
        <v>249.61268429674703</v>
      </c>
      <c r="G159" s="10">
        <f>(D159-EC159)/E159</f>
        <v>3.7769716826585538</v>
      </c>
      <c r="H159" s="12">
        <f>(D159-E159)/E159</f>
        <v>2.7769716826585538</v>
      </c>
    </row>
    <row r="160" spans="1:8" x14ac:dyDescent="0.25">
      <c r="A160" s="64"/>
      <c r="B160" s="18" t="s">
        <v>10</v>
      </c>
      <c r="C160" s="13">
        <f t="shared" ref="C160:H160" si="83">AVERAGE(C157:C159)</f>
        <v>849.51700000000017</v>
      </c>
      <c r="D160" s="13">
        <f t="shared" si="83"/>
        <v>13.119333333333335</v>
      </c>
      <c r="E160" s="14">
        <f t="shared" si="83"/>
        <v>3.5150000000000001</v>
      </c>
      <c r="F160" s="15">
        <f t="shared" si="83"/>
        <v>240.7270697564351</v>
      </c>
      <c r="G160" s="14">
        <f t="shared" si="83"/>
        <v>3.7270373356993969</v>
      </c>
      <c r="H160" s="14">
        <f t="shared" si="83"/>
        <v>2.7270373356993969</v>
      </c>
    </row>
    <row r="161" spans="1:8" x14ac:dyDescent="0.25">
      <c r="A161" s="64"/>
      <c r="B161" s="18" t="s">
        <v>11</v>
      </c>
      <c r="C161" s="13">
        <f t="shared" ref="C161:H161" si="84">_xlfn.STDEV.P(C157:C159)</f>
        <v>155.36176205445915</v>
      </c>
      <c r="D161" s="13">
        <f t="shared" si="84"/>
        <v>2.1904325803112106</v>
      </c>
      <c r="E161" s="14">
        <f t="shared" si="84"/>
        <v>0.53598756204474085</v>
      </c>
      <c r="F161" s="15">
        <f t="shared" si="84"/>
        <v>9.9486811240681057</v>
      </c>
      <c r="G161" s="14">
        <f t="shared" si="84"/>
        <v>0.16071736906559447</v>
      </c>
      <c r="H161" s="14">
        <f t="shared" si="84"/>
        <v>0.16071736906559447</v>
      </c>
    </row>
    <row r="162" spans="1:8" x14ac:dyDescent="0.25">
      <c r="A162" s="33" t="s">
        <v>28</v>
      </c>
      <c r="C162" s="9">
        <v>606.93399999999997</v>
      </c>
      <c r="D162" s="9">
        <v>14.538</v>
      </c>
      <c r="E162" s="10">
        <v>2.2160000000000002</v>
      </c>
      <c r="F162" s="11">
        <f t="shared" ref="F162:F164" si="85">C162/E162</f>
        <v>273.88718411552344</v>
      </c>
      <c r="G162" s="10">
        <f>(D162-EC162)/E162</f>
        <v>6.5604693140794224</v>
      </c>
      <c r="H162" s="12">
        <f>(D162-E162)/E162</f>
        <v>5.5604693140794215</v>
      </c>
    </row>
    <row r="163" spans="1:8" x14ac:dyDescent="0.25">
      <c r="C163" s="9">
        <v>504.26400000000001</v>
      </c>
      <c r="D163" s="9">
        <v>12.13</v>
      </c>
      <c r="E163" s="10">
        <v>1.86</v>
      </c>
      <c r="F163" s="11">
        <f t="shared" si="85"/>
        <v>271.10967741935485</v>
      </c>
      <c r="G163" s="10">
        <f>(D163-EC163)/E163</f>
        <v>6.521505376344086</v>
      </c>
      <c r="H163" s="12">
        <f>(D163-E163)/E163</f>
        <v>5.5215053763440869</v>
      </c>
    </row>
    <row r="164" spans="1:8" x14ac:dyDescent="0.25">
      <c r="C164" s="9">
        <v>450.65</v>
      </c>
      <c r="D164" s="9">
        <v>10.718999999999999</v>
      </c>
      <c r="E164" s="10">
        <v>1.6379999999999999</v>
      </c>
      <c r="F164" s="11">
        <f t="shared" si="85"/>
        <v>275.12210012210011</v>
      </c>
      <c r="G164" s="10">
        <f>(D164-EC164)/E164</f>
        <v>6.5439560439560438</v>
      </c>
      <c r="H164" s="12">
        <f>(D164-E164)/E164</f>
        <v>5.5439560439560438</v>
      </c>
    </row>
    <row r="165" spans="1:8" x14ac:dyDescent="0.25">
      <c r="A165" s="64"/>
      <c r="B165" s="18" t="s">
        <v>10</v>
      </c>
      <c r="C165" s="13">
        <f t="shared" ref="C165:H165" si="86">AVERAGE(C162:C164)</f>
        <v>520.61599999999999</v>
      </c>
      <c r="D165" s="13">
        <f t="shared" si="86"/>
        <v>12.462333333333333</v>
      </c>
      <c r="E165" s="14">
        <f t="shared" si="86"/>
        <v>1.9046666666666667</v>
      </c>
      <c r="F165" s="15">
        <f t="shared" si="86"/>
        <v>273.37298721899282</v>
      </c>
      <c r="G165" s="14">
        <f t="shared" si="86"/>
        <v>6.5419769114598507</v>
      </c>
      <c r="H165" s="14">
        <f t="shared" si="86"/>
        <v>5.5419769114598507</v>
      </c>
    </row>
    <row r="166" spans="1:8" x14ac:dyDescent="0.25">
      <c r="A166" s="64"/>
      <c r="B166" s="18" t="s">
        <v>11</v>
      </c>
      <c r="C166" s="13">
        <f t="shared" ref="C166:H166" si="87">_xlfn.STDEV.P(C162:C164)</f>
        <v>64.84192621033641</v>
      </c>
      <c r="D166" s="13">
        <f t="shared" si="87"/>
        <v>1.5767105702132636</v>
      </c>
      <c r="E166" s="14">
        <f t="shared" si="87"/>
        <v>0.23807188456897224</v>
      </c>
      <c r="F166" s="15">
        <f t="shared" si="87"/>
        <v>1.6779318267195662</v>
      </c>
      <c r="G166" s="14">
        <f t="shared" si="87"/>
        <v>1.5968402863966651E-2</v>
      </c>
      <c r="H166" s="14">
        <f t="shared" si="87"/>
        <v>1.596840286396593E-2</v>
      </c>
    </row>
    <row r="167" spans="1:8" x14ac:dyDescent="0.25">
      <c r="A167" s="33" t="s">
        <v>27</v>
      </c>
      <c r="C167" s="9">
        <v>1773.191</v>
      </c>
      <c r="D167" s="9">
        <v>32.017000000000003</v>
      </c>
      <c r="E167" s="10">
        <v>8.6620000000000008</v>
      </c>
      <c r="F167" s="11">
        <f t="shared" ref="F167:F169" si="88">C167/E167</f>
        <v>204.70918956361115</v>
      </c>
      <c r="G167" s="10">
        <f>(D167-EC167)/E167</f>
        <v>3.6962595243592702</v>
      </c>
      <c r="H167" s="12">
        <f>(D167-E167)/E167</f>
        <v>2.6962595243592706</v>
      </c>
    </row>
    <row r="168" spans="1:8" x14ac:dyDescent="0.25">
      <c r="C168" s="9">
        <v>1806.672</v>
      </c>
      <c r="D168" s="9">
        <v>31.916</v>
      </c>
      <c r="E168" s="10">
        <v>8.2620000000000005</v>
      </c>
      <c r="F168" s="11">
        <f t="shared" si="88"/>
        <v>218.67247639796659</v>
      </c>
      <c r="G168" s="10">
        <f>(D168-EC168)/E168</f>
        <v>3.8629871701767127</v>
      </c>
      <c r="H168" s="12">
        <f>(D168-E168)/E168</f>
        <v>2.8629871701767127</v>
      </c>
    </row>
    <row r="169" spans="1:8" x14ac:dyDescent="0.25">
      <c r="C169" s="9">
        <v>1663.191</v>
      </c>
      <c r="D169" s="9">
        <v>29.741</v>
      </c>
      <c r="E169" s="10">
        <v>8.0579999999999998</v>
      </c>
      <c r="F169" s="11">
        <f t="shared" si="88"/>
        <v>206.40245718540581</v>
      </c>
      <c r="G169" s="10">
        <f>(D169-EC169)/E169</f>
        <v>3.6908662199056836</v>
      </c>
      <c r="H169" s="12">
        <f>(D169-E169)/E169</f>
        <v>2.6908662199056836</v>
      </c>
    </row>
    <row r="170" spans="1:8" x14ac:dyDescent="0.25">
      <c r="A170" s="64"/>
      <c r="B170" s="18" t="s">
        <v>10</v>
      </c>
      <c r="C170" s="13">
        <f>AVERAGE(C167:C169)</f>
        <v>1747.6846666666668</v>
      </c>
      <c r="D170" s="13">
        <f>AVERAGE(D167:D169)</f>
        <v>31.224666666666668</v>
      </c>
      <c r="E170" s="14">
        <f>AVERAGE(E167:E169)</f>
        <v>8.3273333333333337</v>
      </c>
      <c r="F170" s="15">
        <v>210</v>
      </c>
      <c r="G170" s="14">
        <v>3.85</v>
      </c>
      <c r="H170" s="12">
        <v>2.75</v>
      </c>
    </row>
    <row r="171" spans="1:8" x14ac:dyDescent="0.25">
      <c r="A171" s="64"/>
      <c r="B171" s="18" t="s">
        <v>11</v>
      </c>
      <c r="C171" s="13">
        <f t="shared" ref="C171:H171" si="89">_xlfn.STDEV.P(C167:C169)</f>
        <v>61.289635449687211</v>
      </c>
      <c r="D171" s="13">
        <f t="shared" si="89"/>
        <v>1.0499207377490729</v>
      </c>
      <c r="E171" s="14">
        <f t="shared" si="89"/>
        <v>0.25087225611631325</v>
      </c>
      <c r="F171" s="15">
        <f t="shared" si="89"/>
        <v>6.2217709691597625</v>
      </c>
      <c r="G171" s="14">
        <f t="shared" si="89"/>
        <v>7.9897724300061451E-2</v>
      </c>
      <c r="H171" s="14">
        <f t="shared" si="89"/>
        <v>7.9897724300061354E-2</v>
      </c>
    </row>
    <row r="172" spans="1:8" x14ac:dyDescent="0.25">
      <c r="A172" s="33" t="s">
        <v>26</v>
      </c>
      <c r="C172" s="9">
        <v>263.20800000000003</v>
      </c>
      <c r="D172" s="9">
        <v>5.827</v>
      </c>
      <c r="E172" s="10">
        <v>1.36</v>
      </c>
      <c r="F172" s="11">
        <f t="shared" ref="F172:F179" si="90">C172/E172</f>
        <v>193.53529411764706</v>
      </c>
      <c r="G172" s="10">
        <f>(D172-EC172)/E172</f>
        <v>4.2845588235294114</v>
      </c>
      <c r="H172" s="12">
        <f>(D172-E172)/E172</f>
        <v>3.2845588235294114</v>
      </c>
    </row>
    <row r="173" spans="1:8" x14ac:dyDescent="0.25">
      <c r="C173" s="9">
        <v>249.20400000000001</v>
      </c>
      <c r="D173" s="9">
        <v>7.1429999999999998</v>
      </c>
      <c r="E173" s="10">
        <v>1.7430000000000001</v>
      </c>
      <c r="F173" s="11">
        <f t="shared" si="90"/>
        <v>142.97418244406197</v>
      </c>
      <c r="G173" s="10">
        <f>(D173-EC173)/E173</f>
        <v>4.0981067125645438</v>
      </c>
      <c r="H173" s="12">
        <f>(D173-E173)/E173</f>
        <v>3.0981067125645434</v>
      </c>
    </row>
    <row r="174" spans="1:8" x14ac:dyDescent="0.25">
      <c r="C174" s="9">
        <v>160.61199999999999</v>
      </c>
      <c r="D174" s="9">
        <v>3.7829999999999999</v>
      </c>
      <c r="E174" s="10">
        <v>1.012</v>
      </c>
      <c r="F174" s="11">
        <f t="shared" si="90"/>
        <v>158.70750988142291</v>
      </c>
      <c r="G174" s="10">
        <f>(D174-EC174)/E174</f>
        <v>3.7381422924901186</v>
      </c>
      <c r="H174" s="12">
        <f>(D174-E174)/E174</f>
        <v>2.7381422924901186</v>
      </c>
    </row>
    <row r="175" spans="1:8" x14ac:dyDescent="0.25">
      <c r="A175" s="64"/>
      <c r="B175" s="18" t="s">
        <v>10</v>
      </c>
      <c r="C175" s="13">
        <f>AVERAGE(C172:C174)</f>
        <v>224.34133333333332</v>
      </c>
      <c r="D175" s="13">
        <f>AVERAGE(D172:D174)</f>
        <v>5.5843333333333334</v>
      </c>
      <c r="E175" s="14">
        <f>AVERAGE(E172:E174)</f>
        <v>1.3716666666666668</v>
      </c>
      <c r="F175" s="15">
        <v>165</v>
      </c>
      <c r="G175" s="14">
        <v>4.04</v>
      </c>
      <c r="H175" s="12">
        <v>3.04</v>
      </c>
    </row>
    <row r="176" spans="1:8" x14ac:dyDescent="0.25">
      <c r="A176" s="64"/>
      <c r="B176" s="18" t="s">
        <v>11</v>
      </c>
      <c r="C176" s="13">
        <f t="shared" ref="C176:H176" si="91">_xlfn.STDEV.P(C172:C174)</f>
        <v>45.424655194679922</v>
      </c>
      <c r="D176" s="13">
        <f t="shared" si="91"/>
        <v>1.3824049897029287</v>
      </c>
      <c r="E176" s="14">
        <f t="shared" si="91"/>
        <v>0.29854350139003594</v>
      </c>
      <c r="F176" s="15">
        <f t="shared" si="91"/>
        <v>21.126439887088893</v>
      </c>
      <c r="G176" s="14">
        <f t="shared" si="91"/>
        <v>0.226791582931159</v>
      </c>
      <c r="H176" s="14">
        <f t="shared" si="91"/>
        <v>0.22679158293115895</v>
      </c>
    </row>
    <row r="177" spans="1:8" x14ac:dyDescent="0.25">
      <c r="A177" s="33" t="s">
        <v>25</v>
      </c>
      <c r="C177" s="9">
        <v>565.81299999999999</v>
      </c>
      <c r="D177" s="9">
        <v>13.901</v>
      </c>
      <c r="E177" s="10">
        <v>3.0619999999999998</v>
      </c>
      <c r="F177" s="11">
        <f t="shared" si="90"/>
        <v>184.78543435662965</v>
      </c>
      <c r="G177" s="10">
        <f>(D177-EC177)/E177</f>
        <v>4.5398432397126065</v>
      </c>
      <c r="H177" s="12">
        <f>(D177-E177)/E177</f>
        <v>3.5398432397126065</v>
      </c>
    </row>
    <row r="178" spans="1:8" x14ac:dyDescent="0.25">
      <c r="C178" s="9">
        <v>298.952</v>
      </c>
      <c r="D178" s="9">
        <v>5.9420000000000002</v>
      </c>
      <c r="E178" s="10">
        <v>1.2070000000000001</v>
      </c>
      <c r="F178" s="11">
        <f t="shared" si="90"/>
        <v>247.68185584092791</v>
      </c>
      <c r="G178" s="10">
        <f>(D178-EC178)/E178</f>
        <v>4.9229494614747304</v>
      </c>
      <c r="H178" s="12">
        <f>(D178-E178)/E178</f>
        <v>3.9229494614747309</v>
      </c>
    </row>
    <row r="179" spans="1:8" x14ac:dyDescent="0.25">
      <c r="C179" s="9">
        <v>421.90199999999999</v>
      </c>
      <c r="D179" s="9">
        <v>9.9469999999999992</v>
      </c>
      <c r="E179" s="10">
        <v>2.0790000000000002</v>
      </c>
      <c r="F179" s="11">
        <f t="shared" si="90"/>
        <v>202.9350649350649</v>
      </c>
      <c r="G179" s="10">
        <f>(D179-EC179)/E179</f>
        <v>4.7845117845117837</v>
      </c>
      <c r="H179" s="12">
        <f>(D179-E179)/E179</f>
        <v>3.7845117845117833</v>
      </c>
    </row>
    <row r="180" spans="1:8" x14ac:dyDescent="0.25">
      <c r="A180" s="64"/>
      <c r="B180" s="18" t="s">
        <v>10</v>
      </c>
      <c r="C180" s="13">
        <f t="shared" ref="C180:H180" si="92">AVERAGE(C177:C179)</f>
        <v>428.88899999999995</v>
      </c>
      <c r="D180" s="13">
        <f t="shared" si="92"/>
        <v>9.93</v>
      </c>
      <c r="E180" s="14">
        <f t="shared" si="92"/>
        <v>2.1160000000000001</v>
      </c>
      <c r="F180" s="15">
        <f t="shared" si="92"/>
        <v>211.80078504420749</v>
      </c>
      <c r="G180" s="14">
        <f t="shared" si="92"/>
        <v>4.7491014952330399</v>
      </c>
      <c r="H180" s="14">
        <f t="shared" si="92"/>
        <v>3.7491014952330404</v>
      </c>
    </row>
    <row r="181" spans="1:8" x14ac:dyDescent="0.25">
      <c r="A181" s="64"/>
      <c r="B181" s="18" t="s">
        <v>11</v>
      </c>
      <c r="C181" s="13">
        <f t="shared" ref="C181:H181" si="93">_xlfn.STDEV.P(C177:C179)</f>
        <v>109.05751374695213</v>
      </c>
      <c r="D181" s="13">
        <f t="shared" si="93"/>
        <v>3.2492703796390985</v>
      </c>
      <c r="E181" s="14">
        <f t="shared" si="93"/>
        <v>0.75775237819928087</v>
      </c>
      <c r="F181" s="15">
        <f t="shared" si="93"/>
        <v>26.431555682212643</v>
      </c>
      <c r="G181" s="14">
        <f t="shared" si="93"/>
        <v>0.15839404603354604</v>
      </c>
      <c r="H181" s="14">
        <f t="shared" si="93"/>
        <v>0.15839404603354615</v>
      </c>
    </row>
    <row r="182" spans="1:8" x14ac:dyDescent="0.25">
      <c r="A182" s="33" t="s">
        <v>24</v>
      </c>
      <c r="C182" s="9">
        <v>529.71600000000001</v>
      </c>
      <c r="D182" s="9">
        <v>14.221</v>
      </c>
      <c r="E182" s="10">
        <v>2.1539999999999999</v>
      </c>
      <c r="F182" s="11">
        <f t="shared" ref="F182:F184" si="94">C182/E182</f>
        <v>245.92200557103067</v>
      </c>
      <c r="G182" s="10">
        <f>(D182-EC182)/E182</f>
        <v>6.6021355617455901</v>
      </c>
      <c r="H182" s="12">
        <f>(D182-E182)/E182</f>
        <v>5.6021355617455901</v>
      </c>
    </row>
    <row r="183" spans="1:8" x14ac:dyDescent="0.25">
      <c r="C183" s="9">
        <v>299.745</v>
      </c>
      <c r="D183" s="9">
        <v>8.6</v>
      </c>
      <c r="E183" s="10">
        <v>1.5289999999999999</v>
      </c>
      <c r="F183" s="11">
        <f t="shared" si="94"/>
        <v>196.03989535644214</v>
      </c>
      <c r="G183" s="10">
        <f>(D183-EC183)/E183</f>
        <v>5.6245912361020274</v>
      </c>
      <c r="H183" s="12">
        <f>(D183-E183)/E183</f>
        <v>4.6245912361020274</v>
      </c>
    </row>
    <row r="184" spans="1:8" x14ac:dyDescent="0.25">
      <c r="C184" s="9">
        <v>282.82299999999998</v>
      </c>
      <c r="D184" s="9">
        <v>9.0960000000000001</v>
      </c>
      <c r="E184" s="10">
        <v>1.776</v>
      </c>
      <c r="F184" s="11">
        <f t="shared" si="94"/>
        <v>159.24718468468467</v>
      </c>
      <c r="G184" s="10">
        <f>(D184-EC184)/E184</f>
        <v>5.1216216216216219</v>
      </c>
      <c r="H184" s="12">
        <f>(D184-E184)/E184</f>
        <v>4.1216216216216219</v>
      </c>
    </row>
    <row r="185" spans="1:8" x14ac:dyDescent="0.25">
      <c r="A185" s="64"/>
      <c r="B185" s="18" t="s">
        <v>10</v>
      </c>
      <c r="C185" s="13">
        <f t="shared" ref="C185:H185" si="95">AVERAGE(C182:C184)</f>
        <v>370.76133333333337</v>
      </c>
      <c r="D185" s="13">
        <f t="shared" si="95"/>
        <v>10.638999999999999</v>
      </c>
      <c r="E185" s="14">
        <f t="shared" si="95"/>
        <v>1.8196666666666665</v>
      </c>
      <c r="F185" s="15">
        <f t="shared" si="95"/>
        <v>200.40302853738581</v>
      </c>
      <c r="G185" s="14">
        <f t="shared" si="95"/>
        <v>5.7827828064897462</v>
      </c>
      <c r="H185" s="14">
        <f t="shared" si="95"/>
        <v>4.7827828064897462</v>
      </c>
    </row>
    <row r="186" spans="1:8" x14ac:dyDescent="0.25">
      <c r="A186" s="64"/>
      <c r="B186" s="18" t="s">
        <v>11</v>
      </c>
      <c r="C186" s="13">
        <f t="shared" ref="C186:H186" si="96">_xlfn.STDEV.P(C182:C184)</f>
        <v>112.61002934118339</v>
      </c>
      <c r="D186" s="13">
        <f t="shared" si="96"/>
        <v>2.5409377534026065</v>
      </c>
      <c r="E186" s="14">
        <f t="shared" si="96"/>
        <v>0.25701664451073136</v>
      </c>
      <c r="F186" s="15">
        <f t="shared" si="96"/>
        <v>35.51909197681379</v>
      </c>
      <c r="G186" s="14">
        <f t="shared" si="96"/>
        <v>0.61468084479218232</v>
      </c>
      <c r="H186" s="14">
        <f t="shared" si="96"/>
        <v>0.61468084479217988</v>
      </c>
    </row>
    <row r="187" spans="1:8" x14ac:dyDescent="0.25">
      <c r="A187" s="33" t="s">
        <v>23</v>
      </c>
      <c r="C187" s="9">
        <v>384.84800000000001</v>
      </c>
      <c r="D187" s="9">
        <v>10.766</v>
      </c>
      <c r="E187" s="10">
        <v>2.2410000000000001</v>
      </c>
      <c r="F187" s="11">
        <f t="shared" ref="F187:F189" si="97">C187/E187</f>
        <v>171.73047746541721</v>
      </c>
      <c r="G187" s="10">
        <f>(D187-EC187)/E187</f>
        <v>4.8041053101294064</v>
      </c>
      <c r="H187" s="12">
        <f>(D187-E187)/E187</f>
        <v>3.8041053101294064</v>
      </c>
    </row>
    <row r="188" spans="1:8" x14ac:dyDescent="0.25">
      <c r="C188" s="9">
        <v>323.58199999999999</v>
      </c>
      <c r="D188" s="9">
        <v>7.98</v>
      </c>
      <c r="E188" s="10">
        <v>1.56</v>
      </c>
      <c r="F188" s="11">
        <f t="shared" si="97"/>
        <v>207.42435897435897</v>
      </c>
      <c r="G188" s="10">
        <f>(D188-EC188)/E188</f>
        <v>5.1153846153846159</v>
      </c>
      <c r="H188" s="12">
        <f>(D188-E188)/E188</f>
        <v>4.115384615384615</v>
      </c>
    </row>
    <row r="189" spans="1:8" x14ac:dyDescent="0.25">
      <c r="C189" s="9">
        <v>321.298</v>
      </c>
      <c r="D189" s="9">
        <v>8.4540000000000006</v>
      </c>
      <c r="E189" s="10">
        <v>1.669</v>
      </c>
      <c r="F189" s="11">
        <f t="shared" si="97"/>
        <v>192.50928699820253</v>
      </c>
      <c r="G189" s="10">
        <f>(D189-EC189)/E189</f>
        <v>5.0653085680047933</v>
      </c>
      <c r="H189" s="12">
        <f>(D189-E189)/E189</f>
        <v>4.0653085680047933</v>
      </c>
    </row>
    <row r="190" spans="1:8" x14ac:dyDescent="0.25">
      <c r="A190" s="64"/>
      <c r="B190" s="18" t="s">
        <v>10</v>
      </c>
      <c r="C190" s="13">
        <f t="shared" ref="C190:H190" si="98">AVERAGE(C187:C189)</f>
        <v>343.24266666666671</v>
      </c>
      <c r="D190" s="13">
        <f t="shared" si="98"/>
        <v>9.0666666666666682</v>
      </c>
      <c r="E190" s="14">
        <f t="shared" si="98"/>
        <v>1.8233333333333335</v>
      </c>
      <c r="F190" s="15">
        <f t="shared" si="98"/>
        <v>190.55470781265959</v>
      </c>
      <c r="G190" s="14">
        <f t="shared" si="98"/>
        <v>4.994932831172938</v>
      </c>
      <c r="H190" s="14">
        <f t="shared" si="98"/>
        <v>3.9949328311729384</v>
      </c>
    </row>
    <row r="191" spans="1:8" x14ac:dyDescent="0.25">
      <c r="A191" s="64"/>
      <c r="B191" s="18" t="s">
        <v>11</v>
      </c>
      <c r="C191" s="13">
        <f t="shared" ref="C191:H191" si="99">_xlfn.STDEV.P(C187:C189)</f>
        <v>29.434186307006279</v>
      </c>
      <c r="D191" s="13">
        <f t="shared" si="99"/>
        <v>1.2170919804554119</v>
      </c>
      <c r="E191" s="14">
        <f t="shared" si="99"/>
        <v>0.29866852677992178</v>
      </c>
      <c r="F191" s="15">
        <f t="shared" si="99"/>
        <v>14.637362675427836</v>
      </c>
      <c r="G191" s="14">
        <f t="shared" si="99"/>
        <v>0.13647529622856372</v>
      </c>
      <c r="H191" s="14">
        <f t="shared" si="99"/>
        <v>0.13647529622856344</v>
      </c>
    </row>
    <row r="192" spans="1:8" x14ac:dyDescent="0.25">
      <c r="A192" s="33" t="s">
        <v>22</v>
      </c>
      <c r="C192" s="9">
        <v>244.28800000000001</v>
      </c>
      <c r="D192" s="9">
        <v>5.1609999999999996</v>
      </c>
      <c r="E192" s="10">
        <v>1.198</v>
      </c>
      <c r="F192" s="11">
        <f t="shared" ref="F192:F194" si="100">C192/E192</f>
        <v>203.91318864774627</v>
      </c>
      <c r="G192" s="10">
        <f>(D192-EC192)/E192</f>
        <v>4.3080133555926539</v>
      </c>
      <c r="H192" s="12">
        <f>(D192-E192)/E192</f>
        <v>3.3080133555926543</v>
      </c>
    </row>
    <row r="193" spans="1:8" x14ac:dyDescent="0.25">
      <c r="C193" s="9">
        <v>244.30699999999999</v>
      </c>
      <c r="D193" s="9">
        <v>5.8529999999999998</v>
      </c>
      <c r="E193" s="10">
        <v>1.4450000000000001</v>
      </c>
      <c r="F193" s="11">
        <f t="shared" si="100"/>
        <v>169.07058823529411</v>
      </c>
      <c r="G193" s="10">
        <f>(D193-EC193)/E193</f>
        <v>4.0505190311418682</v>
      </c>
      <c r="H193" s="12">
        <f>(D193-E193)/E193</f>
        <v>3.0505190311418682</v>
      </c>
    </row>
    <row r="194" spans="1:8" x14ac:dyDescent="0.25">
      <c r="C194" s="9">
        <v>276.32299999999998</v>
      </c>
      <c r="D194" s="9">
        <v>5.9969999999999999</v>
      </c>
      <c r="E194" s="10">
        <v>1.373</v>
      </c>
      <c r="F194" s="11">
        <f t="shared" si="100"/>
        <v>201.25491624180626</v>
      </c>
      <c r="G194" s="10">
        <f>(D194-EC194)/E194</f>
        <v>4.3678077203204664</v>
      </c>
      <c r="H194" s="12">
        <f>(D194-E194)/E194</f>
        <v>3.3678077203204659</v>
      </c>
    </row>
    <row r="195" spans="1:8" x14ac:dyDescent="0.25">
      <c r="A195" s="64"/>
      <c r="B195" s="18" t="s">
        <v>10</v>
      </c>
      <c r="C195" s="13">
        <f t="shared" ref="C195:H195" si="101">AVERAGE(C192:C194)</f>
        <v>254.97266666666667</v>
      </c>
      <c r="D195" s="13">
        <f t="shared" si="101"/>
        <v>5.6703333333333328</v>
      </c>
      <c r="E195" s="14">
        <f t="shared" si="101"/>
        <v>1.3386666666666667</v>
      </c>
      <c r="F195" s="15">
        <f t="shared" si="101"/>
        <v>191.4128977082822</v>
      </c>
      <c r="G195" s="14">
        <f t="shared" si="101"/>
        <v>4.2421133690183295</v>
      </c>
      <c r="H195" s="14">
        <f t="shared" si="101"/>
        <v>3.242113369018329</v>
      </c>
    </row>
    <row r="196" spans="1:8" x14ac:dyDescent="0.25">
      <c r="A196" s="64"/>
      <c r="B196" s="18" t="s">
        <v>11</v>
      </c>
      <c r="C196" s="13">
        <f t="shared" ref="C196:H196" si="102">_xlfn.STDEV.P(C192:C194)</f>
        <v>15.096967473267226</v>
      </c>
      <c r="D196" s="13">
        <f t="shared" si="102"/>
        <v>0.36491947361331967</v>
      </c>
      <c r="E196" s="14">
        <f t="shared" si="102"/>
        <v>0.10371863649101623</v>
      </c>
      <c r="F196" s="15">
        <f t="shared" si="102"/>
        <v>15.835628552647265</v>
      </c>
      <c r="G196" s="14">
        <f t="shared" si="102"/>
        <v>0.13765932404076467</v>
      </c>
      <c r="H196" s="14">
        <f t="shared" si="102"/>
        <v>0.13765932404076461</v>
      </c>
    </row>
    <row r="197" spans="1:8" x14ac:dyDescent="0.25">
      <c r="A197" s="33" t="s">
        <v>21</v>
      </c>
      <c r="C197" s="9">
        <v>344.85199999999998</v>
      </c>
      <c r="D197" s="9">
        <v>6.8810000000000002</v>
      </c>
      <c r="E197" s="10">
        <v>1.292</v>
      </c>
      <c r="F197" s="11">
        <f t="shared" ref="F197:F199" si="103">C197/E197</f>
        <v>266.91331269349843</v>
      </c>
      <c r="G197" s="10">
        <f>(D197-EC197)/E197</f>
        <v>5.3258513931888549</v>
      </c>
      <c r="H197" s="12">
        <f>(D197-E197)/E197</f>
        <v>4.3258513931888549</v>
      </c>
    </row>
    <row r="198" spans="1:8" x14ac:dyDescent="0.25">
      <c r="C198" s="9">
        <v>389.197</v>
      </c>
      <c r="D198" s="9">
        <v>8.202</v>
      </c>
      <c r="E198" s="10">
        <v>1.3109999999999999</v>
      </c>
      <c r="F198" s="11">
        <f t="shared" si="103"/>
        <v>296.87032799389783</v>
      </c>
      <c r="G198" s="10">
        <f>(D198-EC198)/E198</f>
        <v>6.2562929061784898</v>
      </c>
      <c r="H198" s="12">
        <f>(D198-E198)/E198</f>
        <v>5.2562929061784898</v>
      </c>
    </row>
    <row r="199" spans="1:8" x14ac:dyDescent="0.25">
      <c r="C199" s="9">
        <v>189.35599999999999</v>
      </c>
      <c r="D199" s="9">
        <v>4.375</v>
      </c>
      <c r="E199" s="10">
        <v>0.70899999999999996</v>
      </c>
      <c r="F199" s="11">
        <f t="shared" si="103"/>
        <v>267.07475317348377</v>
      </c>
      <c r="G199" s="10">
        <f>(D199-EC199)/E199</f>
        <v>6.1706629055007056</v>
      </c>
      <c r="H199" s="12">
        <f>(D199-E199)/E199</f>
        <v>5.1706629055007056</v>
      </c>
    </row>
    <row r="200" spans="1:8" x14ac:dyDescent="0.25">
      <c r="A200" s="64"/>
      <c r="B200" s="18" t="s">
        <v>10</v>
      </c>
      <c r="C200" s="13">
        <f t="shared" ref="C200:H200" si="104">AVERAGE(C197:C199)</f>
        <v>307.80166666666668</v>
      </c>
      <c r="D200" s="13">
        <f t="shared" si="104"/>
        <v>6.4859999999999998</v>
      </c>
      <c r="E200" s="14">
        <f t="shared" si="104"/>
        <v>1.1039999999999999</v>
      </c>
      <c r="F200" s="15">
        <f t="shared" si="104"/>
        <v>276.95279795362666</v>
      </c>
      <c r="G200" s="14">
        <f t="shared" si="104"/>
        <v>5.9176024016226831</v>
      </c>
      <c r="H200" s="14">
        <f t="shared" si="104"/>
        <v>4.9176024016226831</v>
      </c>
    </row>
    <row r="201" spans="1:8" x14ac:dyDescent="0.25">
      <c r="A201" s="64"/>
      <c r="B201" s="18" t="s">
        <v>11</v>
      </c>
      <c r="C201" s="13">
        <f t="shared" ref="C201:H201" si="105">_xlfn.STDEV.P(C197:C199)</f>
        <v>85.688006629995783</v>
      </c>
      <c r="D201" s="13">
        <f t="shared" si="105"/>
        <v>1.5871359950132429</v>
      </c>
      <c r="E201" s="14">
        <f t="shared" si="105"/>
        <v>0.27941486479188388</v>
      </c>
      <c r="F201" s="15">
        <f t="shared" si="105"/>
        <v>14.083974768887094</v>
      </c>
      <c r="G201" s="14">
        <f t="shared" si="105"/>
        <v>0.41988892677378309</v>
      </c>
      <c r="H201" s="14">
        <f t="shared" si="105"/>
        <v>0.41988892677378309</v>
      </c>
    </row>
    <row r="202" spans="1:8" x14ac:dyDescent="0.25">
      <c r="A202" s="33" t="s">
        <v>20</v>
      </c>
      <c r="C202" s="9">
        <v>671.28099999999995</v>
      </c>
      <c r="D202" s="9">
        <v>22.888000000000002</v>
      </c>
      <c r="E202" s="10">
        <v>3.4889999999999999</v>
      </c>
      <c r="F202" s="11">
        <f t="shared" ref="F202:F204" si="106">C202/E202</f>
        <v>192.39925480080251</v>
      </c>
      <c r="G202" s="10">
        <f>(D202-EC202)/E202</f>
        <v>6.5600458584121535</v>
      </c>
      <c r="H202" s="12">
        <f>(D202-E202)/E202</f>
        <v>5.5600458584121526</v>
      </c>
    </row>
    <row r="203" spans="1:8" x14ac:dyDescent="0.25">
      <c r="C203" s="9">
        <v>673.82399999999996</v>
      </c>
      <c r="D203" s="9">
        <v>22.742000000000001</v>
      </c>
      <c r="E203" s="10">
        <v>3.11</v>
      </c>
      <c r="F203" s="11">
        <f t="shared" si="106"/>
        <v>216.6636655948553</v>
      </c>
      <c r="G203" s="10">
        <f>(D203-EC203)/E203</f>
        <v>7.3125401929260452</v>
      </c>
      <c r="H203" s="12">
        <f>(D203-E203)/E203</f>
        <v>6.3125401929260461</v>
      </c>
    </row>
    <row r="204" spans="1:8" x14ac:dyDescent="0.25">
      <c r="C204" s="9">
        <v>892.48400000000004</v>
      </c>
      <c r="D204" s="9">
        <v>31.863</v>
      </c>
      <c r="E204" s="10">
        <v>5.0490000000000004</v>
      </c>
      <c r="F204" s="11">
        <f t="shared" si="106"/>
        <v>176.76450782333134</v>
      </c>
      <c r="G204" s="10">
        <f>(D204-EC204)/E204</f>
        <v>6.3107546048722512</v>
      </c>
      <c r="H204" s="12">
        <f>(D204-E204)/E204</f>
        <v>5.3107546048722512</v>
      </c>
    </row>
    <row r="205" spans="1:8" x14ac:dyDescent="0.25">
      <c r="A205" s="64"/>
      <c r="B205" s="18" t="s">
        <v>10</v>
      </c>
      <c r="C205" s="13">
        <f t="shared" ref="C205:H205" si="107">AVERAGE(C202:C204)</f>
        <v>745.86299999999994</v>
      </c>
      <c r="D205" s="13">
        <f t="shared" si="107"/>
        <v>25.831</v>
      </c>
      <c r="E205" s="14">
        <f t="shared" si="107"/>
        <v>3.8826666666666667</v>
      </c>
      <c r="F205" s="15">
        <f t="shared" si="107"/>
        <v>195.2758094063297</v>
      </c>
      <c r="G205" s="14">
        <f t="shared" si="107"/>
        <v>6.7277802187368172</v>
      </c>
      <c r="H205" s="14">
        <f t="shared" si="107"/>
        <v>5.7277802187368172</v>
      </c>
    </row>
    <row r="206" spans="1:8" x14ac:dyDescent="0.25">
      <c r="A206" s="64"/>
      <c r="B206" s="18" t="s">
        <v>11</v>
      </c>
      <c r="C206" s="13">
        <f t="shared" ref="C206:H206" si="108">_xlfn.STDEV.P(C202:C204)</f>
        <v>103.68190116248209</v>
      </c>
      <c r="D206" s="13">
        <f t="shared" si="108"/>
        <v>4.2656845484244199</v>
      </c>
      <c r="E206" s="14">
        <f t="shared" si="108"/>
        <v>0.83911077271650236</v>
      </c>
      <c r="F206" s="15">
        <f t="shared" si="108"/>
        <v>16.415269771733371</v>
      </c>
      <c r="G206" s="14">
        <f t="shared" si="108"/>
        <v>0.42582837139956936</v>
      </c>
      <c r="H206" s="14">
        <f t="shared" si="108"/>
        <v>0.42582837139956992</v>
      </c>
    </row>
    <row r="207" spans="1:8" x14ac:dyDescent="0.25">
      <c r="A207" s="16"/>
      <c r="B207" s="17"/>
      <c r="C207" s="70"/>
      <c r="D207" s="70"/>
      <c r="E207" s="70"/>
      <c r="F207" s="70"/>
      <c r="G207" s="70"/>
      <c r="H207" s="70"/>
    </row>
  </sheetData>
  <mergeCells count="3">
    <mergeCell ref="A1:H1"/>
    <mergeCell ref="A2:H2"/>
    <mergeCell ref="A3:H3"/>
  </mergeCells>
  <pageMargins left="0.25" right="0.25"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03"/>
  <sheetViews>
    <sheetView zoomScale="89" zoomScaleNormal="89" workbookViewId="0">
      <selection activeCell="J57" sqref="J57"/>
    </sheetView>
  </sheetViews>
  <sheetFormatPr defaultColWidth="11.25" defaultRowHeight="15.75" x14ac:dyDescent="0.25"/>
  <cols>
    <col min="1" max="1" width="20.75" style="8" customWidth="1"/>
    <col min="2" max="2" width="13.75" style="18" customWidth="1"/>
    <col min="3" max="8" width="13.75" style="8" customWidth="1"/>
  </cols>
  <sheetData>
    <row r="2" spans="1:8" x14ac:dyDescent="0.25">
      <c r="A2" s="71" t="s">
        <v>63</v>
      </c>
      <c r="B2" s="71"/>
      <c r="C2" s="71"/>
      <c r="D2" s="71"/>
      <c r="E2" s="71"/>
      <c r="F2" s="71"/>
      <c r="G2" s="71"/>
      <c r="H2" s="71"/>
    </row>
    <row r="5" spans="1:8" s="48" customFormat="1" ht="19.899999999999999" customHeight="1" x14ac:dyDescent="0.25">
      <c r="A5" s="47" t="s">
        <v>0</v>
      </c>
      <c r="B5" s="57"/>
      <c r="C5" s="47" t="s">
        <v>61</v>
      </c>
      <c r="D5" s="47" t="s">
        <v>62</v>
      </c>
      <c r="E5" s="47" t="s">
        <v>56</v>
      </c>
      <c r="F5" s="47" t="s">
        <v>57</v>
      </c>
      <c r="G5" s="47" t="s">
        <v>59</v>
      </c>
      <c r="H5" s="47" t="s">
        <v>58</v>
      </c>
    </row>
    <row r="6" spans="1:8" s="59" customFormat="1" ht="24" customHeight="1" x14ac:dyDescent="0.25">
      <c r="A6" s="34"/>
      <c r="B6" s="58"/>
      <c r="C6" s="34"/>
      <c r="D6" s="34"/>
      <c r="E6" s="34"/>
      <c r="F6" s="34"/>
      <c r="G6" s="34" t="s">
        <v>60</v>
      </c>
      <c r="H6" s="34" t="s">
        <v>60</v>
      </c>
    </row>
    <row r="7" spans="1:8" x14ac:dyDescent="0.25">
      <c r="A7" s="16" t="s">
        <v>51</v>
      </c>
      <c r="B7" s="17"/>
      <c r="C7" s="30">
        <v>-36.384607432493958</v>
      </c>
      <c r="D7" s="30">
        <v>1.5391279389566033</v>
      </c>
      <c r="E7" s="20">
        <f>H7/(2.1*10)</f>
        <v>3.8775192553544544</v>
      </c>
      <c r="F7" s="20">
        <f>G7/H7</f>
        <v>13.541945429438325</v>
      </c>
      <c r="G7" s="30">
        <v>1102.6922373097334</v>
      </c>
      <c r="H7" s="30">
        <v>81.427904362443542</v>
      </c>
    </row>
    <row r="8" spans="1:8" x14ac:dyDescent="0.25">
      <c r="A8" s="33"/>
      <c r="B8" s="21"/>
      <c r="C8" s="31">
        <v>-32.448535969214646</v>
      </c>
      <c r="D8" s="31">
        <v>3.6018939189617392</v>
      </c>
      <c r="E8" s="12">
        <f>H8/(2.1*10)</f>
        <v>3.4838216978623677</v>
      </c>
      <c r="F8" s="12">
        <f>G8/H8</f>
        <v>13.99246489721655</v>
      </c>
      <c r="G8" s="31">
        <v>1023.6923091255114</v>
      </c>
      <c r="H8" s="31">
        <v>73.160255655109722</v>
      </c>
    </row>
    <row r="9" spans="1:8" x14ac:dyDescent="0.25">
      <c r="A9" s="35"/>
      <c r="C9" s="31">
        <v>-34.507813897968141</v>
      </c>
      <c r="D9" s="31">
        <v>2.7205712609233057</v>
      </c>
      <c r="E9" s="12">
        <f>H9/(2.1*10)</f>
        <v>4.4446394234525028</v>
      </c>
      <c r="F9" s="12">
        <f>G9/H9</f>
        <v>13.765673670793483</v>
      </c>
      <c r="G9" s="31">
        <v>1284.8525736394076</v>
      </c>
      <c r="H9" s="31">
        <v>93.337427892502561</v>
      </c>
    </row>
    <row r="10" spans="1:8" x14ac:dyDescent="0.25">
      <c r="A10" s="35"/>
      <c r="B10" s="18" t="s">
        <v>10</v>
      </c>
      <c r="C10" s="32">
        <f t="shared" ref="C10:H10" si="0">AVERAGE(C7:C9)</f>
        <v>-34.446985766558917</v>
      </c>
      <c r="D10" s="32">
        <f t="shared" si="0"/>
        <v>2.620531039613883</v>
      </c>
      <c r="E10" s="32">
        <f t="shared" si="0"/>
        <v>3.9353267922231083</v>
      </c>
      <c r="F10" s="14">
        <f t="shared" si="0"/>
        <v>13.766694665816118</v>
      </c>
      <c r="G10" s="14">
        <f t="shared" si="0"/>
        <v>1137.0790400248841</v>
      </c>
      <c r="H10" s="14">
        <f t="shared" si="0"/>
        <v>82.641862636685275</v>
      </c>
    </row>
    <row r="11" spans="1:8" x14ac:dyDescent="0.25">
      <c r="A11" s="35"/>
      <c r="B11" s="18" t="s">
        <v>11</v>
      </c>
      <c r="C11" s="32">
        <f t="shared" ref="C11:H11" si="1">STDEVA(C7:C9)</f>
        <v>1.9687406348192464</v>
      </c>
      <c r="D11" s="32">
        <f t="shared" si="1"/>
        <v>1.0350154136419245</v>
      </c>
      <c r="E11" s="32">
        <f t="shared" si="1"/>
        <v>0.48301030935288086</v>
      </c>
      <c r="F11" s="32">
        <f t="shared" si="1"/>
        <v>0.22526146926387777</v>
      </c>
      <c r="G11" s="32">
        <f t="shared" si="1"/>
        <v>133.9328566520183</v>
      </c>
      <c r="H11" s="32">
        <f t="shared" si="1"/>
        <v>10.143216496410497</v>
      </c>
    </row>
    <row r="12" spans="1:8" x14ac:dyDescent="0.25">
      <c r="A12" s="35" t="s">
        <v>50</v>
      </c>
      <c r="C12" s="31">
        <v>-37.964657461717046</v>
      </c>
      <c r="D12" s="31">
        <v>2.8905542812185683</v>
      </c>
      <c r="E12" s="12">
        <f>H12/(2.1*10)</f>
        <v>2.8511016907464399</v>
      </c>
      <c r="F12" s="12">
        <f>G12/H12</f>
        <v>21.062136062169039</v>
      </c>
      <c r="G12" s="31">
        <v>1261.0561264892158</v>
      </c>
      <c r="H12" s="31">
        <v>59.873135505675236</v>
      </c>
    </row>
    <row r="13" spans="1:8" x14ac:dyDescent="0.25">
      <c r="A13" s="35"/>
      <c r="C13" s="31">
        <v>-38.442164097483392</v>
      </c>
      <c r="D13" s="31">
        <v>4.1041031672716581</v>
      </c>
      <c r="E13" s="12">
        <f>H13/(2.1*10)</f>
        <v>2.7074144851651014</v>
      </c>
      <c r="F13" s="12">
        <f>G13/H13</f>
        <v>18.838526758426209</v>
      </c>
      <c r="G13" s="31">
        <v>1071.0777047236031</v>
      </c>
      <c r="H13" s="31">
        <v>56.855704188467129</v>
      </c>
    </row>
    <row r="14" spans="1:8" x14ac:dyDescent="0.25">
      <c r="A14" s="35"/>
      <c r="C14" s="31">
        <v>-38.317373798472168</v>
      </c>
      <c r="D14" s="31">
        <v>2.8492473172930133</v>
      </c>
      <c r="E14" s="12">
        <f>H14/(2.1*10)</f>
        <v>3.5791063775655325</v>
      </c>
      <c r="F14" s="12">
        <f>G14/H14</f>
        <v>15.723710854489589</v>
      </c>
      <c r="G14" s="31">
        <v>1181.8135097643017</v>
      </c>
      <c r="H14" s="31">
        <v>75.161233928876186</v>
      </c>
    </row>
    <row r="15" spans="1:8" x14ac:dyDescent="0.25">
      <c r="A15" s="35"/>
      <c r="B15" s="18" t="s">
        <v>10</v>
      </c>
      <c r="C15" s="32">
        <f t="shared" ref="C15:H15" si="2">AVERAGE(C12:C14)</f>
        <v>-38.24139845255754</v>
      </c>
      <c r="D15" s="32">
        <f t="shared" si="2"/>
        <v>3.2813015885944132</v>
      </c>
      <c r="E15" s="32">
        <f t="shared" si="2"/>
        <v>3.0458741844923582</v>
      </c>
      <c r="F15" s="14">
        <f t="shared" si="2"/>
        <v>18.541457891694943</v>
      </c>
      <c r="G15" s="14">
        <f t="shared" si="2"/>
        <v>1171.315780325707</v>
      </c>
      <c r="H15" s="14">
        <f t="shared" si="2"/>
        <v>63.963357874339522</v>
      </c>
    </row>
    <row r="16" spans="1:8" x14ac:dyDescent="0.25">
      <c r="A16" s="35"/>
      <c r="B16" s="18" t="s">
        <v>11</v>
      </c>
      <c r="C16" s="32">
        <f t="shared" ref="C16:H16" si="3">STDEVA(C12:C14)</f>
        <v>0.24765366278405737</v>
      </c>
      <c r="D16" s="32">
        <f t="shared" si="3"/>
        <v>0.71286632317883403</v>
      </c>
      <c r="E16" s="32">
        <f t="shared" si="3"/>
        <v>0.46734776351145862</v>
      </c>
      <c r="F16" s="32">
        <f t="shared" si="3"/>
        <v>2.6815822490057544</v>
      </c>
      <c r="G16" s="32">
        <f t="shared" si="3"/>
        <v>95.423277698173351</v>
      </c>
      <c r="H16" s="32">
        <f t="shared" si="3"/>
        <v>9.8143030337406394</v>
      </c>
    </row>
    <row r="17" spans="1:8" x14ac:dyDescent="0.25">
      <c r="A17" s="35" t="s">
        <v>49</v>
      </c>
      <c r="C17" s="31">
        <v>-38.747328433258268</v>
      </c>
      <c r="D17" s="31">
        <v>2.8662953537112927</v>
      </c>
      <c r="E17" s="12">
        <f>H17/(2.1*10)</f>
        <v>1.9649516863463314</v>
      </c>
      <c r="F17" s="12">
        <f>G17/H17</f>
        <v>22.705817951693611</v>
      </c>
      <c r="G17" s="31">
        <v>936.93254075511652</v>
      </c>
      <c r="H17" s="31">
        <v>41.263985413272962</v>
      </c>
    </row>
    <row r="18" spans="1:8" x14ac:dyDescent="0.25">
      <c r="A18" s="35"/>
      <c r="C18" s="31">
        <v>-37.486832724864968</v>
      </c>
      <c r="D18" s="31">
        <v>2.2293150788564122</v>
      </c>
      <c r="E18" s="12">
        <f>H18/(2.1*10)</f>
        <v>2.0570447877165248</v>
      </c>
      <c r="F18" s="12">
        <f>G18/H18</f>
        <v>26.625122055310158</v>
      </c>
      <c r="G18" s="31">
        <v>1150.150439470033</v>
      </c>
      <c r="H18" s="31">
        <v>43.197940542047021</v>
      </c>
    </row>
    <row r="19" spans="1:8" x14ac:dyDescent="0.25">
      <c r="A19" s="35"/>
      <c r="C19" s="31">
        <v>-38.577264008349466</v>
      </c>
      <c r="D19" s="31">
        <v>3.4416337563744204</v>
      </c>
      <c r="E19" s="12">
        <f>H19/(2.1*10)</f>
        <v>2.912101734454406</v>
      </c>
      <c r="F19" s="12">
        <f>G19/H19</f>
        <v>22.308432719369979</v>
      </c>
      <c r="G19" s="31">
        <v>1364.2529379157713</v>
      </c>
      <c r="H19" s="31">
        <v>61.154136423542525</v>
      </c>
    </row>
    <row r="20" spans="1:8" x14ac:dyDescent="0.25">
      <c r="A20" s="63"/>
      <c r="B20" s="18" t="s">
        <v>10</v>
      </c>
      <c r="C20" s="32">
        <f t="shared" ref="C20:H20" si="4">AVERAGE(C17:C19)</f>
        <v>-38.270475055490898</v>
      </c>
      <c r="D20" s="32">
        <f t="shared" si="4"/>
        <v>2.8457480629807086</v>
      </c>
      <c r="E20" s="32">
        <f t="shared" si="4"/>
        <v>2.3113660695057541</v>
      </c>
      <c r="F20" s="14">
        <f t="shared" si="4"/>
        <v>23.87979090879125</v>
      </c>
      <c r="G20" s="14">
        <f t="shared" si="4"/>
        <v>1150.4453060469737</v>
      </c>
      <c r="H20" s="14">
        <f t="shared" si="4"/>
        <v>48.538687459620839</v>
      </c>
    </row>
    <row r="21" spans="1:8" x14ac:dyDescent="0.25">
      <c r="A21" s="63"/>
      <c r="B21" s="18" t="s">
        <v>11</v>
      </c>
      <c r="C21" s="32">
        <f t="shared" ref="C21:H21" si="5">STDEVA(C17:C19)</f>
        <v>0.6839604914880123</v>
      </c>
      <c r="D21" s="32">
        <f t="shared" si="5"/>
        <v>0.60642047073959193</v>
      </c>
      <c r="E21" s="32">
        <f t="shared" si="5"/>
        <v>0.5222861181248909</v>
      </c>
      <c r="F21" s="32">
        <f t="shared" si="5"/>
        <v>2.3858145535125619</v>
      </c>
      <c r="G21" s="32">
        <f t="shared" si="5"/>
        <v>213.6603511817496</v>
      </c>
      <c r="H21" s="32">
        <f t="shared" si="5"/>
        <v>10.96800848062273</v>
      </c>
    </row>
    <row r="22" spans="1:8" x14ac:dyDescent="0.25">
      <c r="A22" s="35" t="s">
        <v>48</v>
      </c>
      <c r="C22" s="31">
        <v>-37.692377027138036</v>
      </c>
      <c r="D22" s="31">
        <v>-6.5875916331839285E-2</v>
      </c>
      <c r="E22" s="12">
        <f>H22/(2.1*10)</f>
        <v>3.5220516071947268</v>
      </c>
      <c r="F22" s="12">
        <f>G22/H22</f>
        <v>18.015449915217481</v>
      </c>
      <c r="G22" s="31">
        <v>1332.4782308927843</v>
      </c>
      <c r="H22" s="31">
        <v>73.963083751089258</v>
      </c>
    </row>
    <row r="23" spans="1:8" x14ac:dyDescent="0.25">
      <c r="A23" s="63"/>
      <c r="C23" s="31">
        <v>-35.369278326851173</v>
      </c>
      <c r="D23" s="31">
        <v>1.8169194791198158</v>
      </c>
      <c r="E23" s="12">
        <f>H23/(2.1*10)</f>
        <v>2.9525750345078947</v>
      </c>
      <c r="F23" s="12">
        <f>G23/H23</f>
        <v>20.338277955936952</v>
      </c>
      <c r="G23" s="31">
        <v>1261.0561264892158</v>
      </c>
      <c r="H23" s="31">
        <v>62.004075724665789</v>
      </c>
    </row>
    <row r="24" spans="1:8" x14ac:dyDescent="0.25">
      <c r="A24" s="63"/>
      <c r="C24" s="31">
        <v>-35.537034837037226</v>
      </c>
      <c r="D24" s="31">
        <v>3.1880292668076877</v>
      </c>
      <c r="E24" s="12">
        <f>H24/(2.1*10)</f>
        <v>2.8714737177994598</v>
      </c>
      <c r="F24" s="12">
        <f>G24/H24</f>
        <v>17.893243011465792</v>
      </c>
      <c r="G24" s="31">
        <v>1078.9795177060805</v>
      </c>
      <c r="H24" s="31">
        <v>60.300948073788653</v>
      </c>
    </row>
    <row r="25" spans="1:8" x14ac:dyDescent="0.25">
      <c r="A25" s="63"/>
      <c r="B25" s="18" t="s">
        <v>10</v>
      </c>
      <c r="C25" s="32">
        <f t="shared" ref="C25:H25" si="6">AVERAGE(C22:C24)</f>
        <v>-36.199563397008809</v>
      </c>
      <c r="D25" s="32">
        <f t="shared" si="6"/>
        <v>1.6463576098652215</v>
      </c>
      <c r="E25" s="32">
        <f t="shared" si="6"/>
        <v>3.1153667865006938</v>
      </c>
      <c r="F25" s="14">
        <f t="shared" si="6"/>
        <v>18.748990294206742</v>
      </c>
      <c r="G25" s="14">
        <f t="shared" si="6"/>
        <v>1224.1712916960269</v>
      </c>
      <c r="H25" s="14">
        <f t="shared" si="6"/>
        <v>65.422702516514562</v>
      </c>
    </row>
    <row r="26" spans="1:8" x14ac:dyDescent="0.25">
      <c r="A26" s="63"/>
      <c r="B26" s="18" t="s">
        <v>11</v>
      </c>
      <c r="C26" s="32">
        <f t="shared" ref="C26:H26" si="7">STDEVA(C22:C24)</f>
        <v>1.2955326944551209</v>
      </c>
      <c r="D26" s="32">
        <f t="shared" si="7"/>
        <v>1.63364416218719</v>
      </c>
      <c r="E26" s="32">
        <f t="shared" si="7"/>
        <v>0.35452611106964149</v>
      </c>
      <c r="F26" s="32">
        <f t="shared" si="7"/>
        <v>1.3777191606517833</v>
      </c>
      <c r="G26" s="32">
        <f t="shared" si="7"/>
        <v>130.71253832406171</v>
      </c>
      <c r="H26" s="32">
        <f t="shared" si="7"/>
        <v>7.4450483324624699</v>
      </c>
    </row>
    <row r="27" spans="1:8" x14ac:dyDescent="0.25">
      <c r="A27" s="33" t="s">
        <v>47</v>
      </c>
      <c r="C27" s="31">
        <v>-30.494142873635152</v>
      </c>
      <c r="D27" s="31">
        <v>1.9405589950383599</v>
      </c>
      <c r="E27" s="12">
        <f>H27/(2.1*10)</f>
        <v>3.5411085431353593</v>
      </c>
      <c r="F27" s="12">
        <f>G27/H27</f>
        <v>18.666426768993976</v>
      </c>
      <c r="G27" s="31">
        <v>1388.0967093313977</v>
      </c>
      <c r="H27" s="31">
        <v>74.363279405842547</v>
      </c>
    </row>
    <row r="28" spans="1:8" x14ac:dyDescent="0.25">
      <c r="C28" s="31">
        <v>-30.934060585992111</v>
      </c>
      <c r="D28" s="31">
        <v>2.2852498334044613</v>
      </c>
      <c r="E28" s="12">
        <f>H28/(2.1*10)</f>
        <v>3.348798621962636</v>
      </c>
      <c r="F28" s="12">
        <f>G28/H28</f>
        <v>16.467375142558069</v>
      </c>
      <c r="G28" s="31">
        <v>1158.0643868795448</v>
      </c>
      <c r="H28" s="31">
        <v>70.324771061215358</v>
      </c>
    </row>
    <row r="29" spans="1:8" x14ac:dyDescent="0.25">
      <c r="C29" s="31">
        <v>-30.508965871781381</v>
      </c>
      <c r="D29" s="31">
        <v>2.2488512604613788</v>
      </c>
      <c r="E29" s="12">
        <f>H29/(2.1*10)</f>
        <v>2.1679548490437273</v>
      </c>
      <c r="F29" s="12">
        <f>G29/H29</f>
        <v>19.541588584221191</v>
      </c>
      <c r="G29" s="31">
        <v>889.67091631277742</v>
      </c>
      <c r="H29" s="31">
        <v>45.527051829918271</v>
      </c>
    </row>
    <row r="30" spans="1:8" x14ac:dyDescent="0.25">
      <c r="B30" s="18" t="s">
        <v>10</v>
      </c>
      <c r="C30" s="32">
        <f t="shared" ref="C30:H30" si="8">AVERAGE(C27:C29)</f>
        <v>-30.645723110469547</v>
      </c>
      <c r="D30" s="32">
        <f t="shared" si="8"/>
        <v>2.1582200296347334</v>
      </c>
      <c r="E30" s="32">
        <f t="shared" si="8"/>
        <v>3.0192873380472407</v>
      </c>
      <c r="F30" s="14">
        <f t="shared" si="8"/>
        <v>18.225130165257742</v>
      </c>
      <c r="G30" s="14">
        <f t="shared" si="8"/>
        <v>1145.2773375079066</v>
      </c>
      <c r="H30" s="14">
        <f t="shared" si="8"/>
        <v>63.405034098992054</v>
      </c>
    </row>
    <row r="31" spans="1:8" x14ac:dyDescent="0.25">
      <c r="B31" s="18" t="s">
        <v>11</v>
      </c>
      <c r="C31" s="32">
        <f t="shared" ref="C31:H31" si="9">STDEVA(C27:C29)</f>
        <v>0.24981754374253642</v>
      </c>
      <c r="D31" s="32">
        <f t="shared" si="9"/>
        <v>0.1893764993716115</v>
      </c>
      <c r="E31" s="32">
        <f t="shared" si="9"/>
        <v>0.74351935520876189</v>
      </c>
      <c r="F31" s="32">
        <f t="shared" si="9"/>
        <v>1.5839046974415487</v>
      </c>
      <c r="G31" s="32">
        <f t="shared" si="9"/>
        <v>249.45881275329734</v>
      </c>
      <c r="H31" s="32">
        <f t="shared" si="9"/>
        <v>15.613906459384005</v>
      </c>
    </row>
    <row r="32" spans="1:8" x14ac:dyDescent="0.25">
      <c r="A32" s="33" t="s">
        <v>16</v>
      </c>
      <c r="C32" s="31">
        <v>-36.137602950492848</v>
      </c>
      <c r="D32" s="31">
        <v>3.6386094233420283</v>
      </c>
      <c r="E32" s="12">
        <f>H32/(2.1*10)</f>
        <v>3.4838216978623677</v>
      </c>
      <c r="F32" s="12">
        <f>G32/H32</f>
        <v>15.829146255842291</v>
      </c>
      <c r="G32" s="31">
        <v>1158.0643868795448</v>
      </c>
      <c r="H32" s="31">
        <v>73.160255655109722</v>
      </c>
    </row>
    <row r="33" spans="1:8" x14ac:dyDescent="0.25">
      <c r="A33" s="33"/>
      <c r="C33" s="31">
        <v>-37.03453737388913</v>
      </c>
      <c r="D33" s="31">
        <v>2.2874954466585216</v>
      </c>
      <c r="E33" s="12">
        <f>H33/(2.1*10)</f>
        <v>3.0930131914586307</v>
      </c>
      <c r="F33" s="12">
        <f>G33/H33</f>
        <v>14.546051693612501</v>
      </c>
      <c r="G33" s="31">
        <v>944.81372521163507</v>
      </c>
      <c r="H33" s="31">
        <v>64.953277020631248</v>
      </c>
    </row>
    <row r="34" spans="1:8" x14ac:dyDescent="0.25">
      <c r="A34" s="33"/>
      <c r="C34" s="31">
        <v>-37.770324057059831</v>
      </c>
      <c r="D34" s="31">
        <v>2.4205595748794848</v>
      </c>
      <c r="E34" s="12">
        <f>H34/(2.1*10)</f>
        <v>3.406897729393279</v>
      </c>
      <c r="F34" s="12">
        <f>G34/H34</f>
        <v>14.087762461674265</v>
      </c>
      <c r="G34" s="31">
        <v>1007.9068848011084</v>
      </c>
      <c r="H34" s="31">
        <v>71.544852317258858</v>
      </c>
    </row>
    <row r="35" spans="1:8" x14ac:dyDescent="0.25">
      <c r="A35" s="64"/>
      <c r="B35" s="18" t="s">
        <v>10</v>
      </c>
      <c r="C35" s="32">
        <f t="shared" ref="C35:H35" si="10">AVERAGE(C32:C34)</f>
        <v>-36.980821460480605</v>
      </c>
      <c r="D35" s="32">
        <f t="shared" si="10"/>
        <v>2.7822214816266784</v>
      </c>
      <c r="E35" s="32">
        <f t="shared" si="10"/>
        <v>3.3279108729047593</v>
      </c>
      <c r="F35" s="14">
        <f t="shared" si="10"/>
        <v>14.820986803709687</v>
      </c>
      <c r="G35" s="14">
        <f t="shared" si="10"/>
        <v>1036.9283322974295</v>
      </c>
      <c r="H35" s="14">
        <f t="shared" si="10"/>
        <v>69.886128330999938</v>
      </c>
    </row>
    <row r="36" spans="1:8" x14ac:dyDescent="0.25">
      <c r="A36" s="64"/>
      <c r="B36" s="18" t="s">
        <v>11</v>
      </c>
      <c r="C36" s="32">
        <f t="shared" ref="C36:H36" si="11">STDEVA(C32:C34)</f>
        <v>0.81768490414848227</v>
      </c>
      <c r="D36" s="32">
        <f t="shared" si="11"/>
        <v>0.74463195310931218</v>
      </c>
      <c r="E36" s="32">
        <f t="shared" si="11"/>
        <v>0.20703143431091198</v>
      </c>
      <c r="F36" s="32">
        <f t="shared" si="11"/>
        <v>0.90266071462143016</v>
      </c>
      <c r="G36" s="32">
        <f t="shared" si="11"/>
        <v>109.54745312665474</v>
      </c>
      <c r="H36" s="32">
        <f t="shared" si="11"/>
        <v>4.3476601205291496</v>
      </c>
    </row>
    <row r="37" spans="1:8" x14ac:dyDescent="0.25">
      <c r="A37" s="65" t="s">
        <v>17</v>
      </c>
      <c r="C37" s="31">
        <v>-33.418304326765131</v>
      </c>
      <c r="D37" s="31">
        <v>1.8229493731345312</v>
      </c>
      <c r="E37" s="12">
        <f>H37/(2.1*10)</f>
        <v>2.6660128855028686</v>
      </c>
      <c r="F37" s="12">
        <f>G37/H37</f>
        <v>15.469086909260639</v>
      </c>
      <c r="G37" s="31">
        <v>866.05648556810479</v>
      </c>
      <c r="H37" s="31">
        <v>55.986270595560242</v>
      </c>
    </row>
    <row r="38" spans="1:8" x14ac:dyDescent="0.25">
      <c r="A38" s="65"/>
      <c r="C38" s="31">
        <v>-34.420954710376563</v>
      </c>
      <c r="D38" s="31">
        <v>2.555210290130538</v>
      </c>
      <c r="E38" s="12">
        <f>H38/(2.1*10)</f>
        <v>2.180936950205687</v>
      </c>
      <c r="F38" s="12">
        <f>G38/H38</f>
        <v>18.222564870083506</v>
      </c>
      <c r="G38" s="31">
        <v>834.58756610638943</v>
      </c>
      <c r="H38" s="31">
        <v>45.799675954319426</v>
      </c>
    </row>
    <row r="39" spans="1:8" x14ac:dyDescent="0.25">
      <c r="A39" s="65"/>
      <c r="B39" s="18" t="s">
        <v>10</v>
      </c>
      <c r="C39" s="32">
        <f t="shared" ref="C39:H39" si="12">AVERAGE(C37:C38)</f>
        <v>-33.919629518570844</v>
      </c>
      <c r="D39" s="32">
        <f t="shared" si="12"/>
        <v>2.1890798316325348</v>
      </c>
      <c r="E39" s="32">
        <f t="shared" si="12"/>
        <v>2.4234749178542776</v>
      </c>
      <c r="F39" s="14">
        <f t="shared" si="12"/>
        <v>16.845825889672071</v>
      </c>
      <c r="G39" s="14">
        <f t="shared" si="12"/>
        <v>850.32202583724711</v>
      </c>
      <c r="H39" s="14">
        <f t="shared" si="12"/>
        <v>50.892973274939834</v>
      </c>
    </row>
    <row r="40" spans="1:8" x14ac:dyDescent="0.25">
      <c r="A40" s="64"/>
      <c r="B40" s="18" t="s">
        <v>11</v>
      </c>
      <c r="C40" s="32">
        <f t="shared" ref="C40:H40" si="13">STDEVA(C37:C38)</f>
        <v>0.7089808854109364</v>
      </c>
      <c r="D40" s="32">
        <f t="shared" si="13"/>
        <v>0.51778666000575468</v>
      </c>
      <c r="E40" s="32">
        <f t="shared" si="13"/>
        <v>0.34300048323904408</v>
      </c>
      <c r="F40" s="32">
        <f t="shared" si="13"/>
        <v>1.947002937945556</v>
      </c>
      <c r="G40" s="32">
        <f t="shared" si="13"/>
        <v>22.251886347992251</v>
      </c>
      <c r="H40" s="32">
        <f t="shared" si="13"/>
        <v>7.2030101480199278</v>
      </c>
    </row>
    <row r="41" spans="1:8" x14ac:dyDescent="0.25">
      <c r="A41" s="33" t="s">
        <v>45</v>
      </c>
      <c r="C41" s="31">
        <v>-29.094804445540142</v>
      </c>
      <c r="D41" s="31">
        <v>2.5994772772727091</v>
      </c>
      <c r="E41" s="12">
        <f>H41/(2.1*10)</f>
        <v>3.3682036702565483</v>
      </c>
      <c r="F41" s="12">
        <f>G41/H41</f>
        <v>19.287558584629338</v>
      </c>
      <c r="G41" s="31">
        <v>1364.2529379157713</v>
      </c>
      <c r="H41" s="31">
        <v>70.732277075387515</v>
      </c>
    </row>
    <row r="42" spans="1:8" x14ac:dyDescent="0.25">
      <c r="C42" s="31">
        <v>-29.360903885187383</v>
      </c>
      <c r="D42" s="31">
        <v>2.6529845360586615</v>
      </c>
      <c r="E42" s="12">
        <f>H42/(2.1*10)</f>
        <v>2.477791069079788</v>
      </c>
      <c r="F42" s="12">
        <f>G42/H42</f>
        <v>19.825393488288839</v>
      </c>
      <c r="G42" s="31">
        <v>1031.5868414517681</v>
      </c>
      <c r="H42" s="31">
        <v>52.033612450675548</v>
      </c>
    </row>
    <row r="43" spans="1:8" x14ac:dyDescent="0.25">
      <c r="A43" s="33"/>
      <c r="C43" s="31">
        <v>-30.066392057360297</v>
      </c>
      <c r="D43" s="31">
        <v>1.7006593758597557</v>
      </c>
      <c r="E43" s="12">
        <f>H43/(2.1*10)</f>
        <v>2.912101734454406</v>
      </c>
      <c r="F43" s="12">
        <f>G43/H43</f>
        <v>16.4814179996023</v>
      </c>
      <c r="G43" s="31">
        <v>1007.9068848011084</v>
      </c>
      <c r="H43" s="31">
        <v>61.154136423542525</v>
      </c>
    </row>
    <row r="44" spans="1:8" x14ac:dyDescent="0.25">
      <c r="A44" s="33"/>
      <c r="B44" s="18" t="s">
        <v>10</v>
      </c>
      <c r="C44" s="32">
        <f t="shared" ref="C44:H44" si="14">AVERAGE(C41:C43)</f>
        <v>-29.507366796029274</v>
      </c>
      <c r="D44" s="32">
        <f t="shared" si="14"/>
        <v>2.3177070630637089</v>
      </c>
      <c r="E44" s="32">
        <f t="shared" si="14"/>
        <v>2.9193654912635805</v>
      </c>
      <c r="F44" s="14">
        <f t="shared" si="14"/>
        <v>18.531456690840159</v>
      </c>
      <c r="G44" s="14">
        <f t="shared" si="14"/>
        <v>1134.5822213895492</v>
      </c>
      <c r="H44" s="14">
        <f t="shared" si="14"/>
        <v>61.306675316535198</v>
      </c>
    </row>
    <row r="45" spans="1:8" x14ac:dyDescent="0.25">
      <c r="A45" s="64"/>
      <c r="B45" s="18" t="s">
        <v>11</v>
      </c>
      <c r="C45" s="32">
        <f t="shared" ref="C45:H45" si="15">STDEVA(C41:C43)</f>
        <v>0.50207983433893033</v>
      </c>
      <c r="D45" s="32">
        <f t="shared" si="15"/>
        <v>0.53504826221426682</v>
      </c>
      <c r="E45" s="32">
        <f t="shared" si="15"/>
        <v>0.44525074026420952</v>
      </c>
      <c r="F45" s="32">
        <f t="shared" si="15"/>
        <v>1.7956365368798277</v>
      </c>
      <c r="G45" s="32">
        <f t="shared" si="15"/>
        <v>199.2527631150833</v>
      </c>
      <c r="H45" s="32">
        <f t="shared" si="15"/>
        <v>9.3502655455484209</v>
      </c>
    </row>
    <row r="46" spans="1:8" x14ac:dyDescent="0.25">
      <c r="A46" s="33" t="s">
        <v>44</v>
      </c>
      <c r="C46" s="31">
        <v>-35.254798017218576</v>
      </c>
      <c r="D46" s="31">
        <v>2.9197906992202722</v>
      </c>
      <c r="E46" s="12">
        <f>H46/(2.1*10)</f>
        <v>2.0461171014817792</v>
      </c>
      <c r="F46" s="12">
        <f>G46/H46</f>
        <v>22.355461514726265</v>
      </c>
      <c r="G46" s="31">
        <v>960.57973445278265</v>
      </c>
      <c r="H46" s="31">
        <v>42.968459131117363</v>
      </c>
    </row>
    <row r="47" spans="1:8" x14ac:dyDescent="0.25">
      <c r="C47" s="31">
        <v>-34.531969353455899</v>
      </c>
      <c r="D47" s="31">
        <v>2.1921547413574438</v>
      </c>
      <c r="E47" s="12">
        <f>H47/(2.1*10)</f>
        <v>2.9928936179599268</v>
      </c>
      <c r="F47" s="12">
        <f>G47/H47</f>
        <v>16.664547044868723</v>
      </c>
      <c r="G47" s="31">
        <v>1047.3795464323916</v>
      </c>
      <c r="H47" s="31">
        <v>62.85076597715846</v>
      </c>
    </row>
    <row r="48" spans="1:8" x14ac:dyDescent="0.25">
      <c r="A48" s="33"/>
      <c r="C48" s="31">
        <v>-34.663907020257533</v>
      </c>
      <c r="D48" s="31">
        <v>2.9191425960814885</v>
      </c>
      <c r="E48" s="12">
        <f>H48/(2.1*10)</f>
        <v>2.1354386764770044</v>
      </c>
      <c r="F48" s="12">
        <f>G48/H48</f>
        <v>18.26011310600925</v>
      </c>
      <c r="G48" s="31">
        <v>818.86038703175257</v>
      </c>
      <c r="H48" s="31">
        <v>44.84421220601709</v>
      </c>
    </row>
    <row r="49" spans="1:8" x14ac:dyDescent="0.25">
      <c r="A49" s="33"/>
      <c r="B49" s="18" t="s">
        <v>10</v>
      </c>
      <c r="C49" s="32">
        <f>AVERAGE(C46:C48)</f>
        <v>-34.816891463644005</v>
      </c>
      <c r="D49" s="32">
        <f>AVERAGE(D46:D48)</f>
        <v>2.677029345553068</v>
      </c>
      <c r="E49" s="32">
        <f>AVERAGE(E46:E48)</f>
        <v>2.3914831319729033</v>
      </c>
      <c r="F49" s="14">
        <f>AVERAGE(F46:F48)</f>
        <v>19.093373888534746</v>
      </c>
      <c r="G49" s="32">
        <f>_xlfn.STDEV.P(G46:G48)</f>
        <v>94.186332463493045</v>
      </c>
      <c r="H49" s="32">
        <f>_xlfn.STDEV.P(H46:H48)</f>
        <v>8.9632617688424592</v>
      </c>
    </row>
    <row r="50" spans="1:8" x14ac:dyDescent="0.25">
      <c r="A50" s="64"/>
      <c r="B50" s="18" t="s">
        <v>11</v>
      </c>
      <c r="C50" s="32">
        <f t="shared" ref="C50:H50" si="16">STDEVA(C46:C48)</f>
        <v>0.38493311006970449</v>
      </c>
      <c r="D50" s="32">
        <f t="shared" si="16"/>
        <v>0.41991384992021724</v>
      </c>
      <c r="E50" s="32">
        <f t="shared" si="16"/>
        <v>0.52274804201571889</v>
      </c>
      <c r="F50" s="32">
        <f t="shared" si="16"/>
        <v>2.9355356452579096</v>
      </c>
      <c r="G50" s="32">
        <f t="shared" si="16"/>
        <v>115.35422763984624</v>
      </c>
      <c r="H50" s="32">
        <f t="shared" si="16"/>
        <v>10.977708882330097</v>
      </c>
    </row>
    <row r="51" spans="1:8" x14ac:dyDescent="0.25">
      <c r="A51" s="33" t="s">
        <v>43</v>
      </c>
      <c r="C51" s="31">
        <v>-34.562371567268968</v>
      </c>
      <c r="D51" s="31">
        <v>1.4987149462606786</v>
      </c>
      <c r="E51" s="12">
        <f>H51/(2.1*10)</f>
        <v>2.3035724270995126</v>
      </c>
      <c r="F51" s="12">
        <f>G51/H51</f>
        <v>25.08517765640276</v>
      </c>
      <c r="G51" s="31">
        <v>1213.4959951418257</v>
      </c>
      <c r="H51" s="31">
        <v>48.375020969089768</v>
      </c>
    </row>
    <row r="52" spans="1:8" x14ac:dyDescent="0.25">
      <c r="A52" s="33"/>
      <c r="C52" s="31">
        <v>-34.690099578737488</v>
      </c>
      <c r="D52" s="31">
        <v>0.92835477130119226</v>
      </c>
      <c r="E52" s="12">
        <f>H52/(2.1*10)</f>
        <v>2.1787742336574527</v>
      </c>
      <c r="F52" s="12">
        <f>G52/H52</f>
        <v>24.100319044741308</v>
      </c>
      <c r="G52" s="31">
        <v>1102.6922373097334</v>
      </c>
      <c r="H52" s="31">
        <v>45.754258906806506</v>
      </c>
    </row>
    <row r="53" spans="1:8" x14ac:dyDescent="0.25">
      <c r="A53" s="33"/>
      <c r="C53" s="31">
        <v>-35.218548872995221</v>
      </c>
      <c r="D53" s="31">
        <v>1.7333892251664635</v>
      </c>
      <c r="E53" s="12">
        <f>H53/(2.1*10)</f>
        <v>2.8714737177994598</v>
      </c>
      <c r="F53" s="12">
        <f>G53/H53</f>
        <v>22.228839351650652</v>
      </c>
      <c r="G53" s="31">
        <v>1340.4200874844757</v>
      </c>
      <c r="H53" s="31">
        <v>60.300948073788653</v>
      </c>
    </row>
    <row r="54" spans="1:8" x14ac:dyDescent="0.25">
      <c r="A54" s="64"/>
      <c r="B54" s="18" t="s">
        <v>10</v>
      </c>
      <c r="C54" s="32">
        <f t="shared" ref="C54:H54" si="17">AVERAGE(C51:C53)</f>
        <v>-34.823673339667231</v>
      </c>
      <c r="D54" s="32">
        <f t="shared" si="17"/>
        <v>1.3868196475761116</v>
      </c>
      <c r="E54" s="32">
        <f t="shared" si="17"/>
        <v>2.4512734595188084</v>
      </c>
      <c r="F54" s="14">
        <f t="shared" si="17"/>
        <v>23.804778684264907</v>
      </c>
      <c r="G54" s="14">
        <f t="shared" si="17"/>
        <v>1218.8694399786782</v>
      </c>
      <c r="H54" s="14">
        <f t="shared" si="17"/>
        <v>51.47674264989498</v>
      </c>
    </row>
    <row r="55" spans="1:8" x14ac:dyDescent="0.25">
      <c r="A55" s="64"/>
      <c r="B55" s="18" t="s">
        <v>11</v>
      </c>
      <c r="C55" s="32">
        <f t="shared" ref="C55:H55" si="18">STDEVA(C51:C53)</f>
        <v>0.34788450144297473</v>
      </c>
      <c r="D55" s="32">
        <f t="shared" si="18"/>
        <v>0.41401755564024073</v>
      </c>
      <c r="E55" s="32">
        <f t="shared" si="18"/>
        <v>0.36921516770840307</v>
      </c>
      <c r="F55" s="32">
        <f t="shared" si="18"/>
        <v>1.4509221916772197</v>
      </c>
      <c r="G55" s="32">
        <f t="shared" si="18"/>
        <v>118.95498358302274</v>
      </c>
      <c r="H55" s="32">
        <f t="shared" si="18"/>
        <v>7.7535185218764937</v>
      </c>
    </row>
    <row r="56" spans="1:8" x14ac:dyDescent="0.25">
      <c r="A56" s="33" t="s">
        <v>42</v>
      </c>
      <c r="C56" s="31">
        <v>-36.734803770926391</v>
      </c>
      <c r="D56" s="31">
        <v>1.7584082536826795</v>
      </c>
      <c r="E56" s="12">
        <f>H56/(2.1*10)</f>
        <v>2.8102415991893075</v>
      </c>
      <c r="F56" s="12">
        <f>G56/H56</f>
        <v>14.141938922315424</v>
      </c>
      <c r="G56" s="31">
        <v>834.58756610638943</v>
      </c>
      <c r="H56" s="31">
        <v>59.015073582975461</v>
      </c>
    </row>
    <row r="57" spans="1:8" x14ac:dyDescent="0.25">
      <c r="A57" s="33"/>
      <c r="C57" s="31">
        <v>-36.217516228729082</v>
      </c>
      <c r="D57" s="31">
        <v>2.6182266616051812</v>
      </c>
      <c r="E57" s="12">
        <f>H57/(2.1*10)</f>
        <v>3.4646487244706416</v>
      </c>
      <c r="F57" s="12">
        <f>G57/H57</f>
        <v>16.678609629324292</v>
      </c>
      <c r="G57" s="31">
        <v>1213.4959951418257</v>
      </c>
      <c r="H57" s="31">
        <v>72.757623213883477</v>
      </c>
    </row>
    <row r="58" spans="1:8" x14ac:dyDescent="0.25">
      <c r="A58" s="33"/>
      <c r="C58" s="31">
        <v>-36.262257066578556</v>
      </c>
      <c r="D58" s="31">
        <v>2.3312751251534283</v>
      </c>
      <c r="E58" s="12">
        <f>H58/(2.1*10)</f>
        <v>3.30987248792372</v>
      </c>
      <c r="F58" s="12">
        <f>G58/H58</f>
        <v>16.319520711185223</v>
      </c>
      <c r="G58" s="31">
        <v>1134.3261849791195</v>
      </c>
      <c r="H58" s="31">
        <v>69.507322246398118</v>
      </c>
    </row>
    <row r="59" spans="1:8" x14ac:dyDescent="0.25">
      <c r="A59" s="33"/>
      <c r="B59" s="18" t="s">
        <v>10</v>
      </c>
      <c r="C59" s="32">
        <f t="shared" ref="C59:H59" si="19">AVERAGE(C56:C58)</f>
        <v>-36.404859022078007</v>
      </c>
      <c r="D59" s="32">
        <f t="shared" si="19"/>
        <v>2.2359700134804297</v>
      </c>
      <c r="E59" s="32">
        <f t="shared" si="19"/>
        <v>3.1949209371945564</v>
      </c>
      <c r="F59" s="14">
        <f t="shared" si="19"/>
        <v>15.713356420941645</v>
      </c>
      <c r="G59" s="14">
        <f t="shared" si="19"/>
        <v>1060.803248742445</v>
      </c>
      <c r="H59" s="14">
        <f t="shared" si="19"/>
        <v>67.093339681085695</v>
      </c>
    </row>
    <row r="60" spans="1:8" x14ac:dyDescent="0.25">
      <c r="A60" s="33"/>
      <c r="B60" s="18" t="s">
        <v>11</v>
      </c>
      <c r="C60" s="32">
        <f t="shared" ref="C60:H60" si="20">STDEVA(C56:C58)</f>
        <v>0.28661487856064666</v>
      </c>
      <c r="D60" s="32">
        <f t="shared" si="20"/>
        <v>0.43776046176401978</v>
      </c>
      <c r="E60" s="32">
        <f t="shared" si="20"/>
        <v>0.34201252267427951</v>
      </c>
      <c r="F60" s="32">
        <f t="shared" si="20"/>
        <v>1.3726801991083328</v>
      </c>
      <c r="G60" s="32">
        <f t="shared" si="20"/>
        <v>199.86774630533083</v>
      </c>
      <c r="H60" s="32">
        <f t="shared" si="20"/>
        <v>7.1822629761598682</v>
      </c>
    </row>
    <row r="61" spans="1:8" x14ac:dyDescent="0.25">
      <c r="A61" s="33" t="s">
        <v>41</v>
      </c>
      <c r="C61" s="31">
        <v>-38.072782165361318</v>
      </c>
      <c r="D61" s="31">
        <v>5.3480168982444951</v>
      </c>
      <c r="E61" s="12">
        <f>H61/(2.1*10)</f>
        <v>3.5601267999256279</v>
      </c>
      <c r="F61" s="12">
        <f>G61/H61</f>
        <v>18.354076713101534</v>
      </c>
      <c r="G61" s="31">
        <v>1372.1996482782768</v>
      </c>
      <c r="H61" s="31">
        <v>74.762662798438186</v>
      </c>
    </row>
    <row r="62" spans="1:8" x14ac:dyDescent="0.25">
      <c r="C62" s="31">
        <v>-36.685789066162876</v>
      </c>
      <c r="D62" s="31">
        <v>2.8682141251276274</v>
      </c>
      <c r="E62" s="12">
        <f>H62/(2.1*10)</f>
        <v>3.5220516071947268</v>
      </c>
      <c r="F62" s="12">
        <f>G62/H62</f>
        <v>18.230218226927477</v>
      </c>
      <c r="G62" s="31">
        <v>1348.3631575188708</v>
      </c>
      <c r="H62" s="31">
        <v>73.963083751089258</v>
      </c>
    </row>
    <row r="63" spans="1:8" x14ac:dyDescent="0.25">
      <c r="C63" s="31">
        <v>-38.198846583043739</v>
      </c>
      <c r="D63" s="31">
        <v>5.0119651555339786</v>
      </c>
      <c r="E63" s="12">
        <f>H63/(2.1*10)</f>
        <v>3.1129210687072786</v>
      </c>
      <c r="F63" s="12">
        <f>G63/H63</f>
        <v>17.59410770056445</v>
      </c>
      <c r="G63" s="31">
        <v>1150.150439470033</v>
      </c>
      <c r="H63" s="31">
        <v>65.37134244285285</v>
      </c>
    </row>
    <row r="64" spans="1:8" x14ac:dyDescent="0.25">
      <c r="B64" s="18" t="s">
        <v>10</v>
      </c>
      <c r="C64" s="32">
        <f t="shared" ref="C64:H64" si="21">AVERAGE(C61:C63)</f>
        <v>-37.65247260485598</v>
      </c>
      <c r="D64" s="32">
        <f t="shared" si="21"/>
        <v>4.409398726302034</v>
      </c>
      <c r="E64" s="32">
        <f t="shared" si="21"/>
        <v>3.3983664919425443</v>
      </c>
      <c r="F64" s="14">
        <f t="shared" si="21"/>
        <v>18.059467546864486</v>
      </c>
      <c r="G64" s="14">
        <f t="shared" si="21"/>
        <v>1290.2377484223935</v>
      </c>
      <c r="H64" s="14">
        <f t="shared" si="21"/>
        <v>71.365696330793426</v>
      </c>
    </row>
    <row r="65" spans="1:8" x14ac:dyDescent="0.25">
      <c r="B65" s="18" t="s">
        <v>11</v>
      </c>
      <c r="C65" s="32">
        <f t="shared" ref="C65:H65" si="22">STDEVA(C61:C63)</f>
        <v>0.83954205215496203</v>
      </c>
      <c r="D65" s="32">
        <f t="shared" si="22"/>
        <v>1.3452398204846352</v>
      </c>
      <c r="E65" s="32">
        <f t="shared" si="22"/>
        <v>0.24793496588791958</v>
      </c>
      <c r="F65" s="32">
        <f t="shared" si="22"/>
        <v>0.40774387924361016</v>
      </c>
      <c r="G65" s="32">
        <f t="shared" si="22"/>
        <v>121.90317949121095</v>
      </c>
      <c r="H65" s="32">
        <f t="shared" si="22"/>
        <v>5.2066342836463102</v>
      </c>
    </row>
    <row r="66" spans="1:8" x14ac:dyDescent="0.25">
      <c r="A66" s="33" t="s">
        <v>38</v>
      </c>
      <c r="C66" s="31">
        <v>-33.866376683478698</v>
      </c>
      <c r="D66" s="31">
        <v>1.1665764262219038</v>
      </c>
      <c r="E66" s="12">
        <f>H66/(2.1*10)</f>
        <v>3.7667748006945381</v>
      </c>
      <c r="F66" s="12">
        <f>G66/H66</f>
        <v>11.944204831063146</v>
      </c>
      <c r="G66" s="31">
        <v>944.81372521163507</v>
      </c>
      <c r="H66" s="31">
        <v>79.102270814585296</v>
      </c>
    </row>
    <row r="67" spans="1:8" x14ac:dyDescent="0.25">
      <c r="A67" s="33"/>
      <c r="C67" s="31">
        <v>-34.240372473925845</v>
      </c>
      <c r="D67" s="31">
        <v>2.7915062242389852</v>
      </c>
      <c r="E67" s="12">
        <f>H67/(2.1*10)</f>
        <v>3.6546378966215065</v>
      </c>
      <c r="F67" s="12">
        <f>G67/H67</f>
        <v>15.398744113698552</v>
      </c>
      <c r="G67" s="31">
        <v>1181.8135097643017</v>
      </c>
      <c r="H67" s="31">
        <v>76.747395829051641</v>
      </c>
    </row>
    <row r="68" spans="1:8" x14ac:dyDescent="0.25">
      <c r="A68" s="33"/>
      <c r="C68" s="31">
        <v>-35.038588595060283</v>
      </c>
      <c r="D68" s="31">
        <v>2.2772712676293421</v>
      </c>
      <c r="E68" s="12">
        <f>H68/(2.1*10)</f>
        <v>3.5220516071947268</v>
      </c>
      <c r="F68" s="12">
        <f>G68/H68</f>
        <v>15.443348865053272</v>
      </c>
      <c r="G68" s="31">
        <v>1142.2377055032243</v>
      </c>
      <c r="H68" s="31">
        <v>73.963083751089258</v>
      </c>
    </row>
    <row r="69" spans="1:8" x14ac:dyDescent="0.25">
      <c r="A69" s="64"/>
      <c r="B69" s="18" t="s">
        <v>10</v>
      </c>
      <c r="C69" s="32">
        <f t="shared" ref="C69:H69" si="23">AVERAGE(C66:C68)</f>
        <v>-34.381779250821609</v>
      </c>
      <c r="D69" s="32">
        <f t="shared" si="23"/>
        <v>2.0784513060300771</v>
      </c>
      <c r="E69" s="32">
        <f t="shared" si="23"/>
        <v>3.6478214348369242</v>
      </c>
      <c r="F69" s="14">
        <f t="shared" si="23"/>
        <v>14.262099269938323</v>
      </c>
      <c r="G69" s="14">
        <f t="shared" si="23"/>
        <v>1089.621646826387</v>
      </c>
      <c r="H69" s="14">
        <f t="shared" si="23"/>
        <v>76.604250131575398</v>
      </c>
    </row>
    <row r="70" spans="1:8" x14ac:dyDescent="0.25">
      <c r="A70" s="64"/>
      <c r="B70" s="18" t="s">
        <v>11</v>
      </c>
      <c r="C70" s="32">
        <f t="shared" ref="C70:H70" si="24">STDEVA(C66:C68)</f>
        <v>0.59876297382810362</v>
      </c>
      <c r="D70" s="32">
        <f t="shared" si="24"/>
        <v>0.83050962966645192</v>
      </c>
      <c r="E70" s="32">
        <f t="shared" si="24"/>
        <v>0.12250391207072543</v>
      </c>
      <c r="F70" s="32">
        <f t="shared" si="24"/>
        <v>2.0074793568769875</v>
      </c>
      <c r="G70" s="32">
        <f t="shared" si="24"/>
        <v>126.95889765005005</v>
      </c>
      <c r="H70" s="32">
        <f t="shared" si="24"/>
        <v>2.5725821534852349</v>
      </c>
    </row>
    <row r="71" spans="1:8" x14ac:dyDescent="0.25">
      <c r="A71" s="33" t="s">
        <v>39</v>
      </c>
      <c r="C71" s="31">
        <v>-33.004308235092829</v>
      </c>
      <c r="D71" s="31">
        <v>1.016166853755291</v>
      </c>
      <c r="E71" s="12">
        <f>H71/(2.1*10)</f>
        <v>3.7667748006945381</v>
      </c>
      <c r="F71" s="12">
        <f>G71/H71</f>
        <v>13.240827799842002</v>
      </c>
      <c r="G71" s="31">
        <v>1047.3795464323916</v>
      </c>
      <c r="H71" s="31">
        <v>79.102270814585296</v>
      </c>
    </row>
    <row r="72" spans="1:8" x14ac:dyDescent="0.25">
      <c r="A72" s="33"/>
      <c r="C72" s="31">
        <v>-31.354555911321803</v>
      </c>
      <c r="D72" s="31">
        <v>-0.6985421919113135</v>
      </c>
      <c r="E72" s="12">
        <f>H72/(2.1*10)</f>
        <v>3.5980472760550724</v>
      </c>
      <c r="F72" s="12">
        <f>G72/H72</f>
        <v>12.087194842493336</v>
      </c>
      <c r="G72" s="31">
        <v>913.29626804178145</v>
      </c>
      <c r="H72" s="31">
        <v>75.55899279715652</v>
      </c>
    </row>
    <row r="73" spans="1:8" x14ac:dyDescent="0.25">
      <c r="A73" s="33"/>
      <c r="C73" s="31">
        <v>-33.620159292631996</v>
      </c>
      <c r="D73" s="31">
        <v>5.1103255824830107E-2</v>
      </c>
      <c r="E73" s="12">
        <f>H73/(2.1*10)</f>
        <v>4.2891401682376333</v>
      </c>
      <c r="F73" s="12">
        <f>G73/H73</f>
        <v>12.417926608293383</v>
      </c>
      <c r="G73" s="31">
        <v>1118.5067842590195</v>
      </c>
      <c r="H73" s="31">
        <v>90.071943532990304</v>
      </c>
    </row>
    <row r="74" spans="1:8" x14ac:dyDescent="0.25">
      <c r="A74" s="64"/>
      <c r="B74" s="18" t="s">
        <v>10</v>
      </c>
      <c r="C74" s="32">
        <f t="shared" ref="C74:H74" si="25">AVERAGE(C71:C73)</f>
        <v>-32.659674479682209</v>
      </c>
      <c r="D74" s="32">
        <f t="shared" si="25"/>
        <v>0.12290930588960254</v>
      </c>
      <c r="E74" s="32">
        <f t="shared" si="25"/>
        <v>3.8846540816624149</v>
      </c>
      <c r="F74" s="14">
        <f t="shared" si="25"/>
        <v>12.581983083542907</v>
      </c>
      <c r="G74" s="14">
        <f t="shared" si="25"/>
        <v>1026.3941995777307</v>
      </c>
      <c r="H74" s="14">
        <f t="shared" si="25"/>
        <v>81.577735714910702</v>
      </c>
    </row>
    <row r="75" spans="1:8" x14ac:dyDescent="0.25">
      <c r="A75" s="64"/>
      <c r="B75" s="18" t="s">
        <v>11</v>
      </c>
      <c r="C75" s="32">
        <f t="shared" ref="C75:H75" si="26">STDEVA(C71:C73)</f>
        <v>1.1714601953875192</v>
      </c>
      <c r="D75" s="32">
        <f t="shared" si="26"/>
        <v>0.85960680513950549</v>
      </c>
      <c r="E75" s="32">
        <f t="shared" si="26"/>
        <v>0.36031096301311993</v>
      </c>
      <c r="F75" s="32">
        <f t="shared" si="26"/>
        <v>0.59405651698616224</v>
      </c>
      <c r="G75" s="32">
        <f t="shared" si="26"/>
        <v>104.20233960182536</v>
      </c>
      <c r="H75" s="32">
        <f t="shared" si="26"/>
        <v>7.5665302232755209</v>
      </c>
    </row>
    <row r="76" spans="1:8" x14ac:dyDescent="0.25">
      <c r="A76" s="33" t="s">
        <v>40</v>
      </c>
      <c r="C76" s="31">
        <v>-31.954520467160833</v>
      </c>
      <c r="D76" s="31">
        <v>-0.91716994378022909</v>
      </c>
      <c r="E76" s="12">
        <f>H76/(2.1*10)</f>
        <v>2.9727536658090927</v>
      </c>
      <c r="F76" s="12">
        <f>G76/H76</f>
        <v>18.423682115378227</v>
      </c>
      <c r="G76" s="31">
        <v>1150.150439470033</v>
      </c>
      <c r="H76" s="31">
        <v>62.427826981990947</v>
      </c>
    </row>
    <row r="77" spans="1:8" x14ac:dyDescent="0.25">
      <c r="C77" s="31">
        <v>-34.009974485413387</v>
      </c>
      <c r="D77" s="31">
        <v>1.9747376911640482</v>
      </c>
      <c r="E77" s="12">
        <f>H77/(2.1*10)</f>
        <v>3.6169494953942478</v>
      </c>
      <c r="F77" s="12">
        <f>G77/H77</f>
        <v>17.542778634046595</v>
      </c>
      <c r="G77" s="31">
        <v>1332.4782308927843</v>
      </c>
      <c r="H77" s="31">
        <v>75.955939403279203</v>
      </c>
    </row>
    <row r="78" spans="1:8" x14ac:dyDescent="0.25">
      <c r="C78" s="31">
        <v>-30.579791326534608</v>
      </c>
      <c r="D78" s="31">
        <v>0.35833958374882613</v>
      </c>
      <c r="E78" s="12">
        <f>H78/(2.1*10)</f>
        <v>2.5198888934485786</v>
      </c>
      <c r="F78" s="12">
        <f>G78/H78</f>
        <v>21.435680262922496</v>
      </c>
      <c r="G78" s="31">
        <v>1134.3261849791195</v>
      </c>
      <c r="H78" s="31">
        <v>52.917666762420154</v>
      </c>
    </row>
    <row r="79" spans="1:8" x14ac:dyDescent="0.25">
      <c r="B79" s="18" t="s">
        <v>10</v>
      </c>
      <c r="C79" s="32">
        <f t="shared" ref="C79:H79" si="27">AVERAGE(C76:C78)</f>
        <v>-32.181428759702946</v>
      </c>
      <c r="D79" s="32">
        <f t="shared" si="27"/>
        <v>0.47196911037754835</v>
      </c>
      <c r="E79" s="32">
        <f t="shared" si="27"/>
        <v>3.036530684883973</v>
      </c>
      <c r="F79" s="14">
        <f t="shared" si="27"/>
        <v>19.134047004115775</v>
      </c>
      <c r="G79" s="14">
        <f t="shared" si="27"/>
        <v>1205.6516184473123</v>
      </c>
      <c r="H79" s="14">
        <f t="shared" si="27"/>
        <v>63.767144382563437</v>
      </c>
    </row>
    <row r="80" spans="1:8" x14ac:dyDescent="0.25">
      <c r="B80" s="18" t="s">
        <v>11</v>
      </c>
      <c r="C80" s="32">
        <f t="shared" ref="C80:H80" si="28">STDEVA(C76:C78)</f>
        <v>1.7263124444266116</v>
      </c>
      <c r="D80" s="32">
        <f t="shared" si="28"/>
        <v>1.4492985179919462</v>
      </c>
      <c r="E80" s="32">
        <f t="shared" si="28"/>
        <v>0.55130401976305787</v>
      </c>
      <c r="F80" s="32">
        <f t="shared" si="28"/>
        <v>2.041356039349699</v>
      </c>
      <c r="G80" s="32">
        <f t="shared" si="28"/>
        <v>110.11968023856484</v>
      </c>
      <c r="H80" s="32">
        <f t="shared" si="28"/>
        <v>11.577384415024195</v>
      </c>
    </row>
    <row r="81" spans="1:8" x14ac:dyDescent="0.25">
      <c r="A81" s="65" t="s">
        <v>12</v>
      </c>
      <c r="C81" s="31">
        <v>-34.646536002641177</v>
      </c>
      <c r="D81" s="31">
        <v>2.5439726893292898</v>
      </c>
      <c r="E81" s="12">
        <f>H81/(2.1*10)</f>
        <v>3.4646487244706416</v>
      </c>
      <c r="F81" s="12">
        <f>G81/H81</f>
        <v>14.721175011104844</v>
      </c>
      <c r="G81" s="31">
        <v>1071.0777047236031</v>
      </c>
      <c r="H81" s="31">
        <v>72.757623213883477</v>
      </c>
    </row>
    <row r="82" spans="1:8" x14ac:dyDescent="0.25">
      <c r="A82" s="65"/>
      <c r="C82" s="31">
        <v>-36.939499767907691</v>
      </c>
      <c r="D82" s="31">
        <v>4.6901930462089014</v>
      </c>
      <c r="E82" s="12">
        <f>H82/(2.1*10)</f>
        <v>3.7667748006945381</v>
      </c>
      <c r="F82" s="12">
        <f>G82/H82</f>
        <v>13.540416649152784</v>
      </c>
      <c r="G82" s="31">
        <v>1071.0777047236031</v>
      </c>
      <c r="H82" s="31">
        <v>79.102270814585296</v>
      </c>
    </row>
    <row r="83" spans="1:8" x14ac:dyDescent="0.25">
      <c r="A83" s="65"/>
      <c r="C83" s="31">
        <v>-36.203751543335052</v>
      </c>
      <c r="D83" s="31">
        <v>2.6087723588549325</v>
      </c>
      <c r="E83" s="12">
        <f>H83/(2.1*10)</f>
        <v>3.5411085431353593</v>
      </c>
      <c r="F83" s="12">
        <f>G83/H83</f>
        <v>15.466644944381896</v>
      </c>
      <c r="G83" s="31">
        <v>1150.150439470033</v>
      </c>
      <c r="H83" s="31">
        <v>74.363279405842547</v>
      </c>
    </row>
    <row r="84" spans="1:8" x14ac:dyDescent="0.25">
      <c r="A84" s="64"/>
      <c r="B84" s="18" t="s">
        <v>10</v>
      </c>
      <c r="C84" s="32">
        <f t="shared" ref="C84:H84" si="29">AVERAGE(C81:C83)</f>
        <v>-35.929929104627973</v>
      </c>
      <c r="D84" s="32">
        <f t="shared" si="29"/>
        <v>3.2809793647977075</v>
      </c>
      <c r="E84" s="32">
        <f t="shared" si="29"/>
        <v>3.5908440227668463</v>
      </c>
      <c r="F84" s="14">
        <f t="shared" si="29"/>
        <v>14.576078868213175</v>
      </c>
      <c r="G84" s="14">
        <f t="shared" si="29"/>
        <v>1097.435282972413</v>
      </c>
      <c r="H84" s="14">
        <f t="shared" si="29"/>
        <v>75.407724478103773</v>
      </c>
    </row>
    <row r="85" spans="1:8" x14ac:dyDescent="0.25">
      <c r="A85" s="64"/>
      <c r="B85" s="18" t="s">
        <v>11</v>
      </c>
      <c r="C85" s="32">
        <f t="shared" ref="C85:H85" si="30">STDEVA(C81:C83)</f>
        <v>1.1707496543501159</v>
      </c>
      <c r="D85" s="32">
        <f t="shared" si="30"/>
        <v>1.2208448505850478</v>
      </c>
      <c r="E85" s="32">
        <f t="shared" si="30"/>
        <v>0.15708359218658854</v>
      </c>
      <c r="F85" s="32">
        <f t="shared" si="30"/>
        <v>0.97127675219107501</v>
      </c>
      <c r="G85" s="32">
        <f t="shared" si="30"/>
        <v>45.652664691411175</v>
      </c>
      <c r="H85" s="32">
        <f t="shared" si="30"/>
        <v>3.2987554359183564</v>
      </c>
    </row>
    <row r="86" spans="1:8" x14ac:dyDescent="0.25">
      <c r="A86" s="65" t="s">
        <v>15</v>
      </c>
      <c r="C86" s="31">
        <v>-33.270752104608739</v>
      </c>
      <c r="D86" s="31">
        <v>2.7577476512029642</v>
      </c>
      <c r="E86" s="12">
        <f>H86/(2.1*10)</f>
        <v>3.6358130355830593</v>
      </c>
      <c r="F86" s="12">
        <f>G86/H86</f>
        <v>15.893425490432394</v>
      </c>
      <c r="G86" s="31">
        <v>1213.4959951418257</v>
      </c>
      <c r="H86" s="31">
        <v>76.352073747244248</v>
      </c>
    </row>
    <row r="87" spans="1:8" x14ac:dyDescent="0.25">
      <c r="A87" s="65"/>
      <c r="C87" s="31">
        <v>-34.793459175309586</v>
      </c>
      <c r="D87" s="31">
        <v>0.97921639004501748</v>
      </c>
      <c r="E87" s="12">
        <f>H87/(2.1*10)</f>
        <v>3.6169494953942478</v>
      </c>
      <c r="F87" s="12">
        <f>G87/H87</f>
        <v>15.038161787962972</v>
      </c>
      <c r="G87" s="31">
        <v>1142.2377055032243</v>
      </c>
      <c r="H87" s="31">
        <v>75.955939403279203</v>
      </c>
    </row>
    <row r="88" spans="1:8" x14ac:dyDescent="0.25">
      <c r="A88" s="65"/>
      <c r="C88" s="31">
        <v>-34.43365318649829</v>
      </c>
      <c r="D88" s="31">
        <v>2.3727853503561187</v>
      </c>
      <c r="E88" s="12">
        <f>H88/(2.1*10)</f>
        <v>2.769226791030718</v>
      </c>
      <c r="F88" s="12">
        <f>G88/H88</f>
        <v>16.38236427577402</v>
      </c>
      <c r="G88" s="31">
        <v>952.69612311085712</v>
      </c>
      <c r="H88" s="31">
        <v>58.153762611645078</v>
      </c>
    </row>
    <row r="89" spans="1:8" x14ac:dyDescent="0.25">
      <c r="A89" s="64"/>
      <c r="B89" s="18" t="s">
        <v>10</v>
      </c>
      <c r="C89" s="32">
        <f t="shared" ref="C89:H89" si="31">AVERAGE(C86:C88)</f>
        <v>-34.165954822138872</v>
      </c>
      <c r="D89" s="32">
        <f t="shared" si="31"/>
        <v>2.0365831305347002</v>
      </c>
      <c r="E89" s="32">
        <f t="shared" si="31"/>
        <v>3.3406631073360082</v>
      </c>
      <c r="F89" s="14">
        <f t="shared" si="31"/>
        <v>15.771317184723129</v>
      </c>
      <c r="G89" s="14">
        <f t="shared" si="31"/>
        <v>1102.8099412519689</v>
      </c>
      <c r="H89" s="14">
        <f t="shared" si="31"/>
        <v>70.153925254056176</v>
      </c>
    </row>
    <row r="90" spans="1:8" x14ac:dyDescent="0.25">
      <c r="A90" s="64"/>
      <c r="B90" s="18" t="s">
        <v>11</v>
      </c>
      <c r="C90" s="32">
        <f t="shared" ref="C90:H90" si="32">STDEVA(C86:C88)</f>
        <v>0.79586808988746316</v>
      </c>
      <c r="D90" s="32">
        <f t="shared" si="32"/>
        <v>0.93571753814313874</v>
      </c>
      <c r="E90" s="32">
        <f t="shared" si="32"/>
        <v>0.49496823734612883</v>
      </c>
      <c r="F90" s="32">
        <f t="shared" si="32"/>
        <v>0.68036968686276944</v>
      </c>
      <c r="G90" s="32">
        <f t="shared" si="32"/>
        <v>134.79634549286496</v>
      </c>
      <c r="H90" s="32">
        <f t="shared" si="32"/>
        <v>10.394332984268747</v>
      </c>
    </row>
    <row r="91" spans="1:8" x14ac:dyDescent="0.25">
      <c r="A91" s="65" t="s">
        <v>13</v>
      </c>
      <c r="C91" s="31">
        <v>-34.240429572373316</v>
      </c>
      <c r="D91" s="31">
        <v>3.9139113169682527</v>
      </c>
      <c r="E91" s="12">
        <f>H91/(2.1*10)</f>
        <v>2.769226791030718</v>
      </c>
      <c r="F91" s="12">
        <f>G91/H91</f>
        <v>18.961666241161208</v>
      </c>
      <c r="G91" s="31">
        <v>1102.6922373097334</v>
      </c>
      <c r="H91" s="31">
        <v>58.153762611645078</v>
      </c>
    </row>
    <row r="92" spans="1:8" x14ac:dyDescent="0.25">
      <c r="A92" s="65"/>
      <c r="C92" s="31">
        <v>-33.43932347770032</v>
      </c>
      <c r="D92" s="31">
        <v>4.5169085302090872</v>
      </c>
      <c r="E92" s="12">
        <f>H92/(2.1*10)</f>
        <v>2.5198888934485786</v>
      </c>
      <c r="F92" s="12">
        <f>G92/H92</f>
        <v>17.109974659711693</v>
      </c>
      <c r="G92" s="31">
        <v>905.41993735607662</v>
      </c>
      <c r="H92" s="31">
        <v>52.917666762420154</v>
      </c>
    </row>
    <row r="93" spans="1:8" x14ac:dyDescent="0.25">
      <c r="A93" s="65"/>
      <c r="C93" s="31">
        <v>-34.859122482605784</v>
      </c>
      <c r="D93" s="31">
        <v>4.1068284221995963</v>
      </c>
      <c r="E93" s="12">
        <f>H93/(2.1*10)</f>
        <v>2.8102415991893075</v>
      </c>
      <c r="F93" s="12">
        <f>G93/H93</f>
        <v>18.417032770502264</v>
      </c>
      <c r="G93" s="31">
        <v>1086.8825441312615</v>
      </c>
      <c r="H93" s="31">
        <v>59.015073582975461</v>
      </c>
    </row>
    <row r="94" spans="1:8" x14ac:dyDescent="0.25">
      <c r="A94" s="64"/>
      <c r="B94" s="18" t="s">
        <v>10</v>
      </c>
      <c r="C94" s="32">
        <f t="shared" ref="C94:H94" si="33">AVERAGE(C91:C93)</f>
        <v>-34.179625177559807</v>
      </c>
      <c r="D94" s="32">
        <f t="shared" si="33"/>
        <v>4.1792160897923116</v>
      </c>
      <c r="E94" s="32">
        <f t="shared" si="33"/>
        <v>2.6997857612228682</v>
      </c>
      <c r="F94" s="14">
        <f t="shared" si="33"/>
        <v>18.162891223791721</v>
      </c>
      <c r="G94" s="14">
        <f t="shared" si="33"/>
        <v>1031.6649062656904</v>
      </c>
      <c r="H94" s="14">
        <f t="shared" si="33"/>
        <v>56.695500985680233</v>
      </c>
    </row>
    <row r="95" spans="1:8" x14ac:dyDescent="0.25">
      <c r="A95" s="64"/>
      <c r="B95" s="18" t="s">
        <v>11</v>
      </c>
      <c r="C95" s="32">
        <f t="shared" ref="C95:H95" si="34">STDEVA(C91:C93)</f>
        <v>0.71184983276258074</v>
      </c>
      <c r="D95" s="32">
        <f t="shared" si="34"/>
        <v>0.3079470581263738</v>
      </c>
      <c r="E95" s="32">
        <f t="shared" si="34"/>
        <v>0.15713916093170921</v>
      </c>
      <c r="F95" s="32">
        <f t="shared" si="34"/>
        <v>0.95164666369723139</v>
      </c>
      <c r="G95" s="32">
        <f t="shared" si="34"/>
        <v>109.61674475572329</v>
      </c>
      <c r="H95" s="32">
        <f t="shared" si="34"/>
        <v>3.2999223795658925</v>
      </c>
    </row>
    <row r="96" spans="1:8" x14ac:dyDescent="0.25">
      <c r="A96" s="65" t="s">
        <v>14</v>
      </c>
      <c r="C96" s="31">
        <v>-32.215408791135204</v>
      </c>
      <c r="D96" s="31">
        <v>5.1812630057979971</v>
      </c>
      <c r="E96" s="12">
        <f>H96/(2.1*10)</f>
        <v>3.6921715812473082</v>
      </c>
      <c r="F96" s="12">
        <f>G96/H96</f>
        <v>13.610234207895658</v>
      </c>
      <c r="G96" s="31">
        <v>1055.2777190867587</v>
      </c>
      <c r="H96" s="31">
        <v>77.535603206193471</v>
      </c>
    </row>
    <row r="97" spans="1:8" x14ac:dyDescent="0.25">
      <c r="A97" s="65"/>
      <c r="C97" s="31">
        <v>-33.456721265843427</v>
      </c>
      <c r="D97" s="31">
        <v>4.2357923782909905</v>
      </c>
      <c r="E97" s="12">
        <f>H97/(2.1*10)</f>
        <v>3.073066635059619</v>
      </c>
      <c r="F97" s="12">
        <f>G97/H97</f>
        <v>13.176222413124343</v>
      </c>
      <c r="G97" s="31">
        <v>850.31959895184025</v>
      </c>
      <c r="H97" s="31">
        <v>64.534399336251994</v>
      </c>
    </row>
    <row r="98" spans="1:8" x14ac:dyDescent="0.25">
      <c r="A98" s="65"/>
      <c r="C98" s="31">
        <v>-33.582724742312386</v>
      </c>
      <c r="D98" s="31">
        <v>5.6574357524539343</v>
      </c>
      <c r="E98" s="12">
        <f>H98/(2.1*10)</f>
        <v>3.0129948909603961</v>
      </c>
      <c r="F98" s="12">
        <f>G98/H98</f>
        <v>12.941725152075385</v>
      </c>
      <c r="G98" s="31">
        <v>818.86038703175257</v>
      </c>
      <c r="H98" s="31">
        <v>63.272892710168314</v>
      </c>
    </row>
    <row r="99" spans="1:8" x14ac:dyDescent="0.25">
      <c r="A99" s="64"/>
      <c r="B99" s="18" t="s">
        <v>10</v>
      </c>
      <c r="C99" s="32">
        <f t="shared" ref="C99:H99" si="35">AVERAGE(C96:C98)</f>
        <v>-33.084951599763677</v>
      </c>
      <c r="D99" s="32">
        <f t="shared" si="35"/>
        <v>5.0248303788476401</v>
      </c>
      <c r="E99" s="32">
        <f t="shared" si="35"/>
        <v>3.259411035755774</v>
      </c>
      <c r="F99" s="14">
        <f t="shared" si="35"/>
        <v>13.242727257698462</v>
      </c>
      <c r="G99" s="14">
        <f t="shared" si="35"/>
        <v>908.15256835678383</v>
      </c>
      <c r="H99" s="14">
        <f t="shared" si="35"/>
        <v>68.447631750871267</v>
      </c>
    </row>
    <row r="100" spans="1:8" x14ac:dyDescent="0.25">
      <c r="A100" s="64"/>
      <c r="B100" s="18" t="s">
        <v>11</v>
      </c>
      <c r="C100" s="32">
        <f t="shared" ref="C100:H100" si="36">STDEVA(C96:C98)</f>
        <v>0.75567700841608276</v>
      </c>
      <c r="D100" s="32">
        <f t="shared" si="36"/>
        <v>0.72361650472214956</v>
      </c>
      <c r="E100" s="32">
        <f t="shared" si="36"/>
        <v>0.37598327211510091</v>
      </c>
      <c r="F100" s="32">
        <f t="shared" si="36"/>
        <v>0.33918027683268831</v>
      </c>
      <c r="G100" s="32">
        <f t="shared" si="36"/>
        <v>128.38137710215852</v>
      </c>
      <c r="H100" s="32">
        <f t="shared" si="36"/>
        <v>7.8956487144171215</v>
      </c>
    </row>
    <row r="101" spans="1:8" x14ac:dyDescent="0.25">
      <c r="A101" s="65" t="s">
        <v>8</v>
      </c>
      <c r="C101" s="31">
        <v>-37.07626587302488</v>
      </c>
      <c r="D101" s="31">
        <v>3.404552529840414</v>
      </c>
      <c r="E101" s="12">
        <f>H101/(2.1*10)</f>
        <v>2.769226791030718</v>
      </c>
      <c r="F101" s="12">
        <f>G101/H101</f>
        <v>17.331757044371859</v>
      </c>
      <c r="G101" s="31">
        <v>1007.9068848011084</v>
      </c>
      <c r="H101" s="31">
        <v>58.153762611645078</v>
      </c>
    </row>
    <row r="102" spans="1:8" x14ac:dyDescent="0.25">
      <c r="A102" s="65"/>
      <c r="C102" s="31">
        <v>-37.271613858032126</v>
      </c>
      <c r="D102" s="31">
        <v>2.970795316964832</v>
      </c>
      <c r="E102" s="12">
        <f>H102/(2.1*10)</f>
        <v>3.033057484810501</v>
      </c>
      <c r="F102" s="12">
        <f>G102/H102</f>
        <v>14.462442550736062</v>
      </c>
      <c r="G102" s="31">
        <v>921.17381217018965</v>
      </c>
      <c r="H102" s="31">
        <v>63.694207181020523</v>
      </c>
    </row>
    <row r="103" spans="1:8" x14ac:dyDescent="0.25">
      <c r="A103" s="65"/>
      <c r="C103" s="31">
        <v>-37.618366755696975</v>
      </c>
      <c r="D103" s="31">
        <v>2.3479314613433608</v>
      </c>
      <c r="E103" s="12">
        <f>H103/(2.1*10)</f>
        <v>3.4261867402360973</v>
      </c>
      <c r="F103" s="12">
        <f>G103/H103</f>
        <v>14.33756728709119</v>
      </c>
      <c r="G103" s="31">
        <v>1031.5868414517681</v>
      </c>
      <c r="H103" s="31">
        <v>71.949921544958045</v>
      </c>
    </row>
    <row r="104" spans="1:8" x14ac:dyDescent="0.25">
      <c r="A104" s="64"/>
      <c r="B104" s="18" t="s">
        <v>10</v>
      </c>
      <c r="C104" s="32">
        <f t="shared" ref="C104:H104" si="37">AVERAGE(C101:C103)</f>
        <v>-37.322082162251327</v>
      </c>
      <c r="D104" s="32">
        <f t="shared" si="37"/>
        <v>2.907759769382869</v>
      </c>
      <c r="E104" s="32">
        <f t="shared" si="37"/>
        <v>3.0761570053591054</v>
      </c>
      <c r="F104" s="14">
        <f t="shared" si="37"/>
        <v>15.377255627399704</v>
      </c>
      <c r="G104" s="14">
        <f t="shared" si="37"/>
        <v>986.88917947435539</v>
      </c>
      <c r="H104" s="14">
        <f t="shared" si="37"/>
        <v>64.599297112541208</v>
      </c>
    </row>
    <row r="105" spans="1:8" x14ac:dyDescent="0.25">
      <c r="A105" s="64"/>
      <c r="B105" s="18" t="s">
        <v>11</v>
      </c>
      <c r="C105" s="32">
        <f t="shared" ref="C105:H105" si="38">STDEVA(C101:C103)</f>
        <v>0.27455168738606855</v>
      </c>
      <c r="D105" s="32">
        <f t="shared" si="38"/>
        <v>0.53112346096946506</v>
      </c>
      <c r="E105" s="32">
        <f t="shared" si="38"/>
        <v>0.33059381454985409</v>
      </c>
      <c r="F105" s="32">
        <f t="shared" si="38"/>
        <v>1.6937990729650358</v>
      </c>
      <c r="G105" s="32">
        <f t="shared" si="38"/>
        <v>58.129744638053779</v>
      </c>
      <c r="H105" s="32">
        <f t="shared" si="38"/>
        <v>6.9424701055469358</v>
      </c>
    </row>
    <row r="106" spans="1:8" x14ac:dyDescent="0.25">
      <c r="A106" s="65" t="s">
        <v>18</v>
      </c>
      <c r="C106" s="31">
        <v>-36.682743454722882</v>
      </c>
      <c r="D106" s="31">
        <v>-1.8484422653589732</v>
      </c>
      <c r="E106" s="12">
        <f>H106/(2.1*10)</f>
        <v>2.9727536658090927</v>
      </c>
      <c r="F106" s="12">
        <f>G106/H106</f>
        <v>13.620842500206498</v>
      </c>
      <c r="G106" s="31">
        <v>850.31959895184025</v>
      </c>
      <c r="H106" s="31">
        <v>62.427826981990947</v>
      </c>
    </row>
    <row r="107" spans="1:8" x14ac:dyDescent="0.25">
      <c r="C107" s="31">
        <v>-36.888039905842483</v>
      </c>
      <c r="D107" s="31">
        <v>0.16012563868667878</v>
      </c>
      <c r="E107" s="12">
        <f>H107/(2.1*10)</f>
        <v>3.7108804048346617</v>
      </c>
      <c r="F107" s="12">
        <f>G107/H107</f>
        <v>12.528801934168161</v>
      </c>
      <c r="G107" s="31">
        <v>976.35059746474406</v>
      </c>
      <c r="H107" s="31">
        <v>77.928488501527895</v>
      </c>
    </row>
    <row r="108" spans="1:8" x14ac:dyDescent="0.25">
      <c r="C108" s="31">
        <v>-37.360565628166803</v>
      </c>
      <c r="D108" s="31">
        <v>-2.2760699061941003</v>
      </c>
      <c r="E108" s="12">
        <f>H108/(2.1*10)</f>
        <v>2.9323577240563332</v>
      </c>
      <c r="F108" s="12">
        <f>G108/H108</f>
        <v>13.680734803496152</v>
      </c>
      <c r="G108" s="31">
        <v>842.4529758077631</v>
      </c>
      <c r="H108" s="31">
        <v>61.579512205182994</v>
      </c>
    </row>
    <row r="109" spans="1:8" x14ac:dyDescent="0.25">
      <c r="B109" s="18" t="s">
        <v>10</v>
      </c>
      <c r="C109" s="32">
        <f t="shared" ref="C109:H109" si="39">AVERAGE(C106:C108)</f>
        <v>-36.977116329577392</v>
      </c>
      <c r="D109" s="32">
        <f t="shared" si="39"/>
        <v>-1.3214621776221316</v>
      </c>
      <c r="E109" s="32">
        <f t="shared" si="39"/>
        <v>3.2053305982333629</v>
      </c>
      <c r="F109" s="14">
        <f t="shared" si="39"/>
        <v>13.27679307929027</v>
      </c>
      <c r="G109" s="14">
        <f t="shared" si="39"/>
        <v>889.7077240747825</v>
      </c>
      <c r="H109" s="14">
        <f t="shared" si="39"/>
        <v>67.311942562900612</v>
      </c>
    </row>
    <row r="110" spans="1:8" x14ac:dyDescent="0.25">
      <c r="B110" s="18" t="s">
        <v>11</v>
      </c>
      <c r="C110" s="32">
        <f t="shared" ref="C110:H110" si="40">STDEVA(C106:C108)</f>
        <v>0.3475797486219685</v>
      </c>
      <c r="D110" s="32">
        <f t="shared" si="40"/>
        <v>1.3007856060387455</v>
      </c>
      <c r="E110" s="32">
        <f t="shared" si="40"/>
        <v>0.43828462583517591</v>
      </c>
      <c r="F110" s="32">
        <f t="shared" si="40"/>
        <v>0.64847115347110729</v>
      </c>
      <c r="G110" s="32">
        <f t="shared" si="40"/>
        <v>75.137950277302735</v>
      </c>
      <c r="H110" s="32">
        <f t="shared" si="40"/>
        <v>9.2039771425387666</v>
      </c>
    </row>
    <row r="111" spans="1:8" x14ac:dyDescent="0.25">
      <c r="A111" s="33" t="s">
        <v>37</v>
      </c>
      <c r="C111" s="31">
        <v>-33.168283075237774</v>
      </c>
      <c r="D111" s="31">
        <v>2.2950504118409021</v>
      </c>
      <c r="E111" s="12">
        <f>H111/(2.1*10)</f>
        <v>2.4566841381698468</v>
      </c>
      <c r="F111" s="12">
        <f>G111/H111</f>
        <v>18.772197551632445</v>
      </c>
      <c r="G111" s="31">
        <v>968.46455923741155</v>
      </c>
      <c r="H111" s="31">
        <v>51.590366901566782</v>
      </c>
    </row>
    <row r="112" spans="1:8" x14ac:dyDescent="0.25">
      <c r="A112" s="33"/>
      <c r="C112" s="31">
        <v>-30.992704114443537</v>
      </c>
      <c r="D112" s="31">
        <v>0.91421458682769674</v>
      </c>
      <c r="E112" s="12">
        <f>H112/(2.1*10)</f>
        <v>3.8775192553544544</v>
      </c>
      <c r="F112" s="12">
        <f>G112/H112</f>
        <v>15.000013320449799</v>
      </c>
      <c r="G112" s="31">
        <v>1221.4196500929654</v>
      </c>
      <c r="H112" s="31">
        <v>81.427904362443542</v>
      </c>
    </row>
    <row r="113" spans="1:8" x14ac:dyDescent="0.25">
      <c r="A113" s="33"/>
      <c r="C113" s="31">
        <v>-32.614620347770767</v>
      </c>
      <c r="D113" s="31">
        <v>1.2192703390331692</v>
      </c>
      <c r="E113" s="12">
        <f>H113/(2.1*10)</f>
        <v>2.6660128855028686</v>
      </c>
      <c r="F113" s="12">
        <f>G113/H113</f>
        <v>18.425710990893791</v>
      </c>
      <c r="G113" s="31">
        <v>1031.5868414517681</v>
      </c>
      <c r="H113" s="31">
        <v>55.986270595560242</v>
      </c>
    </row>
    <row r="114" spans="1:8" x14ac:dyDescent="0.25">
      <c r="A114" s="64"/>
      <c r="B114" s="18" t="s">
        <v>10</v>
      </c>
      <c r="C114" s="32">
        <f t="shared" ref="C114:H114" si="41">AVERAGE(C111:C113)</f>
        <v>-32.258535845817356</v>
      </c>
      <c r="D114" s="32">
        <f t="shared" si="41"/>
        <v>1.4761784459005893</v>
      </c>
      <c r="E114" s="32">
        <f t="shared" si="41"/>
        <v>3.0000720930090572</v>
      </c>
      <c r="F114" s="14">
        <f t="shared" si="41"/>
        <v>17.399307287658676</v>
      </c>
      <c r="G114" s="14">
        <f t="shared" si="41"/>
        <v>1073.8236835940484</v>
      </c>
      <c r="H114" s="14">
        <f t="shared" si="41"/>
        <v>63.001513953190191</v>
      </c>
    </row>
    <row r="115" spans="1:8" x14ac:dyDescent="0.25">
      <c r="A115" s="64"/>
      <c r="B115" s="18" t="s">
        <v>11</v>
      </c>
      <c r="C115" s="32">
        <f t="shared" ref="C115:H115" si="42">STDEVA(C111:C113)</f>
        <v>1.1306560410050388</v>
      </c>
      <c r="D115" s="32">
        <f t="shared" si="42"/>
        <v>0.72538143444716474</v>
      </c>
      <c r="E115" s="32">
        <f t="shared" si="42"/>
        <v>0.76706569024171001</v>
      </c>
      <c r="F115" s="32">
        <f t="shared" si="42"/>
        <v>2.0850592053960524</v>
      </c>
      <c r="G115" s="32">
        <f t="shared" si="42"/>
        <v>131.66067227175054</v>
      </c>
      <c r="H115" s="32">
        <f t="shared" si="42"/>
        <v>16.108379495075983</v>
      </c>
    </row>
    <row r="116" spans="1:8" x14ac:dyDescent="0.25">
      <c r="A116" s="33" t="s">
        <v>36</v>
      </c>
      <c r="C116" s="31">
        <v>-34.843323996502072</v>
      </c>
      <c r="D116" s="31">
        <v>1.9826487893143172</v>
      </c>
      <c r="E116" s="12">
        <f>H116/(2.1*10)</f>
        <v>2.4355385281095407</v>
      </c>
      <c r="F116" s="12">
        <f>G116/H116</f>
        <v>19.552065644412458</v>
      </c>
      <c r="G116" s="31">
        <v>1000.0159928029622</v>
      </c>
      <c r="H116" s="31">
        <v>51.146309090300356</v>
      </c>
    </row>
    <row r="117" spans="1:8" x14ac:dyDescent="0.25">
      <c r="A117" s="33"/>
      <c r="C117" s="31">
        <v>-33.094754192567819</v>
      </c>
      <c r="D117" s="31">
        <v>1.3826242647653242</v>
      </c>
      <c r="E117" s="12">
        <f>H117/(2.1*10)</f>
        <v>2.9727536658090927</v>
      </c>
      <c r="F117" s="12">
        <f>G117/H117</f>
        <v>20.835627344970415</v>
      </c>
      <c r="G117" s="31">
        <v>1300.7229389530526</v>
      </c>
      <c r="H117" s="31">
        <v>62.427826981990947</v>
      </c>
    </row>
    <row r="118" spans="1:8" x14ac:dyDescent="0.25">
      <c r="A118" s="33"/>
      <c r="C118" s="31">
        <v>-36.024830527449694</v>
      </c>
      <c r="D118" s="31">
        <v>1.7234323672524774</v>
      </c>
      <c r="E118" s="12">
        <f>H118/(2.1*10)</f>
        <v>2.4566841381698468</v>
      </c>
      <c r="F118" s="12">
        <f>G118/H118</f>
        <v>20.608054740381014</v>
      </c>
      <c r="G118" s="31">
        <v>1063.1771051838291</v>
      </c>
      <c r="H118" s="31">
        <v>51.590366901566782</v>
      </c>
    </row>
    <row r="119" spans="1:8" x14ac:dyDescent="0.25">
      <c r="A119" s="64"/>
      <c r="B119" s="18" t="s">
        <v>10</v>
      </c>
      <c r="C119" s="32">
        <f t="shared" ref="C119:H119" si="43">AVERAGE(C116:C118)</f>
        <v>-34.654302905506533</v>
      </c>
      <c r="D119" s="32">
        <f t="shared" si="43"/>
        <v>1.6962351404440394</v>
      </c>
      <c r="E119" s="32">
        <f t="shared" si="43"/>
        <v>2.6216587773628266</v>
      </c>
      <c r="F119" s="14">
        <f t="shared" si="43"/>
        <v>20.331915909921296</v>
      </c>
      <c r="G119" s="14">
        <f t="shared" si="43"/>
        <v>1121.3053456466146</v>
      </c>
      <c r="H119" s="14">
        <f t="shared" si="43"/>
        <v>55.054834324619357</v>
      </c>
    </row>
    <row r="120" spans="1:8" x14ac:dyDescent="0.25">
      <c r="A120" s="64"/>
      <c r="B120" s="18" t="s">
        <v>11</v>
      </c>
      <c r="C120" s="32">
        <f t="shared" ref="C120:H120" si="44">STDEVA(C116:C118)</f>
        <v>1.474155202714273</v>
      </c>
      <c r="D120" s="32">
        <f t="shared" si="44"/>
        <v>0.30093541562038517</v>
      </c>
      <c r="E120" s="32">
        <f t="shared" si="44"/>
        <v>0.30424085808127022</v>
      </c>
      <c r="F120" s="32">
        <f t="shared" si="44"/>
        <v>0.68488842160643548</v>
      </c>
      <c r="G120" s="32">
        <f t="shared" si="44"/>
        <v>158.55704374200201</v>
      </c>
      <c r="H120" s="32">
        <f t="shared" si="44"/>
        <v>6.389058019706674</v>
      </c>
    </row>
    <row r="121" spans="1:8" x14ac:dyDescent="0.25">
      <c r="A121" s="33" t="s">
        <v>35</v>
      </c>
      <c r="C121" s="31">
        <v>-32.923494274909267</v>
      </c>
      <c r="D121" s="31">
        <v>3.7887393123016699</v>
      </c>
      <c r="E121" s="12">
        <f>H121/(2.1*10)</f>
        <v>4.8115591237035078</v>
      </c>
      <c r="F121" s="12">
        <f>G121/H121</f>
        <v>11.774545030465026</v>
      </c>
      <c r="G121" s="31">
        <v>1189.7323109446277</v>
      </c>
      <c r="H121" s="31">
        <v>101.04274159777367</v>
      </c>
    </row>
    <row r="122" spans="1:8" x14ac:dyDescent="0.25">
      <c r="A122" s="33"/>
      <c r="C122" s="31">
        <v>-31.96539566334982</v>
      </c>
      <c r="D122" s="31">
        <v>3.7418066556078391</v>
      </c>
      <c r="E122" s="12">
        <f>H122/(2.1*10)</f>
        <v>2.9323577240563332</v>
      </c>
      <c r="F122" s="12">
        <f>G122/H122</f>
        <v>13.42529910099119</v>
      </c>
      <c r="G122" s="31">
        <v>826.72336984771925</v>
      </c>
      <c r="H122" s="31">
        <v>61.579512205182994</v>
      </c>
    </row>
    <row r="123" spans="1:8" x14ac:dyDescent="0.25">
      <c r="A123" s="33"/>
      <c r="C123" s="31">
        <v>-29.001862870164917</v>
      </c>
      <c r="D123" s="31">
        <v>3.9292692179858268</v>
      </c>
      <c r="E123" s="12">
        <f>H123/(2.1*10)</f>
        <v>4.7133467137616307</v>
      </c>
      <c r="F123" s="12">
        <f>G123/H123</f>
        <v>10.980798733558997</v>
      </c>
      <c r="G123" s="31">
        <v>1086.8825441312615</v>
      </c>
      <c r="H123" s="31">
        <v>98.980280988994238</v>
      </c>
    </row>
    <row r="124" spans="1:8" x14ac:dyDescent="0.25">
      <c r="A124" s="64"/>
      <c r="B124" s="18" t="s">
        <v>10</v>
      </c>
      <c r="C124" s="32">
        <f t="shared" ref="C124:H124" si="45">AVERAGE(C121:C123)</f>
        <v>-31.296917602807998</v>
      </c>
      <c r="D124" s="32">
        <f t="shared" si="45"/>
        <v>3.8199383952984451</v>
      </c>
      <c r="E124" s="32">
        <f t="shared" si="45"/>
        <v>4.1524211871738244</v>
      </c>
      <c r="F124" s="14">
        <f t="shared" si="45"/>
        <v>12.060214288338406</v>
      </c>
      <c r="G124" s="14">
        <f t="shared" si="45"/>
        <v>1034.446074974536</v>
      </c>
      <c r="H124" s="14">
        <f t="shared" si="45"/>
        <v>87.200844930650305</v>
      </c>
    </row>
    <row r="125" spans="1:8" x14ac:dyDescent="0.25">
      <c r="A125" s="64"/>
      <c r="B125" s="18" t="s">
        <v>11</v>
      </c>
      <c r="C125" s="32">
        <f t="shared" ref="C125:H125" si="46">STDEVA(C121:C123)</f>
        <v>2.0444914787639981</v>
      </c>
      <c r="D125" s="32">
        <f t="shared" si="46"/>
        <v>9.7547886487663049E-2</v>
      </c>
      <c r="E125" s="32">
        <f t="shared" si="46"/>
        <v>1.0577464535002381</v>
      </c>
      <c r="F125" s="32">
        <f t="shared" si="46"/>
        <v>1.2470367698125331</v>
      </c>
      <c r="G125" s="32">
        <f t="shared" si="46"/>
        <v>187.09906547680339</v>
      </c>
      <c r="H125" s="32">
        <f t="shared" si="46"/>
        <v>22.21267552350497</v>
      </c>
    </row>
    <row r="126" spans="1:8" x14ac:dyDescent="0.25">
      <c r="A126" s="33" t="s">
        <v>34</v>
      </c>
      <c r="C126" s="31">
        <v>-34.35905405217752</v>
      </c>
      <c r="D126" s="31">
        <v>3.5436815060877507</v>
      </c>
      <c r="E126" s="12">
        <f>H126/(2.1*10)</f>
        <v>3.8038443355159668</v>
      </c>
      <c r="F126" s="12">
        <f>G126/H126</f>
        <v>15.191348141838182</v>
      </c>
      <c r="G126" s="31">
        <v>1213.4959951418257</v>
      </c>
      <c r="H126" s="31">
        <v>79.880731045835304</v>
      </c>
    </row>
    <row r="127" spans="1:8" x14ac:dyDescent="0.25">
      <c r="A127" s="33"/>
      <c r="C127" s="31">
        <v>-33.398756947982484</v>
      </c>
      <c r="D127" s="31">
        <v>2.9873203117227103</v>
      </c>
      <c r="E127" s="12">
        <f>H127/(2.1*10)</f>
        <v>3.9141246403715115</v>
      </c>
      <c r="F127" s="12">
        <f>G127/H127</f>
        <v>16.984239782233878</v>
      </c>
      <c r="G127" s="31">
        <v>1396.0470600220137</v>
      </c>
      <c r="H127" s="31">
        <v>82.196617447801742</v>
      </c>
    </row>
    <row r="128" spans="1:8" x14ac:dyDescent="0.25">
      <c r="A128" s="33"/>
      <c r="C128" s="31">
        <v>-34.77423324893541</v>
      </c>
      <c r="D128" s="31">
        <v>3.4637584469619123</v>
      </c>
      <c r="E128" s="12">
        <f>H128/(2.1*10)</f>
        <v>2.3718696230264369</v>
      </c>
      <c r="F128" s="12">
        <f>G128/H128</f>
        <v>18.335872282342276</v>
      </c>
      <c r="G128" s="31">
        <v>913.29626804178145</v>
      </c>
      <c r="H128" s="31">
        <v>49.809262083555176</v>
      </c>
    </row>
    <row r="129" spans="1:8" x14ac:dyDescent="0.25">
      <c r="A129" s="64"/>
      <c r="B129" s="18" t="s">
        <v>10</v>
      </c>
      <c r="C129" s="32">
        <f t="shared" ref="C129:H129" si="47">AVERAGE(C126:C128)</f>
        <v>-34.177348083031802</v>
      </c>
      <c r="D129" s="32">
        <f t="shared" si="47"/>
        <v>3.3315867549241247</v>
      </c>
      <c r="E129" s="32">
        <f t="shared" si="47"/>
        <v>3.3632795329713048</v>
      </c>
      <c r="F129" s="14">
        <f t="shared" si="47"/>
        <v>16.837153402138114</v>
      </c>
      <c r="G129" s="14">
        <f t="shared" si="47"/>
        <v>1174.2797744018735</v>
      </c>
      <c r="H129" s="14">
        <f t="shared" si="47"/>
        <v>70.6288701923974</v>
      </c>
    </row>
    <row r="130" spans="1:8" x14ac:dyDescent="0.25">
      <c r="A130" s="64"/>
      <c r="B130" s="18" t="s">
        <v>11</v>
      </c>
      <c r="C130" s="32">
        <f t="shared" ref="C130:H130" si="48">STDEVA(C126:C128)</f>
        <v>0.70551155769283713</v>
      </c>
      <c r="D130" s="32">
        <f t="shared" si="48"/>
        <v>0.30080967700677852</v>
      </c>
      <c r="E130" s="32">
        <f t="shared" si="48"/>
        <v>0.86035495207642709</v>
      </c>
      <c r="F130" s="32">
        <f t="shared" si="48"/>
        <v>1.5774136489711601</v>
      </c>
      <c r="G130" s="32">
        <f t="shared" si="48"/>
        <v>243.75298104070333</v>
      </c>
      <c r="H130" s="32">
        <f t="shared" si="48"/>
        <v>18.067453993604943</v>
      </c>
    </row>
    <row r="131" spans="1:8" x14ac:dyDescent="0.25">
      <c r="A131" s="33" t="s">
        <v>33</v>
      </c>
      <c r="C131" s="31">
        <v>-28.715433399991728</v>
      </c>
      <c r="D131" s="31">
        <v>5.4409909882082657</v>
      </c>
      <c r="E131" s="12">
        <f>H131/(2.1*10)</f>
        <v>2.9727536658090927</v>
      </c>
      <c r="F131" s="12">
        <f>G131/H131</f>
        <v>19.438382750242013</v>
      </c>
      <c r="G131" s="31">
        <v>1213.4959951418257</v>
      </c>
      <c r="H131" s="31">
        <v>62.427826981990947</v>
      </c>
    </row>
    <row r="132" spans="1:8" x14ac:dyDescent="0.25">
      <c r="A132" s="33"/>
      <c r="C132" s="31">
        <v>-28.868917552678081</v>
      </c>
      <c r="D132" s="31">
        <v>1.9679165985151168</v>
      </c>
      <c r="E132" s="12">
        <f>H132/(2.1*10)</f>
        <v>3.1327902668055625</v>
      </c>
      <c r="F132" s="12">
        <f>G132/H132</f>
        <v>16.520835171667251</v>
      </c>
      <c r="G132" s="31">
        <v>1086.8825441312615</v>
      </c>
      <c r="H132" s="31">
        <v>65.788595602916814</v>
      </c>
    </row>
    <row r="133" spans="1:8" x14ac:dyDescent="0.25">
      <c r="A133" s="33"/>
      <c r="C133" s="31">
        <v>-27.701189769511789</v>
      </c>
      <c r="D133" s="31">
        <v>1.7348860766302079</v>
      </c>
      <c r="E133" s="12">
        <f>H133/(2.1*10)</f>
        <v>3.5601267999256279</v>
      </c>
      <c r="F133" s="12">
        <f>G133/H133</f>
        <v>17.504191166947958</v>
      </c>
      <c r="G133" s="31">
        <v>1308.6599417739303</v>
      </c>
      <c r="H133" s="31">
        <v>74.762662798438186</v>
      </c>
    </row>
    <row r="134" spans="1:8" x14ac:dyDescent="0.25">
      <c r="A134" s="64"/>
      <c r="B134" s="18" t="s">
        <v>10</v>
      </c>
      <c r="C134" s="32">
        <f t="shared" ref="C134:H134" si="49">AVERAGE(C131:C133)</f>
        <v>-28.428513574060531</v>
      </c>
      <c r="D134" s="32">
        <f t="shared" si="49"/>
        <v>3.0479312211178633</v>
      </c>
      <c r="E134" s="32">
        <f t="shared" si="49"/>
        <v>3.2218902441800945</v>
      </c>
      <c r="F134" s="14">
        <f t="shared" si="49"/>
        <v>17.821136362952405</v>
      </c>
      <c r="G134" s="14">
        <f t="shared" si="49"/>
        <v>1203.0128270156724</v>
      </c>
      <c r="H134" s="14">
        <f t="shared" si="49"/>
        <v>67.659695127781987</v>
      </c>
    </row>
    <row r="135" spans="1:8" x14ac:dyDescent="0.25">
      <c r="A135" s="64"/>
      <c r="B135" s="18" t="s">
        <v>11</v>
      </c>
      <c r="C135" s="32">
        <f t="shared" ref="C135:H135" si="50">STDEVA(C131:C133)</f>
        <v>0.63453863852322356</v>
      </c>
      <c r="D135" s="32">
        <f t="shared" si="50"/>
        <v>2.075723269774314</v>
      </c>
      <c r="E135" s="32">
        <f t="shared" si="50"/>
        <v>0.30365425099375254</v>
      </c>
      <c r="F135" s="32">
        <f t="shared" si="50"/>
        <v>1.484372480634355</v>
      </c>
      <c r="G135" s="32">
        <f t="shared" si="50"/>
        <v>111.25972378520228</v>
      </c>
      <c r="H135" s="32">
        <f t="shared" si="50"/>
        <v>6.3767392708688035</v>
      </c>
    </row>
    <row r="136" spans="1:8" x14ac:dyDescent="0.25">
      <c r="A136" s="33" t="s">
        <v>32</v>
      </c>
      <c r="C136" s="31">
        <v>-36.489549693547858</v>
      </c>
      <c r="D136" s="31">
        <v>5.4050478949160787</v>
      </c>
      <c r="E136" s="12">
        <f>H136/(2.1*10)</f>
        <v>3.8038443355159668</v>
      </c>
      <c r="F136" s="12">
        <f>G136/H136</f>
        <v>16.581440485112495</v>
      </c>
      <c r="G136" s="31">
        <v>1324.5375877437962</v>
      </c>
      <c r="H136" s="31">
        <v>79.880731045835304</v>
      </c>
    </row>
    <row r="137" spans="1:8" x14ac:dyDescent="0.25">
      <c r="A137" s="33"/>
      <c r="C137" s="31">
        <v>-36.056351838199596</v>
      </c>
      <c r="D137" s="31">
        <v>4.3668852685314992</v>
      </c>
      <c r="E137" s="12">
        <f>H137/(2.1*10)</f>
        <v>3.3682036702565483</v>
      </c>
      <c r="F137" s="12">
        <f>G137/H137</f>
        <v>18.38938307566039</v>
      </c>
      <c r="G137" s="31">
        <v>1300.7229389530526</v>
      </c>
      <c r="H137" s="31">
        <v>70.732277075387515</v>
      </c>
    </row>
    <row r="138" spans="1:8" x14ac:dyDescent="0.25">
      <c r="A138" s="33"/>
      <c r="C138" s="31">
        <v>-33.808716763400405</v>
      </c>
      <c r="D138" s="31">
        <v>2.7927405000411016</v>
      </c>
      <c r="E138" s="12">
        <f>H138/(2.1*10)</f>
        <v>2.9323577240563332</v>
      </c>
      <c r="F138" s="12">
        <f>G138/H138</f>
        <v>15.599014997912455</v>
      </c>
      <c r="G138" s="31">
        <v>960.57973445278265</v>
      </c>
      <c r="H138" s="31">
        <v>61.579512205182994</v>
      </c>
    </row>
    <row r="139" spans="1:8" x14ac:dyDescent="0.25">
      <c r="A139" s="64"/>
      <c r="B139" s="18" t="s">
        <v>10</v>
      </c>
      <c r="C139" s="32">
        <f t="shared" ref="C139:H139" si="51">AVERAGE(C136:C138)</f>
        <v>-35.451539431715958</v>
      </c>
      <c r="D139" s="32">
        <f t="shared" si="51"/>
        <v>4.1882245544962267</v>
      </c>
      <c r="E139" s="32">
        <f t="shared" si="51"/>
        <v>3.3681352432762828</v>
      </c>
      <c r="F139" s="14">
        <f t="shared" si="51"/>
        <v>16.856612852895115</v>
      </c>
      <c r="G139" s="14">
        <f t="shared" si="51"/>
        <v>1195.280087049877</v>
      </c>
      <c r="H139" s="14">
        <f t="shared" si="51"/>
        <v>70.730840108801942</v>
      </c>
    </row>
    <row r="140" spans="1:8" x14ac:dyDescent="0.25">
      <c r="A140" s="64"/>
      <c r="B140" s="18" t="s">
        <v>11</v>
      </c>
      <c r="C140" s="32">
        <f t="shared" ref="C140:H140" si="52">STDEVA(C136:C138)</f>
        <v>1.4391194652002128</v>
      </c>
      <c r="D140" s="32">
        <f t="shared" si="52"/>
        <v>1.3152859838773885</v>
      </c>
      <c r="E140" s="32">
        <f t="shared" si="52"/>
        <v>0.43574330975935605</v>
      </c>
      <c r="F140" s="32">
        <f t="shared" si="52"/>
        <v>1.4153898319268781</v>
      </c>
      <c r="G140" s="32">
        <f t="shared" si="52"/>
        <v>203.60495083901267</v>
      </c>
      <c r="H140" s="32">
        <f t="shared" si="52"/>
        <v>9.150609504946404</v>
      </c>
    </row>
    <row r="141" spans="1:8" x14ac:dyDescent="0.25">
      <c r="A141" s="33" t="s">
        <v>31</v>
      </c>
      <c r="C141" s="31">
        <v>-32.442212010256419</v>
      </c>
      <c r="D141" s="31">
        <v>4.6027585185570965</v>
      </c>
      <c r="E141" s="12">
        <f>H141/(2.1*10)</f>
        <v>4.1482884258218649</v>
      </c>
      <c r="F141" s="12">
        <f>G141/H141</f>
        <v>12.567280441603025</v>
      </c>
      <c r="G141" s="31">
        <v>1094.7867839991459</v>
      </c>
      <c r="H141" s="31">
        <v>87.114056942259168</v>
      </c>
    </row>
    <row r="142" spans="1:8" x14ac:dyDescent="0.25">
      <c r="A142" s="33"/>
      <c r="C142" s="31">
        <v>-34.122208126959933</v>
      </c>
      <c r="D142" s="31">
        <v>2.9153896512567923</v>
      </c>
      <c r="E142" s="12">
        <f>H142/(2.1*10)</f>
        <v>3.9141246403715115</v>
      </c>
      <c r="F142" s="12">
        <f>G142/H142</f>
        <v>15.149016276653446</v>
      </c>
      <c r="G142" s="31">
        <v>1245.1978956026053</v>
      </c>
      <c r="H142" s="31">
        <v>82.196617447801742</v>
      </c>
    </row>
    <row r="143" spans="1:8" x14ac:dyDescent="0.25">
      <c r="A143" s="33"/>
      <c r="C143" s="31">
        <v>-35.673374367513176</v>
      </c>
      <c r="D143" s="31">
        <v>2.6175004919944516</v>
      </c>
      <c r="E143" s="12">
        <f>H143/(2.1*10)</f>
        <v>3.5601267999256279</v>
      </c>
      <c r="F143" s="12">
        <f>G143/H143</f>
        <v>13.903766242558753</v>
      </c>
      <c r="G143" s="31">
        <v>1039.482587220728</v>
      </c>
      <c r="H143" s="31">
        <v>74.762662798438186</v>
      </c>
    </row>
    <row r="144" spans="1:8" x14ac:dyDescent="0.25">
      <c r="A144" s="64"/>
      <c r="B144" s="18" t="s">
        <v>10</v>
      </c>
      <c r="C144" s="32">
        <f t="shared" ref="C144:H144" si="53">AVERAGE(C141:C143)</f>
        <v>-34.079264834909843</v>
      </c>
      <c r="D144" s="32">
        <f t="shared" si="53"/>
        <v>3.3785495539361139</v>
      </c>
      <c r="E144" s="32">
        <f t="shared" si="53"/>
        <v>3.8741799553730014</v>
      </c>
      <c r="F144" s="14">
        <f t="shared" si="53"/>
        <v>13.873354320271742</v>
      </c>
      <c r="G144" s="14">
        <f t="shared" si="53"/>
        <v>1126.4890889408264</v>
      </c>
      <c r="H144" s="14">
        <f t="shared" si="53"/>
        <v>81.357779062833032</v>
      </c>
    </row>
    <row r="145" spans="1:8" x14ac:dyDescent="0.25">
      <c r="A145" s="64"/>
      <c r="B145" s="18" t="s">
        <v>11</v>
      </c>
      <c r="C145" s="32">
        <f t="shared" ref="C145:H145" si="54">STDEVA(C141:C143)</f>
        <v>1.6160091706074367</v>
      </c>
      <c r="D145" s="32">
        <f t="shared" si="54"/>
        <v>1.070607388165844</v>
      </c>
      <c r="E145" s="32">
        <f t="shared" si="54"/>
        <v>0.29610843949294813</v>
      </c>
      <c r="F145" s="32">
        <f t="shared" si="54"/>
        <v>1.2911365707231623</v>
      </c>
      <c r="G145" s="32">
        <f t="shared" si="54"/>
        <v>106.45879075785238</v>
      </c>
      <c r="H145" s="32">
        <f t="shared" si="54"/>
        <v>6.2182772293519131</v>
      </c>
    </row>
    <row r="146" spans="1:8" x14ac:dyDescent="0.25">
      <c r="A146" s="33" t="s">
        <v>30</v>
      </c>
      <c r="C146" s="31">
        <v>-28.03651739108221</v>
      </c>
      <c r="D146" s="31">
        <v>10.285058687402239</v>
      </c>
      <c r="E146" s="12">
        <f>H146/(2.1*10)</f>
        <v>3.1724126255510363</v>
      </c>
      <c r="F146" s="12">
        <f>G146/H146</f>
        <v>13.354278503358682</v>
      </c>
      <c r="G146" s="31">
        <v>889.67091631277742</v>
      </c>
      <c r="H146" s="31">
        <v>66.620665136571759</v>
      </c>
    </row>
    <row r="147" spans="1:8" x14ac:dyDescent="0.25">
      <c r="C147" s="31">
        <v>-29.01870402938809</v>
      </c>
      <c r="D147" s="31">
        <v>8.3829390121966281</v>
      </c>
      <c r="E147" s="12">
        <f>H147/(2.1*10)</f>
        <v>2.4988593208393661</v>
      </c>
      <c r="F147" s="12">
        <f>G147/H147</f>
        <v>17.854480603200475</v>
      </c>
      <c r="G147" s="31">
        <v>936.93254075511652</v>
      </c>
      <c r="H147" s="31">
        <v>52.476045737626684</v>
      </c>
    </row>
    <row r="148" spans="1:8" x14ac:dyDescent="0.25">
      <c r="C148" s="31">
        <v>-28.560546628759813</v>
      </c>
      <c r="D148" s="31">
        <v>12.014824888518994</v>
      </c>
      <c r="E148" s="12">
        <f>H148/(2.1*10)</f>
        <v>4.00496121778278</v>
      </c>
      <c r="F148" s="12">
        <f>G148/H148</f>
        <v>15.088274780195308</v>
      </c>
      <c r="G148" s="31">
        <v>1268.9870620965762</v>
      </c>
      <c r="H148" s="31">
        <v>84.104185573438372</v>
      </c>
    </row>
    <row r="149" spans="1:8" x14ac:dyDescent="0.25">
      <c r="B149" s="18" t="s">
        <v>10</v>
      </c>
      <c r="C149" s="32">
        <f t="shared" ref="C149:H149" si="55">AVERAGE(C146:C148)</f>
        <v>-28.538589349743372</v>
      </c>
      <c r="D149" s="32">
        <f t="shared" si="55"/>
        <v>10.227607529372621</v>
      </c>
      <c r="E149" s="32">
        <f t="shared" si="55"/>
        <v>3.2254110547243946</v>
      </c>
      <c r="F149" s="14">
        <f t="shared" si="55"/>
        <v>15.432344628918154</v>
      </c>
      <c r="G149" s="14">
        <f t="shared" si="55"/>
        <v>1031.8635063881568</v>
      </c>
      <c r="H149" s="14">
        <f t="shared" si="55"/>
        <v>67.733632149212269</v>
      </c>
    </row>
    <row r="150" spans="1:8" x14ac:dyDescent="0.25">
      <c r="B150" s="18" t="s">
        <v>11</v>
      </c>
      <c r="C150" s="32">
        <f t="shared" ref="C150:H150" si="56">STDEVA(C146:C148)</f>
        <v>0.49146133082166865</v>
      </c>
      <c r="D150" s="32">
        <f t="shared" si="56"/>
        <v>1.8166244056839849</v>
      </c>
      <c r="E150" s="32">
        <f t="shared" si="56"/>
        <v>0.75444837869483572</v>
      </c>
      <c r="F150" s="32">
        <f t="shared" si="56"/>
        <v>2.2697450915147424</v>
      </c>
      <c r="G150" s="32">
        <f t="shared" si="56"/>
        <v>206.71018550155014</v>
      </c>
      <c r="H150" s="32">
        <f t="shared" si="56"/>
        <v>15.843415952591627</v>
      </c>
    </row>
    <row r="151" spans="1:8" x14ac:dyDescent="0.25">
      <c r="A151" s="33" t="s">
        <v>29</v>
      </c>
      <c r="C151" s="31">
        <v>-35.088262415992673</v>
      </c>
      <c r="D151" s="31">
        <v>1.5695816721966676</v>
      </c>
      <c r="E151" s="12">
        <f>H151/(2.1*10)</f>
        <v>2.239184089819632</v>
      </c>
      <c r="F151" s="12">
        <f>G151/H151</f>
        <v>19.757463783459269</v>
      </c>
      <c r="G151" s="31">
        <v>929.05256974130123</v>
      </c>
      <c r="H151" s="31">
        <v>47.022865886212273</v>
      </c>
    </row>
    <row r="152" spans="1:8" x14ac:dyDescent="0.25">
      <c r="A152" s="33"/>
      <c r="C152" s="31">
        <v>-35.793246423890395</v>
      </c>
      <c r="D152" s="31">
        <v>3.0991671191324155</v>
      </c>
      <c r="E152" s="12">
        <f>H152/(2.1*10)</f>
        <v>3.2511931932376128</v>
      </c>
      <c r="F152" s="12">
        <f>G152/H152</f>
        <v>20.098110604474339</v>
      </c>
      <c r="G152" s="31">
        <v>1372.1996482782768</v>
      </c>
      <c r="H152" s="31">
        <v>68.275057057989869</v>
      </c>
    </row>
    <row r="153" spans="1:8" x14ac:dyDescent="0.25">
      <c r="A153" s="33"/>
      <c r="C153" s="31">
        <v>-36.510195147418358</v>
      </c>
      <c r="D153" s="31">
        <v>1.7210559254336528</v>
      </c>
      <c r="E153" s="12">
        <f>H153/(2.1*10)</f>
        <v>2.2176439524256102</v>
      </c>
      <c r="F153" s="12">
        <f>G153/H153</f>
        <v>21.473153582209594</v>
      </c>
      <c r="G153" s="31">
        <v>1000.0159928029622</v>
      </c>
      <c r="H153" s="31">
        <v>46.570523000937818</v>
      </c>
    </row>
    <row r="154" spans="1:8" x14ac:dyDescent="0.25">
      <c r="A154" s="64"/>
      <c r="B154" s="18" t="s">
        <v>10</v>
      </c>
      <c r="C154" s="32">
        <f t="shared" ref="C154:H154" si="57">AVERAGE(C151:C153)</f>
        <v>-35.797234662433809</v>
      </c>
      <c r="D154" s="32">
        <f t="shared" si="57"/>
        <v>2.1299349055875787</v>
      </c>
      <c r="E154" s="32">
        <f t="shared" si="57"/>
        <v>2.5693404118276182</v>
      </c>
      <c r="F154" s="14">
        <f t="shared" si="57"/>
        <v>20.44290932338107</v>
      </c>
      <c r="G154" s="14">
        <f t="shared" si="57"/>
        <v>1100.4227369408466</v>
      </c>
      <c r="H154" s="14">
        <f t="shared" si="57"/>
        <v>53.956148648379987</v>
      </c>
    </row>
    <row r="155" spans="1:8" x14ac:dyDescent="0.25">
      <c r="A155" s="64"/>
      <c r="B155" s="18" t="s">
        <v>11</v>
      </c>
      <c r="C155" s="32">
        <f t="shared" ref="C155:H155" si="58">STDEVA(C151:C153)</f>
        <v>0.71097475532534649</v>
      </c>
      <c r="D155" s="32">
        <f t="shared" si="58"/>
        <v>0.84278966840973635</v>
      </c>
      <c r="E155" s="32">
        <f t="shared" si="58"/>
        <v>0.5906000389579642</v>
      </c>
      <c r="F155" s="32">
        <f t="shared" si="58"/>
        <v>0.90832950453223416</v>
      </c>
      <c r="G155" s="32">
        <f t="shared" si="58"/>
        <v>238.02514364083891</v>
      </c>
      <c r="H155" s="32">
        <f t="shared" si="58"/>
        <v>12.402600818117195</v>
      </c>
    </row>
    <row r="156" spans="1:8" x14ac:dyDescent="0.25">
      <c r="A156" s="33" t="s">
        <v>28</v>
      </c>
      <c r="C156" s="31">
        <v>-34.872855613487516</v>
      </c>
      <c r="D156" s="31">
        <v>3.9402945056009671</v>
      </c>
      <c r="E156" s="12">
        <f>H156/(2.1*10)</f>
        <v>3.4261867402360973</v>
      </c>
      <c r="F156" s="12">
        <f>G156/H156</f>
        <v>12.584029529348733</v>
      </c>
      <c r="G156" s="31">
        <v>905.41993735607662</v>
      </c>
      <c r="H156" s="31">
        <v>71.949921544958045</v>
      </c>
    </row>
    <row r="157" spans="1:8" x14ac:dyDescent="0.25">
      <c r="A157" s="33"/>
      <c r="C157" s="31">
        <v>-36.651635152532059</v>
      </c>
      <c r="D157" s="31">
        <v>2.1796420250115247</v>
      </c>
      <c r="E157" s="12">
        <f>H157/(2.1*10)</f>
        <v>4.3759154348606488</v>
      </c>
      <c r="F157" s="12">
        <f>G157/H157</f>
        <v>13.464073634759744</v>
      </c>
      <c r="G157" s="31">
        <v>1237.2706003233552</v>
      </c>
      <c r="H157" s="31">
        <v>91.894224132073631</v>
      </c>
    </row>
    <row r="158" spans="1:8" x14ac:dyDescent="0.25">
      <c r="A158" s="33"/>
      <c r="C158" s="31">
        <v>-36.573212031862475</v>
      </c>
      <c r="D158" s="31">
        <v>2.8713887070230575</v>
      </c>
      <c r="E158" s="12">
        <f>H158/(2.1*10)</f>
        <v>3.5220516071947268</v>
      </c>
      <c r="F158" s="12">
        <f>G158/H158</f>
        <v>11.815715417996236</v>
      </c>
      <c r="G158" s="31">
        <v>873.92674904029218</v>
      </c>
      <c r="H158" s="31">
        <v>73.963083751089258</v>
      </c>
    </row>
    <row r="159" spans="1:8" x14ac:dyDescent="0.25">
      <c r="A159" s="64"/>
      <c r="B159" s="18" t="s">
        <v>10</v>
      </c>
      <c r="C159" s="32">
        <f t="shared" ref="C159:H159" si="59">AVERAGE(C156:C158)</f>
        <v>-36.032567599294019</v>
      </c>
      <c r="D159" s="32">
        <f t="shared" si="59"/>
        <v>2.9971084125451832</v>
      </c>
      <c r="E159" s="32">
        <f t="shared" si="59"/>
        <v>3.7747179274304905</v>
      </c>
      <c r="F159" s="14">
        <f t="shared" si="59"/>
        <v>12.621272860701572</v>
      </c>
      <c r="G159" s="14">
        <f t="shared" si="59"/>
        <v>1005.5390955732414</v>
      </c>
      <c r="H159" s="14">
        <f t="shared" si="59"/>
        <v>79.269076476040311</v>
      </c>
    </row>
    <row r="160" spans="1:8" x14ac:dyDescent="0.25">
      <c r="A160" s="64"/>
      <c r="B160" s="18" t="s">
        <v>11</v>
      </c>
      <c r="C160" s="32">
        <f t="shared" ref="C160:H160" si="60">STDEVA(C156:C158)</f>
        <v>1.0051052004548238</v>
      </c>
      <c r="D160" s="32">
        <f t="shared" si="60"/>
        <v>0.88703346758668689</v>
      </c>
      <c r="E160" s="32">
        <f t="shared" si="60"/>
        <v>0.52285404309848416</v>
      </c>
      <c r="F160" s="32">
        <f t="shared" si="60"/>
        <v>0.82480997932289613</v>
      </c>
      <c r="G160" s="32">
        <f t="shared" si="60"/>
        <v>201.30219310252741</v>
      </c>
      <c r="H160" s="32">
        <f t="shared" si="60"/>
        <v>10.979934905068003</v>
      </c>
    </row>
    <row r="161" spans="1:8" x14ac:dyDescent="0.25">
      <c r="A161" s="33" t="s">
        <v>27</v>
      </c>
      <c r="C161" s="31">
        <v>-33.279085933232317</v>
      </c>
      <c r="D161" s="31">
        <v>5.0330359325410106</v>
      </c>
      <c r="E161" s="12">
        <f>H161/(2.1*10)</f>
        <v>3.1526207857534816</v>
      </c>
      <c r="F161" s="12">
        <f>G161/H161</f>
        <v>16.058855358694817</v>
      </c>
      <c r="G161" s="31">
        <v>1063.1771051838291</v>
      </c>
      <c r="H161" s="31">
        <v>66.205036500823113</v>
      </c>
    </row>
    <row r="162" spans="1:8" x14ac:dyDescent="0.25">
      <c r="A162" s="33"/>
      <c r="C162" s="31">
        <v>-32.236688482672399</v>
      </c>
      <c r="D162" s="31">
        <v>5.5676948067968732</v>
      </c>
      <c r="E162" s="12">
        <f>H162/(2.1*10)</f>
        <v>3.6169494953942478</v>
      </c>
      <c r="F162" s="12">
        <f>G162/H162</f>
        <v>16.706883912777872</v>
      </c>
      <c r="G162" s="31">
        <v>1268.9870620965762</v>
      </c>
      <c r="H162" s="31">
        <v>75.955939403279203</v>
      </c>
    </row>
    <row r="163" spans="1:8" x14ac:dyDescent="0.25">
      <c r="A163" s="33"/>
      <c r="C163" s="31">
        <v>-32.955215194044463</v>
      </c>
      <c r="D163" s="31">
        <v>5.1197742329115368</v>
      </c>
      <c r="E163" s="12">
        <f>H163/(2.1*10)</f>
        <v>2.9928936179599268</v>
      </c>
      <c r="F163" s="12">
        <f>G163/H163</f>
        <v>18.551556685172407</v>
      </c>
      <c r="G163" s="31">
        <v>1165.9795477317605</v>
      </c>
      <c r="H163" s="31">
        <v>62.85076597715846</v>
      </c>
    </row>
    <row r="164" spans="1:8" x14ac:dyDescent="0.25">
      <c r="A164" s="64"/>
      <c r="B164" s="18" t="s">
        <v>10</v>
      </c>
      <c r="C164" s="32">
        <f t="shared" ref="C164:H164" si="61">AVERAGE(C161:C163)</f>
        <v>-32.823663203316393</v>
      </c>
      <c r="D164" s="32">
        <f t="shared" si="61"/>
        <v>5.2401683240831405</v>
      </c>
      <c r="E164" s="32">
        <f t="shared" si="61"/>
        <v>3.2541546330358853</v>
      </c>
      <c r="F164" s="14">
        <f t="shared" si="61"/>
        <v>17.105765318881698</v>
      </c>
      <c r="G164" s="14">
        <f t="shared" si="61"/>
        <v>1166.0479050040551</v>
      </c>
      <c r="H164" s="14">
        <f t="shared" si="61"/>
        <v>68.337247293753592</v>
      </c>
    </row>
    <row r="165" spans="1:8" x14ac:dyDescent="0.25">
      <c r="A165" s="64"/>
      <c r="B165" s="18" t="s">
        <v>11</v>
      </c>
      <c r="C165" s="32">
        <f t="shared" ref="C165:H165" si="62">STDEVA(C161:C163)</f>
        <v>0.5335049727339406</v>
      </c>
      <c r="D165" s="32">
        <f t="shared" si="62"/>
        <v>0.28694264382784562</v>
      </c>
      <c r="E165" s="32">
        <f t="shared" si="62"/>
        <v>0.32418093119129471</v>
      </c>
      <c r="F165" s="32">
        <f t="shared" si="62"/>
        <v>1.2933366761432652</v>
      </c>
      <c r="G165" s="32">
        <f t="shared" si="62"/>
        <v>102.90499548439918</v>
      </c>
      <c r="H165" s="32">
        <f t="shared" si="62"/>
        <v>6.8077995550171888</v>
      </c>
    </row>
    <row r="166" spans="1:8" x14ac:dyDescent="0.25">
      <c r="A166" s="33" t="s">
        <v>26</v>
      </c>
      <c r="C166" s="31">
        <v>-37.05828424872584</v>
      </c>
      <c r="D166" s="31">
        <v>3.5215964082000841</v>
      </c>
      <c r="E166" s="12">
        <f>H166/(2.1*10)</f>
        <v>2.8306909845430561</v>
      </c>
      <c r="F166" s="12">
        <f>G166/H166</f>
        <v>21.747796977152731</v>
      </c>
      <c r="G166" s="31">
        <v>1292.7871495748782</v>
      </c>
      <c r="H166" s="31">
        <v>59.444510675404175</v>
      </c>
    </row>
    <row r="167" spans="1:8" x14ac:dyDescent="0.25">
      <c r="A167" s="33"/>
      <c r="C167" s="31">
        <v>-32.911026834987048</v>
      </c>
      <c r="D167" s="31">
        <v>3.3458891763158198</v>
      </c>
      <c r="E167" s="12">
        <f>H167/(2.1*10)</f>
        <v>3.1921657861982262</v>
      </c>
      <c r="F167" s="12">
        <f>G167/H167</f>
        <v>19.87720832124965</v>
      </c>
      <c r="G167" s="31">
        <v>1332.4782308927843</v>
      </c>
      <c r="H167" s="31">
        <v>67.035481510162754</v>
      </c>
    </row>
    <row r="168" spans="1:8" x14ac:dyDescent="0.25">
      <c r="A168" s="33"/>
      <c r="C168" s="31">
        <v>-36.241016637729189</v>
      </c>
      <c r="D168" s="31">
        <v>7.0384639818098753</v>
      </c>
      <c r="E168" s="12">
        <f>H168/(2.1*10)</f>
        <v>2.6244565692391792</v>
      </c>
      <c r="F168" s="12">
        <f>G168/H168</f>
        <v>20.294573911466404</v>
      </c>
      <c r="G168" s="31">
        <v>1118.5067842590195</v>
      </c>
      <c r="H168" s="31">
        <v>55.113587954022762</v>
      </c>
    </row>
    <row r="169" spans="1:8" x14ac:dyDescent="0.25">
      <c r="A169" s="64"/>
      <c r="B169" s="18" t="s">
        <v>10</v>
      </c>
      <c r="C169" s="32">
        <f t="shared" ref="C169:H169" si="63">AVERAGE(C166:C168)</f>
        <v>-35.403442573814026</v>
      </c>
      <c r="D169" s="32">
        <f t="shared" si="63"/>
        <v>4.6353165221085932</v>
      </c>
      <c r="E169" s="32">
        <f t="shared" si="63"/>
        <v>2.8824377799934875</v>
      </c>
      <c r="F169" s="14">
        <f t="shared" si="63"/>
        <v>20.639859736622927</v>
      </c>
      <c r="G169" s="14">
        <f t="shared" si="63"/>
        <v>1247.9240549088938</v>
      </c>
      <c r="H169" s="14">
        <f t="shared" si="63"/>
        <v>60.531193379863225</v>
      </c>
    </row>
    <row r="170" spans="1:8" x14ac:dyDescent="0.25">
      <c r="A170" s="64"/>
      <c r="B170" s="18" t="s">
        <v>11</v>
      </c>
      <c r="C170" s="32">
        <f t="shared" ref="C170:H170" si="64">STDEVA(C166:C168)</f>
        <v>2.196834938806365</v>
      </c>
      <c r="D170" s="32">
        <f t="shared" si="64"/>
        <v>2.083040216278996</v>
      </c>
      <c r="E170" s="32">
        <f t="shared" si="64"/>
        <v>0.28737038275473886</v>
      </c>
      <c r="F170" s="32">
        <f t="shared" si="64"/>
        <v>0.98193289266061357</v>
      </c>
      <c r="G170" s="32">
        <f t="shared" si="64"/>
        <v>113.82208898492995</v>
      </c>
      <c r="H170" s="32">
        <f t="shared" si="64"/>
        <v>6.0347780378495193</v>
      </c>
    </row>
    <row r="171" spans="1:8" x14ac:dyDescent="0.25">
      <c r="A171" s="33" t="s">
        <v>25</v>
      </c>
      <c r="C171" s="31">
        <v>-35.563070749322605</v>
      </c>
      <c r="D171" s="31">
        <v>0.81664342624724051</v>
      </c>
      <c r="E171" s="12">
        <f>H171/(2.1*10)</f>
        <v>2.2434874758003929</v>
      </c>
      <c r="F171" s="12">
        <f>G171/H171</f>
        <v>26.598180985578306</v>
      </c>
      <c r="G171" s="31">
        <v>1253.1264043245587</v>
      </c>
      <c r="H171" s="31">
        <v>47.11323699180825</v>
      </c>
    </row>
    <row r="172" spans="1:8" x14ac:dyDescent="0.25">
      <c r="C172" s="31">
        <v>-37.472502220344921</v>
      </c>
      <c r="D172" s="31">
        <v>1.1855613041473407</v>
      </c>
      <c r="E172" s="12">
        <f>H172/(2.1*10)</f>
        <v>1.8477652155782844</v>
      </c>
      <c r="F172" s="12">
        <f>G172/H172</f>
        <v>24.755251225185336</v>
      </c>
      <c r="G172" s="31">
        <v>960.57973445278265</v>
      </c>
      <c r="H172" s="31">
        <v>38.803069527143975</v>
      </c>
    </row>
    <row r="173" spans="1:8" x14ac:dyDescent="0.25">
      <c r="C173" s="31">
        <v>-36.678716862870239</v>
      </c>
      <c r="D173" s="31">
        <v>1.9362115044031087</v>
      </c>
      <c r="E173" s="12">
        <f>H173/(2.1*10)</f>
        <v>2.2757135547393839</v>
      </c>
      <c r="F173" s="12">
        <f>G173/H173</f>
        <v>27.715798560251351</v>
      </c>
      <c r="G173" s="31">
        <v>1324.5375877437962</v>
      </c>
      <c r="H173" s="31">
        <v>47.789984649527057</v>
      </c>
    </row>
    <row r="174" spans="1:8" x14ac:dyDescent="0.25">
      <c r="B174" s="18" t="s">
        <v>10</v>
      </c>
      <c r="C174" s="32">
        <f t="shared" ref="C174:H174" si="65">AVERAGE(C171:C173)</f>
        <v>-36.571429944179251</v>
      </c>
      <c r="D174" s="32">
        <f t="shared" si="65"/>
        <v>1.31280541159923</v>
      </c>
      <c r="E174" s="32">
        <f t="shared" si="65"/>
        <v>2.122322082039354</v>
      </c>
      <c r="F174" s="14">
        <f t="shared" si="65"/>
        <v>26.356410257004995</v>
      </c>
      <c r="G174" s="14">
        <f t="shared" si="65"/>
        <v>1179.4145755070458</v>
      </c>
      <c r="H174" s="14">
        <f t="shared" si="65"/>
        <v>44.568763722826425</v>
      </c>
    </row>
    <row r="175" spans="1:8" x14ac:dyDescent="0.25">
      <c r="B175" s="18" t="s">
        <v>11</v>
      </c>
      <c r="C175" s="32">
        <f t="shared" ref="C175:H175" si="66">STDEVA(C171:C173)</f>
        <v>0.95922624954922164</v>
      </c>
      <c r="D175" s="32">
        <f t="shared" si="66"/>
        <v>0.57052735917511233</v>
      </c>
      <c r="E175" s="32">
        <f t="shared" si="66"/>
        <v>0.23831855725401788</v>
      </c>
      <c r="F175" s="32">
        <f t="shared" si="66"/>
        <v>1.4950083426816623</v>
      </c>
      <c r="G175" s="32">
        <f t="shared" si="66"/>
        <v>192.85073249476491</v>
      </c>
      <c r="H175" s="32">
        <f t="shared" si="66"/>
        <v>5.0046897023343719</v>
      </c>
    </row>
    <row r="176" spans="1:8" x14ac:dyDescent="0.25">
      <c r="A176" s="33" t="s">
        <v>24</v>
      </c>
      <c r="C176" s="31">
        <v>-35.260971679607231</v>
      </c>
      <c r="D176" s="31">
        <v>2.7804131932498901</v>
      </c>
      <c r="E176" s="12">
        <f>H176/(2.1*10)</f>
        <v>4.4103547874573037</v>
      </c>
      <c r="F176" s="12">
        <f>G176/H176</f>
        <v>11.223398843287244</v>
      </c>
      <c r="G176" s="31">
        <v>1039.482587220728</v>
      </c>
      <c r="H176" s="31">
        <v>92.617450536603386</v>
      </c>
    </row>
    <row r="177" spans="1:8" x14ac:dyDescent="0.25">
      <c r="A177" s="33"/>
      <c r="C177" s="31">
        <v>-35.980712006063477</v>
      </c>
      <c r="D177" s="31">
        <v>8.148307416375637</v>
      </c>
      <c r="E177" s="12">
        <f>H177/(2.1*10)</f>
        <v>4.2716690774619375</v>
      </c>
      <c r="F177" s="12">
        <f>G177/H177</f>
        <v>12.380561588273105</v>
      </c>
      <c r="G177" s="31">
        <v>1110.5989040630247</v>
      </c>
      <c r="H177" s="31">
        <v>89.705050626700682</v>
      </c>
    </row>
    <row r="178" spans="1:8" x14ac:dyDescent="0.25">
      <c r="A178" s="33"/>
      <c r="C178" s="31">
        <v>-36.263307428127568</v>
      </c>
      <c r="D178" s="31">
        <v>8.1176544577965188</v>
      </c>
      <c r="E178" s="12">
        <f>H178/(2.1*10)</f>
        <v>4.6304393621750473</v>
      </c>
      <c r="F178" s="12">
        <f>G178/H178</f>
        <v>12.153670396380111</v>
      </c>
      <c r="G178" s="31">
        <v>1181.8135097643017</v>
      </c>
      <c r="H178" s="31">
        <v>97.239226605675995</v>
      </c>
    </row>
    <row r="179" spans="1:8" x14ac:dyDescent="0.25">
      <c r="A179" s="64"/>
      <c r="B179" s="18" t="s">
        <v>10</v>
      </c>
      <c r="C179" s="32">
        <f t="shared" ref="C179:H179" si="67">AVERAGE(C176:C178)</f>
        <v>-35.834997037932759</v>
      </c>
      <c r="D179" s="32">
        <f t="shared" si="67"/>
        <v>6.3487916891406826</v>
      </c>
      <c r="E179" s="32">
        <f t="shared" si="67"/>
        <v>4.4374877423647625</v>
      </c>
      <c r="F179" s="14">
        <f t="shared" si="67"/>
        <v>11.919210275980154</v>
      </c>
      <c r="G179" s="14">
        <f t="shared" si="67"/>
        <v>1110.6316670160181</v>
      </c>
      <c r="H179" s="14">
        <f t="shared" si="67"/>
        <v>93.187242589660016</v>
      </c>
    </row>
    <row r="180" spans="1:8" x14ac:dyDescent="0.25">
      <c r="A180" s="64"/>
      <c r="B180" s="18" t="s">
        <v>11</v>
      </c>
      <c r="C180" s="32">
        <f t="shared" ref="C180:H180" si="68">STDEVA(C176:C178)</f>
        <v>0.51681125872358724</v>
      </c>
      <c r="D180" s="32">
        <f t="shared" si="68"/>
        <v>3.090344433622128</v>
      </c>
      <c r="E180" s="32">
        <f t="shared" si="68"/>
        <v>0.18091759789967674</v>
      </c>
      <c r="F180" s="32">
        <f t="shared" si="68"/>
        <v>0.61317621092086994</v>
      </c>
      <c r="G180" s="32">
        <f t="shared" si="68"/>
        <v>71.165466928029858</v>
      </c>
      <c r="H180" s="32">
        <f t="shared" si="68"/>
        <v>3.7992695558932148</v>
      </c>
    </row>
    <row r="181" spans="1:8" x14ac:dyDescent="0.25">
      <c r="A181" s="33" t="s">
        <v>23</v>
      </c>
      <c r="C181" s="31">
        <v>-37.788605402508878</v>
      </c>
      <c r="D181" s="31">
        <v>2.8604894416330966</v>
      </c>
      <c r="E181" s="12">
        <f>H181/(2.1*10)</f>
        <v>4.7789763703243393</v>
      </c>
      <c r="F181" s="12">
        <f>G181/H181</f>
        <v>12.328507837013404</v>
      </c>
      <c r="G181" s="31">
        <v>1237.2706003233552</v>
      </c>
      <c r="H181" s="31">
        <v>100.35850377681112</v>
      </c>
    </row>
    <row r="182" spans="1:8" x14ac:dyDescent="0.25">
      <c r="A182" s="33"/>
      <c r="C182" s="31">
        <v>-36.957766630897105</v>
      </c>
      <c r="D182" s="31">
        <v>3.137262031040319</v>
      </c>
      <c r="E182" s="12">
        <f>H182/(2.1*10)</f>
        <v>4.908379084232271</v>
      </c>
      <c r="F182" s="12">
        <f>G182/H182</f>
        <v>11.158280077048813</v>
      </c>
      <c r="G182" s="31">
        <v>1150.150439470033</v>
      </c>
      <c r="H182" s="31">
        <v>103.07596076887769</v>
      </c>
    </row>
    <row r="183" spans="1:8" x14ac:dyDescent="0.25">
      <c r="A183" s="33"/>
      <c r="C183" s="31">
        <v>-37.22671429144944</v>
      </c>
      <c r="D183" s="31">
        <v>2.8743962326218142</v>
      </c>
      <c r="E183" s="12">
        <f>H183/(2.1*10)</f>
        <v>4.2541593075358763</v>
      </c>
      <c r="F183" s="12">
        <f>G183/H183</f>
        <v>10.928806899920533</v>
      </c>
      <c r="G183" s="31">
        <v>976.35059746474406</v>
      </c>
      <c r="H183" s="31">
        <v>89.337345458253409</v>
      </c>
    </row>
    <row r="184" spans="1:8" x14ac:dyDescent="0.25">
      <c r="A184" s="64"/>
      <c r="B184" s="18" t="s">
        <v>10</v>
      </c>
      <c r="C184" s="32">
        <f t="shared" ref="C184:H184" si="69">AVERAGE(C181:C183)</f>
        <v>-37.324362108285136</v>
      </c>
      <c r="D184" s="32">
        <f t="shared" si="69"/>
        <v>2.9573825684317434</v>
      </c>
      <c r="E184" s="32">
        <f t="shared" si="69"/>
        <v>4.6471715873641619</v>
      </c>
      <c r="F184" s="14">
        <f t="shared" si="69"/>
        <v>11.471864937994249</v>
      </c>
      <c r="G184" s="14">
        <f t="shared" si="69"/>
        <v>1121.2572124193775</v>
      </c>
      <c r="H184" s="14">
        <f t="shared" si="69"/>
        <v>97.590603334647412</v>
      </c>
    </row>
    <row r="185" spans="1:8" x14ac:dyDescent="0.25">
      <c r="A185" s="64"/>
      <c r="B185" s="18" t="s">
        <v>11</v>
      </c>
      <c r="C185" s="32">
        <f t="shared" ref="C185:H185" si="70">STDEVA(C181:C183)</f>
        <v>0.42393936854569686</v>
      </c>
      <c r="D185" s="32">
        <f t="shared" si="70"/>
        <v>0.15593529270233683</v>
      </c>
      <c r="E185" s="32">
        <f t="shared" si="70"/>
        <v>0.34645382760701987</v>
      </c>
      <c r="F185" s="32">
        <f t="shared" si="70"/>
        <v>0.75069452980909135</v>
      </c>
      <c r="G185" s="32">
        <f t="shared" si="70"/>
        <v>132.83796859326389</v>
      </c>
      <c r="H185" s="32">
        <f t="shared" si="70"/>
        <v>7.2755303797474138</v>
      </c>
    </row>
    <row r="186" spans="1:8" x14ac:dyDescent="0.25">
      <c r="A186" s="33" t="s">
        <v>22</v>
      </c>
      <c r="C186" s="31">
        <v>-37.580802432102153</v>
      </c>
      <c r="D186" s="31">
        <v>3.8061528662843624</v>
      </c>
      <c r="E186" s="12">
        <f>H186/(2.1*10)</f>
        <v>5.1751405318342067</v>
      </c>
      <c r="F186" s="12">
        <f>G186/H186</f>
        <v>12.772569729245129</v>
      </c>
      <c r="G186" s="31">
        <v>1388.0967093313977</v>
      </c>
      <c r="H186" s="31">
        <v>108.67795116851835</v>
      </c>
    </row>
    <row r="187" spans="1:8" x14ac:dyDescent="0.25">
      <c r="A187" s="33"/>
      <c r="C187" s="31">
        <v>-37.219436129918861</v>
      </c>
      <c r="D187" s="31">
        <v>3.104894421057637</v>
      </c>
      <c r="E187" s="12">
        <f>H187/(2.1*10)</f>
        <v>3.3682036702565483</v>
      </c>
      <c r="F187" s="12">
        <f>G187/H187</f>
        <v>13.246180944472068</v>
      </c>
      <c r="G187" s="31">
        <v>936.93254075511652</v>
      </c>
      <c r="H187" s="31">
        <v>70.732277075387515</v>
      </c>
    </row>
    <row r="188" spans="1:8" x14ac:dyDescent="0.25">
      <c r="A188" s="33"/>
      <c r="C188" s="31">
        <v>-36.541812392184042</v>
      </c>
      <c r="D188" s="31">
        <v>3.3971377005495285</v>
      </c>
      <c r="E188" s="12">
        <f>H188/(2.1*10)</f>
        <v>4.4446394234525028</v>
      </c>
      <c r="F188" s="12">
        <f>G188/H188</f>
        <v>13.765673670793483</v>
      </c>
      <c r="G188" s="31">
        <v>1284.8525736394076</v>
      </c>
      <c r="H188" s="31">
        <v>93.337427892502561</v>
      </c>
    </row>
    <row r="189" spans="1:8" x14ac:dyDescent="0.25">
      <c r="A189" s="64"/>
      <c r="B189" s="18" t="s">
        <v>10</v>
      </c>
      <c r="C189" s="32">
        <f t="shared" ref="C189:H189" si="71">AVERAGE(C186:C188)</f>
        <v>-37.114016984735017</v>
      </c>
      <c r="D189" s="32">
        <f t="shared" si="71"/>
        <v>3.4360616626305092</v>
      </c>
      <c r="E189" s="32">
        <f t="shared" si="71"/>
        <v>4.329327875181086</v>
      </c>
      <c r="F189" s="14">
        <f t="shared" si="71"/>
        <v>13.26147478150356</v>
      </c>
      <c r="G189" s="14">
        <f t="shared" si="71"/>
        <v>1203.2939412419739</v>
      </c>
      <c r="H189" s="14">
        <f t="shared" si="71"/>
        <v>90.915885378802798</v>
      </c>
    </row>
    <row r="190" spans="1:8" x14ac:dyDescent="0.25">
      <c r="A190" s="64"/>
      <c r="B190" s="18" t="s">
        <v>11</v>
      </c>
      <c r="C190" s="32">
        <f t="shared" ref="C190:H190" si="72">STDEVA(C186:C188)</f>
        <v>0.52745613361750643</v>
      </c>
      <c r="D190" s="32">
        <f t="shared" si="72"/>
        <v>0.35224587700711596</v>
      </c>
      <c r="E190" s="32">
        <f t="shared" si="72"/>
        <v>0.9089707202685845</v>
      </c>
      <c r="F190" s="32">
        <f t="shared" si="72"/>
        <v>0.49672858360283467</v>
      </c>
      <c r="G190" s="32">
        <f t="shared" si="72"/>
        <v>236.3813331054003</v>
      </c>
      <c r="H190" s="32">
        <f t="shared" si="72"/>
        <v>19.088385125640389</v>
      </c>
    </row>
    <row r="191" spans="1:8" x14ac:dyDescent="0.25">
      <c r="A191" s="33" t="s">
        <v>21</v>
      </c>
      <c r="C191" s="31">
        <v>-37.46261008981967</v>
      </c>
      <c r="D191" s="31">
        <v>3.7903700556333821</v>
      </c>
      <c r="E191" s="12">
        <f>H191/(2.1*10)</f>
        <v>3.5791063775655325</v>
      </c>
      <c r="F191" s="12">
        <f>G191/H191</f>
        <v>14.776219681464594</v>
      </c>
      <c r="G191" s="31">
        <v>1110.5989040630247</v>
      </c>
      <c r="H191" s="31">
        <v>75.161233928876186</v>
      </c>
    </row>
    <row r="192" spans="1:8" x14ac:dyDescent="0.25">
      <c r="A192" s="33"/>
      <c r="C192" s="31">
        <v>-38.813696341184034</v>
      </c>
      <c r="D192" s="31">
        <v>3.8829822407421313</v>
      </c>
      <c r="E192" s="12">
        <f>H192/(2.1*10)</f>
        <v>3.7295505492716514</v>
      </c>
      <c r="F192" s="12">
        <f>G192/H192</f>
        <v>12.466082703353864</v>
      </c>
      <c r="G192" s="31">
        <v>976.35059746474406</v>
      </c>
      <c r="H192" s="31">
        <v>78.32056153470468</v>
      </c>
    </row>
    <row r="193" spans="1:8" x14ac:dyDescent="0.25">
      <c r="A193" s="33"/>
      <c r="C193" s="31">
        <v>-38.365467245924144</v>
      </c>
      <c r="D193" s="31">
        <v>4.679551323501828</v>
      </c>
      <c r="E193" s="12">
        <f>H193/(2.1*10)</f>
        <v>4.9243803672941224</v>
      </c>
      <c r="F193" s="12">
        <f>G193/H193</f>
        <v>12.347883832271965</v>
      </c>
      <c r="G193" s="31">
        <v>1276.91921114664</v>
      </c>
      <c r="H193" s="31">
        <v>103.41198771317657</v>
      </c>
    </row>
    <row r="194" spans="1:8" x14ac:dyDescent="0.25">
      <c r="A194" s="64"/>
      <c r="C194" s="31">
        <v>-39.733205144306979</v>
      </c>
      <c r="D194" s="31">
        <v>4.1116223470796074</v>
      </c>
      <c r="E194" s="12">
        <f>H194/(2.1*10)</f>
        <v>4.3413213656625356</v>
      </c>
      <c r="F194" s="12">
        <f>G194/H194</f>
        <v>12.442187082782322</v>
      </c>
      <c r="G194" s="31">
        <v>1134.3261849791195</v>
      </c>
      <c r="H194" s="31">
        <v>91.167748678913242</v>
      </c>
    </row>
    <row r="195" spans="1:8" x14ac:dyDescent="0.25">
      <c r="A195" s="64"/>
      <c r="B195" s="18" t="s">
        <v>10</v>
      </c>
      <c r="C195" s="32">
        <f>AVERAGE(C191:C194)</f>
        <v>-38.593744705308708</v>
      </c>
      <c r="D195" s="32">
        <f>AVERAGE(D191:D194)</f>
        <v>4.1161314917392371</v>
      </c>
      <c r="E195" s="32">
        <f>AVERAGE(E191:E194)</f>
        <v>4.1435896649484611</v>
      </c>
      <c r="F195" s="14">
        <f>AVERAGE(F191:F194)</f>
        <v>13.008093324968186</v>
      </c>
      <c r="G195" s="14">
        <f>AVERAGE(G192:G194)</f>
        <v>1129.1986645301679</v>
      </c>
      <c r="H195" s="14">
        <f>AVERAGE(H192:H194)</f>
        <v>90.966765975598165</v>
      </c>
    </row>
    <row r="196" spans="1:8" x14ac:dyDescent="0.25">
      <c r="B196" s="18" t="s">
        <v>11</v>
      </c>
      <c r="C196" s="32">
        <f t="shared" ref="C196:H196" si="73">STDEVA(C192:C194)</f>
        <v>0.69727000025465791</v>
      </c>
      <c r="D196" s="32">
        <f t="shared" si="73"/>
        <v>0.41015076985880616</v>
      </c>
      <c r="E196" s="32">
        <f t="shared" si="73"/>
        <v>0.59747240176245886</v>
      </c>
      <c r="F196" s="32">
        <f t="shared" si="73"/>
        <v>6.2496769068960449E-2</v>
      </c>
      <c r="G196" s="32">
        <f t="shared" si="73"/>
        <v>150.34989684775192</v>
      </c>
      <c r="H196" s="32">
        <f t="shared" si="73"/>
        <v>12.546920437011524</v>
      </c>
    </row>
    <row r="197" spans="1:8" x14ac:dyDescent="0.25">
      <c r="A197" s="33" t="s">
        <v>20</v>
      </c>
      <c r="C197" s="31">
        <v>-38.53036057156551</v>
      </c>
      <c r="D197" s="31">
        <v>2.2784262247381375</v>
      </c>
      <c r="E197" s="12">
        <f>H197/(2.1*10)</f>
        <v>4.3586377398367739</v>
      </c>
      <c r="F197" s="12">
        <f>G197/H197</f>
        <v>12.91156484145149</v>
      </c>
      <c r="G197" s="31">
        <v>1181.8135097643017</v>
      </c>
      <c r="H197" s="31">
        <v>91.531392536572255</v>
      </c>
    </row>
    <row r="198" spans="1:8" x14ac:dyDescent="0.25">
      <c r="A198" s="33"/>
      <c r="C198" s="31">
        <v>-39.057850203862806</v>
      </c>
      <c r="D198" s="31">
        <v>3.6025928664291964</v>
      </c>
      <c r="E198" s="12">
        <f>H198/(2.1*10)</f>
        <v>3.7295505492716514</v>
      </c>
      <c r="F198" s="12">
        <f>G198/H198</f>
        <v>15.190548786061047</v>
      </c>
      <c r="G198" s="31">
        <v>1189.7323109446277</v>
      </c>
      <c r="H198" s="31">
        <v>78.32056153470468</v>
      </c>
    </row>
    <row r="199" spans="1:8" x14ac:dyDescent="0.25">
      <c r="A199" s="64"/>
      <c r="C199" s="31">
        <v>-37.784907599739583</v>
      </c>
      <c r="D199" s="31">
        <v>3.9786653783821002</v>
      </c>
      <c r="E199" s="12">
        <f>H199/(2.1*10)</f>
        <v>3.2707916372833461</v>
      </c>
      <c r="F199" s="12">
        <f>G199/H199</f>
        <v>15.248668220946628</v>
      </c>
      <c r="G199" s="31">
        <v>1047.3795464323916</v>
      </c>
      <c r="H199" s="31">
        <v>68.686624382950271</v>
      </c>
    </row>
    <row r="200" spans="1:8" x14ac:dyDescent="0.25">
      <c r="A200" s="64"/>
      <c r="B200" s="18" t="s">
        <v>10</v>
      </c>
      <c r="C200" s="32">
        <f t="shared" ref="C200:H200" si="74">AVERAGE(C197:C199)</f>
        <v>-38.457706125055964</v>
      </c>
      <c r="D200" s="32">
        <f t="shared" si="74"/>
        <v>3.2865614898498112</v>
      </c>
      <c r="E200" s="32">
        <f t="shared" si="74"/>
        <v>3.7863266421305908</v>
      </c>
      <c r="F200" s="14">
        <f t="shared" si="74"/>
        <v>14.450260616153054</v>
      </c>
      <c r="G200" s="14">
        <f t="shared" si="74"/>
        <v>1139.6417890471071</v>
      </c>
      <c r="H200" s="14">
        <f t="shared" si="74"/>
        <v>79.512859484742407</v>
      </c>
    </row>
    <row r="201" spans="1:8" x14ac:dyDescent="0.25">
      <c r="B201" s="18" t="s">
        <v>11</v>
      </c>
      <c r="C201" s="32">
        <f t="shared" ref="C201:H201" si="75">STDEVA(C197:C199)</f>
        <v>0.63957385796810773</v>
      </c>
      <c r="D201" s="32">
        <f t="shared" si="75"/>
        <v>0.89309023515711095</v>
      </c>
      <c r="E201" s="32">
        <f t="shared" si="75"/>
        <v>0.54614094266078694</v>
      </c>
      <c r="F201" s="32">
        <f t="shared" si="75"/>
        <v>1.3328664533595225</v>
      </c>
      <c r="G201" s="32">
        <f t="shared" si="75"/>
        <v>79.99948694995382</v>
      </c>
      <c r="H201" s="32">
        <f t="shared" si="75"/>
        <v>11.468959795876586</v>
      </c>
    </row>
    <row r="202" spans="1:8" x14ac:dyDescent="0.25">
      <c r="A202" s="6"/>
      <c r="B202" s="17"/>
      <c r="C202" s="6"/>
      <c r="D202" s="6"/>
      <c r="E202" s="6"/>
      <c r="F202" s="6"/>
      <c r="G202" s="6"/>
      <c r="H202" s="6"/>
    </row>
    <row r="203" spans="1:8" x14ac:dyDescent="0.25">
      <c r="A203" s="68"/>
      <c r="B203" s="21"/>
      <c r="C203" s="68"/>
      <c r="D203" s="68"/>
      <c r="E203" s="68"/>
      <c r="F203" s="68"/>
      <c r="G203" s="68"/>
      <c r="H203" s="68"/>
    </row>
  </sheetData>
  <mergeCells count="1">
    <mergeCell ref="A2:H2"/>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3"/>
  <sheetViews>
    <sheetView workbookViewId="0">
      <selection activeCell="B137" sqref="B137"/>
    </sheetView>
  </sheetViews>
  <sheetFormatPr defaultColWidth="11.25" defaultRowHeight="15.75" x14ac:dyDescent="0.25"/>
  <cols>
    <col min="1" max="1" width="22.5" style="8" customWidth="1"/>
    <col min="2" max="2" width="22.25" style="68" customWidth="1"/>
    <col min="3" max="3" width="12.75" style="68" customWidth="1"/>
    <col min="4" max="4" width="16" style="68" customWidth="1"/>
  </cols>
  <sheetData>
    <row r="1" spans="1:6" x14ac:dyDescent="0.25">
      <c r="A1" s="73" t="s">
        <v>81</v>
      </c>
      <c r="B1" s="73"/>
      <c r="C1" s="73"/>
      <c r="D1" s="73"/>
    </row>
    <row r="2" spans="1:6" x14ac:dyDescent="0.25">
      <c r="A2" s="73" t="s">
        <v>82</v>
      </c>
      <c r="B2" s="73"/>
      <c r="C2" s="73"/>
      <c r="D2" s="73"/>
    </row>
    <row r="3" spans="1:6" x14ac:dyDescent="0.25">
      <c r="A3" s="73" t="s">
        <v>83</v>
      </c>
      <c r="B3" s="73"/>
      <c r="C3" s="73"/>
      <c r="D3" s="73"/>
    </row>
    <row r="4" spans="1:6" s="66" customFormat="1" x14ac:dyDescent="0.25">
      <c r="A4" s="73" t="s">
        <v>84</v>
      </c>
      <c r="B4" s="73"/>
      <c r="C4" s="73"/>
      <c r="D4" s="73"/>
    </row>
    <row r="5" spans="1:6" s="66" customFormat="1" x14ac:dyDescent="0.25">
      <c r="A5" s="73" t="s">
        <v>85</v>
      </c>
      <c r="B5" s="73"/>
      <c r="C5" s="73"/>
      <c r="D5" s="73"/>
    </row>
    <row r="6" spans="1:6" s="66" customFormat="1" x14ac:dyDescent="0.25">
      <c r="A6" s="73" t="s">
        <v>86</v>
      </c>
      <c r="B6" s="73"/>
      <c r="C6" s="73"/>
      <c r="D6" s="73"/>
    </row>
    <row r="7" spans="1:6" s="66" customFormat="1" x14ac:dyDescent="0.25">
      <c r="A7" s="73" t="s">
        <v>87</v>
      </c>
      <c r="B7" s="73"/>
      <c r="C7" s="73"/>
      <c r="D7" s="73"/>
    </row>
    <row r="8" spans="1:6" s="66" customFormat="1" x14ac:dyDescent="0.25">
      <c r="A8" s="73" t="s">
        <v>88</v>
      </c>
      <c r="B8" s="73"/>
      <c r="C8" s="73"/>
      <c r="D8" s="73"/>
    </row>
    <row r="9" spans="1:6" s="66" customFormat="1" x14ac:dyDescent="0.25">
      <c r="A9" s="73" t="s">
        <v>89</v>
      </c>
      <c r="B9" s="73"/>
      <c r="C9" s="73"/>
      <c r="D9" s="73"/>
    </row>
    <row r="10" spans="1:6" s="2" customFormat="1" x14ac:dyDescent="0.25">
      <c r="A10" s="74" t="s">
        <v>90</v>
      </c>
      <c r="B10" s="74"/>
      <c r="C10" s="74"/>
      <c r="D10" s="74"/>
    </row>
    <row r="11" spans="1:6" s="66" customFormat="1" x14ac:dyDescent="0.25">
      <c r="A11" s="68"/>
      <c r="B11" s="68"/>
      <c r="C11" s="68"/>
      <c r="D11" s="68"/>
      <c r="F11" s="66" t="s">
        <v>91</v>
      </c>
    </row>
    <row r="12" spans="1:6" ht="19.899999999999999" customHeight="1" x14ac:dyDescent="0.25">
      <c r="A12" s="67" t="s">
        <v>78</v>
      </c>
      <c r="B12" s="67" t="s">
        <v>0</v>
      </c>
      <c r="C12" s="67"/>
      <c r="D12" s="67" t="s">
        <v>64</v>
      </c>
    </row>
    <row r="13" spans="1:6" s="59" customFormat="1" ht="25.15" customHeight="1" x14ac:dyDescent="0.25">
      <c r="A13" s="62"/>
      <c r="B13" s="62"/>
      <c r="C13" s="62"/>
      <c r="D13" s="62" t="s">
        <v>76</v>
      </c>
    </row>
    <row r="14" spans="1:6" x14ac:dyDescent="0.25">
      <c r="A14" s="6" t="s">
        <v>74</v>
      </c>
      <c r="B14" s="53" t="s">
        <v>66</v>
      </c>
      <c r="C14" s="6"/>
      <c r="D14" s="67">
        <v>3.19</v>
      </c>
    </row>
    <row r="15" spans="1:6" x14ac:dyDescent="0.25">
      <c r="A15" s="68"/>
      <c r="D15" s="50">
        <v>3.13</v>
      </c>
    </row>
    <row r="16" spans="1:6" x14ac:dyDescent="0.25">
      <c r="D16" s="50">
        <v>3.06</v>
      </c>
    </row>
    <row r="17" spans="2:4" x14ac:dyDescent="0.25">
      <c r="D17" s="50">
        <v>3.06</v>
      </c>
    </row>
    <row r="18" spans="2:4" x14ac:dyDescent="0.25">
      <c r="D18" s="50">
        <v>3.07</v>
      </c>
    </row>
    <row r="19" spans="2:4" x14ac:dyDescent="0.25">
      <c r="D19" s="50">
        <v>3.04</v>
      </c>
    </row>
    <row r="20" spans="2:4" x14ac:dyDescent="0.25">
      <c r="C20" s="21" t="s">
        <v>10</v>
      </c>
      <c r="D20" s="69">
        <f>AVERAGE(D14:D19)</f>
        <v>3.0916666666666668</v>
      </c>
    </row>
    <row r="21" spans="2:4" x14ac:dyDescent="0.25">
      <c r="C21" s="21" t="s">
        <v>11</v>
      </c>
      <c r="D21" s="69">
        <f>_xlfn.STDEV.P(D14:D19)</f>
        <v>5.209499869362591E-2</v>
      </c>
    </row>
    <row r="22" spans="2:4" x14ac:dyDescent="0.25">
      <c r="B22" s="54" t="s">
        <v>49</v>
      </c>
      <c r="D22" s="50">
        <v>2.08</v>
      </c>
    </row>
    <row r="23" spans="2:4" x14ac:dyDescent="0.25">
      <c r="D23" s="50">
        <v>2.25</v>
      </c>
    </row>
    <row r="24" spans="2:4" x14ac:dyDescent="0.25">
      <c r="D24" s="50">
        <v>2.14</v>
      </c>
    </row>
    <row r="25" spans="2:4" x14ac:dyDescent="0.25">
      <c r="D25" s="50">
        <v>2.08</v>
      </c>
    </row>
    <row r="26" spans="2:4" x14ac:dyDescent="0.25">
      <c r="D26" s="50">
        <v>2.2999999999999998</v>
      </c>
    </row>
    <row r="27" spans="2:4" x14ac:dyDescent="0.25">
      <c r="D27" s="50">
        <v>2.1800000000000002</v>
      </c>
    </row>
    <row r="28" spans="2:4" x14ac:dyDescent="0.25">
      <c r="C28" s="21" t="s">
        <v>10</v>
      </c>
      <c r="D28" s="69">
        <f>AVERAGE(D22:D27)</f>
        <v>2.1716666666666669</v>
      </c>
    </row>
    <row r="29" spans="2:4" x14ac:dyDescent="0.25">
      <c r="C29" s="21" t="s">
        <v>11</v>
      </c>
      <c r="D29" s="69">
        <f>_xlfn.STDEV.P(D22:D27)</f>
        <v>8.2141476869010632E-2</v>
      </c>
    </row>
    <row r="30" spans="2:4" x14ac:dyDescent="0.25">
      <c r="B30" s="54" t="s">
        <v>43</v>
      </c>
      <c r="D30" s="50">
        <v>2.21</v>
      </c>
    </row>
    <row r="31" spans="2:4" x14ac:dyDescent="0.25">
      <c r="D31" s="50">
        <v>1.05</v>
      </c>
    </row>
    <row r="32" spans="2:4" x14ac:dyDescent="0.25">
      <c r="D32" s="50">
        <v>1.55</v>
      </c>
    </row>
    <row r="33" spans="2:4" x14ac:dyDescent="0.25">
      <c r="C33" s="21" t="s">
        <v>10</v>
      </c>
      <c r="D33" s="69">
        <f>AVERAGE(D30:D32)</f>
        <v>1.6033333333333333</v>
      </c>
    </row>
    <row r="34" spans="2:4" x14ac:dyDescent="0.25">
      <c r="C34" s="21" t="s">
        <v>11</v>
      </c>
      <c r="D34" s="69">
        <f>_xlfn.STDEV.P(D30:D32)</f>
        <v>0.47506724670186418</v>
      </c>
    </row>
    <row r="35" spans="2:4" x14ac:dyDescent="0.25">
      <c r="B35" s="54" t="s">
        <v>38</v>
      </c>
      <c r="D35" s="50">
        <v>2.0699999999999998</v>
      </c>
    </row>
    <row r="36" spans="2:4" x14ac:dyDescent="0.25">
      <c r="D36" s="50">
        <v>2.2799999999999998</v>
      </c>
    </row>
    <row r="37" spans="2:4" x14ac:dyDescent="0.25">
      <c r="D37" s="50">
        <v>1.75</v>
      </c>
    </row>
    <row r="38" spans="2:4" x14ac:dyDescent="0.25">
      <c r="C38" s="21" t="s">
        <v>10</v>
      </c>
      <c r="D38" s="69">
        <f>AVERAGE(D35:D37)</f>
        <v>2.0333333333333332</v>
      </c>
    </row>
    <row r="39" spans="2:4" x14ac:dyDescent="0.25">
      <c r="C39" s="21" t="s">
        <v>11</v>
      </c>
      <c r="D39" s="69">
        <f>_xlfn.STDEV.P(D35:D37)</f>
        <v>0.21791945504908353</v>
      </c>
    </row>
    <row r="40" spans="2:4" x14ac:dyDescent="0.25">
      <c r="B40" s="54" t="s">
        <v>36</v>
      </c>
      <c r="D40" s="50">
        <v>3.14</v>
      </c>
    </row>
    <row r="41" spans="2:4" x14ac:dyDescent="0.25">
      <c r="D41" s="50">
        <v>3.21</v>
      </c>
    </row>
    <row r="42" spans="2:4" x14ac:dyDescent="0.25">
      <c r="D42" s="50">
        <v>3.15</v>
      </c>
    </row>
    <row r="43" spans="2:4" x14ac:dyDescent="0.25">
      <c r="D43" s="50">
        <v>3.22</v>
      </c>
    </row>
    <row r="44" spans="2:4" x14ac:dyDescent="0.25">
      <c r="C44" s="21" t="s">
        <v>10</v>
      </c>
      <c r="D44" s="69">
        <f>AVERAGE(D40:D43)</f>
        <v>3.18</v>
      </c>
    </row>
    <row r="45" spans="2:4" x14ac:dyDescent="0.25">
      <c r="C45" s="21" t="s">
        <v>11</v>
      </c>
      <c r="D45" s="69">
        <f>_xlfn.STDEV.P(D40:D43)</f>
        <v>3.5355339059327411E-2</v>
      </c>
    </row>
    <row r="46" spans="2:4" x14ac:dyDescent="0.25">
      <c r="B46" s="54" t="s">
        <v>31</v>
      </c>
      <c r="D46" s="50">
        <v>3.09</v>
      </c>
    </row>
    <row r="47" spans="2:4" x14ac:dyDescent="0.25">
      <c r="D47" s="50">
        <v>3.25</v>
      </c>
    </row>
    <row r="48" spans="2:4" x14ac:dyDescent="0.25">
      <c r="D48" s="50">
        <v>3.33</v>
      </c>
    </row>
    <row r="49" spans="2:4" x14ac:dyDescent="0.25">
      <c r="D49" s="50">
        <v>2.6</v>
      </c>
    </row>
    <row r="50" spans="2:4" x14ac:dyDescent="0.25">
      <c r="D50" s="50">
        <v>2.4500000000000002</v>
      </c>
    </row>
    <row r="51" spans="2:4" x14ac:dyDescent="0.25">
      <c r="D51" s="50">
        <v>3.02</v>
      </c>
    </row>
    <row r="52" spans="2:4" x14ac:dyDescent="0.25">
      <c r="D52" s="50">
        <v>2.83</v>
      </c>
    </row>
    <row r="53" spans="2:4" x14ac:dyDescent="0.25">
      <c r="C53" s="21" t="s">
        <v>10</v>
      </c>
      <c r="D53" s="69">
        <f t="shared" ref="D53" si="0">AVERAGE(D46:D52)</f>
        <v>2.9385714285714286</v>
      </c>
    </row>
    <row r="54" spans="2:4" x14ac:dyDescent="0.25">
      <c r="C54" s="21" t="s">
        <v>11</v>
      </c>
      <c r="D54" s="69">
        <f t="shared" ref="D54" si="1">_xlfn.STDEV.P(D46:D52)</f>
        <v>0.30352352563227325</v>
      </c>
    </row>
    <row r="55" spans="2:4" x14ac:dyDescent="0.25">
      <c r="B55" s="54" t="s">
        <v>28</v>
      </c>
      <c r="D55" s="50">
        <v>1.83</v>
      </c>
    </row>
    <row r="56" spans="2:4" x14ac:dyDescent="0.25">
      <c r="D56" s="50">
        <v>1.94</v>
      </c>
    </row>
    <row r="57" spans="2:4" x14ac:dyDescent="0.25">
      <c r="D57" s="50">
        <v>2.02</v>
      </c>
    </row>
    <row r="58" spans="2:4" x14ac:dyDescent="0.25">
      <c r="D58" s="50">
        <v>2.4500000000000002</v>
      </c>
    </row>
    <row r="59" spans="2:4" x14ac:dyDescent="0.25">
      <c r="C59" s="21" t="s">
        <v>10</v>
      </c>
      <c r="D59" s="69">
        <f>AVERAGE(D55:D58)</f>
        <v>2.06</v>
      </c>
    </row>
    <row r="60" spans="2:4" x14ac:dyDescent="0.25">
      <c r="C60" s="21" t="s">
        <v>11</v>
      </c>
      <c r="D60" s="69">
        <f>_xlfn.STDEV.P(D55:D58)</f>
        <v>0.23505318547086509</v>
      </c>
    </row>
    <row r="61" spans="2:4" x14ac:dyDescent="0.25">
      <c r="B61" s="54" t="s">
        <v>25</v>
      </c>
      <c r="D61" s="50">
        <v>1.34</v>
      </c>
    </row>
    <row r="62" spans="2:4" x14ac:dyDescent="0.25">
      <c r="D62" s="50">
        <v>1.46</v>
      </c>
    </row>
    <row r="63" spans="2:4" x14ac:dyDescent="0.25">
      <c r="D63" s="50">
        <v>1.38</v>
      </c>
    </row>
    <row r="64" spans="2:4" x14ac:dyDescent="0.25">
      <c r="D64" s="50">
        <v>1.44</v>
      </c>
    </row>
    <row r="65" spans="2:4" x14ac:dyDescent="0.25">
      <c r="D65" s="50">
        <v>1.25</v>
      </c>
    </row>
    <row r="66" spans="2:4" x14ac:dyDescent="0.25">
      <c r="D66" s="50">
        <v>1.34</v>
      </c>
    </row>
    <row r="67" spans="2:4" x14ac:dyDescent="0.25">
      <c r="C67" s="21" t="s">
        <v>10</v>
      </c>
      <c r="D67" s="69">
        <f>AVERAGE(D61:D66)</f>
        <v>1.3683333333333332</v>
      </c>
    </row>
    <row r="68" spans="2:4" x14ac:dyDescent="0.25">
      <c r="C68" s="21" t="s">
        <v>11</v>
      </c>
      <c r="D68" s="69">
        <f>_xlfn.STDEV.P(D61:D66)</f>
        <v>6.986097305044893E-2</v>
      </c>
    </row>
    <row r="69" spans="2:4" x14ac:dyDescent="0.25">
      <c r="B69" s="54" t="s">
        <v>23</v>
      </c>
      <c r="D69" s="50">
        <v>2.9</v>
      </c>
    </row>
    <row r="70" spans="2:4" x14ac:dyDescent="0.25">
      <c r="D70" s="50">
        <v>2.72</v>
      </c>
    </row>
    <row r="71" spans="2:4" x14ac:dyDescent="0.25">
      <c r="D71" s="50">
        <v>2.8</v>
      </c>
    </row>
    <row r="72" spans="2:4" x14ac:dyDescent="0.25">
      <c r="D72" s="50">
        <v>2.81</v>
      </c>
    </row>
    <row r="73" spans="2:4" x14ac:dyDescent="0.25">
      <c r="C73" s="21" t="s">
        <v>10</v>
      </c>
      <c r="D73" s="69">
        <f>AVERAGE(D69:D72)</f>
        <v>2.8075000000000001</v>
      </c>
    </row>
    <row r="74" spans="2:4" x14ac:dyDescent="0.25">
      <c r="C74" s="21" t="s">
        <v>11</v>
      </c>
      <c r="D74" s="69">
        <f>_xlfn.STDEV.P(D69:D72)</f>
        <v>6.3786754110865276E-2</v>
      </c>
    </row>
    <row r="75" spans="2:4" x14ac:dyDescent="0.25">
      <c r="B75" s="54" t="s">
        <v>21</v>
      </c>
      <c r="D75" s="50">
        <v>3.03</v>
      </c>
    </row>
    <row r="76" spans="2:4" x14ac:dyDescent="0.25">
      <c r="D76" s="50">
        <v>2.92</v>
      </c>
    </row>
    <row r="77" spans="2:4" x14ac:dyDescent="0.25">
      <c r="D77" s="50">
        <v>2.58</v>
      </c>
    </row>
    <row r="78" spans="2:4" x14ac:dyDescent="0.25">
      <c r="D78" s="50">
        <v>2.64</v>
      </c>
    </row>
    <row r="79" spans="2:4" x14ac:dyDescent="0.25">
      <c r="D79" s="50">
        <v>2.89</v>
      </c>
    </row>
    <row r="80" spans="2:4" x14ac:dyDescent="0.25">
      <c r="C80" s="21" t="s">
        <v>10</v>
      </c>
      <c r="D80" s="69">
        <f>AVERAGE(D75:D79)</f>
        <v>2.8120000000000003</v>
      </c>
    </row>
    <row r="81" spans="1:4" x14ac:dyDescent="0.25">
      <c r="C81" s="21" t="s">
        <v>11</v>
      </c>
      <c r="D81" s="69">
        <f>_xlfn.STDEV.P(D75:D79)</f>
        <v>0.17244129435839886</v>
      </c>
    </row>
    <row r="82" spans="1:4" x14ac:dyDescent="0.25">
      <c r="B82" s="54" t="s">
        <v>20</v>
      </c>
      <c r="D82" s="50">
        <v>3.33</v>
      </c>
    </row>
    <row r="83" spans="1:4" x14ac:dyDescent="0.25">
      <c r="B83" s="54"/>
      <c r="D83" s="50">
        <v>3.24</v>
      </c>
    </row>
    <row r="84" spans="1:4" x14ac:dyDescent="0.25">
      <c r="D84" s="50">
        <v>2.2000000000000002</v>
      </c>
    </row>
    <row r="85" spans="1:4" x14ac:dyDescent="0.25">
      <c r="D85" s="50">
        <v>2.78</v>
      </c>
    </row>
    <row r="86" spans="1:4" x14ac:dyDescent="0.25">
      <c r="C86" s="21" t="s">
        <v>10</v>
      </c>
      <c r="D86" s="69">
        <f>AVERAGE(D82:D85)</f>
        <v>2.8874999999999997</v>
      </c>
    </row>
    <row r="87" spans="1:4" x14ac:dyDescent="0.25">
      <c r="C87" s="21" t="s">
        <v>11</v>
      </c>
      <c r="D87" s="69">
        <f>_xlfn.STDEV.P(D82:D85)</f>
        <v>0.4484069022662352</v>
      </c>
    </row>
    <row r="88" spans="1:4" s="66" customFormat="1" x14ac:dyDescent="0.25">
      <c r="A88" s="8"/>
      <c r="B88" s="68"/>
      <c r="C88" s="68"/>
      <c r="D88" s="56"/>
    </row>
    <row r="89" spans="1:4" x14ac:dyDescent="0.25">
      <c r="A89" s="8" t="s">
        <v>75</v>
      </c>
      <c r="B89" s="54" t="s">
        <v>16</v>
      </c>
      <c r="D89" s="50">
        <v>4.42</v>
      </c>
    </row>
    <row r="90" spans="1:4" x14ac:dyDescent="0.25">
      <c r="D90" s="50">
        <v>3.94</v>
      </c>
    </row>
    <row r="91" spans="1:4" x14ac:dyDescent="0.25">
      <c r="D91" s="50">
        <v>4.0199999999999996</v>
      </c>
    </row>
    <row r="92" spans="1:4" x14ac:dyDescent="0.25">
      <c r="D92" s="50">
        <v>4.3899999999999997</v>
      </c>
    </row>
    <row r="93" spans="1:4" x14ac:dyDescent="0.25">
      <c r="D93" s="50">
        <v>4.8099999999999996</v>
      </c>
    </row>
    <row r="94" spans="1:4" x14ac:dyDescent="0.25">
      <c r="D94" s="50">
        <v>4.51</v>
      </c>
    </row>
    <row r="95" spans="1:4" x14ac:dyDescent="0.25">
      <c r="C95" s="21" t="s">
        <v>10</v>
      </c>
      <c r="D95" s="69">
        <f>AVERAGE(D89:D94)</f>
        <v>4.3483333333333327</v>
      </c>
    </row>
    <row r="96" spans="1:4" x14ac:dyDescent="0.25">
      <c r="C96" s="21" t="s">
        <v>11</v>
      </c>
      <c r="D96" s="69">
        <f>_xlfn.STDEV.P(D89:D94)</f>
        <v>0.29458539603238232</v>
      </c>
    </row>
    <row r="97" spans="2:4" x14ac:dyDescent="0.25">
      <c r="B97" s="54" t="s">
        <v>45</v>
      </c>
      <c r="D97" s="50">
        <v>8.25</v>
      </c>
    </row>
    <row r="98" spans="2:4" x14ac:dyDescent="0.25">
      <c r="D98" s="50">
        <v>8.4499999999999993</v>
      </c>
    </row>
    <row r="99" spans="2:4" x14ac:dyDescent="0.25">
      <c r="D99" s="50">
        <v>7.85</v>
      </c>
    </row>
    <row r="100" spans="2:4" x14ac:dyDescent="0.25">
      <c r="D100" s="50">
        <v>7.86</v>
      </c>
    </row>
    <row r="101" spans="2:4" x14ac:dyDescent="0.25">
      <c r="C101" s="21" t="s">
        <v>10</v>
      </c>
      <c r="D101" s="69">
        <f>AVERAGE(D97:D100)</f>
        <v>8.1024999999999991</v>
      </c>
    </row>
    <row r="102" spans="2:4" x14ac:dyDescent="0.25">
      <c r="C102" s="21" t="s">
        <v>11</v>
      </c>
      <c r="D102" s="69">
        <f>_xlfn.STDEV.P(D97:D100)</f>
        <v>0.25742717416776323</v>
      </c>
    </row>
    <row r="103" spans="2:4" x14ac:dyDescent="0.25">
      <c r="B103" s="54" t="s">
        <v>42</v>
      </c>
      <c r="D103" s="50">
        <v>7.7</v>
      </c>
    </row>
    <row r="104" spans="2:4" x14ac:dyDescent="0.25">
      <c r="D104" s="50">
        <v>7.86</v>
      </c>
    </row>
    <row r="105" spans="2:4" x14ac:dyDescent="0.25">
      <c r="D105" s="50">
        <v>5.92</v>
      </c>
    </row>
    <row r="106" spans="2:4" x14ac:dyDescent="0.25">
      <c r="D106" s="50">
        <v>5.93</v>
      </c>
    </row>
    <row r="107" spans="2:4" x14ac:dyDescent="0.25">
      <c r="C107" s="21" t="s">
        <v>10</v>
      </c>
      <c r="D107" s="69">
        <f>AVERAGE(D103:D106)</f>
        <v>6.8525</v>
      </c>
    </row>
    <row r="108" spans="2:4" x14ac:dyDescent="0.25">
      <c r="C108" s="21" t="s">
        <v>11</v>
      </c>
      <c r="D108" s="69">
        <f>_xlfn.STDEV.P(D103:D106)</f>
        <v>0.92923019214831948</v>
      </c>
    </row>
    <row r="109" spans="2:4" x14ac:dyDescent="0.25">
      <c r="B109" s="54" t="s">
        <v>35</v>
      </c>
      <c r="D109" s="50">
        <v>13.95</v>
      </c>
    </row>
    <row r="110" spans="2:4" x14ac:dyDescent="0.25">
      <c r="D110" s="50">
        <v>14.36</v>
      </c>
    </row>
    <row r="111" spans="2:4" x14ac:dyDescent="0.25">
      <c r="D111" s="50">
        <v>13.71</v>
      </c>
    </row>
    <row r="112" spans="2:4" x14ac:dyDescent="0.25">
      <c r="D112" s="50">
        <v>14.64</v>
      </c>
    </row>
    <row r="113" spans="2:4" x14ac:dyDescent="0.25">
      <c r="D113" s="50">
        <v>12.97</v>
      </c>
    </row>
    <row r="114" spans="2:4" x14ac:dyDescent="0.25">
      <c r="D114" s="50">
        <v>14.51</v>
      </c>
    </row>
    <row r="115" spans="2:4" x14ac:dyDescent="0.25">
      <c r="C115" s="21" t="s">
        <v>10</v>
      </c>
      <c r="D115" s="69">
        <f>AVERAGE(D109:D114)</f>
        <v>14.023333333333333</v>
      </c>
    </row>
    <row r="116" spans="2:4" x14ac:dyDescent="0.25">
      <c r="C116" s="21" t="s">
        <v>11</v>
      </c>
      <c r="D116" s="69">
        <f>_xlfn.STDEV.P(D109:D114)</f>
        <v>0.56914165391598426</v>
      </c>
    </row>
    <row r="117" spans="2:4" x14ac:dyDescent="0.25">
      <c r="B117" s="54" t="s">
        <v>34</v>
      </c>
      <c r="D117" s="50">
        <v>8.44</v>
      </c>
    </row>
    <row r="118" spans="2:4" x14ac:dyDescent="0.25">
      <c r="D118" s="50">
        <v>7.65</v>
      </c>
    </row>
    <row r="119" spans="2:4" x14ac:dyDescent="0.25">
      <c r="D119" s="50">
        <v>7.94</v>
      </c>
    </row>
    <row r="120" spans="2:4" x14ac:dyDescent="0.25">
      <c r="D120" s="50">
        <v>8.77</v>
      </c>
    </row>
    <row r="121" spans="2:4" x14ac:dyDescent="0.25">
      <c r="D121" s="50">
        <v>8.19</v>
      </c>
    </row>
    <row r="122" spans="2:4" x14ac:dyDescent="0.25">
      <c r="D122" s="50">
        <v>8.31</v>
      </c>
    </row>
    <row r="123" spans="2:4" x14ac:dyDescent="0.25">
      <c r="C123" s="21" t="s">
        <v>10</v>
      </c>
      <c r="D123" s="69">
        <f>AVERAGE(D117:D122)</f>
        <v>8.2166666666666668</v>
      </c>
    </row>
    <row r="124" spans="2:4" x14ac:dyDescent="0.25">
      <c r="C124" s="21" t="s">
        <v>11</v>
      </c>
      <c r="D124" s="69">
        <f>_xlfn.STDEV.P(D117:D122)</f>
        <v>0.35663551265807603</v>
      </c>
    </row>
    <row r="125" spans="2:4" x14ac:dyDescent="0.25">
      <c r="B125" s="54" t="s">
        <v>24</v>
      </c>
      <c r="D125" s="50">
        <v>6.79</v>
      </c>
    </row>
    <row r="126" spans="2:4" x14ac:dyDescent="0.25">
      <c r="D126" s="50">
        <v>6.95</v>
      </c>
    </row>
    <row r="127" spans="2:4" x14ac:dyDescent="0.25">
      <c r="D127" s="50">
        <v>7.61</v>
      </c>
    </row>
    <row r="128" spans="2:4" x14ac:dyDescent="0.25">
      <c r="D128" s="50">
        <v>6.81</v>
      </c>
    </row>
    <row r="129" spans="1:4" x14ac:dyDescent="0.25">
      <c r="D129" s="50">
        <v>7.59</v>
      </c>
    </row>
    <row r="130" spans="1:4" x14ac:dyDescent="0.25">
      <c r="D130" s="50">
        <v>6.91</v>
      </c>
    </row>
    <row r="131" spans="1:4" x14ac:dyDescent="0.25">
      <c r="C131" s="21" t="s">
        <v>10</v>
      </c>
      <c r="D131" s="69">
        <f>AVERAGE(D125:D130)</f>
        <v>7.1099999999999994</v>
      </c>
    </row>
    <row r="132" spans="1:4" x14ac:dyDescent="0.25">
      <c r="C132" s="21" t="s">
        <v>11</v>
      </c>
      <c r="D132" s="69">
        <f>_xlfn.STDEV.P(D125:D130)</f>
        <v>0.35080858978460994</v>
      </c>
    </row>
    <row r="133" spans="1:4" x14ac:dyDescent="0.25">
      <c r="A133" s="6"/>
      <c r="B133" s="6"/>
      <c r="C133" s="6"/>
      <c r="D133" s="6"/>
    </row>
  </sheetData>
  <mergeCells count="10">
    <mergeCell ref="A7:D7"/>
    <mergeCell ref="A8:D8"/>
    <mergeCell ref="A9:D9"/>
    <mergeCell ref="A10:D10"/>
    <mergeCell ref="A1:D1"/>
    <mergeCell ref="A2:D2"/>
    <mergeCell ref="A3:D3"/>
    <mergeCell ref="A4:D4"/>
    <mergeCell ref="A5:D5"/>
    <mergeCell ref="A6:D6"/>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4"/>
  <sheetViews>
    <sheetView zoomScale="50" workbookViewId="0">
      <selection sqref="A1:S1"/>
    </sheetView>
  </sheetViews>
  <sheetFormatPr defaultColWidth="11.25" defaultRowHeight="15.75" x14ac:dyDescent="0.25"/>
  <cols>
    <col min="1" max="1" width="18.25" customWidth="1"/>
    <col min="2" max="12" width="16.25" customWidth="1"/>
    <col min="13" max="13" width="4.25" customWidth="1"/>
    <col min="14" max="14" width="17.75" customWidth="1"/>
    <col min="15" max="17" width="16.25" customWidth="1"/>
    <col min="18" max="18" width="15.25" customWidth="1"/>
    <col min="19" max="19" width="16.25" customWidth="1"/>
  </cols>
  <sheetData>
    <row r="1" spans="1:19" ht="20.25" x14ac:dyDescent="0.35">
      <c r="A1" s="75" t="s">
        <v>79</v>
      </c>
      <c r="B1" s="75"/>
      <c r="C1" s="75"/>
      <c r="D1" s="75"/>
      <c r="E1" s="75"/>
      <c r="F1" s="75"/>
      <c r="G1" s="75"/>
      <c r="H1" s="75"/>
      <c r="I1" s="75"/>
      <c r="J1" s="75"/>
      <c r="K1" s="75"/>
      <c r="L1" s="75"/>
      <c r="M1" s="75"/>
      <c r="N1" s="75"/>
      <c r="O1" s="75"/>
      <c r="P1" s="75"/>
      <c r="Q1" s="75"/>
      <c r="R1" s="75"/>
      <c r="S1" s="75"/>
    </row>
    <row r="2" spans="1:19" x14ac:dyDescent="0.25">
      <c r="A2" s="75" t="s">
        <v>77</v>
      </c>
      <c r="B2" s="75"/>
      <c r="C2" s="75"/>
      <c r="D2" s="75"/>
      <c r="E2" s="75"/>
      <c r="F2" s="75"/>
      <c r="G2" s="75"/>
      <c r="H2" s="75"/>
      <c r="I2" s="75"/>
      <c r="J2" s="75"/>
      <c r="K2" s="75"/>
      <c r="L2" s="75"/>
      <c r="M2" s="75"/>
      <c r="N2" s="75"/>
      <c r="O2" s="75"/>
      <c r="P2" s="75"/>
      <c r="Q2" s="75"/>
      <c r="R2" s="75"/>
      <c r="S2" s="75"/>
    </row>
    <row r="3" spans="1:19" x14ac:dyDescent="0.25">
      <c r="A3" s="75"/>
      <c r="B3" s="75"/>
      <c r="C3" s="75"/>
      <c r="D3" s="75"/>
      <c r="E3" s="75"/>
      <c r="F3" s="75"/>
      <c r="G3" s="75"/>
      <c r="H3" s="75"/>
      <c r="I3" s="75"/>
      <c r="J3" s="75"/>
      <c r="K3" s="75"/>
      <c r="L3" s="75"/>
      <c r="M3" s="75"/>
      <c r="N3" s="75"/>
      <c r="O3" s="75"/>
      <c r="P3" s="75"/>
      <c r="Q3" s="75"/>
      <c r="R3" s="75"/>
      <c r="S3" s="75"/>
    </row>
    <row r="4" spans="1:19" x14ac:dyDescent="0.25">
      <c r="A4" s="75"/>
      <c r="B4" s="75"/>
      <c r="C4" s="75"/>
      <c r="D4" s="75"/>
      <c r="E4" s="75"/>
      <c r="F4" s="75"/>
      <c r="G4" s="75"/>
      <c r="H4" s="75"/>
      <c r="I4" s="75"/>
      <c r="J4" s="75"/>
      <c r="K4" s="75"/>
      <c r="L4" s="75"/>
      <c r="M4" s="75"/>
      <c r="N4" s="75"/>
      <c r="O4" s="75"/>
      <c r="P4" s="75"/>
      <c r="Q4" s="75"/>
      <c r="R4" s="75"/>
      <c r="S4" s="75"/>
    </row>
    <row r="6" spans="1:19" ht="30" customHeight="1" x14ac:dyDescent="0.25">
      <c r="A6" s="37"/>
      <c r="B6" s="76" t="s">
        <v>74</v>
      </c>
      <c r="C6" s="76"/>
      <c r="D6" s="76"/>
      <c r="E6" s="76"/>
      <c r="F6" s="76"/>
      <c r="G6" s="76"/>
      <c r="H6" s="76"/>
      <c r="I6" s="76"/>
      <c r="J6" s="76"/>
      <c r="K6" s="76"/>
      <c r="L6" s="76"/>
      <c r="M6" s="38"/>
      <c r="N6" s="76" t="s">
        <v>75</v>
      </c>
      <c r="O6" s="76"/>
      <c r="P6" s="76"/>
      <c r="Q6" s="76"/>
      <c r="R6" s="76"/>
      <c r="S6" s="76"/>
    </row>
    <row r="7" spans="1:19" x14ac:dyDescent="0.25">
      <c r="A7" s="39"/>
      <c r="B7" s="76"/>
      <c r="C7" s="76"/>
      <c r="D7" s="76"/>
      <c r="E7" s="76"/>
      <c r="F7" s="76"/>
      <c r="G7" s="38"/>
      <c r="H7" s="38"/>
      <c r="I7" s="38"/>
      <c r="J7" s="76"/>
      <c r="K7" s="76"/>
      <c r="L7" s="38"/>
      <c r="M7" s="39"/>
      <c r="N7" s="38"/>
      <c r="O7" s="76"/>
      <c r="P7" s="76"/>
      <c r="Q7" s="76"/>
      <c r="R7" s="76"/>
      <c r="S7" s="76"/>
    </row>
    <row r="8" spans="1:19" ht="25.15" customHeight="1" x14ac:dyDescent="0.25">
      <c r="A8" s="40" t="s">
        <v>0</v>
      </c>
      <c r="B8" s="41" t="s">
        <v>66</v>
      </c>
      <c r="C8" s="41" t="s">
        <v>49</v>
      </c>
      <c r="D8" s="41" t="s">
        <v>43</v>
      </c>
      <c r="E8" s="41" t="s">
        <v>38</v>
      </c>
      <c r="F8" s="41" t="s">
        <v>36</v>
      </c>
      <c r="G8" s="41" t="s">
        <v>31</v>
      </c>
      <c r="H8" s="41" t="s">
        <v>28</v>
      </c>
      <c r="I8" s="41" t="s">
        <v>25</v>
      </c>
      <c r="J8" s="41" t="s">
        <v>23</v>
      </c>
      <c r="K8" s="41" t="s">
        <v>21</v>
      </c>
      <c r="L8" s="41" t="s">
        <v>20</v>
      </c>
      <c r="M8" s="42"/>
      <c r="N8" s="42" t="s">
        <v>16</v>
      </c>
      <c r="O8" s="42" t="s">
        <v>45</v>
      </c>
      <c r="P8" s="42" t="s">
        <v>42</v>
      </c>
      <c r="Q8" s="42" t="s">
        <v>35</v>
      </c>
      <c r="R8" s="42" t="s">
        <v>34</v>
      </c>
      <c r="S8" s="42" t="s">
        <v>24</v>
      </c>
    </row>
    <row r="9" spans="1:19" ht="21" customHeight="1" x14ac:dyDescent="0.25">
      <c r="A9" s="38" t="s">
        <v>64</v>
      </c>
      <c r="B9" s="43">
        <v>3.19</v>
      </c>
      <c r="C9" s="43">
        <v>2.08</v>
      </c>
      <c r="D9" s="43">
        <v>2.21</v>
      </c>
      <c r="E9" s="43">
        <v>2.0699999999999998</v>
      </c>
      <c r="F9" s="43">
        <v>3.14</v>
      </c>
      <c r="G9" s="43">
        <v>3.09</v>
      </c>
      <c r="H9" s="43">
        <v>1.83</v>
      </c>
      <c r="I9" s="43">
        <v>1.34</v>
      </c>
      <c r="J9" s="43">
        <v>2.9</v>
      </c>
      <c r="K9" s="43">
        <v>3.03</v>
      </c>
      <c r="L9" s="43">
        <v>3.33</v>
      </c>
      <c r="M9" s="43"/>
      <c r="N9" s="43">
        <v>4.42</v>
      </c>
      <c r="O9" s="43">
        <v>8.25</v>
      </c>
      <c r="P9" s="43">
        <v>7.7</v>
      </c>
      <c r="Q9" s="43">
        <v>13.95</v>
      </c>
      <c r="R9" s="43">
        <v>8.44</v>
      </c>
      <c r="S9" s="43">
        <v>6.79</v>
      </c>
    </row>
    <row r="10" spans="1:19" ht="21" customHeight="1" x14ac:dyDescent="0.25">
      <c r="A10" s="39" t="s">
        <v>65</v>
      </c>
      <c r="B10" s="44">
        <v>3.13</v>
      </c>
      <c r="C10" s="44">
        <v>2.25</v>
      </c>
      <c r="D10" s="44">
        <v>1.05</v>
      </c>
      <c r="E10" s="44">
        <v>2.2799999999999998</v>
      </c>
      <c r="F10" s="44">
        <v>3.21</v>
      </c>
      <c r="G10" s="44">
        <v>3.25</v>
      </c>
      <c r="H10" s="44">
        <v>1.94</v>
      </c>
      <c r="I10" s="44">
        <v>1.46</v>
      </c>
      <c r="J10" s="44">
        <v>2.72</v>
      </c>
      <c r="K10" s="44">
        <v>2.92</v>
      </c>
      <c r="L10" s="44">
        <v>3.24</v>
      </c>
      <c r="M10" s="44"/>
      <c r="N10" s="44">
        <v>3.94</v>
      </c>
      <c r="O10" s="44">
        <v>8.4499999999999993</v>
      </c>
      <c r="P10" s="44">
        <v>7.86</v>
      </c>
      <c r="Q10" s="44">
        <v>14.36</v>
      </c>
      <c r="R10" s="44">
        <v>7.65</v>
      </c>
      <c r="S10" s="44">
        <v>6.95</v>
      </c>
    </row>
    <row r="11" spans="1:19" ht="21" customHeight="1" x14ac:dyDescent="0.25">
      <c r="A11" s="40"/>
      <c r="B11" s="44">
        <v>3.06</v>
      </c>
      <c r="C11" s="44">
        <v>2.14</v>
      </c>
      <c r="D11" s="44">
        <v>1.55</v>
      </c>
      <c r="E11" s="44">
        <v>1.75</v>
      </c>
      <c r="F11" s="44">
        <v>3.15</v>
      </c>
      <c r="G11" s="44">
        <v>3.33</v>
      </c>
      <c r="H11" s="44">
        <v>2.02</v>
      </c>
      <c r="I11" s="44">
        <v>1.38</v>
      </c>
      <c r="J11" s="44">
        <v>2.8</v>
      </c>
      <c r="K11" s="44">
        <v>2.58</v>
      </c>
      <c r="L11" s="44">
        <v>2.2000000000000002</v>
      </c>
      <c r="M11" s="44"/>
      <c r="N11" s="44">
        <v>4.0199999999999996</v>
      </c>
      <c r="O11" s="44">
        <v>7.85</v>
      </c>
      <c r="P11" s="44">
        <v>5.92</v>
      </c>
      <c r="Q11" s="44">
        <v>13.71</v>
      </c>
      <c r="R11" s="44">
        <v>7.94</v>
      </c>
      <c r="S11" s="44">
        <v>7.61</v>
      </c>
    </row>
    <row r="12" spans="1:19" ht="21" customHeight="1" x14ac:dyDescent="0.25">
      <c r="A12" s="40"/>
      <c r="B12" s="44">
        <v>3.06</v>
      </c>
      <c r="C12" s="44">
        <v>2.08</v>
      </c>
      <c r="D12" s="39"/>
      <c r="E12" s="39"/>
      <c r="F12" s="44">
        <v>3.22</v>
      </c>
      <c r="G12" s="44">
        <v>2.6</v>
      </c>
      <c r="H12" s="44">
        <v>2.4500000000000002</v>
      </c>
      <c r="I12" s="44">
        <v>1.44</v>
      </c>
      <c r="J12" s="44">
        <v>2.81</v>
      </c>
      <c r="K12" s="44">
        <v>2.64</v>
      </c>
      <c r="L12" s="44">
        <v>2.78</v>
      </c>
      <c r="M12" s="44"/>
      <c r="N12" s="44">
        <v>4.3899999999999997</v>
      </c>
      <c r="O12" s="44">
        <v>7.86</v>
      </c>
      <c r="P12" s="44">
        <v>5.93</v>
      </c>
      <c r="Q12" s="44">
        <v>14.64</v>
      </c>
      <c r="R12" s="44">
        <v>8.77</v>
      </c>
      <c r="S12" s="44">
        <v>6.81</v>
      </c>
    </row>
    <row r="13" spans="1:19" ht="21" customHeight="1" x14ac:dyDescent="0.25">
      <c r="A13" s="40"/>
      <c r="B13" s="44">
        <v>3.07</v>
      </c>
      <c r="C13" s="44">
        <v>2.2999999999999998</v>
      </c>
      <c r="D13" s="39"/>
      <c r="E13" s="40"/>
      <c r="F13" s="39"/>
      <c r="G13" s="44">
        <v>2.4500000000000002</v>
      </c>
      <c r="H13" s="39"/>
      <c r="I13" s="44">
        <v>1.25</v>
      </c>
      <c r="J13" s="39"/>
      <c r="K13" s="44">
        <v>2.89</v>
      </c>
      <c r="L13" s="39"/>
      <c r="M13" s="39"/>
      <c r="N13" s="44">
        <v>4.8099999999999996</v>
      </c>
      <c r="O13" s="39"/>
      <c r="P13" s="39"/>
      <c r="Q13" s="44">
        <v>12.97</v>
      </c>
      <c r="R13" s="44">
        <v>8.19</v>
      </c>
      <c r="S13" s="44">
        <v>7.59</v>
      </c>
    </row>
    <row r="14" spans="1:19" ht="21" customHeight="1" x14ac:dyDescent="0.25">
      <c r="A14" s="40"/>
      <c r="B14" s="44">
        <v>3.04</v>
      </c>
      <c r="C14" s="44">
        <v>2.1800000000000002</v>
      </c>
      <c r="D14" s="40"/>
      <c r="E14" s="39"/>
      <c r="F14" s="39"/>
      <c r="G14" s="44">
        <v>3.02</v>
      </c>
      <c r="H14" s="39"/>
      <c r="I14" s="44">
        <v>1.34</v>
      </c>
      <c r="J14" s="40"/>
      <c r="K14" s="40"/>
      <c r="L14" s="40"/>
      <c r="M14" s="40"/>
      <c r="N14" s="44">
        <v>4.51</v>
      </c>
      <c r="O14" s="39"/>
      <c r="P14" s="39"/>
      <c r="Q14" s="44">
        <v>14.51</v>
      </c>
      <c r="R14" s="44">
        <v>8.31</v>
      </c>
      <c r="S14" s="44">
        <v>6.91</v>
      </c>
    </row>
    <row r="15" spans="1:19" ht="21" customHeight="1" x14ac:dyDescent="0.25">
      <c r="A15" s="40"/>
      <c r="B15" s="39"/>
      <c r="C15" s="40"/>
      <c r="D15" s="40"/>
      <c r="E15" s="39"/>
      <c r="F15" s="39"/>
      <c r="G15" s="44">
        <v>2.83</v>
      </c>
      <c r="H15" s="39"/>
      <c r="I15" s="39"/>
      <c r="J15" s="40"/>
      <c r="K15" s="40"/>
      <c r="L15" s="40"/>
      <c r="M15" s="40"/>
      <c r="N15" s="39"/>
      <c r="O15" s="39"/>
      <c r="P15" s="39"/>
      <c r="Q15" s="39"/>
      <c r="R15" s="39"/>
      <c r="S15" s="39"/>
    </row>
    <row r="16" spans="1:19" ht="21" customHeight="1" x14ac:dyDescent="0.25">
      <c r="A16" s="38" t="s">
        <v>10</v>
      </c>
      <c r="B16" s="45">
        <f t="shared" ref="B16:L16" si="0">AVERAGE(B9:B15)</f>
        <v>3.0916666666666668</v>
      </c>
      <c r="C16" s="45">
        <f t="shared" si="0"/>
        <v>2.1716666666666669</v>
      </c>
      <c r="D16" s="45">
        <f t="shared" si="0"/>
        <v>1.6033333333333333</v>
      </c>
      <c r="E16" s="45">
        <f t="shared" si="0"/>
        <v>2.0333333333333332</v>
      </c>
      <c r="F16" s="45">
        <f t="shared" si="0"/>
        <v>3.18</v>
      </c>
      <c r="G16" s="45">
        <f t="shared" si="0"/>
        <v>2.9385714285714286</v>
      </c>
      <c r="H16" s="45">
        <f t="shared" si="0"/>
        <v>2.06</v>
      </c>
      <c r="I16" s="45">
        <f t="shared" si="0"/>
        <v>1.3683333333333332</v>
      </c>
      <c r="J16" s="45">
        <f t="shared" si="0"/>
        <v>2.8075000000000001</v>
      </c>
      <c r="K16" s="45">
        <f t="shared" si="0"/>
        <v>2.8120000000000003</v>
      </c>
      <c r="L16" s="45">
        <f t="shared" si="0"/>
        <v>2.8874999999999997</v>
      </c>
      <c r="M16" s="45"/>
      <c r="N16" s="45">
        <f t="shared" ref="N16" si="1">AVERAGE(N9:N15)</f>
        <v>4.3483333333333327</v>
      </c>
      <c r="O16" s="45">
        <f>AVERAGE(O9:O15)</f>
        <v>8.1024999999999991</v>
      </c>
      <c r="P16" s="45">
        <f>AVERAGE(P9:P15)</f>
        <v>6.8525</v>
      </c>
      <c r="Q16" s="45">
        <f>AVERAGE(Q9:Q15)</f>
        <v>14.023333333333333</v>
      </c>
      <c r="R16" s="45">
        <f>AVERAGE(R9:R15)</f>
        <v>8.2166666666666668</v>
      </c>
      <c r="S16" s="45">
        <f>AVERAGE(S9:S15)</f>
        <v>7.1099999999999994</v>
      </c>
    </row>
    <row r="17" spans="1:19" ht="21" customHeight="1" x14ac:dyDescent="0.25">
      <c r="A17" s="39" t="s">
        <v>11</v>
      </c>
      <c r="B17" s="46">
        <f t="shared" ref="B17:L17" si="2">_xlfn.STDEV.P(B9:B15)</f>
        <v>5.209499869362591E-2</v>
      </c>
      <c r="C17" s="46">
        <f t="shared" si="2"/>
        <v>8.2141476869010632E-2</v>
      </c>
      <c r="D17" s="46">
        <f t="shared" si="2"/>
        <v>0.47506724670186418</v>
      </c>
      <c r="E17" s="46">
        <f t="shared" si="2"/>
        <v>0.21791945504908353</v>
      </c>
      <c r="F17" s="46">
        <f t="shared" si="2"/>
        <v>3.5355339059327411E-2</v>
      </c>
      <c r="G17" s="46">
        <f t="shared" si="2"/>
        <v>0.30352352563227325</v>
      </c>
      <c r="H17" s="46">
        <f t="shared" si="2"/>
        <v>0.23505318547086509</v>
      </c>
      <c r="I17" s="46">
        <f t="shared" si="2"/>
        <v>6.986097305044893E-2</v>
      </c>
      <c r="J17" s="46">
        <f t="shared" si="2"/>
        <v>6.3786754110865276E-2</v>
      </c>
      <c r="K17" s="46">
        <f t="shared" si="2"/>
        <v>0.17244129435839886</v>
      </c>
      <c r="L17" s="46">
        <f t="shared" si="2"/>
        <v>0.4484069022662352</v>
      </c>
      <c r="M17" s="46"/>
      <c r="N17" s="46">
        <f t="shared" ref="N17" si="3">_xlfn.STDEV.P(N9:N15)</f>
        <v>0.29458539603238232</v>
      </c>
      <c r="O17" s="46">
        <f>_xlfn.STDEV.P(O9:O15)</f>
        <v>0.25742717416776323</v>
      </c>
      <c r="P17" s="46">
        <f>_xlfn.STDEV.P(P9:P15)</f>
        <v>0.92923019214831948</v>
      </c>
      <c r="Q17" s="46">
        <f>_xlfn.STDEV.P(Q9:Q15)</f>
        <v>0.56914165391598426</v>
      </c>
      <c r="R17" s="46">
        <f>_xlfn.STDEV.P(R9:R15)</f>
        <v>0.35663551265807603</v>
      </c>
      <c r="S17" s="46">
        <f>_xlfn.STDEV.P(S9:S15)</f>
        <v>0.35080858978460994</v>
      </c>
    </row>
    <row r="18" spans="1:19" x14ac:dyDescent="0.25">
      <c r="A18" s="1"/>
      <c r="B18" s="1"/>
      <c r="C18" s="1"/>
      <c r="D18" s="1"/>
      <c r="E18" s="1"/>
      <c r="F18" s="1"/>
      <c r="G18" s="1"/>
      <c r="H18" s="1"/>
      <c r="I18" s="1"/>
      <c r="J18" s="1"/>
      <c r="K18" s="1"/>
      <c r="L18" s="1"/>
      <c r="M18" s="1"/>
      <c r="N18" s="1"/>
      <c r="O18" s="1"/>
      <c r="P18" s="1"/>
      <c r="Q18" s="1"/>
      <c r="R18" s="1"/>
      <c r="S18" s="1"/>
    </row>
    <row r="19" spans="1:19" x14ac:dyDescent="0.25">
      <c r="A19" s="3"/>
      <c r="B19" s="3"/>
      <c r="C19" s="3"/>
      <c r="D19" s="3"/>
      <c r="E19" s="3"/>
      <c r="F19" s="3"/>
      <c r="G19" s="3"/>
      <c r="H19" s="3"/>
      <c r="I19" s="3"/>
      <c r="J19" s="3"/>
      <c r="K19" s="3"/>
      <c r="L19" s="3"/>
      <c r="M19" s="3"/>
      <c r="N19" s="3"/>
      <c r="O19" s="3"/>
      <c r="P19" s="3"/>
      <c r="Q19" s="3"/>
      <c r="R19" s="3"/>
      <c r="S19" s="3"/>
    </row>
    <row r="20" spans="1:19" x14ac:dyDescent="0.25">
      <c r="A20" s="2"/>
      <c r="B20" s="2"/>
      <c r="C20" s="2"/>
      <c r="D20" s="2"/>
      <c r="E20" s="2"/>
      <c r="F20" s="2"/>
      <c r="G20" s="2"/>
      <c r="H20" s="2"/>
      <c r="I20" s="2"/>
      <c r="J20" s="2"/>
      <c r="K20" s="2"/>
      <c r="L20" s="2"/>
      <c r="M20" s="2"/>
      <c r="N20" s="2"/>
      <c r="O20" s="2"/>
      <c r="P20" s="2"/>
      <c r="Q20" s="2"/>
      <c r="R20" s="2"/>
      <c r="S20" s="2"/>
    </row>
    <row r="21" spans="1:19" x14ac:dyDescent="0.25">
      <c r="A21" s="2"/>
      <c r="B21" s="2"/>
      <c r="C21" s="2"/>
      <c r="D21" s="2"/>
      <c r="E21" s="2"/>
      <c r="F21" s="2"/>
      <c r="G21" s="2"/>
      <c r="H21" s="2"/>
      <c r="I21" s="2"/>
      <c r="J21" s="2"/>
      <c r="K21" s="2"/>
      <c r="L21" s="2"/>
      <c r="M21" s="2"/>
      <c r="N21" s="2"/>
      <c r="O21" s="2"/>
      <c r="P21" s="2"/>
      <c r="Q21" s="2"/>
      <c r="R21" s="2"/>
      <c r="S21" s="2"/>
    </row>
    <row r="22" spans="1:19" x14ac:dyDescent="0.25">
      <c r="A22" s="2"/>
      <c r="B22" s="2"/>
      <c r="C22" s="2"/>
      <c r="D22" s="2"/>
      <c r="E22" s="2"/>
      <c r="F22" s="2"/>
      <c r="G22" s="2"/>
      <c r="H22" s="2"/>
      <c r="I22" s="2"/>
      <c r="J22" s="2"/>
      <c r="K22" s="2"/>
      <c r="L22" s="2"/>
      <c r="M22" s="2"/>
      <c r="N22" s="2"/>
      <c r="O22" s="2"/>
      <c r="P22" s="2"/>
      <c r="Q22" s="2"/>
      <c r="R22" s="2"/>
      <c r="S22" s="2"/>
    </row>
    <row r="24" spans="1:19" x14ac:dyDescent="0.25">
      <c r="B24" s="2"/>
      <c r="C24" s="2"/>
    </row>
  </sheetData>
  <mergeCells count="10">
    <mergeCell ref="A1:S1"/>
    <mergeCell ref="A2:S2"/>
    <mergeCell ref="A3:S3"/>
    <mergeCell ref="A4:S4"/>
    <mergeCell ref="B7:F7"/>
    <mergeCell ref="J7:K7"/>
    <mergeCell ref="O7:P7"/>
    <mergeCell ref="Q7:S7"/>
    <mergeCell ref="B6:L6"/>
    <mergeCell ref="N6:S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1"/>
  <sheetViews>
    <sheetView zoomScale="56" workbookViewId="0">
      <selection activeCell="H33" sqref="H33"/>
    </sheetView>
  </sheetViews>
  <sheetFormatPr defaultColWidth="11.25" defaultRowHeight="15.75" x14ac:dyDescent="0.25"/>
  <cols>
    <col min="1" max="1" width="17.25" customWidth="1"/>
    <col min="2" max="6" width="16.25" customWidth="1"/>
    <col min="7" max="7" width="4.25" style="2" customWidth="1"/>
    <col min="8" max="8" width="16.25" customWidth="1"/>
    <col min="9" max="9" width="4.25" style="2" customWidth="1"/>
    <col min="10" max="10" width="16.25" customWidth="1"/>
    <col min="11" max="11" width="4.25" style="2" customWidth="1"/>
    <col min="12" max="12" width="16.25" customWidth="1"/>
    <col min="13" max="13" width="4.25" style="2" customWidth="1"/>
    <col min="14" max="15" width="16.25" customWidth="1"/>
    <col min="16" max="16" width="4.25" style="2" customWidth="1"/>
    <col min="17" max="17" width="16.25" customWidth="1"/>
    <col min="18" max="18" width="4.25" style="2" customWidth="1"/>
    <col min="19" max="19" width="16.25" customWidth="1"/>
    <col min="20" max="20" width="4.25" style="2" customWidth="1"/>
    <col min="21" max="22" width="16.25" customWidth="1"/>
    <col min="23" max="23" width="4.25" style="2" customWidth="1"/>
    <col min="24" max="26" width="16.25" customWidth="1"/>
  </cols>
  <sheetData>
    <row r="1" spans="1:26" ht="18.75" x14ac:dyDescent="0.25">
      <c r="A1" s="75" t="s">
        <v>80</v>
      </c>
      <c r="B1" s="75"/>
      <c r="C1" s="75"/>
      <c r="D1" s="75"/>
      <c r="E1" s="75"/>
      <c r="F1" s="75"/>
      <c r="G1" s="75"/>
      <c r="H1" s="75"/>
      <c r="I1" s="75"/>
      <c r="J1" s="75"/>
      <c r="K1" s="75"/>
      <c r="L1" s="75"/>
      <c r="M1" s="75"/>
      <c r="N1" s="75"/>
      <c r="O1" s="75"/>
      <c r="P1" s="75"/>
      <c r="Q1" s="75"/>
      <c r="R1" s="75"/>
      <c r="S1" s="75"/>
      <c r="T1" s="75"/>
      <c r="U1" s="75"/>
      <c r="V1" s="75"/>
      <c r="W1" s="75"/>
      <c r="X1" s="75"/>
      <c r="Y1" s="75"/>
      <c r="Z1" s="75"/>
    </row>
    <row r="2" spans="1:26" x14ac:dyDescent="0.25">
      <c r="A2" s="75" t="s">
        <v>77</v>
      </c>
      <c r="B2" s="75"/>
      <c r="C2" s="75"/>
      <c r="D2" s="75"/>
      <c r="E2" s="75"/>
      <c r="F2" s="75"/>
      <c r="G2" s="75"/>
      <c r="H2" s="75"/>
      <c r="I2" s="75"/>
      <c r="J2" s="75"/>
      <c r="K2" s="75"/>
      <c r="L2" s="75"/>
      <c r="M2" s="75"/>
      <c r="N2" s="75"/>
      <c r="O2" s="75"/>
      <c r="P2" s="75"/>
      <c r="Q2" s="75"/>
      <c r="R2" s="75"/>
      <c r="S2" s="75"/>
      <c r="T2" s="75"/>
      <c r="U2" s="75"/>
      <c r="V2" s="75"/>
      <c r="W2" s="75"/>
      <c r="X2" s="75"/>
      <c r="Y2" s="75"/>
      <c r="Z2" s="75"/>
    </row>
    <row r="5" spans="1:26" s="48" customFormat="1" ht="25.15" customHeight="1" x14ac:dyDescent="0.25">
      <c r="A5" s="47"/>
      <c r="B5" s="78" t="s">
        <v>74</v>
      </c>
      <c r="C5" s="78"/>
      <c r="D5" s="78"/>
      <c r="E5" s="78"/>
      <c r="F5" s="78"/>
      <c r="G5" s="78"/>
      <c r="H5" s="78"/>
      <c r="I5" s="78"/>
      <c r="J5" s="78"/>
      <c r="K5" s="78"/>
      <c r="L5" s="78"/>
      <c r="M5" s="78"/>
      <c r="N5" s="78"/>
      <c r="O5" s="78"/>
      <c r="P5" s="78"/>
      <c r="Q5" s="78"/>
      <c r="R5" s="47"/>
      <c r="S5" s="78" t="s">
        <v>75</v>
      </c>
      <c r="T5" s="78"/>
      <c r="U5" s="78"/>
      <c r="V5" s="78"/>
      <c r="W5" s="78"/>
      <c r="X5" s="78"/>
      <c r="Y5" s="78"/>
      <c r="Z5" s="78"/>
    </row>
    <row r="6" spans="1:26" s="48" customFormat="1" ht="25.15" customHeight="1" x14ac:dyDescent="0.25">
      <c r="A6" s="49"/>
      <c r="B6" s="77" t="s">
        <v>67</v>
      </c>
      <c r="C6" s="77"/>
      <c r="D6" s="77"/>
      <c r="E6" s="77"/>
      <c r="F6" s="77"/>
      <c r="G6" s="47"/>
      <c r="H6" s="47" t="s">
        <v>68</v>
      </c>
      <c r="I6" s="47"/>
      <c r="J6" s="47" t="s">
        <v>69</v>
      </c>
      <c r="K6" s="47"/>
      <c r="L6" s="47" t="s">
        <v>70</v>
      </c>
      <c r="M6" s="47"/>
      <c r="N6" s="77" t="s">
        <v>71</v>
      </c>
      <c r="O6" s="77"/>
      <c r="P6" s="47"/>
      <c r="Q6" s="47" t="s">
        <v>72</v>
      </c>
      <c r="R6" s="50"/>
      <c r="S6" s="47" t="s">
        <v>67</v>
      </c>
      <c r="T6" s="47"/>
      <c r="U6" s="77" t="s">
        <v>71</v>
      </c>
      <c r="V6" s="77"/>
      <c r="W6" s="47"/>
      <c r="X6" s="77" t="s">
        <v>73</v>
      </c>
      <c r="Y6" s="77"/>
      <c r="Z6" s="77"/>
    </row>
    <row r="7" spans="1:26" s="48" customFormat="1" ht="25.15" customHeight="1" x14ac:dyDescent="0.25">
      <c r="A7" s="51" t="s">
        <v>0</v>
      </c>
      <c r="B7" s="52" t="s">
        <v>38</v>
      </c>
      <c r="C7" s="52" t="s">
        <v>28</v>
      </c>
      <c r="D7" s="52" t="s">
        <v>23</v>
      </c>
      <c r="E7" s="52" t="s">
        <v>21</v>
      </c>
      <c r="F7" s="53" t="s">
        <v>20</v>
      </c>
      <c r="G7" s="54"/>
      <c r="H7" s="53" t="s">
        <v>66</v>
      </c>
      <c r="I7" s="54"/>
      <c r="J7" s="53" t="s">
        <v>43</v>
      </c>
      <c r="K7" s="54"/>
      <c r="L7" s="53" t="s">
        <v>49</v>
      </c>
      <c r="M7" s="54"/>
      <c r="N7" s="53" t="s">
        <v>36</v>
      </c>
      <c r="O7" s="53" t="s">
        <v>31</v>
      </c>
      <c r="P7" s="54"/>
      <c r="Q7" s="53" t="s">
        <v>25</v>
      </c>
      <c r="R7" s="54"/>
      <c r="S7" s="53" t="s">
        <v>24</v>
      </c>
      <c r="T7" s="54"/>
      <c r="U7" s="53" t="s">
        <v>35</v>
      </c>
      <c r="V7" s="53" t="s">
        <v>34</v>
      </c>
      <c r="W7" s="54"/>
      <c r="X7" s="53" t="s">
        <v>16</v>
      </c>
      <c r="Y7" s="53" t="s">
        <v>45</v>
      </c>
      <c r="Z7" s="53" t="s">
        <v>42</v>
      </c>
    </row>
    <row r="8" spans="1:26" s="48" customFormat="1" ht="22.15" customHeight="1" x14ac:dyDescent="0.25">
      <c r="A8" s="47" t="s">
        <v>64</v>
      </c>
      <c r="B8" s="47">
        <v>2.0699999999999998</v>
      </c>
      <c r="C8" s="47">
        <v>1.83</v>
      </c>
      <c r="D8" s="47">
        <v>2.9</v>
      </c>
      <c r="E8" s="47">
        <v>3.03</v>
      </c>
      <c r="F8" s="47">
        <v>3.33</v>
      </c>
      <c r="G8" s="47"/>
      <c r="H8" s="47">
        <v>3.19</v>
      </c>
      <c r="I8" s="47"/>
      <c r="J8" s="47">
        <v>2.21</v>
      </c>
      <c r="K8" s="47"/>
      <c r="L8" s="47">
        <v>2.08</v>
      </c>
      <c r="M8" s="47"/>
      <c r="N8" s="47">
        <v>3.14</v>
      </c>
      <c r="O8" s="47">
        <v>3.09</v>
      </c>
      <c r="P8" s="47"/>
      <c r="Q8" s="47">
        <v>1.34</v>
      </c>
      <c r="R8" s="47"/>
      <c r="S8" s="47">
        <v>6.79</v>
      </c>
      <c r="T8" s="47"/>
      <c r="U8" s="47">
        <v>13.95</v>
      </c>
      <c r="V8" s="47">
        <v>8.44</v>
      </c>
      <c r="W8" s="47"/>
      <c r="X8" s="47">
        <v>4.42</v>
      </c>
      <c r="Y8" s="47">
        <v>8.25</v>
      </c>
      <c r="Z8" s="47">
        <v>7.7</v>
      </c>
    </row>
    <row r="9" spans="1:26" s="48" customFormat="1" ht="22.15" customHeight="1" x14ac:dyDescent="0.25">
      <c r="A9" s="34" t="s">
        <v>76</v>
      </c>
      <c r="B9" s="50">
        <v>2.2799999999999998</v>
      </c>
      <c r="C9" s="50">
        <v>1.94</v>
      </c>
      <c r="D9" s="50">
        <v>2.72</v>
      </c>
      <c r="E9" s="50">
        <v>2.92</v>
      </c>
      <c r="F9" s="50">
        <v>3.24</v>
      </c>
      <c r="G9" s="50"/>
      <c r="H9" s="50">
        <v>3.13</v>
      </c>
      <c r="I9" s="50"/>
      <c r="J9" s="50">
        <v>1.05</v>
      </c>
      <c r="K9" s="50"/>
      <c r="L9" s="50">
        <v>2.25</v>
      </c>
      <c r="M9" s="50"/>
      <c r="N9" s="50">
        <v>3.21</v>
      </c>
      <c r="O9" s="50">
        <v>3.25</v>
      </c>
      <c r="P9" s="50"/>
      <c r="Q9" s="50">
        <v>1.46</v>
      </c>
      <c r="R9" s="50"/>
      <c r="S9" s="50">
        <v>6.95</v>
      </c>
      <c r="T9" s="50"/>
      <c r="U9" s="50">
        <v>14.36</v>
      </c>
      <c r="V9" s="50">
        <v>7.65</v>
      </c>
      <c r="W9" s="50"/>
      <c r="X9" s="50">
        <v>3.94</v>
      </c>
      <c r="Y9" s="50">
        <v>8.4499999999999993</v>
      </c>
      <c r="Z9" s="50">
        <v>7.86</v>
      </c>
    </row>
    <row r="10" spans="1:26" s="48" customFormat="1" ht="22.15" customHeight="1" x14ac:dyDescent="0.25">
      <c r="A10" s="50"/>
      <c r="B10" s="50">
        <v>1.75</v>
      </c>
      <c r="C10" s="50">
        <v>2.02</v>
      </c>
      <c r="D10" s="50">
        <v>2.8</v>
      </c>
      <c r="E10" s="50">
        <v>2.58</v>
      </c>
      <c r="F10" s="50">
        <v>2.2000000000000002</v>
      </c>
      <c r="G10" s="50"/>
      <c r="H10" s="50">
        <v>3.06</v>
      </c>
      <c r="I10" s="50"/>
      <c r="J10" s="50">
        <v>1.55</v>
      </c>
      <c r="K10" s="50"/>
      <c r="L10" s="50">
        <v>2.14</v>
      </c>
      <c r="M10" s="50"/>
      <c r="N10" s="50">
        <v>3.15</v>
      </c>
      <c r="O10" s="50">
        <v>3.33</v>
      </c>
      <c r="P10" s="50"/>
      <c r="Q10" s="50">
        <v>1.38</v>
      </c>
      <c r="R10" s="50"/>
      <c r="S10" s="50">
        <v>7.61</v>
      </c>
      <c r="T10" s="50"/>
      <c r="U10" s="50">
        <v>13.71</v>
      </c>
      <c r="V10" s="50">
        <v>7.94</v>
      </c>
      <c r="W10" s="50"/>
      <c r="X10" s="50">
        <v>4.0199999999999996</v>
      </c>
      <c r="Y10" s="50">
        <v>7.85</v>
      </c>
      <c r="Z10" s="50">
        <v>5.92</v>
      </c>
    </row>
    <row r="11" spans="1:26" s="48" customFormat="1" ht="22.15" customHeight="1" x14ac:dyDescent="0.25">
      <c r="A11" s="50"/>
      <c r="B11" s="50"/>
      <c r="C11" s="50">
        <v>2.4500000000000002</v>
      </c>
      <c r="D11" s="50">
        <v>2.81</v>
      </c>
      <c r="E11" s="50">
        <v>2.64</v>
      </c>
      <c r="F11" s="50">
        <v>2.78</v>
      </c>
      <c r="G11" s="50"/>
      <c r="H11" s="50">
        <v>3.06</v>
      </c>
      <c r="I11" s="50"/>
      <c r="J11" s="50"/>
      <c r="K11" s="50"/>
      <c r="L11" s="50">
        <v>2.08</v>
      </c>
      <c r="M11" s="50"/>
      <c r="N11" s="50">
        <v>3.22</v>
      </c>
      <c r="O11" s="50">
        <v>2.6</v>
      </c>
      <c r="P11" s="50"/>
      <c r="Q11" s="50">
        <v>1.44</v>
      </c>
      <c r="R11" s="50"/>
      <c r="S11" s="50">
        <v>6.81</v>
      </c>
      <c r="T11" s="50"/>
      <c r="U11" s="50">
        <v>14.64</v>
      </c>
      <c r="V11" s="50">
        <v>8.77</v>
      </c>
      <c r="W11" s="50"/>
      <c r="X11" s="50">
        <v>4.3899999999999997</v>
      </c>
      <c r="Y11" s="50">
        <v>7.86</v>
      </c>
      <c r="Z11" s="50">
        <v>5.93</v>
      </c>
    </row>
    <row r="12" spans="1:26" s="48" customFormat="1" ht="22.15" customHeight="1" x14ac:dyDescent="0.25">
      <c r="A12" s="50"/>
      <c r="B12" s="50"/>
      <c r="C12" s="50"/>
      <c r="D12" s="50"/>
      <c r="E12" s="50">
        <v>2.89</v>
      </c>
      <c r="F12" s="50"/>
      <c r="G12" s="50"/>
      <c r="H12" s="50">
        <v>3.07</v>
      </c>
      <c r="I12" s="50"/>
      <c r="J12" s="50"/>
      <c r="K12" s="50"/>
      <c r="L12" s="50">
        <v>2.2999999999999998</v>
      </c>
      <c r="M12" s="50"/>
      <c r="N12" s="50"/>
      <c r="O12" s="50">
        <v>2.4500000000000002</v>
      </c>
      <c r="P12" s="50"/>
      <c r="Q12" s="50">
        <v>1.25</v>
      </c>
      <c r="R12" s="50"/>
      <c r="S12" s="50">
        <v>7.59</v>
      </c>
      <c r="T12" s="50"/>
      <c r="U12" s="50">
        <v>12.97</v>
      </c>
      <c r="V12" s="50">
        <v>8.19</v>
      </c>
      <c r="W12" s="50"/>
      <c r="X12" s="50">
        <v>4.8099999999999996</v>
      </c>
      <c r="Y12" s="50"/>
      <c r="Z12" s="50"/>
    </row>
    <row r="13" spans="1:26" s="48" customFormat="1" ht="22.15" customHeight="1" x14ac:dyDescent="0.25">
      <c r="A13" s="50"/>
      <c r="B13" s="50"/>
      <c r="C13" s="50"/>
      <c r="D13" s="50"/>
      <c r="E13" s="50"/>
      <c r="F13" s="50"/>
      <c r="G13" s="50"/>
      <c r="H13" s="50">
        <v>3.04</v>
      </c>
      <c r="I13" s="50"/>
      <c r="J13" s="50"/>
      <c r="K13" s="50"/>
      <c r="L13" s="50">
        <v>2.1800000000000002</v>
      </c>
      <c r="M13" s="50"/>
      <c r="N13" s="50"/>
      <c r="O13" s="50">
        <v>3.02</v>
      </c>
      <c r="P13" s="50"/>
      <c r="Q13" s="50">
        <v>1.34</v>
      </c>
      <c r="R13" s="50"/>
      <c r="S13" s="50">
        <v>6.91</v>
      </c>
      <c r="T13" s="50"/>
      <c r="U13" s="50">
        <v>14.51</v>
      </c>
      <c r="V13" s="50">
        <v>8.31</v>
      </c>
      <c r="W13" s="50"/>
      <c r="X13" s="50">
        <v>4.51</v>
      </c>
      <c r="Y13" s="50"/>
      <c r="Z13" s="50"/>
    </row>
    <row r="14" spans="1:26" s="48" customFormat="1" ht="22.15" customHeight="1" x14ac:dyDescent="0.25">
      <c r="A14" s="50"/>
      <c r="B14" s="50"/>
      <c r="C14" s="50"/>
      <c r="D14" s="50"/>
      <c r="E14" s="50"/>
      <c r="F14" s="50"/>
      <c r="G14" s="50"/>
      <c r="H14" s="50"/>
      <c r="I14" s="50"/>
      <c r="J14" s="50"/>
      <c r="K14" s="50"/>
      <c r="L14" s="50"/>
      <c r="M14" s="50"/>
      <c r="N14" s="50"/>
      <c r="O14" s="50">
        <v>2.83</v>
      </c>
      <c r="P14" s="50"/>
      <c r="Q14" s="50"/>
      <c r="R14" s="50"/>
      <c r="S14" s="50"/>
      <c r="T14" s="50"/>
      <c r="U14" s="50"/>
      <c r="V14" s="50"/>
      <c r="W14" s="50"/>
      <c r="X14" s="50"/>
      <c r="Y14" s="50"/>
      <c r="Z14" s="50"/>
    </row>
    <row r="15" spans="1:26" s="48" customFormat="1" ht="22.15" customHeight="1" x14ac:dyDescent="0.25">
      <c r="A15" s="47" t="s">
        <v>10</v>
      </c>
      <c r="B15" s="55">
        <f>AVERAGE(B8:B14)</f>
        <v>2.0333333333333332</v>
      </c>
      <c r="C15" s="55">
        <f>AVERAGE(C8:C14)</f>
        <v>2.06</v>
      </c>
      <c r="D15" s="55">
        <f>AVERAGE(D8:D14)</f>
        <v>2.8075000000000001</v>
      </c>
      <c r="E15" s="55">
        <f>AVERAGE(E8:E14)</f>
        <v>2.8120000000000003</v>
      </c>
      <c r="F15" s="55">
        <f>AVERAGE(F8:F14)</f>
        <v>2.8874999999999997</v>
      </c>
      <c r="G15" s="55"/>
      <c r="H15" s="55">
        <f>AVERAGE(H8:H14)</f>
        <v>3.0916666666666668</v>
      </c>
      <c r="I15" s="55"/>
      <c r="J15" s="55">
        <f>AVERAGE(J8:J14)</f>
        <v>1.6033333333333333</v>
      </c>
      <c r="K15" s="55"/>
      <c r="L15" s="55">
        <f>AVERAGE(L8:L14)</f>
        <v>2.1716666666666669</v>
      </c>
      <c r="M15" s="55"/>
      <c r="N15" s="55">
        <f>AVERAGE(N8:N14)</f>
        <v>3.18</v>
      </c>
      <c r="O15" s="55">
        <f>AVERAGE(O8:O14)</f>
        <v>2.9385714285714286</v>
      </c>
      <c r="P15" s="55"/>
      <c r="Q15" s="55">
        <f>AVERAGE(Q8:Q14)</f>
        <v>1.3683333333333332</v>
      </c>
      <c r="R15" s="55"/>
      <c r="S15" s="55">
        <f>AVERAGE(S8:S14)</f>
        <v>7.1099999999999994</v>
      </c>
      <c r="T15" s="55"/>
      <c r="U15" s="55">
        <f>AVERAGE(U8:U14)</f>
        <v>14.023333333333333</v>
      </c>
      <c r="V15" s="55">
        <f>AVERAGE(V8:V14)</f>
        <v>8.2166666666666668</v>
      </c>
      <c r="W15" s="55"/>
      <c r="X15" s="55">
        <f>AVERAGE(X8:X14)</f>
        <v>4.3483333333333327</v>
      </c>
      <c r="Y15" s="55">
        <f>AVERAGE(Y8:Y14)</f>
        <v>8.1024999999999991</v>
      </c>
      <c r="Z15" s="55">
        <f>AVERAGE(Z8:Z14)</f>
        <v>6.8525</v>
      </c>
    </row>
    <row r="16" spans="1:26" s="48" customFormat="1" ht="22.15" customHeight="1" x14ac:dyDescent="0.25">
      <c r="A16" s="50" t="s">
        <v>11</v>
      </c>
      <c r="B16" s="56">
        <f>_xlfn.STDEV.P(B8:B14)</f>
        <v>0.21791945504908353</v>
      </c>
      <c r="C16" s="56">
        <f>_xlfn.STDEV.P(C8:C14)</f>
        <v>0.23505318547086509</v>
      </c>
      <c r="D16" s="56">
        <f>_xlfn.STDEV.P(D8:D14)</f>
        <v>6.3786754110865276E-2</v>
      </c>
      <c r="E16" s="56">
        <f>_xlfn.STDEV.P(E8:E14)</f>
        <v>0.17244129435839886</v>
      </c>
      <c r="F16" s="56">
        <f>_xlfn.STDEV.P(F8:F14)</f>
        <v>0.4484069022662352</v>
      </c>
      <c r="G16" s="56"/>
      <c r="H16" s="56">
        <f>_xlfn.STDEV.P(H8:H14)</f>
        <v>5.209499869362591E-2</v>
      </c>
      <c r="I16" s="56"/>
      <c r="J16" s="56">
        <f>_xlfn.STDEV.P(J8:J14)</f>
        <v>0.47506724670186418</v>
      </c>
      <c r="K16" s="56"/>
      <c r="L16" s="56">
        <f>_xlfn.STDEV.P(L8:L14)</f>
        <v>8.2141476869010632E-2</v>
      </c>
      <c r="M16" s="56"/>
      <c r="N16" s="56">
        <f>_xlfn.STDEV.P(N8:N14)</f>
        <v>3.5355339059327411E-2</v>
      </c>
      <c r="O16" s="56">
        <f>_xlfn.STDEV.P(O8:O14)</f>
        <v>0.30352352563227325</v>
      </c>
      <c r="P16" s="56"/>
      <c r="Q16" s="56">
        <f>_xlfn.STDEV.P(Q8:Q14)</f>
        <v>6.986097305044893E-2</v>
      </c>
      <c r="R16" s="56"/>
      <c r="S16" s="56">
        <f>_xlfn.STDEV.P(S8:S14)</f>
        <v>0.35080858978460994</v>
      </c>
      <c r="T16" s="56"/>
      <c r="U16" s="56">
        <f>_xlfn.STDEV.P(U8:U14)</f>
        <v>0.56914165391598426</v>
      </c>
      <c r="V16" s="56">
        <f>_xlfn.STDEV.P(V8:V14)</f>
        <v>0.35663551265807603</v>
      </c>
      <c r="W16" s="56"/>
      <c r="X16" s="56">
        <f>_xlfn.STDEV.P(X8:X14)</f>
        <v>0.29458539603238232</v>
      </c>
      <c r="Y16" s="56">
        <f>_xlfn.STDEV.P(Y8:Y14)</f>
        <v>0.25742717416776323</v>
      </c>
      <c r="Z16" s="56">
        <f>_xlfn.STDEV.P(Z8:Z14)</f>
        <v>0.92923019214831948</v>
      </c>
    </row>
    <row r="17" spans="1:26" x14ac:dyDescent="0.25">
      <c r="A17" s="5"/>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36"/>
      <c r="H18" s="2"/>
      <c r="J18" s="2"/>
      <c r="L18" s="2"/>
      <c r="N18" s="2"/>
      <c r="O18" s="2"/>
      <c r="Q18" s="2"/>
      <c r="S18" s="2"/>
      <c r="U18" s="2"/>
      <c r="V18" s="2"/>
      <c r="X18" s="2"/>
    </row>
    <row r="19" spans="1:26" x14ac:dyDescent="0.25">
      <c r="H19" s="2"/>
      <c r="J19" s="2"/>
      <c r="L19" s="2"/>
      <c r="N19" s="2"/>
      <c r="O19" s="2"/>
      <c r="Q19" s="2"/>
      <c r="S19" s="2"/>
      <c r="U19" s="2"/>
      <c r="V19" s="2"/>
      <c r="X19" s="2"/>
    </row>
    <row r="20" spans="1:26" x14ac:dyDescent="0.25">
      <c r="H20" s="2"/>
      <c r="J20" s="2"/>
      <c r="L20" s="2"/>
      <c r="N20" s="2"/>
      <c r="O20" s="2"/>
      <c r="Q20" s="2"/>
      <c r="S20" s="2"/>
      <c r="U20" s="2"/>
      <c r="V20" s="2"/>
      <c r="X20" s="2"/>
    </row>
    <row r="21" spans="1:26" x14ac:dyDescent="0.25">
      <c r="H21" s="2"/>
      <c r="J21" s="2"/>
      <c r="L21" s="2"/>
      <c r="N21" s="2"/>
      <c r="O21" s="2"/>
      <c r="Q21" s="2"/>
      <c r="S21" s="2"/>
      <c r="U21" s="2"/>
      <c r="V21" s="2"/>
      <c r="X21" s="2"/>
    </row>
  </sheetData>
  <mergeCells count="8">
    <mergeCell ref="A1:Z1"/>
    <mergeCell ref="A2:Z2"/>
    <mergeCell ref="B6:F6"/>
    <mergeCell ref="N6:O6"/>
    <mergeCell ref="U6:V6"/>
    <mergeCell ref="X6:Z6"/>
    <mergeCell ref="B5:Q5"/>
    <mergeCell ref="S5:Z5"/>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2</vt:lpstr>
      <vt:lpstr>Table 3 v1</vt:lpstr>
      <vt:lpstr>Table 3 v2</vt:lpstr>
      <vt:lpstr>Table 3 v3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Vu</dc:creator>
  <cp:lastModifiedBy>dendr</cp:lastModifiedBy>
  <dcterms:created xsi:type="dcterms:W3CDTF">2020-06-10T00:32:52Z</dcterms:created>
  <dcterms:modified xsi:type="dcterms:W3CDTF">2020-06-11T19:42:27Z</dcterms:modified>
</cp:coreProperties>
</file>