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zhou\Desktop\Henian 2019\"/>
    </mc:Choice>
  </mc:AlternateContent>
  <bookViews>
    <workbookView xWindow="0" yWindow="0" windowWidth="28800" windowHeight="12300" tabRatio="500"/>
  </bookViews>
  <sheets>
    <sheet name="Figure 3" sheetId="2" r:id="rId1"/>
    <sheet name="Table 1 " sheetId="3" r:id="rId2"/>
    <sheet name="Figue 4 " sheetId="4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2" l="1"/>
  <c r="C32" i="2"/>
  <c r="C33" i="2"/>
  <c r="P16" i="4"/>
  <c r="M16" i="4"/>
  <c r="F16" i="4"/>
  <c r="P15" i="4"/>
  <c r="M15" i="4"/>
  <c r="F15" i="4"/>
  <c r="P14" i="4"/>
  <c r="M14" i="4"/>
  <c r="F14" i="4"/>
  <c r="P13" i="4"/>
  <c r="M13" i="4"/>
  <c r="F13" i="4"/>
  <c r="P12" i="4"/>
  <c r="M12" i="4"/>
  <c r="F12" i="4"/>
  <c r="P11" i="4"/>
  <c r="M11" i="4"/>
  <c r="F11" i="4"/>
  <c r="P10" i="4"/>
  <c r="M10" i="4"/>
  <c r="F10" i="4"/>
  <c r="P9" i="4"/>
  <c r="M9" i="4"/>
  <c r="F9" i="4"/>
  <c r="P8" i="4"/>
  <c r="M8" i="4"/>
  <c r="F8" i="4"/>
  <c r="P7" i="4"/>
  <c r="M7" i="4"/>
  <c r="F7" i="4"/>
  <c r="P6" i="4"/>
  <c r="M6" i="4"/>
  <c r="F6" i="4"/>
  <c r="P5" i="4"/>
  <c r="M5" i="4"/>
  <c r="F5" i="4"/>
  <c r="P4" i="4"/>
  <c r="M4" i="4"/>
  <c r="F4" i="4"/>
  <c r="D26" i="3"/>
  <c r="D25" i="3"/>
  <c r="D27" i="3"/>
  <c r="B26" i="3"/>
  <c r="B25" i="3"/>
  <c r="B27" i="3"/>
  <c r="D12" i="3"/>
  <c r="D11" i="3"/>
  <c r="D13" i="3"/>
  <c r="B12" i="3"/>
  <c r="B11" i="3"/>
  <c r="B13" i="3"/>
  <c r="D29" i="2"/>
  <c r="D24" i="2"/>
  <c r="D17" i="2"/>
  <c r="C18" i="2"/>
  <c r="B32" i="2"/>
  <c r="B31" i="2"/>
  <c r="B33" i="2"/>
  <c r="C29" i="2"/>
  <c r="C28" i="2"/>
  <c r="C27" i="2"/>
  <c r="C26" i="2"/>
  <c r="C25" i="2"/>
  <c r="C24" i="2"/>
  <c r="C23" i="2"/>
  <c r="C22" i="2"/>
  <c r="C21" i="2"/>
  <c r="C20" i="2"/>
  <c r="C19" i="2"/>
  <c r="C17" i="2"/>
  <c r="C16" i="2"/>
  <c r="C15" i="2"/>
  <c r="C14" i="2"/>
  <c r="C13" i="2"/>
  <c r="C12" i="2"/>
  <c r="C11" i="2"/>
  <c r="C10" i="2"/>
  <c r="C9" i="2"/>
  <c r="C8" i="2"/>
  <c r="C4" i="2"/>
  <c r="C5" i="2"/>
  <c r="C6" i="2"/>
  <c r="C7" i="2"/>
  <c r="C3" i="2"/>
</calcChain>
</file>

<file path=xl/sharedStrings.xml><?xml version="1.0" encoding="utf-8"?>
<sst xmlns="http://schemas.openxmlformats.org/spreadsheetml/2006/main" count="64" uniqueCount="49">
  <si>
    <t>SD</t>
  </si>
  <si>
    <t xml:space="preserve">eluted </t>
  </si>
  <si>
    <t>bound</t>
  </si>
  <si>
    <t>eluted 1</t>
  </si>
  <si>
    <t>eluted 2</t>
  </si>
  <si>
    <t>eluted 3</t>
  </si>
  <si>
    <t>eluted 4</t>
  </si>
  <si>
    <t>eluted 5</t>
  </si>
  <si>
    <t>eluted 6</t>
  </si>
  <si>
    <t>eluted 7</t>
  </si>
  <si>
    <t>eluted 8</t>
  </si>
  <si>
    <t>eluted 9</t>
  </si>
  <si>
    <t>eluted 10</t>
  </si>
  <si>
    <t>eluted 11</t>
  </si>
  <si>
    <t>eluted 12</t>
  </si>
  <si>
    <t>eluted 13</t>
  </si>
  <si>
    <t>eluted 14</t>
  </si>
  <si>
    <t>eluted 15</t>
  </si>
  <si>
    <t>eluted 16</t>
  </si>
  <si>
    <t>eluted 17</t>
  </si>
  <si>
    <t>eluted 18</t>
  </si>
  <si>
    <t>eluted 19</t>
  </si>
  <si>
    <t>eluted 20</t>
  </si>
  <si>
    <t>eluted 21</t>
  </si>
  <si>
    <t>eluted 22</t>
  </si>
  <si>
    <t>eluted 23</t>
  </si>
  <si>
    <t>eluted 24</t>
  </si>
  <si>
    <t>eluted 25</t>
  </si>
  <si>
    <t>eluted 26</t>
  </si>
  <si>
    <t>eluted 27</t>
  </si>
  <si>
    <t xml:space="preserve">everage </t>
  </si>
  <si>
    <t>cv</t>
  </si>
  <si>
    <t>Figure 3</t>
  </si>
  <si>
    <t>average of 1-15</t>
  </si>
  <si>
    <t>average of 17-22</t>
  </si>
  <si>
    <t>average of 23-27</t>
  </si>
  <si>
    <t>Raw data and calculations</t>
  </si>
  <si>
    <t>beforconcentration</t>
  </si>
  <si>
    <t>protein (mg)</t>
  </si>
  <si>
    <t xml:space="preserve">Eluted </t>
  </si>
  <si>
    <t>Bound</t>
  </si>
  <si>
    <t>Affter concentration</t>
  </si>
  <si>
    <t>After concentration</t>
  </si>
  <si>
    <t>Figure 4</t>
  </si>
  <si>
    <t xml:space="preserve">25% glycerol </t>
  </si>
  <si>
    <t xml:space="preserve">10% glycerol </t>
  </si>
  <si>
    <t>time (min)</t>
  </si>
  <si>
    <t xml:space="preserve">average </t>
  </si>
  <si>
    <t>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</si>
</sst>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" fontId="0" fillId="0" borderId="0" xfId="0" applyNumberFormat="1"/>
    <xf numFmtId="164" fontId="0" fillId="0" borderId="0" xfId="0" applyNumberFormat="1"/>
    <xf numFmtId="9" fontId="0" fillId="0" borderId="0" xfId="0" applyNumberFormat="1"/>
  </cellXfs>
  <cellStyles count="1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372192"/>
        <c:axId val="634372848"/>
      </c:lineChart>
      <c:catAx>
        <c:axId val="634372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372848"/>
        <c:crosses val="autoZero"/>
        <c:auto val="1"/>
        <c:lblAlgn val="ctr"/>
        <c:lblOffset val="100"/>
        <c:noMultiLvlLbl val="0"/>
      </c:catAx>
      <c:valAx>
        <c:axId val="63437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37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'Figure 3'!$B$3:$B$29</c:f>
              <c:numCache>
                <c:formatCode>General</c:formatCode>
                <c:ptCount val="27"/>
                <c:pt idx="0">
                  <c:v>28.76</c:v>
                </c:pt>
                <c:pt idx="1">
                  <c:v>29.88</c:v>
                </c:pt>
                <c:pt idx="2">
                  <c:v>34.119999999999997</c:v>
                </c:pt>
                <c:pt idx="3">
                  <c:v>34.32</c:v>
                </c:pt>
                <c:pt idx="4">
                  <c:v>32.799999999999997</c:v>
                </c:pt>
                <c:pt idx="5">
                  <c:v>37.020000000000003</c:v>
                </c:pt>
                <c:pt idx="6">
                  <c:v>29.87</c:v>
                </c:pt>
                <c:pt idx="7">
                  <c:v>26.27</c:v>
                </c:pt>
                <c:pt idx="8">
                  <c:v>20.52</c:v>
                </c:pt>
                <c:pt idx="9">
                  <c:v>24.04</c:v>
                </c:pt>
                <c:pt idx="10">
                  <c:v>23.16</c:v>
                </c:pt>
                <c:pt idx="11">
                  <c:v>24.13</c:v>
                </c:pt>
                <c:pt idx="12">
                  <c:v>27.83</c:v>
                </c:pt>
                <c:pt idx="13">
                  <c:v>30.93</c:v>
                </c:pt>
                <c:pt idx="14">
                  <c:v>27.37</c:v>
                </c:pt>
                <c:pt idx="15">
                  <c:v>53.22</c:v>
                </c:pt>
                <c:pt idx="16">
                  <c:v>39.71</c:v>
                </c:pt>
                <c:pt idx="17">
                  <c:v>43.91</c:v>
                </c:pt>
                <c:pt idx="18">
                  <c:v>37.75</c:v>
                </c:pt>
                <c:pt idx="19">
                  <c:v>40.61</c:v>
                </c:pt>
                <c:pt idx="20">
                  <c:v>42.53</c:v>
                </c:pt>
                <c:pt idx="21">
                  <c:v>45.86</c:v>
                </c:pt>
                <c:pt idx="22">
                  <c:v>52.62</c:v>
                </c:pt>
                <c:pt idx="23">
                  <c:v>45.49</c:v>
                </c:pt>
                <c:pt idx="24">
                  <c:v>55.94</c:v>
                </c:pt>
                <c:pt idx="25">
                  <c:v>55.97</c:v>
                </c:pt>
                <c:pt idx="26">
                  <c:v>56.61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54-4824-9EDA-D8ACBAE32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203984"/>
        <c:axId val="233204312"/>
      </c:lineChart>
      <c:catAx>
        <c:axId val="2332039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04312"/>
        <c:crosses val="autoZero"/>
        <c:auto val="1"/>
        <c:lblAlgn val="ctr"/>
        <c:lblOffset val="100"/>
        <c:noMultiLvlLbl val="0"/>
      </c:catAx>
      <c:valAx>
        <c:axId val="23320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0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14260717410336E-2"/>
          <c:y val="0.11522633744855967"/>
          <c:w val="0.90286351706036749"/>
          <c:h val="0.68684013263774124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</c:f>
              <c:strCache>
                <c:ptCount val="1"/>
                <c:pt idx="0">
                  <c:v>eluted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'Figure 3'!$B$3:$B$29</c:f>
              <c:numCache>
                <c:formatCode>General</c:formatCode>
                <c:ptCount val="27"/>
                <c:pt idx="0">
                  <c:v>28.76</c:v>
                </c:pt>
                <c:pt idx="1">
                  <c:v>29.88</c:v>
                </c:pt>
                <c:pt idx="2">
                  <c:v>34.119999999999997</c:v>
                </c:pt>
                <c:pt idx="3">
                  <c:v>34.32</c:v>
                </c:pt>
                <c:pt idx="4">
                  <c:v>32.799999999999997</c:v>
                </c:pt>
                <c:pt idx="5">
                  <c:v>37.020000000000003</c:v>
                </c:pt>
                <c:pt idx="6">
                  <c:v>29.87</c:v>
                </c:pt>
                <c:pt idx="7">
                  <c:v>26.27</c:v>
                </c:pt>
                <c:pt idx="8">
                  <c:v>20.52</c:v>
                </c:pt>
                <c:pt idx="9">
                  <c:v>24.04</c:v>
                </c:pt>
                <c:pt idx="10">
                  <c:v>23.16</c:v>
                </c:pt>
                <c:pt idx="11">
                  <c:v>24.13</c:v>
                </c:pt>
                <c:pt idx="12">
                  <c:v>27.83</c:v>
                </c:pt>
                <c:pt idx="13">
                  <c:v>30.93</c:v>
                </c:pt>
                <c:pt idx="14">
                  <c:v>27.37</c:v>
                </c:pt>
                <c:pt idx="15">
                  <c:v>53.22</c:v>
                </c:pt>
                <c:pt idx="16">
                  <c:v>39.71</c:v>
                </c:pt>
                <c:pt idx="17">
                  <c:v>43.91</c:v>
                </c:pt>
                <c:pt idx="18">
                  <c:v>37.75</c:v>
                </c:pt>
                <c:pt idx="19">
                  <c:v>40.61</c:v>
                </c:pt>
                <c:pt idx="20">
                  <c:v>42.53</c:v>
                </c:pt>
                <c:pt idx="21">
                  <c:v>45.86</c:v>
                </c:pt>
                <c:pt idx="22">
                  <c:v>52.62</c:v>
                </c:pt>
                <c:pt idx="23">
                  <c:v>45.49</c:v>
                </c:pt>
                <c:pt idx="24">
                  <c:v>55.94</c:v>
                </c:pt>
                <c:pt idx="25">
                  <c:v>55.97</c:v>
                </c:pt>
                <c:pt idx="26">
                  <c:v>56.61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27-4141-8893-24DAC764F406}"/>
            </c:ext>
          </c:extLst>
        </c:ser>
        <c:ser>
          <c:idx val="1"/>
          <c:order val="1"/>
          <c:tx>
            <c:strRef>
              <c:f>'Figure 3'!$C$2</c:f>
              <c:strCache>
                <c:ptCount val="1"/>
                <c:pt idx="0">
                  <c:v>bound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dPt>
            <c:idx val="15"/>
            <c:marker>
              <c:symbol val="circle"/>
              <c:size val="5"/>
              <c:spPr>
                <a:solidFill>
                  <a:schemeClr val="tx2">
                    <a:lumMod val="60000"/>
                    <a:lumOff val="40000"/>
                  </a:schemeClr>
                </a:solidFill>
                <a:ln w="9525">
                  <a:solidFill>
                    <a:schemeClr val="bg1">
                      <a:lumMod val="65000"/>
                    </a:schemeClr>
                  </a:solidFill>
                </a:ln>
                <a:effectLst>
                  <a:glow rad="63500">
                    <a:schemeClr val="accent1">
                      <a:satMod val="175000"/>
                      <a:alpha val="40000"/>
                    </a:schemeClr>
                  </a:glow>
                </a:effectLst>
              </c:spPr>
            </c:marker>
            <c:bubble3D val="0"/>
            <c:spPr>
              <a:ln w="28575" cap="rnd">
                <a:solidFill>
                  <a:schemeClr val="bg1">
                    <a:lumMod val="65000"/>
                  </a:schemeClr>
                </a:solidFill>
                <a:round/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2-0327-4141-8893-24DAC764F406}"/>
              </c:ext>
            </c:extLst>
          </c:dPt>
          <c:val>
            <c:numRef>
              <c:f>'Figure 3'!$C$3:$C$29</c:f>
              <c:numCache>
                <c:formatCode>General</c:formatCode>
                <c:ptCount val="27"/>
                <c:pt idx="0">
                  <c:v>71.239999999999995</c:v>
                </c:pt>
                <c:pt idx="1">
                  <c:v>70.12</c:v>
                </c:pt>
                <c:pt idx="2">
                  <c:v>65.88</c:v>
                </c:pt>
                <c:pt idx="3">
                  <c:v>65.680000000000007</c:v>
                </c:pt>
                <c:pt idx="4">
                  <c:v>67.2</c:v>
                </c:pt>
                <c:pt idx="5">
                  <c:v>62.98</c:v>
                </c:pt>
                <c:pt idx="6">
                  <c:v>70.13</c:v>
                </c:pt>
                <c:pt idx="7">
                  <c:v>73.73</c:v>
                </c:pt>
                <c:pt idx="8">
                  <c:v>79.48</c:v>
                </c:pt>
                <c:pt idx="9">
                  <c:v>75.960000000000008</c:v>
                </c:pt>
                <c:pt idx="10">
                  <c:v>76.84</c:v>
                </c:pt>
                <c:pt idx="11">
                  <c:v>75.87</c:v>
                </c:pt>
                <c:pt idx="12">
                  <c:v>72.17</c:v>
                </c:pt>
                <c:pt idx="13">
                  <c:v>69.069999999999993</c:v>
                </c:pt>
                <c:pt idx="14">
                  <c:v>72.63</c:v>
                </c:pt>
                <c:pt idx="15">
                  <c:v>46.78</c:v>
                </c:pt>
                <c:pt idx="16">
                  <c:v>60.29</c:v>
                </c:pt>
                <c:pt idx="17">
                  <c:v>56.09</c:v>
                </c:pt>
                <c:pt idx="18">
                  <c:v>62.25</c:v>
                </c:pt>
                <c:pt idx="19">
                  <c:v>59.39</c:v>
                </c:pt>
                <c:pt idx="20">
                  <c:v>57.47</c:v>
                </c:pt>
                <c:pt idx="21">
                  <c:v>54.14</c:v>
                </c:pt>
                <c:pt idx="22">
                  <c:v>47.38</c:v>
                </c:pt>
                <c:pt idx="23">
                  <c:v>54.51</c:v>
                </c:pt>
                <c:pt idx="24">
                  <c:v>44.06</c:v>
                </c:pt>
                <c:pt idx="25">
                  <c:v>44.03</c:v>
                </c:pt>
                <c:pt idx="26">
                  <c:v>43.39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7-4141-8893-24DAC764F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09840"/>
        <c:axId val="227207872"/>
      </c:lineChart>
      <c:catAx>
        <c:axId val="2272098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207872"/>
        <c:crosses val="autoZero"/>
        <c:auto val="1"/>
        <c:lblAlgn val="ctr"/>
        <c:lblOffset val="100"/>
        <c:noMultiLvlLbl val="0"/>
      </c:catAx>
      <c:valAx>
        <c:axId val="22720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20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577755905511802"/>
          <c:y val="0.63946704578594338"/>
          <c:w val="0.30735219362401833"/>
          <c:h val="5.2325960404311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Eluted</a:t>
            </a:r>
            <a:r>
              <a:rPr lang="en-GB" baseline="0"/>
              <a:t>/(Eluted + Bound) X100%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369641294838148E-2"/>
          <c:y val="0.17171296296296298"/>
          <c:w val="0.90286351706036749"/>
          <c:h val="0.72088764946048411"/>
        </c:manualLayout>
      </c:layout>
      <c:lineChart>
        <c:grouping val="standard"/>
        <c:varyColors val="0"/>
        <c:ser>
          <c:idx val="0"/>
          <c:order val="0"/>
          <c:spPr>
            <a:ln w="28575" cap="flat">
              <a:solidFill>
                <a:schemeClr val="tx1"/>
              </a:solidFill>
              <a:bevel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7184995625546806"/>
                  <c:y val="-6.2261956838728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'Figure 3'!$B$3:$B$29</c:f>
              <c:numCache>
                <c:formatCode>General</c:formatCode>
                <c:ptCount val="27"/>
                <c:pt idx="0">
                  <c:v>28.76</c:v>
                </c:pt>
                <c:pt idx="1">
                  <c:v>29.88</c:v>
                </c:pt>
                <c:pt idx="2">
                  <c:v>34.119999999999997</c:v>
                </c:pt>
                <c:pt idx="3">
                  <c:v>34.32</c:v>
                </c:pt>
                <c:pt idx="4">
                  <c:v>32.799999999999997</c:v>
                </c:pt>
                <c:pt idx="5">
                  <c:v>37.020000000000003</c:v>
                </c:pt>
                <c:pt idx="6">
                  <c:v>29.87</c:v>
                </c:pt>
                <c:pt idx="7">
                  <c:v>26.27</c:v>
                </c:pt>
                <c:pt idx="8">
                  <c:v>20.52</c:v>
                </c:pt>
                <c:pt idx="9">
                  <c:v>24.04</c:v>
                </c:pt>
                <c:pt idx="10">
                  <c:v>23.16</c:v>
                </c:pt>
                <c:pt idx="11">
                  <c:v>24.13</c:v>
                </c:pt>
                <c:pt idx="12">
                  <c:v>27.83</c:v>
                </c:pt>
                <c:pt idx="13">
                  <c:v>30.93</c:v>
                </c:pt>
                <c:pt idx="14">
                  <c:v>27.37</c:v>
                </c:pt>
                <c:pt idx="15">
                  <c:v>53.22</c:v>
                </c:pt>
                <c:pt idx="16">
                  <c:v>39.71</c:v>
                </c:pt>
                <c:pt idx="17">
                  <c:v>43.91</c:v>
                </c:pt>
                <c:pt idx="18">
                  <c:v>37.75</c:v>
                </c:pt>
                <c:pt idx="19">
                  <c:v>40.61</c:v>
                </c:pt>
                <c:pt idx="20">
                  <c:v>42.53</c:v>
                </c:pt>
                <c:pt idx="21">
                  <c:v>45.86</c:v>
                </c:pt>
                <c:pt idx="22">
                  <c:v>52.62</c:v>
                </c:pt>
                <c:pt idx="23">
                  <c:v>45.49</c:v>
                </c:pt>
                <c:pt idx="24">
                  <c:v>55.94</c:v>
                </c:pt>
                <c:pt idx="25">
                  <c:v>55.97</c:v>
                </c:pt>
                <c:pt idx="26">
                  <c:v>56.61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49-4483-902E-3F9672080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205576"/>
        <c:axId val="227206888"/>
      </c:lineChart>
      <c:catAx>
        <c:axId val="227205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206888"/>
        <c:crosses val="autoZero"/>
        <c:auto val="1"/>
        <c:lblAlgn val="ctr"/>
        <c:lblOffset val="100"/>
        <c:noMultiLvlLbl val="0"/>
      </c:catAx>
      <c:valAx>
        <c:axId val="227206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205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9</xdr:row>
      <xdr:rowOff>133350</xdr:rowOff>
    </xdr:from>
    <xdr:to>
      <xdr:col>12</xdr:col>
      <xdr:colOff>47625</xdr:colOff>
      <xdr:row>23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9</xdr:row>
      <xdr:rowOff>133350</xdr:rowOff>
    </xdr:from>
    <xdr:to>
      <xdr:col>12</xdr:col>
      <xdr:colOff>47625</xdr:colOff>
      <xdr:row>23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276225</xdr:colOff>
      <xdr:row>3</xdr:row>
      <xdr:rowOff>9525</xdr:rowOff>
    </xdr:from>
    <xdr:to>
      <xdr:col>12</xdr:col>
      <xdr:colOff>295275</xdr:colOff>
      <xdr:row>23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233362</xdr:colOff>
      <xdr:row>29</xdr:row>
      <xdr:rowOff>190500</xdr:rowOff>
    </xdr:from>
    <xdr:to>
      <xdr:col>12</xdr:col>
      <xdr:colOff>4762</xdr:colOff>
      <xdr:row>43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5</xdr:col>
      <xdr:colOff>47949</xdr:colOff>
      <xdr:row>3</xdr:row>
      <xdr:rowOff>168031</xdr:rowOff>
    </xdr:from>
    <xdr:ext cx="239809" cy="3628942"/>
    <xdr:sp macro="" textlink="">
      <xdr:nvSpPr>
        <xdr:cNvPr id="7" name="TextBox 6"/>
        <xdr:cNvSpPr txBox="1"/>
      </xdr:nvSpPr>
      <xdr:spPr>
        <a:xfrm rot="16200000">
          <a:off x="1782383" y="2262647"/>
          <a:ext cx="362894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 b="1">
              <a:latin typeface="Times New Roman" panose="02020603050405020304" pitchFamily="18" charset="0"/>
              <a:cs typeface="Times New Roman" panose="02020603050405020304" pitchFamily="18" charset="0"/>
            </a:rPr>
            <a:t>The ration of eltued or bount protein  to recovered</a:t>
          </a:r>
          <a:r>
            <a:rPr lang="en-GB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protien (%)</a:t>
          </a:r>
          <a:endParaRPr lang="en-GB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0.21458</cdr:x>
      <cdr:y>0.84362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1076" y="1952625"/>
          <a:ext cx="3590924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Number of individual sample depletion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E32" sqref="E32"/>
    </sheetView>
  </sheetViews>
  <sheetFormatPr defaultRowHeight="15.75" x14ac:dyDescent="0.25"/>
  <sheetData>
    <row r="1" spans="1:3" x14ac:dyDescent="0.25">
      <c r="A1" t="s">
        <v>32</v>
      </c>
    </row>
    <row r="2" spans="1:3" x14ac:dyDescent="0.25">
      <c r="B2" t="s">
        <v>1</v>
      </c>
      <c r="C2" t="s">
        <v>2</v>
      </c>
    </row>
    <row r="3" spans="1:3" x14ac:dyDescent="0.25">
      <c r="A3" t="s">
        <v>3</v>
      </c>
      <c r="B3">
        <v>28.76</v>
      </c>
      <c r="C3">
        <f>100-B3</f>
        <v>71.239999999999995</v>
      </c>
    </row>
    <row r="4" spans="1:3" x14ac:dyDescent="0.25">
      <c r="A4" t="s">
        <v>4</v>
      </c>
      <c r="B4">
        <v>29.88</v>
      </c>
      <c r="C4">
        <f t="shared" ref="C4:C29" si="0">100-B4</f>
        <v>70.12</v>
      </c>
    </row>
    <row r="5" spans="1:3" x14ac:dyDescent="0.25">
      <c r="A5" t="s">
        <v>5</v>
      </c>
      <c r="B5">
        <v>34.119999999999997</v>
      </c>
      <c r="C5">
        <f t="shared" si="0"/>
        <v>65.88</v>
      </c>
    </row>
    <row r="6" spans="1:3" x14ac:dyDescent="0.25">
      <c r="A6" t="s">
        <v>6</v>
      </c>
      <c r="B6">
        <v>34.32</v>
      </c>
      <c r="C6">
        <f t="shared" si="0"/>
        <v>65.680000000000007</v>
      </c>
    </row>
    <row r="7" spans="1:3" x14ac:dyDescent="0.25">
      <c r="A7" t="s">
        <v>7</v>
      </c>
      <c r="B7">
        <v>32.799999999999997</v>
      </c>
      <c r="C7">
        <f t="shared" si="0"/>
        <v>67.2</v>
      </c>
    </row>
    <row r="8" spans="1:3" x14ac:dyDescent="0.25">
      <c r="A8" t="s">
        <v>8</v>
      </c>
      <c r="B8">
        <v>37.020000000000003</v>
      </c>
      <c r="C8">
        <f t="shared" si="0"/>
        <v>62.98</v>
      </c>
    </row>
    <row r="9" spans="1:3" x14ac:dyDescent="0.25">
      <c r="A9" t="s">
        <v>9</v>
      </c>
      <c r="B9">
        <v>29.87</v>
      </c>
      <c r="C9">
        <f t="shared" si="0"/>
        <v>70.13</v>
      </c>
    </row>
    <row r="10" spans="1:3" x14ac:dyDescent="0.25">
      <c r="A10" t="s">
        <v>10</v>
      </c>
      <c r="B10">
        <v>26.27</v>
      </c>
      <c r="C10">
        <f t="shared" si="0"/>
        <v>73.73</v>
      </c>
    </row>
    <row r="11" spans="1:3" x14ac:dyDescent="0.25">
      <c r="A11" t="s">
        <v>11</v>
      </c>
      <c r="B11">
        <v>20.52</v>
      </c>
      <c r="C11">
        <f t="shared" si="0"/>
        <v>79.48</v>
      </c>
    </row>
    <row r="12" spans="1:3" x14ac:dyDescent="0.25">
      <c r="A12" t="s">
        <v>12</v>
      </c>
      <c r="B12">
        <v>24.04</v>
      </c>
      <c r="C12">
        <f t="shared" si="0"/>
        <v>75.960000000000008</v>
      </c>
    </row>
    <row r="13" spans="1:3" x14ac:dyDescent="0.25">
      <c r="A13" t="s">
        <v>13</v>
      </c>
      <c r="B13">
        <v>23.16</v>
      </c>
      <c r="C13">
        <f t="shared" si="0"/>
        <v>76.84</v>
      </c>
    </row>
    <row r="14" spans="1:3" x14ac:dyDescent="0.25">
      <c r="A14" t="s">
        <v>14</v>
      </c>
      <c r="B14">
        <v>24.13</v>
      </c>
      <c r="C14">
        <f t="shared" si="0"/>
        <v>75.87</v>
      </c>
    </row>
    <row r="15" spans="1:3" x14ac:dyDescent="0.25">
      <c r="A15" t="s">
        <v>15</v>
      </c>
      <c r="B15">
        <v>27.83</v>
      </c>
      <c r="C15">
        <f t="shared" si="0"/>
        <v>72.17</v>
      </c>
    </row>
    <row r="16" spans="1:3" x14ac:dyDescent="0.25">
      <c r="A16" t="s">
        <v>16</v>
      </c>
      <c r="B16">
        <v>30.93</v>
      </c>
      <c r="C16">
        <f t="shared" si="0"/>
        <v>69.069999999999993</v>
      </c>
    </row>
    <row r="17" spans="1:5" x14ac:dyDescent="0.25">
      <c r="A17" t="s">
        <v>17</v>
      </c>
      <c r="B17">
        <v>27.37</v>
      </c>
      <c r="C17">
        <f t="shared" si="0"/>
        <v>72.63</v>
      </c>
      <c r="D17">
        <f>AVERAGE(B3:B17)</f>
        <v>28.734666666666669</v>
      </c>
      <c r="E17" t="s">
        <v>33</v>
      </c>
    </row>
    <row r="18" spans="1:5" x14ac:dyDescent="0.25">
      <c r="A18" t="s">
        <v>18</v>
      </c>
      <c r="B18">
        <v>53.22</v>
      </c>
      <c r="C18">
        <f t="shared" si="0"/>
        <v>46.78</v>
      </c>
    </row>
    <row r="19" spans="1:5" x14ac:dyDescent="0.25">
      <c r="A19" t="s">
        <v>19</v>
      </c>
      <c r="B19">
        <v>39.71</v>
      </c>
      <c r="C19">
        <f t="shared" si="0"/>
        <v>60.29</v>
      </c>
    </row>
    <row r="20" spans="1:5" x14ac:dyDescent="0.25">
      <c r="A20" t="s">
        <v>20</v>
      </c>
      <c r="B20">
        <v>43.91</v>
      </c>
      <c r="C20">
        <f t="shared" si="0"/>
        <v>56.09</v>
      </c>
    </row>
    <row r="21" spans="1:5" x14ac:dyDescent="0.25">
      <c r="A21" t="s">
        <v>21</v>
      </c>
      <c r="B21">
        <v>37.75</v>
      </c>
      <c r="C21">
        <f t="shared" si="0"/>
        <v>62.25</v>
      </c>
    </row>
    <row r="22" spans="1:5" x14ac:dyDescent="0.25">
      <c r="A22" t="s">
        <v>22</v>
      </c>
      <c r="B22">
        <v>40.61</v>
      </c>
      <c r="C22">
        <f t="shared" si="0"/>
        <v>59.39</v>
      </c>
    </row>
    <row r="23" spans="1:5" x14ac:dyDescent="0.25">
      <c r="A23" t="s">
        <v>23</v>
      </c>
      <c r="B23">
        <v>42.53</v>
      </c>
      <c r="C23">
        <f t="shared" si="0"/>
        <v>57.47</v>
      </c>
    </row>
    <row r="24" spans="1:5" x14ac:dyDescent="0.25">
      <c r="A24" t="s">
        <v>24</v>
      </c>
      <c r="B24">
        <v>45.86</v>
      </c>
      <c r="C24">
        <f t="shared" si="0"/>
        <v>54.14</v>
      </c>
      <c r="D24">
        <f>AVERAGE(B19:B24)</f>
        <v>41.728333333333332</v>
      </c>
      <c r="E24" t="s">
        <v>34</v>
      </c>
    </row>
    <row r="25" spans="1:5" x14ac:dyDescent="0.25">
      <c r="A25" t="s">
        <v>25</v>
      </c>
      <c r="B25">
        <v>52.62</v>
      </c>
      <c r="C25">
        <f t="shared" si="0"/>
        <v>47.38</v>
      </c>
    </row>
    <row r="26" spans="1:5" x14ac:dyDescent="0.25">
      <c r="A26" t="s">
        <v>26</v>
      </c>
      <c r="B26">
        <v>45.49</v>
      </c>
      <c r="C26">
        <f t="shared" si="0"/>
        <v>54.51</v>
      </c>
    </row>
    <row r="27" spans="1:5" x14ac:dyDescent="0.25">
      <c r="A27" t="s">
        <v>27</v>
      </c>
      <c r="B27">
        <v>55.94</v>
      </c>
      <c r="C27">
        <f t="shared" si="0"/>
        <v>44.06</v>
      </c>
    </row>
    <row r="28" spans="1:5" x14ac:dyDescent="0.25">
      <c r="A28" t="s">
        <v>28</v>
      </c>
      <c r="B28">
        <v>55.97</v>
      </c>
      <c r="C28">
        <f t="shared" si="0"/>
        <v>44.03</v>
      </c>
    </row>
    <row r="29" spans="1:5" x14ac:dyDescent="0.25">
      <c r="A29" t="s">
        <v>29</v>
      </c>
      <c r="B29">
        <v>56.61</v>
      </c>
      <c r="C29">
        <f t="shared" si="0"/>
        <v>43.39</v>
      </c>
      <c r="D29">
        <f>AVERAGE(B25:B29)</f>
        <v>53.326000000000001</v>
      </c>
      <c r="E29" t="s">
        <v>35</v>
      </c>
    </row>
    <row r="31" spans="1:5" x14ac:dyDescent="0.25">
      <c r="A31" t="s">
        <v>30</v>
      </c>
      <c r="B31">
        <f>AVERAGE(B3:B30)</f>
        <v>37.082962962962966</v>
      </c>
      <c r="C31">
        <f>AVERAGE(C3:C30)</f>
        <v>62.917037037037048</v>
      </c>
    </row>
    <row r="32" spans="1:5" x14ac:dyDescent="0.25">
      <c r="A32" t="s">
        <v>0</v>
      </c>
      <c r="B32">
        <f>STDEV(B3:B29)</f>
        <v>11.073105260673701</v>
      </c>
      <c r="C32">
        <f>STDEV(C3:C29)</f>
        <v>11.073105260673664</v>
      </c>
    </row>
    <row r="33" spans="1:3" x14ac:dyDescent="0.25">
      <c r="A33" t="s">
        <v>31</v>
      </c>
      <c r="B33">
        <f>B32/B31*100</f>
        <v>29.860357360691729</v>
      </c>
      <c r="C33">
        <f>C32/C31*100</f>
        <v>17.599533897559919</v>
      </c>
    </row>
    <row r="47" spans="1:3" x14ac:dyDescent="0.25">
      <c r="A47" t="s">
        <v>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workbookViewId="0">
      <selection activeCell="F30" sqref="F30"/>
    </sheetView>
  </sheetViews>
  <sheetFormatPr defaultRowHeight="15.75" x14ac:dyDescent="0.25"/>
  <sheetData>
    <row r="2" spans="1:4" x14ac:dyDescent="0.25">
      <c r="B2" t="s">
        <v>39</v>
      </c>
      <c r="D2" t="s">
        <v>40</v>
      </c>
    </row>
    <row r="3" spans="1:4" x14ac:dyDescent="0.25">
      <c r="A3" t="s">
        <v>38</v>
      </c>
      <c r="B3" t="s">
        <v>37</v>
      </c>
      <c r="D3" t="s">
        <v>37</v>
      </c>
    </row>
    <row r="5" spans="1:4" x14ac:dyDescent="0.25">
      <c r="B5">
        <v>860.3</v>
      </c>
      <c r="D5" s="2">
        <v>597.6</v>
      </c>
    </row>
    <row r="6" spans="1:4" x14ac:dyDescent="0.25">
      <c r="B6">
        <v>954.4</v>
      </c>
      <c r="D6" s="2">
        <v>623.39</v>
      </c>
    </row>
    <row r="7" spans="1:4" x14ac:dyDescent="0.25">
      <c r="B7">
        <v>981.6</v>
      </c>
      <c r="D7" s="2">
        <v>651.58000000000004</v>
      </c>
    </row>
    <row r="8" spans="1:4" x14ac:dyDescent="0.25">
      <c r="B8">
        <v>1057.5999999999999</v>
      </c>
      <c r="D8" s="2">
        <v>652.09</v>
      </c>
    </row>
    <row r="9" spans="1:4" x14ac:dyDescent="0.25">
      <c r="B9">
        <v>1014.7</v>
      </c>
      <c r="D9" s="2">
        <v>703.05</v>
      </c>
    </row>
    <row r="10" spans="1:4" x14ac:dyDescent="0.25">
      <c r="B10">
        <v>935.1</v>
      </c>
      <c r="D10" s="2">
        <v>782.86</v>
      </c>
    </row>
    <row r="11" spans="1:4" x14ac:dyDescent="0.25">
      <c r="A11" t="s">
        <v>30</v>
      </c>
      <c r="B11">
        <f>AVERAGE(B5:B10)</f>
        <v>967.2833333333333</v>
      </c>
      <c r="D11" s="2">
        <f>AVERAGE(D5:D10)</f>
        <v>668.4283333333334</v>
      </c>
    </row>
    <row r="12" spans="1:4" x14ac:dyDescent="0.25">
      <c r="A12" t="s">
        <v>0</v>
      </c>
      <c r="B12">
        <f>STDEV(B5:B10)</f>
        <v>68.202035648994126</v>
      </c>
      <c r="D12" s="2">
        <f>STDEV(D5:D10)</f>
        <v>66.165214249382331</v>
      </c>
    </row>
    <row r="13" spans="1:4" x14ac:dyDescent="0.25">
      <c r="A13" t="s">
        <v>31</v>
      </c>
      <c r="B13">
        <f>B12/B11*100</f>
        <v>7.050885019797108</v>
      </c>
      <c r="D13" s="2">
        <f>D12/D11*100</f>
        <v>9.8986250207899111</v>
      </c>
    </row>
    <row r="16" spans="1:4" x14ac:dyDescent="0.25">
      <c r="B16" t="s">
        <v>39</v>
      </c>
      <c r="D16" t="s">
        <v>40</v>
      </c>
    </row>
    <row r="17" spans="1:4" x14ac:dyDescent="0.25">
      <c r="A17" t="s">
        <v>38</v>
      </c>
      <c r="B17" t="s">
        <v>41</v>
      </c>
      <c r="D17" t="s">
        <v>42</v>
      </c>
    </row>
    <row r="19" spans="1:4" x14ac:dyDescent="0.25">
      <c r="B19">
        <v>690.22</v>
      </c>
      <c r="D19" s="2">
        <v>472.54</v>
      </c>
    </row>
    <row r="20" spans="1:4" x14ac:dyDescent="0.25">
      <c r="B20">
        <v>738.46</v>
      </c>
      <c r="D20" s="2">
        <v>585.77</v>
      </c>
    </row>
    <row r="21" spans="1:4" x14ac:dyDescent="0.25">
      <c r="B21">
        <v>777.94</v>
      </c>
      <c r="D21" s="2">
        <v>518.92999999999995</v>
      </c>
    </row>
    <row r="22" spans="1:4" x14ac:dyDescent="0.25">
      <c r="B22">
        <v>756.7</v>
      </c>
      <c r="D22" s="2">
        <v>559.66</v>
      </c>
    </row>
    <row r="23" spans="1:4" x14ac:dyDescent="0.25">
      <c r="B23">
        <v>726.81</v>
      </c>
      <c r="D23" s="2"/>
    </row>
    <row r="24" spans="1:4" x14ac:dyDescent="0.25">
      <c r="B24">
        <v>806.02</v>
      </c>
      <c r="D24" s="2"/>
    </row>
    <row r="25" spans="1:4" x14ac:dyDescent="0.25">
      <c r="A25" t="s">
        <v>30</v>
      </c>
      <c r="B25">
        <f>AVERAGE(B19:B24)</f>
        <v>749.35833333333323</v>
      </c>
      <c r="D25" s="2">
        <f>AVERAGE(D19:D24)</f>
        <v>534.22499999999991</v>
      </c>
    </row>
    <row r="26" spans="1:4" x14ac:dyDescent="0.25">
      <c r="A26" t="s">
        <v>0</v>
      </c>
      <c r="B26">
        <f>STDEV(B19:B24)</f>
        <v>40.511479072809308</v>
      </c>
      <c r="D26" s="2">
        <f>STDEV(D19:D24)</f>
        <v>49.473233503919388</v>
      </c>
    </row>
    <row r="27" spans="1:4" x14ac:dyDescent="0.25">
      <c r="A27" t="s">
        <v>31</v>
      </c>
      <c r="B27">
        <f>B26/B25*100</f>
        <v>5.4061558096784115</v>
      </c>
      <c r="D27" s="2">
        <f>D26/D25*100</f>
        <v>9.2607484681397167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D23" sqref="D23"/>
    </sheetView>
  </sheetViews>
  <sheetFormatPr defaultRowHeight="15.75" x14ac:dyDescent="0.25"/>
  <sheetData>
    <row r="1" spans="1:16" x14ac:dyDescent="0.25">
      <c r="A1" t="s">
        <v>43</v>
      </c>
    </row>
    <row r="2" spans="1:16" x14ac:dyDescent="0.25">
      <c r="B2" t="s">
        <v>44</v>
      </c>
      <c r="C2" t="s">
        <v>44</v>
      </c>
      <c r="F2" t="s">
        <v>44</v>
      </c>
      <c r="I2" t="s">
        <v>45</v>
      </c>
      <c r="J2" t="s">
        <v>45</v>
      </c>
      <c r="M2" t="s">
        <v>45</v>
      </c>
    </row>
    <row r="3" spans="1:16" x14ac:dyDescent="0.25">
      <c r="A3" t="s">
        <v>46</v>
      </c>
      <c r="C3" s="3">
        <v>0.25</v>
      </c>
      <c r="F3" t="s">
        <v>47</v>
      </c>
      <c r="M3" t="s">
        <v>47</v>
      </c>
      <c r="P3" t="s">
        <v>48</v>
      </c>
    </row>
    <row r="4" spans="1:16" x14ac:dyDescent="0.25">
      <c r="A4">
        <v>0</v>
      </c>
      <c r="B4">
        <v>1630</v>
      </c>
      <c r="C4">
        <v>1620</v>
      </c>
      <c r="F4" s="1">
        <f>AVERAGE(B4:E4)</f>
        <v>1625</v>
      </c>
      <c r="I4">
        <v>1626</v>
      </c>
      <c r="J4">
        <v>1630</v>
      </c>
      <c r="M4" s="1">
        <f>AVERAGE(I4:L4)</f>
        <v>1628</v>
      </c>
      <c r="P4">
        <f>_xlfn.T.TEST(B4:D4,I4:K4,2,1)</f>
        <v>0.74223788318168682</v>
      </c>
    </row>
    <row r="5" spans="1:16" x14ac:dyDescent="0.25">
      <c r="A5">
        <v>10</v>
      </c>
      <c r="B5">
        <v>615</v>
      </c>
      <c r="C5">
        <v>610</v>
      </c>
      <c r="F5" s="1">
        <f t="shared" ref="F5:F16" si="0">AVERAGE(B5:E5)</f>
        <v>612.5</v>
      </c>
      <c r="I5">
        <v>420</v>
      </c>
      <c r="J5">
        <v>430</v>
      </c>
      <c r="M5" s="1">
        <f t="shared" ref="M5:M16" si="1">AVERAGE(I5:L5)</f>
        <v>425</v>
      </c>
      <c r="P5">
        <f t="shared" ref="P5:P16" si="2">_xlfn.T.TEST(B5:D5,I5:K5,2,1)</f>
        <v>2.5451222695983659E-2</v>
      </c>
    </row>
    <row r="6" spans="1:16" x14ac:dyDescent="0.25">
      <c r="A6">
        <v>15</v>
      </c>
      <c r="B6">
        <v>470</v>
      </c>
      <c r="C6">
        <v>474</v>
      </c>
      <c r="F6" s="1">
        <f t="shared" si="0"/>
        <v>472</v>
      </c>
      <c r="I6">
        <v>305</v>
      </c>
      <c r="J6">
        <v>306</v>
      </c>
      <c r="M6" s="1">
        <f t="shared" si="1"/>
        <v>305.5</v>
      </c>
      <c r="N6" s="1"/>
      <c r="P6">
        <f t="shared" si="2"/>
        <v>5.735158108498185E-3</v>
      </c>
    </row>
    <row r="7" spans="1:16" x14ac:dyDescent="0.25">
      <c r="A7">
        <v>20</v>
      </c>
      <c r="B7">
        <v>360</v>
      </c>
      <c r="C7">
        <v>365</v>
      </c>
      <c r="F7" s="1">
        <f t="shared" si="0"/>
        <v>362.5</v>
      </c>
      <c r="G7" s="1"/>
      <c r="I7">
        <v>284</v>
      </c>
      <c r="J7">
        <v>283</v>
      </c>
      <c r="M7" s="1">
        <f t="shared" si="1"/>
        <v>283.5</v>
      </c>
      <c r="N7" s="1"/>
      <c r="P7">
        <f t="shared" si="2"/>
        <v>2.4163823495667265E-2</v>
      </c>
    </row>
    <row r="8" spans="1:16" x14ac:dyDescent="0.25">
      <c r="A8">
        <v>25</v>
      </c>
      <c r="B8">
        <v>300</v>
      </c>
      <c r="C8">
        <v>304</v>
      </c>
      <c r="F8" s="1">
        <f t="shared" si="0"/>
        <v>302</v>
      </c>
      <c r="G8" s="1"/>
      <c r="I8">
        <v>223</v>
      </c>
      <c r="J8">
        <v>228</v>
      </c>
      <c r="M8" s="1">
        <f t="shared" si="1"/>
        <v>225.5</v>
      </c>
      <c r="N8" s="1"/>
      <c r="P8">
        <f t="shared" si="2"/>
        <v>4.1608542969202838E-3</v>
      </c>
    </row>
    <row r="9" spans="1:16" x14ac:dyDescent="0.25">
      <c r="A9">
        <v>30</v>
      </c>
      <c r="B9">
        <v>287</v>
      </c>
      <c r="C9">
        <v>288</v>
      </c>
      <c r="F9" s="1">
        <f t="shared" si="0"/>
        <v>287.5</v>
      </c>
      <c r="G9" s="1"/>
      <c r="I9">
        <v>219</v>
      </c>
      <c r="J9">
        <v>217</v>
      </c>
      <c r="M9" s="1">
        <f t="shared" si="1"/>
        <v>218</v>
      </c>
      <c r="N9" s="1"/>
      <c r="P9">
        <f t="shared" si="2"/>
        <v>1.3737862253957149E-2</v>
      </c>
    </row>
    <row r="10" spans="1:16" x14ac:dyDescent="0.25">
      <c r="A10">
        <v>40</v>
      </c>
      <c r="B10">
        <v>286</v>
      </c>
      <c r="C10">
        <v>278</v>
      </c>
      <c r="F10" s="1">
        <f t="shared" si="0"/>
        <v>282</v>
      </c>
      <c r="G10" s="1"/>
      <c r="I10">
        <v>207</v>
      </c>
      <c r="J10">
        <v>209</v>
      </c>
      <c r="M10" s="1">
        <f t="shared" si="1"/>
        <v>208</v>
      </c>
      <c r="N10" s="1"/>
      <c r="P10">
        <f t="shared" si="2"/>
        <v>4.2949568553908288E-2</v>
      </c>
    </row>
    <row r="11" spans="1:16" x14ac:dyDescent="0.25">
      <c r="A11">
        <v>55</v>
      </c>
      <c r="B11">
        <v>250</v>
      </c>
      <c r="C11">
        <v>249</v>
      </c>
      <c r="F11" s="1">
        <f t="shared" si="0"/>
        <v>249.5</v>
      </c>
      <c r="G11" s="1"/>
      <c r="I11">
        <v>190</v>
      </c>
      <c r="J11">
        <v>192</v>
      </c>
      <c r="M11" s="1">
        <f t="shared" si="1"/>
        <v>191</v>
      </c>
      <c r="N11" s="1"/>
      <c r="P11">
        <f t="shared" si="2"/>
        <v>1.6320007937620274E-2</v>
      </c>
    </row>
    <row r="12" spans="1:16" x14ac:dyDescent="0.25">
      <c r="A12">
        <v>70</v>
      </c>
      <c r="B12">
        <v>210</v>
      </c>
      <c r="C12">
        <v>209</v>
      </c>
      <c r="F12" s="1">
        <f t="shared" si="0"/>
        <v>209.5</v>
      </c>
      <c r="G12" s="1"/>
      <c r="I12">
        <v>180</v>
      </c>
      <c r="J12">
        <v>181</v>
      </c>
      <c r="M12" s="1">
        <f t="shared" si="1"/>
        <v>180.5</v>
      </c>
      <c r="N12" s="1"/>
      <c r="P12">
        <f t="shared" si="2"/>
        <v>2.1943711232021962E-2</v>
      </c>
    </row>
    <row r="13" spans="1:16" x14ac:dyDescent="0.25">
      <c r="A13">
        <v>85</v>
      </c>
      <c r="B13">
        <v>205</v>
      </c>
      <c r="C13">
        <v>203</v>
      </c>
      <c r="F13" s="1">
        <f t="shared" si="0"/>
        <v>204</v>
      </c>
      <c r="G13" s="1"/>
      <c r="I13">
        <v>179</v>
      </c>
      <c r="J13">
        <v>180</v>
      </c>
      <c r="M13" s="1">
        <f t="shared" si="1"/>
        <v>179.5</v>
      </c>
      <c r="N13" s="1"/>
      <c r="P13">
        <f t="shared" si="2"/>
        <v>3.8928129386493981E-2</v>
      </c>
    </row>
    <row r="14" spans="1:16" x14ac:dyDescent="0.25">
      <c r="A14">
        <v>100</v>
      </c>
      <c r="B14">
        <v>200</v>
      </c>
      <c r="C14">
        <v>199</v>
      </c>
      <c r="F14" s="1">
        <f t="shared" si="0"/>
        <v>199.5</v>
      </c>
      <c r="G14" s="1"/>
      <c r="I14">
        <v>140</v>
      </c>
      <c r="J14">
        <v>141</v>
      </c>
      <c r="M14" s="1">
        <f t="shared" si="1"/>
        <v>140.5</v>
      </c>
      <c r="N14" s="1"/>
      <c r="P14">
        <f t="shared" si="2"/>
        <v>1.0789132567546295E-2</v>
      </c>
    </row>
    <row r="15" spans="1:16" x14ac:dyDescent="0.25">
      <c r="A15">
        <v>115</v>
      </c>
      <c r="B15">
        <v>200</v>
      </c>
      <c r="C15">
        <v>198</v>
      </c>
      <c r="F15" s="1">
        <f t="shared" si="0"/>
        <v>199</v>
      </c>
      <c r="G15" s="1"/>
      <c r="I15">
        <v>120</v>
      </c>
      <c r="J15">
        <v>121</v>
      </c>
      <c r="M15" s="1">
        <f t="shared" si="1"/>
        <v>120.5</v>
      </c>
      <c r="N15" s="1"/>
      <c r="P15">
        <f t="shared" si="2"/>
        <v>1.216322879836703E-2</v>
      </c>
    </row>
    <row r="16" spans="1:16" x14ac:dyDescent="0.25">
      <c r="A16">
        <v>125</v>
      </c>
      <c r="B16">
        <v>195</v>
      </c>
      <c r="C16">
        <v>194</v>
      </c>
      <c r="F16" s="1">
        <f t="shared" si="0"/>
        <v>194.5</v>
      </c>
      <c r="G16" s="1"/>
      <c r="I16">
        <v>115</v>
      </c>
      <c r="J16">
        <v>116</v>
      </c>
      <c r="M16" s="1">
        <f t="shared" si="1"/>
        <v>115.5</v>
      </c>
      <c r="N16" s="1"/>
      <c r="P16">
        <f t="shared" si="2"/>
        <v>8.0580477673250217E-3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</vt:lpstr>
      <vt:lpstr>Table 1 </vt:lpstr>
      <vt:lpstr>Figue 4 </vt:lpstr>
    </vt:vector>
  </TitlesOfParts>
  <Company>University of Bedfordshire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Prasad sreenivasaprasad</dc:creator>
  <cp:lastModifiedBy>Shaobo Zhou</cp:lastModifiedBy>
  <cp:lastPrinted>2019-11-20T11:33:08Z</cp:lastPrinted>
  <dcterms:created xsi:type="dcterms:W3CDTF">2019-09-24T14:22:42Z</dcterms:created>
  <dcterms:modified xsi:type="dcterms:W3CDTF">2020-01-09T19:58:09Z</dcterms:modified>
</cp:coreProperties>
</file>