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<sst xmlns="http://schemas.openxmlformats.org/spreadsheetml/2006/main" count="112" uniqueCount="48">
  <si>
    <t xml:space="preserve">E</t>
  </si>
  <si>
    <t xml:space="preserve">H</t>
  </si>
  <si>
    <t xml:space="preserve">G</t>
  </si>
  <si>
    <t xml:space="preserve">Cv</t>
  </si>
  <si>
    <t xml:space="preserve">Cp</t>
  </si>
  <si>
    <t xml:space="preserve">S</t>
  </si>
  <si>
    <t xml:space="preserve">solution energies</t>
  </si>
  <si>
    <t xml:space="preserve">DSD-BLYP DFT</t>
  </si>
  <si>
    <t xml:space="preserve">DSD-BLYP DFT+C*PT2</t>
  </si>
  <si>
    <t xml:space="preserve">total energy in solution</t>
  </si>
  <si>
    <t xml:space="preserve">Auto-protolysis energies</t>
  </si>
  <si>
    <t xml:space="preserve">z1</t>
  </si>
  <si>
    <t xml:space="preserve">aniline</t>
  </si>
  <si>
    <t xml:space="preserve">two molecules of base</t>
  </si>
  <si>
    <t xml:space="preserve">z2</t>
  </si>
  <si>
    <t xml:space="preserve">four molecules of base</t>
  </si>
  <si>
    <t xml:space="preserve">z3</t>
  </si>
  <si>
    <t xml:space="preserve">deprotonated base solvated with one extra base</t>
  </si>
  <si>
    <t xml:space="preserve">z4</t>
  </si>
  <si>
    <t xml:space="preserve">protonated base solvated with three extra bases</t>
  </si>
  <si>
    <t xml:space="preserve">z5</t>
  </si>
  <si>
    <t xml:space="preserve">z6</t>
  </si>
  <si>
    <t xml:space="preserve">o-toluidine</t>
  </si>
  <si>
    <t xml:space="preserve">z7</t>
  </si>
  <si>
    <t xml:space="preserve">z8</t>
  </si>
  <si>
    <t xml:space="preserve">z9</t>
  </si>
  <si>
    <t xml:space="preserve">z10</t>
  </si>
  <si>
    <t xml:space="preserve">z11</t>
  </si>
  <si>
    <t xml:space="preserve">m-toluidine</t>
  </si>
  <si>
    <t xml:space="preserve">z12</t>
  </si>
  <si>
    <t xml:space="preserve">z13</t>
  </si>
  <si>
    <t xml:space="preserve">z14</t>
  </si>
  <si>
    <t xml:space="preserve">z15</t>
  </si>
  <si>
    <t xml:space="preserve">z16</t>
  </si>
  <si>
    <t xml:space="preserve">p-toluidine</t>
  </si>
  <si>
    <t xml:space="preserve">z17</t>
  </si>
  <si>
    <t xml:space="preserve">z18</t>
  </si>
  <si>
    <t xml:space="preserve">z19</t>
  </si>
  <si>
    <t xml:space="preserve">nitromethane</t>
  </si>
  <si>
    <t xml:space="preserve">neutral</t>
  </si>
  <si>
    <t xml:space="preserve">protonated </t>
  </si>
  <si>
    <t xml:space="preserve">deprotonated</t>
  </si>
  <si>
    <t xml:space="preserve">acetonitrile</t>
  </si>
  <si>
    <t xml:space="preserve">ethylene carbonate</t>
  </si>
  <si>
    <t xml:space="preserve">methylamine</t>
  </si>
  <si>
    <t xml:space="preserve">ethylamine</t>
  </si>
  <si>
    <t xml:space="preserve">ethenamine</t>
  </si>
  <si>
    <t xml:space="preserve">ethynylamine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</si>
</sst>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ourier 10 Pitch"/>
      <family val="0"/>
      <charset val="1"/>
    </font>
    <font>
      <sz val="11"/>
      <color rgb="FF212121"/>
      <name val="Courier 10 Pitch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55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pane xSplit="7694" ySplit="1200" topLeftCell="L1" activePane="bottomRight" state="split"/>
      <selection pane="topLeft" activeCell="E1" activeCellId="0" sqref="E1"/>
      <selection pane="topRight" activeCell="L1" activeCellId="0" sqref="L1"/>
      <selection pane="bottomLeft" activeCell="E1" activeCellId="0" sqref="E1"/>
      <selection pane="bottomRight" activeCell="U6" activeCellId="0" sqref="U6"/>
    </sheetView>
  </sheetViews>
  <sheetFormatPr defaultRowHeight="13.8" zeroHeight="false" outlineLevelRow="0" outlineLevelCol="0"/>
  <cols>
    <col collapsed="false" customWidth="true" hidden="false" outlineLevel="0" max="2" min="1" style="0" width="8.57"/>
    <col collapsed="false" customWidth="true" hidden="false" outlineLevel="0" max="3" min="3" style="0" width="19.84"/>
    <col collapsed="false" customWidth="true" hidden="false" outlineLevel="0" max="4" min="4" style="0" width="49.38"/>
    <col collapsed="false" customWidth="true" hidden="false" outlineLevel="0" max="5" min="5" style="0" width="12.32"/>
    <col collapsed="false" customWidth="true" hidden="false" outlineLevel="0" max="10" min="6" style="0" width="8.57"/>
    <col collapsed="false" customWidth="true" hidden="false" outlineLevel="0" max="11" min="11" style="0" width="13.5"/>
    <col collapsed="false" customWidth="true" hidden="false" outlineLevel="0" max="12" min="12" style="0" width="20.98"/>
    <col collapsed="false" customWidth="true" hidden="false" outlineLevel="0" max="14" min="13" style="0" width="17.78"/>
    <col collapsed="false" customWidth="true" hidden="false" outlineLevel="0" max="1025" min="15" style="0" width="8.57"/>
  </cols>
  <sheetData>
    <row r="1" customFormat="false" ht="37.5" hidden="false" customHeight="true" outlineLevel="0" collapsed="false">
      <c r="E1" s="0" t="s">
        <v>0</v>
      </c>
      <c r="F1" s="0" t="s">
        <v>1</v>
      </c>
      <c r="G1" s="0" t="s">
        <v>2</v>
      </c>
      <c r="H1" s="0" t="s">
        <v>3</v>
      </c>
      <c r="I1" s="0" t="s">
        <v>4</v>
      </c>
      <c r="J1" s="0" t="s">
        <v>5</v>
      </c>
      <c r="K1" s="0" t="s">
        <v>6</v>
      </c>
      <c r="L1" s="0" t="s">
        <v>7</v>
      </c>
      <c r="M1" s="0" t="s">
        <v>8</v>
      </c>
      <c r="N1" s="0" t="s">
        <v>9</v>
      </c>
      <c r="R1" s="0" t="s">
        <v>10</v>
      </c>
    </row>
    <row r="2" customFormat="false" ht="13.8" hidden="false" customHeight="false" outlineLevel="0" collapsed="false">
      <c r="N2" s="0" t="n">
        <f aca="false">K2+627.51*(M2-L2)</f>
        <v>0</v>
      </c>
    </row>
    <row r="3" customFormat="false" ht="13.8" hidden="false" customHeight="false" outlineLevel="0" collapsed="false">
      <c r="B3" s="0" t="s">
        <v>11</v>
      </c>
      <c r="C3" s="0" t="s">
        <v>12</v>
      </c>
      <c r="D3" s="0" t="s">
        <v>13</v>
      </c>
      <c r="E3" s="0" t="n">
        <v>155.094</v>
      </c>
      <c r="F3" s="1" t="n">
        <v>155.686</v>
      </c>
      <c r="G3" s="1" t="n">
        <v>122.159</v>
      </c>
      <c r="H3" s="1" t="n">
        <v>49.123</v>
      </c>
      <c r="I3" s="1" t="n">
        <v>51.11</v>
      </c>
      <c r="J3" s="1" t="n">
        <v>112.451</v>
      </c>
      <c r="K3" s="1" t="n">
        <v>-359581.66</v>
      </c>
      <c r="L3" s="0" t="n">
        <v>-573.0946022652</v>
      </c>
      <c r="M3" s="0" t="n">
        <v>-574.1910730623</v>
      </c>
      <c r="N3" s="0" t="n">
        <f aca="false">K3+627.51*(M3-L3)</f>
        <v>-360269.706389888</v>
      </c>
    </row>
    <row r="4" customFormat="false" ht="13.8" hidden="false" customHeight="false" outlineLevel="0" collapsed="false">
      <c r="B4" s="0" t="s">
        <v>14</v>
      </c>
      <c r="C4" s="0" t="s">
        <v>12</v>
      </c>
      <c r="D4" s="0" t="s">
        <v>15</v>
      </c>
      <c r="E4" s="0" t="n">
        <v>315.814</v>
      </c>
      <c r="F4" s="1" t="n">
        <v>316.406</v>
      </c>
      <c r="G4" s="1" t="n">
        <v>257.507</v>
      </c>
      <c r="H4" s="1" t="n">
        <v>107.831</v>
      </c>
      <c r="I4" s="1" t="n">
        <v>109.819</v>
      </c>
      <c r="J4" s="1" t="n">
        <v>197.549</v>
      </c>
      <c r="K4" s="1" t="n">
        <v>-719260.27</v>
      </c>
      <c r="L4" s="0" t="n">
        <v>-1146.341121409</v>
      </c>
      <c r="M4" s="0" t="n">
        <v>-1148.5723665062</v>
      </c>
      <c r="N4" s="0" t="n">
        <f aca="false">K4+627.51*(M4-L4)</f>
        <v>-720660.398610944</v>
      </c>
      <c r="R4" s="2" t="n">
        <f aca="false">N6+N5-N4-N3+G6+G5-G4-G3</f>
        <v>82.2339597200132</v>
      </c>
    </row>
    <row r="5" customFormat="false" ht="13.8" hidden="false" customHeight="false" outlineLevel="0" collapsed="false">
      <c r="B5" s="0" t="s">
        <v>16</v>
      </c>
      <c r="C5" s="0" t="s">
        <v>12</v>
      </c>
      <c r="D5" s="0" t="s">
        <v>17</v>
      </c>
      <c r="E5" s="0" t="n">
        <v>145.56</v>
      </c>
      <c r="F5" s="1" t="n">
        <v>146.152</v>
      </c>
      <c r="G5" s="1" t="n">
        <v>112.757</v>
      </c>
      <c r="H5" s="1" t="n">
        <v>48.438</v>
      </c>
      <c r="I5" s="1" t="n">
        <v>50.426</v>
      </c>
      <c r="J5" s="1" t="n">
        <v>112.008</v>
      </c>
      <c r="K5" s="1" t="n">
        <v>-359229.18</v>
      </c>
      <c r="L5" s="0" t="n">
        <v>-572.5320953096</v>
      </c>
      <c r="M5" s="0" t="n">
        <v>-573.6325097577</v>
      </c>
      <c r="N5" s="0" t="n">
        <f aca="false">K5+627.51*(M5-L5)</f>
        <v>-359919.701070327</v>
      </c>
      <c r="R5" s="2"/>
    </row>
    <row r="6" customFormat="false" ht="13.8" hidden="false" customHeight="false" outlineLevel="0" collapsed="false">
      <c r="B6" s="0" t="s">
        <v>18</v>
      </c>
      <c r="C6" s="0" t="s">
        <v>12</v>
      </c>
      <c r="D6" s="0" t="s">
        <v>19</v>
      </c>
      <c r="E6" s="0" t="n">
        <v>324.544</v>
      </c>
      <c r="F6" s="1" t="n">
        <v>325.137</v>
      </c>
      <c r="G6" s="1" t="n">
        <v>272.062</v>
      </c>
      <c r="H6" s="1" t="n">
        <v>102.704</v>
      </c>
      <c r="I6" s="1" t="n">
        <v>104.692</v>
      </c>
      <c r="J6" s="1" t="n">
        <v>178.014</v>
      </c>
      <c r="K6" s="1" t="n">
        <v>-719536.55</v>
      </c>
      <c r="L6" s="0" t="n">
        <v>-1146.7796449025</v>
      </c>
      <c r="M6" s="0" t="n">
        <v>-1149.0055424512</v>
      </c>
      <c r="N6" s="0" t="n">
        <f aca="false">K6+627.51*(M6-L6)</f>
        <v>-720933.322970785</v>
      </c>
      <c r="R6" s="2"/>
    </row>
    <row r="7" customFormat="false" ht="13.8" hidden="false" customHeight="false" outlineLevel="0" collapsed="false">
      <c r="B7" s="0" t="s">
        <v>20</v>
      </c>
      <c r="F7" s="1"/>
      <c r="G7" s="1"/>
      <c r="H7" s="1"/>
      <c r="I7" s="1"/>
      <c r="J7" s="1"/>
      <c r="K7" s="1"/>
      <c r="N7" s="0" t="n">
        <f aca="false">K7+627.51*(M7-L7)</f>
        <v>0</v>
      </c>
      <c r="R7" s="2"/>
    </row>
    <row r="8" customFormat="false" ht="13.8" hidden="false" customHeight="false" outlineLevel="0" collapsed="false">
      <c r="B8" s="0" t="s">
        <v>21</v>
      </c>
      <c r="C8" s="0" t="s">
        <v>22</v>
      </c>
      <c r="D8" s="0" t="s">
        <v>13</v>
      </c>
      <c r="E8" s="0" t="n">
        <v>193.045</v>
      </c>
      <c r="F8" s="1" t="n">
        <v>193.638</v>
      </c>
      <c r="G8" s="1" t="n">
        <v>156.379</v>
      </c>
      <c r="H8" s="1" t="n">
        <v>61.306</v>
      </c>
      <c r="I8" s="1" t="n">
        <v>63.293</v>
      </c>
      <c r="J8" s="1" t="n">
        <v>124.965</v>
      </c>
      <c r="K8" s="1" t="n">
        <v>-408721.88</v>
      </c>
      <c r="L8" s="0" t="n">
        <v>-651.4157170725</v>
      </c>
      <c r="M8" s="0" t="n">
        <v>-652.6853842626</v>
      </c>
      <c r="N8" s="0" t="n">
        <f aca="false">K8+627.51*(M8-L8)</f>
        <v>-409518.60885846</v>
      </c>
      <c r="R8" s="2"/>
    </row>
    <row r="9" customFormat="false" ht="13.8" hidden="false" customHeight="false" outlineLevel="0" collapsed="false">
      <c r="B9" s="0" t="s">
        <v>23</v>
      </c>
      <c r="C9" s="0" t="s">
        <v>22</v>
      </c>
      <c r="D9" s="0" t="s">
        <v>15</v>
      </c>
      <c r="E9" s="0" t="n">
        <v>389.064</v>
      </c>
      <c r="F9" s="1" t="n">
        <v>389.657</v>
      </c>
      <c r="G9" s="1" t="n">
        <v>327.633</v>
      </c>
      <c r="H9" s="1" t="n">
        <v>128.95</v>
      </c>
      <c r="I9" s="1" t="n">
        <v>130.937</v>
      </c>
      <c r="J9" s="1" t="n">
        <v>208.031</v>
      </c>
      <c r="K9" s="1" t="n">
        <v>-817561.14</v>
      </c>
      <c r="L9" s="0" t="n">
        <v>-1303.0145420257</v>
      </c>
      <c r="M9" s="0" t="n">
        <v>-1305.598420875</v>
      </c>
      <c r="N9" s="0" t="n">
        <f aca="false">K9+627.51*(M9-L9)</f>
        <v>-819182.549816724</v>
      </c>
      <c r="R9" s="2" t="n">
        <f aca="false">N11+N10-N9-N8+G11+G10-G9-G8</f>
        <v>80.7465575308613</v>
      </c>
    </row>
    <row r="10" customFormat="false" ht="13.8" hidden="false" customHeight="false" outlineLevel="0" collapsed="false">
      <c r="B10" s="0" t="s">
        <v>24</v>
      </c>
      <c r="C10" s="0" t="s">
        <v>22</v>
      </c>
      <c r="D10" s="0" t="s">
        <v>17</v>
      </c>
      <c r="E10" s="0" t="n">
        <v>182.649</v>
      </c>
      <c r="F10" s="1" t="n">
        <v>183.242</v>
      </c>
      <c r="G10" s="1" t="n">
        <v>146.277</v>
      </c>
      <c r="H10" s="1" t="n">
        <v>59.622</v>
      </c>
      <c r="I10" s="1" t="n">
        <v>61.61</v>
      </c>
      <c r="J10" s="1" t="n">
        <v>123.98</v>
      </c>
      <c r="K10" s="1" t="n">
        <v>-408361.74</v>
      </c>
      <c r="L10" s="0" t="n">
        <v>-650.8407593724</v>
      </c>
      <c r="M10" s="0" t="n">
        <v>-652.1126337382</v>
      </c>
      <c r="N10" s="0" t="n">
        <f aca="false">K10+627.51*(M10-L10)</f>
        <v>-409159.853883283</v>
      </c>
      <c r="R10" s="2"/>
    </row>
    <row r="11" customFormat="false" ht="13.8" hidden="false" customHeight="false" outlineLevel="0" collapsed="false">
      <c r="B11" s="0" t="s">
        <v>25</v>
      </c>
      <c r="C11" s="0" t="s">
        <v>22</v>
      </c>
      <c r="D11" s="0" t="s">
        <v>19</v>
      </c>
      <c r="E11" s="0" t="n">
        <v>398.927</v>
      </c>
      <c r="F11" s="1" t="n">
        <v>399.52</v>
      </c>
      <c r="G11" s="1" t="n">
        <v>337.102</v>
      </c>
      <c r="H11" s="1" t="n">
        <v>128.166</v>
      </c>
      <c r="I11" s="1" t="n">
        <v>130.153</v>
      </c>
      <c r="J11" s="1" t="n">
        <v>209.35</v>
      </c>
      <c r="K11" s="1" t="n">
        <v>-817840.09</v>
      </c>
      <c r="L11" s="0" t="n">
        <v>-1303.4585256916</v>
      </c>
      <c r="M11" s="0" t="n">
        <v>-1306.0398952863</v>
      </c>
      <c r="N11" s="0" t="n">
        <f aca="false">K11+627.51*(M11-L11)</f>
        <v>-819459.92523437</v>
      </c>
      <c r="R11" s="2"/>
    </row>
    <row r="12" customFormat="false" ht="13.8" hidden="false" customHeight="false" outlineLevel="0" collapsed="false">
      <c r="B12" s="0" t="s">
        <v>26</v>
      </c>
      <c r="F12" s="1"/>
      <c r="G12" s="1"/>
      <c r="H12" s="1"/>
      <c r="I12" s="1"/>
      <c r="J12" s="1"/>
      <c r="K12" s="1"/>
      <c r="N12" s="0" t="n">
        <f aca="false">K12+627.51*(M12-L12)</f>
        <v>0</v>
      </c>
      <c r="R12" s="2"/>
    </row>
    <row r="13" customFormat="false" ht="13.8" hidden="false" customHeight="false" outlineLevel="0" collapsed="false">
      <c r="B13" s="0" t="s">
        <v>27</v>
      </c>
      <c r="C13" s="0" t="s">
        <v>28</v>
      </c>
      <c r="D13" s="0" t="s">
        <v>13</v>
      </c>
      <c r="E13" s="0" t="n">
        <v>192.152</v>
      </c>
      <c r="F13" s="1" t="n">
        <v>192.744</v>
      </c>
      <c r="G13" s="1" t="n">
        <v>155.927</v>
      </c>
      <c r="H13" s="1" t="n">
        <v>59.751</v>
      </c>
      <c r="I13" s="1" t="n">
        <v>61.738</v>
      </c>
      <c r="J13" s="1" t="n">
        <v>123.485</v>
      </c>
      <c r="K13" s="1" t="n">
        <v>-408733.4</v>
      </c>
      <c r="L13" s="0" t="n">
        <v>-651.4373491171</v>
      </c>
      <c r="M13" s="0" t="n">
        <v>-652.7109226445</v>
      </c>
      <c r="N13" s="0" t="n">
        <f aca="false">K13+627.51*(M13-L13)</f>
        <v>-409532.580124179</v>
      </c>
      <c r="R13" s="2"/>
    </row>
    <row r="14" customFormat="false" ht="13.8" hidden="false" customHeight="false" outlineLevel="0" collapsed="false">
      <c r="B14" s="0" t="s">
        <v>29</v>
      </c>
      <c r="C14" s="0" t="s">
        <v>28</v>
      </c>
      <c r="D14" s="0" t="s">
        <v>15</v>
      </c>
      <c r="E14" s="3" t="n">
        <v>388.109</v>
      </c>
      <c r="F14" s="1" t="n">
        <v>388.701</v>
      </c>
      <c r="G14" s="1" t="n">
        <v>324.945</v>
      </c>
      <c r="H14" s="1" t="n">
        <v>127.797</v>
      </c>
      <c r="I14" s="1" t="n">
        <v>129.784</v>
      </c>
      <c r="J14" s="1" t="n">
        <v>213.839</v>
      </c>
      <c r="K14" s="1" t="n">
        <v>-817530.27</v>
      </c>
      <c r="L14" s="0" t="n">
        <v>-1302.9666776665</v>
      </c>
      <c r="M14" s="0" t="n">
        <v>-1305.5375018046</v>
      </c>
      <c r="N14" s="0" t="n">
        <f aca="false">K14+627.51*(M14-L14)</f>
        <v>-819143.487854899</v>
      </c>
      <c r="R14" s="2" t="n">
        <f aca="false">N16+N15-N14-N13+G16+G15-G14-G13</f>
        <v>106.081076994943</v>
      </c>
    </row>
    <row r="15" customFormat="false" ht="13.8" hidden="false" customHeight="false" outlineLevel="0" collapsed="false">
      <c r="B15" s="0" t="s">
        <v>30</v>
      </c>
      <c r="C15" s="0" t="s">
        <v>28</v>
      </c>
      <c r="D15" s="0" t="s">
        <v>17</v>
      </c>
      <c r="E15" s="0" t="n">
        <v>182.656</v>
      </c>
      <c r="F15" s="1" t="n">
        <v>183.249</v>
      </c>
      <c r="G15" s="1" t="n">
        <v>146.271</v>
      </c>
      <c r="H15" s="1" t="n">
        <v>59.596</v>
      </c>
      <c r="I15" s="1" t="n">
        <v>61.583</v>
      </c>
      <c r="J15" s="1" t="n">
        <v>124.025</v>
      </c>
      <c r="K15" s="1" t="n">
        <v>-408361.71</v>
      </c>
      <c r="L15" s="0" t="n">
        <v>-650.8407946727</v>
      </c>
      <c r="M15" s="0" t="n">
        <v>-652.1127085786</v>
      </c>
      <c r="N15" s="0" t="n">
        <f aca="false">K15+627.51*(M15-L15)</f>
        <v>-409159.848695091</v>
      </c>
      <c r="R15" s="2"/>
    </row>
    <row r="16" customFormat="false" ht="13.8" hidden="false" customHeight="false" outlineLevel="0" collapsed="false">
      <c r="B16" s="0" t="s">
        <v>31</v>
      </c>
      <c r="C16" s="0" t="s">
        <v>28</v>
      </c>
      <c r="D16" s="0" t="s">
        <v>19</v>
      </c>
      <c r="E16" s="0" t="n">
        <v>395.951</v>
      </c>
      <c r="F16" s="1" t="n">
        <v>396.544</v>
      </c>
      <c r="G16" s="1" t="n">
        <v>337.117</v>
      </c>
      <c r="H16" s="1" t="n">
        <v>121.193</v>
      </c>
      <c r="I16" s="1" t="n">
        <v>123.18</v>
      </c>
      <c r="J16" s="1" t="n">
        <v>199.318</v>
      </c>
      <c r="K16" s="1" t="n">
        <v>-817802.33</v>
      </c>
      <c r="L16" s="0" t="n">
        <v>-1303.4009162326</v>
      </c>
      <c r="M16" s="0" t="n">
        <v>-1305.9671290531</v>
      </c>
      <c r="N16" s="0" t="n">
        <f aca="false">K16+627.51*(M16-L16)</f>
        <v>-819412.654206992</v>
      </c>
      <c r="R16" s="2"/>
    </row>
    <row r="17" customFormat="false" ht="13.8" hidden="false" customHeight="false" outlineLevel="0" collapsed="false">
      <c r="B17" s="0" t="s">
        <v>32</v>
      </c>
      <c r="F17" s="1"/>
      <c r="G17" s="1"/>
      <c r="H17" s="1"/>
      <c r="I17" s="1"/>
      <c r="J17" s="1"/>
      <c r="K17" s="1"/>
      <c r="N17" s="0" t="n">
        <f aca="false">K17+627.51*(M17-L17)</f>
        <v>0</v>
      </c>
      <c r="R17" s="2"/>
    </row>
    <row r="18" customFormat="false" ht="13.8" hidden="false" customHeight="false" outlineLevel="0" collapsed="false">
      <c r="B18" s="0" t="s">
        <v>33</v>
      </c>
      <c r="C18" s="0" t="s">
        <v>34</v>
      </c>
      <c r="D18" s="0" t="s">
        <v>13</v>
      </c>
      <c r="E18" s="0" t="n">
        <v>191.827</v>
      </c>
      <c r="F18" s="1" t="n">
        <v>192.42</v>
      </c>
      <c r="G18" s="1" t="n">
        <v>153.159</v>
      </c>
      <c r="H18" s="1" t="n">
        <v>61.085</v>
      </c>
      <c r="I18" s="1" t="n">
        <v>63.072</v>
      </c>
      <c r="J18" s="1" t="n">
        <v>131.68</v>
      </c>
      <c r="K18" s="1" t="n">
        <v>-408710.75</v>
      </c>
      <c r="L18" s="0" t="n">
        <v>-651.398939042</v>
      </c>
      <c r="M18" s="0" t="n">
        <v>-652.6648184247</v>
      </c>
      <c r="N18" s="0" t="n">
        <f aca="false">K18+627.51*(M18-L18)</f>
        <v>-409505.101971438</v>
      </c>
      <c r="R18" s="2"/>
    </row>
    <row r="19" customFormat="false" ht="13.8" hidden="false" customHeight="false" outlineLevel="0" collapsed="false">
      <c r="B19" s="0" t="s">
        <v>35</v>
      </c>
      <c r="C19" s="0" t="s">
        <v>34</v>
      </c>
      <c r="D19" s="0" t="s">
        <v>15</v>
      </c>
      <c r="E19" s="0" t="n">
        <v>386.695</v>
      </c>
      <c r="F19" s="1" t="n">
        <v>387.288</v>
      </c>
      <c r="G19" s="1" t="n">
        <v>325.201</v>
      </c>
      <c r="H19" s="1" t="n">
        <v>124.013</v>
      </c>
      <c r="I19" s="1" t="n">
        <v>126.001</v>
      </c>
      <c r="J19" s="1" t="n">
        <v>208.24</v>
      </c>
      <c r="K19" s="0" t="n">
        <v>-817518.88</v>
      </c>
      <c r="L19" s="0" t="n">
        <v>-1302.9485192226</v>
      </c>
      <c r="M19" s="0" t="n">
        <v>-1305.5186785779</v>
      </c>
      <c r="N19" s="0" t="n">
        <f aca="false">K19+627.51*(M19-L19)</f>
        <v>-819131.680697044</v>
      </c>
      <c r="R19" s="2" t="n">
        <f aca="false">N21+N20-N19-N18+G21+G20-G19-G18</f>
        <v>83.3571159709445</v>
      </c>
    </row>
    <row r="20" customFormat="false" ht="13.8" hidden="false" customHeight="false" outlineLevel="0" collapsed="false">
      <c r="B20" s="0" t="s">
        <v>36</v>
      </c>
      <c r="C20" s="0" t="s">
        <v>34</v>
      </c>
      <c r="D20" s="0" t="s">
        <v>17</v>
      </c>
      <c r="E20" s="0" t="n">
        <v>181.629</v>
      </c>
      <c r="F20" s="1" t="n">
        <v>182.222</v>
      </c>
      <c r="G20" s="1" t="n">
        <v>144.826</v>
      </c>
      <c r="H20" s="1" t="n">
        <v>58.176</v>
      </c>
      <c r="I20" s="1" t="n">
        <v>60.163</v>
      </c>
      <c r="J20" s="1" t="n">
        <v>125.425</v>
      </c>
      <c r="K20" s="1" t="n">
        <v>-408352.49</v>
      </c>
      <c r="L20" s="0" t="n">
        <v>-650.8275611001</v>
      </c>
      <c r="M20" s="0" t="n">
        <v>-652.0963738774</v>
      </c>
      <c r="N20" s="0" t="n">
        <f aca="false">K20+627.51*(M20-L20)</f>
        <v>-409148.682705884</v>
      </c>
      <c r="R20" s="2"/>
    </row>
    <row r="21" customFormat="false" ht="13.8" hidden="false" customHeight="false" outlineLevel="0" collapsed="false">
      <c r="B21" s="0" t="s">
        <v>37</v>
      </c>
      <c r="C21" s="0" t="s">
        <v>34</v>
      </c>
      <c r="D21" s="0" t="s">
        <v>19</v>
      </c>
      <c r="E21" s="0" t="n">
        <v>397.131</v>
      </c>
      <c r="F21" s="1" t="n">
        <v>397.723</v>
      </c>
      <c r="G21" s="1" t="n">
        <v>336.15</v>
      </c>
      <c r="H21" s="1" t="n">
        <v>125.15</v>
      </c>
      <c r="I21" s="1" t="n">
        <v>127.137</v>
      </c>
      <c r="J21" s="1" t="n">
        <v>206.516</v>
      </c>
      <c r="K21" s="1" t="n">
        <v>-817797.26</v>
      </c>
      <c r="L21" s="0" t="n">
        <v>-1303.392595624</v>
      </c>
      <c r="M21" s="0" t="n">
        <v>-1305.9584493102</v>
      </c>
      <c r="N21" s="0" t="n">
        <f aca="false">K21+627.51*(M21-L21)</f>
        <v>-819407.358846627</v>
      </c>
      <c r="R21" s="2"/>
    </row>
    <row r="22" customFormat="false" ht="13.8" hidden="false" customHeight="false" outlineLevel="0" collapsed="false">
      <c r="F22" s="1"/>
      <c r="G22" s="1"/>
      <c r="H22" s="1"/>
      <c r="I22" s="1"/>
      <c r="J22" s="1"/>
      <c r="K22" s="1"/>
      <c r="N22" s="0" t="n">
        <f aca="false">K22+627.51*(M22-L22)</f>
        <v>0</v>
      </c>
      <c r="R22" s="2"/>
    </row>
    <row r="23" customFormat="false" ht="13.8" hidden="false" customHeight="false" outlineLevel="0" collapsed="false">
      <c r="F23" s="1"/>
      <c r="G23" s="1"/>
      <c r="H23" s="1"/>
      <c r="I23" s="1"/>
      <c r="J23" s="1"/>
      <c r="K23" s="1"/>
      <c r="N23" s="0" t="n">
        <f aca="false">K23+627.51*(M23-L23)</f>
        <v>0</v>
      </c>
      <c r="R23" s="2"/>
    </row>
    <row r="24" customFormat="false" ht="13.8" hidden="false" customHeight="false" outlineLevel="0" collapsed="false">
      <c r="C24" s="0" t="s">
        <v>38</v>
      </c>
      <c r="D24" s="0" t="s">
        <v>39</v>
      </c>
      <c r="E24" s="0" t="n">
        <v>142.405</v>
      </c>
      <c r="F24" s="1" t="n">
        <v>142.997</v>
      </c>
      <c r="G24" s="1" t="n">
        <v>93.491</v>
      </c>
      <c r="H24" s="1" t="n">
        <v>64.582</v>
      </c>
      <c r="I24" s="1" t="n">
        <v>66.569</v>
      </c>
      <c r="J24" s="1" t="n">
        <v>166.043</v>
      </c>
      <c r="K24" s="1" t="n">
        <v>-613332.98</v>
      </c>
      <c r="L24" s="0" t="n">
        <v>-977.4625656777</v>
      </c>
      <c r="M24" s="0" t="n">
        <v>-979.1370296374</v>
      </c>
      <c r="N24" s="0" t="n">
        <f aca="false">K24+627.51*(M24-L24)</f>
        <v>-614383.722879351</v>
      </c>
      <c r="R24" s="2"/>
    </row>
    <row r="25" customFormat="false" ht="13.8" hidden="false" customHeight="false" outlineLevel="0" collapsed="false">
      <c r="C25" s="0" t="s">
        <v>38</v>
      </c>
      <c r="D25" s="0" t="s">
        <v>40</v>
      </c>
      <c r="E25" s="0" t="n">
        <v>147.457</v>
      </c>
      <c r="F25" s="1" t="n">
        <v>148.049</v>
      </c>
      <c r="G25" s="1" t="n">
        <v>102.587</v>
      </c>
      <c r="H25" s="1" t="n">
        <v>59.059</v>
      </c>
      <c r="I25" s="1" t="n">
        <v>61.046</v>
      </c>
      <c r="J25" s="1" t="n">
        <v>152.481</v>
      </c>
      <c r="K25" s="1" t="n">
        <v>-613573.04</v>
      </c>
      <c r="L25" s="0" t="n">
        <v>-977.8469306823</v>
      </c>
      <c r="M25" s="0" t="n">
        <v>-979.5136918122</v>
      </c>
      <c r="N25" s="0" t="n">
        <f aca="false">K25+627.51*(M25-L25)</f>
        <v>-614618.949276624</v>
      </c>
      <c r="R25" s="2" t="n">
        <f aca="false">N25+N26-N24-N24+G25+G26-G24-G24</f>
        <v>105.890609999904</v>
      </c>
    </row>
    <row r="26" customFormat="false" ht="13.8" hidden="false" customHeight="false" outlineLevel="0" collapsed="false">
      <c r="C26" s="0" t="s">
        <v>38</v>
      </c>
      <c r="D26" s="0" t="s">
        <v>41</v>
      </c>
      <c r="E26" s="0" t="n">
        <v>132.997</v>
      </c>
      <c r="F26" s="1" t="n">
        <v>133.589</v>
      </c>
      <c r="G26" s="1" t="n">
        <v>84.625</v>
      </c>
      <c r="H26" s="1" t="n">
        <v>63.41</v>
      </c>
      <c r="I26" s="1" t="n">
        <v>65.397</v>
      </c>
      <c r="J26" s="1" t="n">
        <v>164.226</v>
      </c>
      <c r="K26" s="1" t="n">
        <v>-612997.08</v>
      </c>
      <c r="L26" s="0" t="n">
        <v>-976.9274979892</v>
      </c>
      <c r="M26" s="0" t="n">
        <v>-978.5940146536</v>
      </c>
      <c r="N26" s="0" t="n">
        <f aca="false">K26+627.51*(M26-L26)</f>
        <v>-614042.835872078</v>
      </c>
      <c r="R26" s="2"/>
    </row>
    <row r="27" customFormat="false" ht="13.8" hidden="false" customHeight="false" outlineLevel="0" collapsed="false">
      <c r="F27" s="1"/>
      <c r="G27" s="1"/>
      <c r="H27" s="1"/>
      <c r="I27" s="1"/>
      <c r="J27" s="1"/>
      <c r="K27" s="1"/>
      <c r="N27" s="0" t="n">
        <f aca="false">K27+627.51*(M27-L27)</f>
        <v>0</v>
      </c>
      <c r="R27" s="2"/>
    </row>
    <row r="28" customFormat="false" ht="13.8" hidden="false" customHeight="false" outlineLevel="0" collapsed="false">
      <c r="C28" s="0" t="s">
        <v>42</v>
      </c>
      <c r="D28" s="0" t="s">
        <v>39</v>
      </c>
      <c r="E28" s="0" t="n">
        <v>127.363</v>
      </c>
      <c r="F28" s="1" t="n">
        <v>127.956</v>
      </c>
      <c r="G28" s="1" t="n">
        <v>84.387</v>
      </c>
      <c r="H28" s="1" t="n">
        <v>54.598</v>
      </c>
      <c r="I28" s="1" t="n">
        <v>56.586</v>
      </c>
      <c r="J28" s="1" t="n">
        <v>146.13</v>
      </c>
      <c r="K28" s="1" t="n">
        <v>-332153.28</v>
      </c>
      <c r="L28" s="0" t="n">
        <v>-529.3698372842</v>
      </c>
      <c r="M28" s="0" t="n">
        <v>-530.3888590884</v>
      </c>
      <c r="N28" s="0" t="n">
        <f aca="false">K28+627.51*(M28-L28)</f>
        <v>-332792.726372354</v>
      </c>
      <c r="R28" s="2"/>
    </row>
    <row r="29" customFormat="false" ht="13.8" hidden="false" customHeight="false" outlineLevel="0" collapsed="false">
      <c r="C29" s="0" t="s">
        <v>42</v>
      </c>
      <c r="D29" s="0" t="s">
        <v>40</v>
      </c>
      <c r="E29" s="0" t="n">
        <v>131.94</v>
      </c>
      <c r="F29" s="1" t="n">
        <v>132.533</v>
      </c>
      <c r="G29" s="1" t="n">
        <v>93.505</v>
      </c>
      <c r="H29" s="1" t="n">
        <v>48.805</v>
      </c>
      <c r="I29" s="1" t="n">
        <v>50.792</v>
      </c>
      <c r="J29" s="1" t="n">
        <v>130.898</v>
      </c>
      <c r="K29" s="1" t="n">
        <v>-332399.19</v>
      </c>
      <c r="L29" s="0" t="n">
        <v>-529.7612105657</v>
      </c>
      <c r="M29" s="0" t="n">
        <v>-530.7719677087</v>
      </c>
      <c r="N29" s="0" t="n">
        <f aca="false">K29+627.51*(M29-L29)</f>
        <v>-333033.450214804</v>
      </c>
      <c r="R29" s="2" t="n">
        <f aca="false">N29+N30-N28-N28+G29+G30-G28-G28</f>
        <v>95.780064405092</v>
      </c>
    </row>
    <row r="30" customFormat="false" ht="13.8" hidden="false" customHeight="false" outlineLevel="0" collapsed="false">
      <c r="C30" s="0" t="s">
        <v>42</v>
      </c>
      <c r="D30" s="0" t="s">
        <v>41</v>
      </c>
      <c r="E30" s="0" t="n">
        <v>118.774</v>
      </c>
      <c r="F30" s="1" t="n">
        <v>119.366</v>
      </c>
      <c r="G30" s="1" t="n">
        <v>74.283</v>
      </c>
      <c r="H30" s="1" t="n">
        <v>57.82</v>
      </c>
      <c r="I30" s="1" t="n">
        <v>59.807</v>
      </c>
      <c r="J30" s="1" t="n">
        <v>151.21</v>
      </c>
      <c r="K30" s="1" t="n">
        <v>-331813.21</v>
      </c>
      <c r="L30" s="0" t="n">
        <v>-528.825840427</v>
      </c>
      <c r="M30" s="0" t="n">
        <v>-529.8489738679</v>
      </c>
      <c r="N30" s="0" t="n">
        <f aca="false">K30+627.51*(M30-L30)</f>
        <v>-332455.236465499</v>
      </c>
      <c r="R30" s="2"/>
    </row>
    <row r="31" customFormat="false" ht="13.8" hidden="false" customHeight="false" outlineLevel="0" collapsed="false">
      <c r="F31" s="1"/>
      <c r="G31" s="1"/>
      <c r="H31" s="1"/>
      <c r="I31" s="1"/>
      <c r="J31" s="1"/>
      <c r="K31" s="1"/>
      <c r="N31" s="0" t="n">
        <f aca="false">K31+627.51*(M31-L31)</f>
        <v>0</v>
      </c>
      <c r="R31" s="2"/>
    </row>
    <row r="32" customFormat="false" ht="13.8" hidden="false" customHeight="false" outlineLevel="0" collapsed="false">
      <c r="C32" s="0" t="s">
        <v>43</v>
      </c>
      <c r="D32" s="0" t="s">
        <v>39</v>
      </c>
      <c r="E32" s="0" t="n">
        <v>207.691</v>
      </c>
      <c r="F32" s="1" t="n">
        <v>208.283</v>
      </c>
      <c r="G32" s="4" t="n">
        <v>154.959</v>
      </c>
      <c r="H32" s="1" t="n">
        <v>79.973</v>
      </c>
      <c r="I32" s="1" t="n">
        <v>81.96</v>
      </c>
      <c r="J32" s="1" t="n">
        <v>178.85</v>
      </c>
      <c r="K32" s="1" t="n">
        <v>-857144.25</v>
      </c>
      <c r="L32" s="0" t="n">
        <v>-1366.0250290499</v>
      </c>
      <c r="M32" s="0" t="n">
        <v>-1368.289136628</v>
      </c>
      <c r="N32" s="0" t="n">
        <f aca="false">K32+627.51*(M32-L32)</f>
        <v>-858565.000146334</v>
      </c>
      <c r="R32" s="2"/>
    </row>
    <row r="33" customFormat="false" ht="13.8" hidden="false" customHeight="false" outlineLevel="0" collapsed="false">
      <c r="C33" s="0" t="s">
        <v>43</v>
      </c>
      <c r="D33" s="0" t="s">
        <v>40</v>
      </c>
      <c r="E33" s="0" t="n">
        <v>214.64</v>
      </c>
      <c r="F33" s="1" t="n">
        <v>215.232</v>
      </c>
      <c r="G33" s="1" t="n">
        <v>161.072</v>
      </c>
      <c r="H33" s="1" t="n">
        <v>81.915</v>
      </c>
      <c r="I33" s="1" t="n">
        <v>83.902</v>
      </c>
      <c r="J33" s="1" t="n">
        <v>181.653</v>
      </c>
      <c r="K33" s="1" t="n">
        <v>-857415.85</v>
      </c>
      <c r="L33" s="0" t="n">
        <v>-1366.4571573003</v>
      </c>
      <c r="M33" s="0" t="n">
        <v>-1368.7195556254</v>
      </c>
      <c r="N33" s="0" t="n">
        <f aca="false">K33+627.51*(M33-L33)</f>
        <v>-858835.527572984</v>
      </c>
      <c r="R33" s="2" t="n">
        <f aca="false">N33+N34-N32-N32+G33+G34-G32-G32</f>
        <v>88.1723750140052</v>
      </c>
    </row>
    <row r="34" customFormat="false" ht="13.8" hidden="false" customHeight="false" outlineLevel="0" collapsed="false">
      <c r="C34" s="0" t="s">
        <v>43</v>
      </c>
      <c r="D34" s="0" t="s">
        <v>41</v>
      </c>
      <c r="E34" s="0" t="n">
        <v>197.963</v>
      </c>
      <c r="F34" s="1" t="n">
        <v>198.555</v>
      </c>
      <c r="G34" s="1" t="n">
        <v>143.146</v>
      </c>
      <c r="H34" s="1" t="n">
        <v>81.793</v>
      </c>
      <c r="I34" s="1" t="n">
        <v>83.78</v>
      </c>
      <c r="J34" s="1" t="n">
        <v>185.842</v>
      </c>
      <c r="K34" s="1" t="n">
        <v>-856777.58</v>
      </c>
      <c r="L34" s="0" t="n">
        <v>-1365.4393024838</v>
      </c>
      <c r="M34" s="0" t="n">
        <v>-1367.7070278502</v>
      </c>
      <c r="N34" s="0" t="n">
        <f aca="false">K34+627.51*(M34-L34)</f>
        <v>-858200.60034467</v>
      </c>
      <c r="R34" s="2"/>
    </row>
    <row r="35" customFormat="false" ht="13.8" hidden="false" customHeight="false" outlineLevel="0" collapsed="false">
      <c r="R35" s="2"/>
    </row>
    <row r="36" customFormat="false" ht="13.8" hidden="false" customHeight="false" outlineLevel="0" collapsed="false">
      <c r="R36" s="2"/>
    </row>
    <row r="37" customFormat="false" ht="13.8" hidden="false" customHeight="false" outlineLevel="0" collapsed="false">
      <c r="C37" s="0" t="s">
        <v>44</v>
      </c>
      <c r="D37" s="0" t="s">
        <v>13</v>
      </c>
      <c r="E37" s="0" t="n">
        <v>86.92</v>
      </c>
      <c r="F37" s="0" t="n">
        <v>87.512</v>
      </c>
      <c r="G37" s="0" t="n">
        <v>60.708</v>
      </c>
      <c r="H37" s="0" t="n">
        <v>24.21</v>
      </c>
      <c r="I37" s="0" t="n">
        <v>26.197</v>
      </c>
      <c r="J37" s="0" t="n">
        <v>89.902</v>
      </c>
      <c r="K37" s="0" t="n">
        <v>-119789.3</v>
      </c>
      <c r="L37" s="0" t="n">
        <v>-190.9314291675</v>
      </c>
      <c r="M37" s="0" t="n">
        <v>-191.309238097</v>
      </c>
      <c r="N37" s="0" t="n">
        <f aca="false">K37+627.51*(M37-L37)</f>
        <v>-120026.378881351</v>
      </c>
      <c r="R37" s="2"/>
    </row>
    <row r="38" customFormat="false" ht="13.8" hidden="false" customHeight="false" outlineLevel="0" collapsed="false">
      <c r="C38" s="0" t="s">
        <v>44</v>
      </c>
      <c r="D38" s="0" t="s">
        <v>15</v>
      </c>
      <c r="E38" s="0" t="n">
        <v>175.22</v>
      </c>
      <c r="F38" s="0" t="n">
        <v>175.813</v>
      </c>
      <c r="G38" s="0" t="n">
        <v>133.186</v>
      </c>
      <c r="H38" s="0" t="n">
        <v>52.379</v>
      </c>
      <c r="I38" s="0" t="n">
        <v>54.366</v>
      </c>
      <c r="J38" s="0" t="n">
        <v>142.972</v>
      </c>
      <c r="K38" s="0" t="n">
        <v>-239625.84</v>
      </c>
      <c r="L38" s="0" t="n">
        <v>-381.9366339564</v>
      </c>
      <c r="M38" s="0" t="n">
        <v>-382.7035805459</v>
      </c>
      <c r="N38" s="0" t="n">
        <f aca="false">K38+627.51*(M38-L38)</f>
        <v>-240107.106654377</v>
      </c>
      <c r="R38" s="2" t="n">
        <f aca="false">N39+N40-N38-N37+G39+G40-G38-G37</f>
        <v>100.879399299999</v>
      </c>
    </row>
    <row r="39" customFormat="false" ht="13.8" hidden="false" customHeight="false" outlineLevel="0" collapsed="false">
      <c r="C39" s="0" t="s">
        <v>44</v>
      </c>
      <c r="D39" s="0" t="s">
        <v>17</v>
      </c>
      <c r="E39" s="0" t="n">
        <v>75.073</v>
      </c>
      <c r="F39" s="0" t="n">
        <v>75.666</v>
      </c>
      <c r="G39" s="0" t="n">
        <v>50.252</v>
      </c>
      <c r="H39" s="0" t="n">
        <v>22.914</v>
      </c>
      <c r="I39" s="0" t="n">
        <v>24.901</v>
      </c>
      <c r="J39" s="0" t="n">
        <v>85.238</v>
      </c>
      <c r="K39" s="0" t="n">
        <v>-119416.91</v>
      </c>
      <c r="L39" s="0" t="n">
        <v>-190.3358829635</v>
      </c>
      <c r="M39" s="0" t="n">
        <v>-190.7198829111</v>
      </c>
      <c r="N39" s="0" t="n">
        <f aca="false">K39+627.51*(M39-L39)</f>
        <v>-119657.873807118</v>
      </c>
      <c r="R39" s="2"/>
    </row>
    <row r="40" customFormat="false" ht="13.8" hidden="false" customHeight="false" outlineLevel="0" collapsed="false">
      <c r="C40" s="0" t="s">
        <v>44</v>
      </c>
      <c r="D40" s="0" t="s">
        <v>19</v>
      </c>
      <c r="E40" s="0" t="n">
        <v>184.378</v>
      </c>
      <c r="F40" s="0" t="n">
        <v>184.97</v>
      </c>
      <c r="G40" s="0" t="n">
        <v>143.612</v>
      </c>
      <c r="H40" s="0" t="n">
        <v>51.397</v>
      </c>
      <c r="I40" s="0" t="n">
        <v>53.384</v>
      </c>
      <c r="J40" s="0" t="n">
        <v>138.715</v>
      </c>
      <c r="K40" s="0" t="n">
        <v>-239895.12</v>
      </c>
      <c r="L40" s="0" t="n">
        <v>-382.3644627122</v>
      </c>
      <c r="M40" s="0" t="n">
        <v>-383.1287251611</v>
      </c>
      <c r="N40" s="0" t="n">
        <f aca="false">K40+627.51*(M40-L40)</f>
        <v>-240374.702329309</v>
      </c>
      <c r="R40" s="2"/>
    </row>
    <row r="41" customFormat="false" ht="13.8" hidden="false" customHeight="false" outlineLevel="0" collapsed="false">
      <c r="F41" s="1"/>
      <c r="G41" s="1"/>
      <c r="H41" s="1"/>
      <c r="I41" s="1"/>
      <c r="J41" s="1"/>
      <c r="K41" s="1"/>
      <c r="N41" s="0" t="n">
        <f aca="false">K41+627.51*(M41-L41)</f>
        <v>0</v>
      </c>
      <c r="R41" s="2"/>
    </row>
    <row r="42" customFormat="false" ht="13.8" hidden="false" customHeight="false" outlineLevel="0" collapsed="false">
      <c r="C42" s="0" t="s">
        <v>45</v>
      </c>
      <c r="D42" s="0" t="s">
        <v>13</v>
      </c>
      <c r="E42" s="0" t="n">
        <v>123.664</v>
      </c>
      <c r="F42" s="0" t="n">
        <v>124.256</v>
      </c>
      <c r="G42" s="0" t="n">
        <v>95.879</v>
      </c>
      <c r="H42" s="0" t="n">
        <v>31.655</v>
      </c>
      <c r="I42" s="0" t="n">
        <v>33.642</v>
      </c>
      <c r="J42" s="0" t="n">
        <v>95.178</v>
      </c>
      <c r="K42" s="0" t="n">
        <v>-168921.22</v>
      </c>
      <c r="L42" s="0" t="n">
        <v>-269.2406817098</v>
      </c>
      <c r="M42" s="0" t="n">
        <v>-269.783774312</v>
      </c>
      <c r="N42" s="0" t="n">
        <f aca="false">K42+627.51*(M42-L42)</f>
        <v>-169262.016038807</v>
      </c>
      <c r="R42" s="2"/>
    </row>
    <row r="43" customFormat="false" ht="13.8" hidden="false" customHeight="false" outlineLevel="0" collapsed="false">
      <c r="C43" s="0" t="s">
        <v>45</v>
      </c>
      <c r="D43" s="0" t="s">
        <v>15</v>
      </c>
      <c r="E43" s="0" t="n">
        <v>249.43</v>
      </c>
      <c r="F43" s="0" t="n">
        <v>250.023</v>
      </c>
      <c r="G43" s="0" t="n">
        <v>203.466</v>
      </c>
      <c r="H43" s="0" t="n">
        <v>68.6</v>
      </c>
      <c r="I43" s="0" t="n">
        <v>70.587</v>
      </c>
      <c r="J43" s="0" t="n">
        <v>156.153</v>
      </c>
      <c r="K43" s="0" t="n">
        <v>-337887.11</v>
      </c>
      <c r="L43" s="0" t="n">
        <v>-538.5507006759</v>
      </c>
      <c r="M43" s="0" t="n">
        <v>-539.6505041241</v>
      </c>
      <c r="N43" s="0" t="n">
        <f aca="false">K43+627.51*(M43-L43)</f>
        <v>-338577.24766178</v>
      </c>
      <c r="R43" s="2" t="n">
        <f aca="false">N44+N45-N43-N42+G44+G45-G43-G42</f>
        <v>85.1471011274636</v>
      </c>
    </row>
    <row r="44" customFormat="false" ht="13.8" hidden="false" customHeight="false" outlineLevel="0" collapsed="false">
      <c r="C44" s="0" t="s">
        <v>45</v>
      </c>
      <c r="D44" s="0" t="s">
        <v>17</v>
      </c>
      <c r="E44" s="0" t="n">
        <v>112.917</v>
      </c>
      <c r="F44" s="0" t="n">
        <v>113.509</v>
      </c>
      <c r="G44" s="0" t="n">
        <v>84.435</v>
      </c>
      <c r="H44" s="0" t="n">
        <v>32.397</v>
      </c>
      <c r="I44" s="0" t="n">
        <v>34.384</v>
      </c>
      <c r="J44" s="0" t="n">
        <v>97.515</v>
      </c>
      <c r="K44" s="0" t="n">
        <v>-168544.41</v>
      </c>
      <c r="L44" s="0" t="n">
        <v>-268.6376448431</v>
      </c>
      <c r="M44" s="0" t="n">
        <v>-269.1872558908</v>
      </c>
      <c r="N44" s="0" t="n">
        <f aca="false">K44+627.51*(M44-L44)</f>
        <v>-168889.296428542</v>
      </c>
      <c r="R44" s="2"/>
    </row>
    <row r="45" customFormat="false" ht="13.8" hidden="false" customHeight="false" outlineLevel="0" collapsed="false">
      <c r="C45" s="0" t="s">
        <v>45</v>
      </c>
      <c r="D45" s="0" t="s">
        <v>19</v>
      </c>
      <c r="E45" s="0" t="n">
        <v>257.88</v>
      </c>
      <c r="F45" s="0" t="n">
        <v>258.472</v>
      </c>
      <c r="G45" s="0" t="n">
        <v>213.976</v>
      </c>
      <c r="H45" s="0" t="n">
        <v>66.463</v>
      </c>
      <c r="I45" s="0" t="n">
        <v>68.45</v>
      </c>
      <c r="J45" s="0" t="n">
        <v>149.241</v>
      </c>
      <c r="K45" s="0" t="n">
        <v>-338174.34</v>
      </c>
      <c r="L45" s="0" t="n">
        <v>-539.0074971482</v>
      </c>
      <c r="M45" s="0" t="n">
        <v>-540.1063579965</v>
      </c>
      <c r="N45" s="0" t="n">
        <f aca="false">K45+627.51*(M45-L45)</f>
        <v>-338863.886170917</v>
      </c>
      <c r="R45" s="2"/>
    </row>
    <row r="46" customFormat="false" ht="13.8" hidden="false" customHeight="false" outlineLevel="0" collapsed="false">
      <c r="F46" s="1"/>
      <c r="G46" s="1"/>
      <c r="H46" s="1"/>
      <c r="I46" s="1"/>
      <c r="J46" s="1"/>
      <c r="K46" s="1"/>
      <c r="N46" s="0" t="n">
        <f aca="false">K46+627.51*(M46-L46)</f>
        <v>0</v>
      </c>
      <c r="R46" s="2"/>
    </row>
    <row r="47" customFormat="false" ht="13.8" hidden="false" customHeight="false" outlineLevel="0" collapsed="false">
      <c r="C47" s="0" t="s">
        <v>46</v>
      </c>
      <c r="D47" s="0" t="s">
        <v>13</v>
      </c>
      <c r="E47" s="0" t="n">
        <v>92.416</v>
      </c>
      <c r="F47" s="0" t="n">
        <v>93.009</v>
      </c>
      <c r="G47" s="0" t="n">
        <v>67.161</v>
      </c>
      <c r="H47" s="0" t="n">
        <v>26.908</v>
      </c>
      <c r="I47" s="0" t="n">
        <v>28.896</v>
      </c>
      <c r="J47" s="0" t="n">
        <v>86.694</v>
      </c>
      <c r="K47" s="0" t="n">
        <v>-167424.28</v>
      </c>
      <c r="L47" s="0" t="n">
        <v>-266.8490245051</v>
      </c>
      <c r="M47" s="0" t="n">
        <v>-267.3591132545</v>
      </c>
      <c r="N47" s="0" t="n">
        <f aca="false">K47+627.51*(M47-L47)</f>
        <v>-167744.365791136</v>
      </c>
      <c r="R47" s="2"/>
    </row>
    <row r="48" customFormat="false" ht="13.8" hidden="false" customHeight="false" outlineLevel="0" collapsed="false">
      <c r="C48" s="0" t="s">
        <v>46</v>
      </c>
      <c r="D48" s="0" t="s">
        <v>15</v>
      </c>
      <c r="E48" s="0" t="n">
        <v>189.477</v>
      </c>
      <c r="F48" s="0" t="n">
        <v>190.07</v>
      </c>
      <c r="G48" s="0" t="n">
        <v>146.795</v>
      </c>
      <c r="H48" s="0" t="n">
        <v>65.868</v>
      </c>
      <c r="I48" s="0" t="n">
        <v>67.855</v>
      </c>
      <c r="J48" s="0" t="n">
        <v>145.143</v>
      </c>
      <c r="K48" s="0" t="n">
        <v>-334912.25</v>
      </c>
      <c r="L48" s="0" t="n">
        <v>-533.7937372602</v>
      </c>
      <c r="M48" s="0" t="n">
        <v>-534.8348791369</v>
      </c>
      <c r="N48" s="0" t="n">
        <f aca="false">K48+627.51*(M48-L48)</f>
        <v>-335565.576939048</v>
      </c>
      <c r="R48" s="2" t="n">
        <f aca="false">N49+N50-N48-N47+G49+G50-G48-G47</f>
        <v>72.5088019531051</v>
      </c>
    </row>
    <row r="49" customFormat="false" ht="13.8" hidden="false" customHeight="false" outlineLevel="0" collapsed="false">
      <c r="C49" s="0" t="s">
        <v>46</v>
      </c>
      <c r="D49" s="0" t="s">
        <v>17</v>
      </c>
      <c r="E49" s="0" t="n">
        <v>82.39</v>
      </c>
      <c r="F49" s="0" t="n">
        <v>82.982</v>
      </c>
      <c r="G49" s="0" t="n">
        <v>56.412</v>
      </c>
      <c r="H49" s="0" t="n">
        <v>27.653</v>
      </c>
      <c r="I49" s="0" t="n">
        <v>29.64</v>
      </c>
      <c r="J49" s="0" t="n">
        <v>89.118</v>
      </c>
      <c r="K49" s="0" t="n">
        <v>-167075.14</v>
      </c>
      <c r="L49" s="0" t="n">
        <v>-266.2903472175</v>
      </c>
      <c r="M49" s="0" t="n">
        <v>-266.8060691999</v>
      </c>
      <c r="N49" s="0" t="n">
        <f aca="false">K49+627.51*(M49-L49)</f>
        <v>-167398.760701176</v>
      </c>
      <c r="R49" s="2"/>
    </row>
    <row r="50" customFormat="false" ht="13.8" hidden="false" customHeight="false" outlineLevel="0" collapsed="false">
      <c r="C50" s="0" t="s">
        <v>46</v>
      </c>
      <c r="D50" s="0" t="s">
        <v>19</v>
      </c>
      <c r="E50" s="0" t="n">
        <v>196.962</v>
      </c>
      <c r="F50" s="0" t="n">
        <v>197.554</v>
      </c>
      <c r="G50" s="0" t="n">
        <v>157.231</v>
      </c>
      <c r="H50" s="0" t="n">
        <v>60.393</v>
      </c>
      <c r="I50" s="0" t="n">
        <v>62.381</v>
      </c>
      <c r="J50" s="0" t="n">
        <v>135.245</v>
      </c>
      <c r="K50" s="0" t="n">
        <v>-335186.68</v>
      </c>
      <c r="L50" s="0" t="n">
        <v>-534.2333231421</v>
      </c>
      <c r="M50" s="0" t="n">
        <v>-535.2718408184</v>
      </c>
      <c r="N50" s="0" t="n">
        <f aca="false">K50+627.51*(M50-L50)</f>
        <v>-335838.360227055</v>
      </c>
      <c r="R50" s="2"/>
    </row>
    <row r="51" customFormat="false" ht="13.8" hidden="false" customHeight="false" outlineLevel="0" collapsed="false">
      <c r="F51" s="1"/>
      <c r="G51" s="1"/>
      <c r="H51" s="1"/>
      <c r="I51" s="1"/>
      <c r="J51" s="1"/>
      <c r="K51" s="1"/>
      <c r="N51" s="0" t="n">
        <f aca="false">K51+627.51*(M51-L51)</f>
        <v>0</v>
      </c>
      <c r="R51" s="2"/>
    </row>
    <row r="52" customFormat="false" ht="13.8" hidden="false" customHeight="false" outlineLevel="0" collapsed="false">
      <c r="C52" s="0" t="s">
        <v>47</v>
      </c>
      <c r="D52" s="0" t="s">
        <v>13</v>
      </c>
      <c r="E52" s="0" t="n">
        <v>62.509</v>
      </c>
      <c r="F52" s="0" t="n">
        <v>63.102</v>
      </c>
      <c r="G52" s="0" t="n">
        <v>35.917</v>
      </c>
      <c r="H52" s="0" t="n">
        <v>30.413</v>
      </c>
      <c r="I52" s="0" t="n">
        <v>32.4</v>
      </c>
      <c r="J52" s="0" t="n">
        <v>91.179</v>
      </c>
      <c r="K52" s="0" t="n">
        <v>-165902.93</v>
      </c>
      <c r="L52" s="0" t="n">
        <v>-264.4172613704</v>
      </c>
      <c r="M52" s="0" t="n">
        <v>-264.9022151539</v>
      </c>
      <c r="N52" s="0" t="n">
        <f aca="false">K52+627.51*(M52-L52)</f>
        <v>-166207.243348684</v>
      </c>
      <c r="R52" s="2"/>
    </row>
    <row r="53" customFormat="false" ht="13.8" hidden="false" customHeight="false" outlineLevel="0" collapsed="false">
      <c r="C53" s="0" t="s">
        <v>47</v>
      </c>
      <c r="D53" s="0" t="s">
        <v>15</v>
      </c>
      <c r="E53" s="0" t="n">
        <v>125.051</v>
      </c>
      <c r="F53" s="0" t="n">
        <v>125.644</v>
      </c>
      <c r="G53" s="0" t="n">
        <v>88.374</v>
      </c>
      <c r="H53" s="0" t="n">
        <v>57.793</v>
      </c>
      <c r="I53" s="0" t="n">
        <v>59.78</v>
      </c>
      <c r="J53" s="0" t="n">
        <v>125.003</v>
      </c>
      <c r="K53" s="0" t="n">
        <v>-331840.98</v>
      </c>
      <c r="L53" s="0" t="n">
        <v>-528.8864890763</v>
      </c>
      <c r="M53" s="0" t="n">
        <v>-529.8710934951</v>
      </c>
      <c r="N53" s="0" t="n">
        <f aca="false">K53+627.51*(M53-L53)</f>
        <v>-332458.829118841</v>
      </c>
      <c r="R53" s="2" t="n">
        <f aca="false">N54+N55-N53-N52+G54+G55-G53-G52</f>
        <v>69.3663695804483</v>
      </c>
    </row>
    <row r="54" customFormat="false" ht="13.8" hidden="false" customHeight="false" outlineLevel="0" collapsed="false">
      <c r="C54" s="0" t="s">
        <v>47</v>
      </c>
      <c r="D54" s="0" t="s">
        <v>17</v>
      </c>
      <c r="E54" s="0" t="n">
        <v>51.352</v>
      </c>
      <c r="F54" s="0" t="n">
        <v>51.944</v>
      </c>
      <c r="G54" s="0" t="n">
        <v>27.1</v>
      </c>
      <c r="H54" s="0" t="n">
        <v>24.448</v>
      </c>
      <c r="I54" s="0" t="n">
        <v>26.435</v>
      </c>
      <c r="J54" s="0" t="n">
        <v>83.327</v>
      </c>
      <c r="K54" s="0" t="n">
        <v>-165564.48</v>
      </c>
      <c r="L54" s="0" t="n">
        <v>-263.877379602</v>
      </c>
      <c r="M54" s="0" t="n">
        <v>-264.3658319379</v>
      </c>
      <c r="N54" s="0" t="n">
        <f aca="false">K54+627.51*(M54-L54)</f>
        <v>-165870.988725301</v>
      </c>
      <c r="R54" s="2"/>
    </row>
    <row r="55" customFormat="false" ht="13.8" hidden="false" customHeight="false" outlineLevel="0" collapsed="false">
      <c r="C55" s="0" t="s">
        <v>47</v>
      </c>
      <c r="D55" s="0" t="s">
        <v>19</v>
      </c>
      <c r="E55" s="0" t="n">
        <v>130.813</v>
      </c>
      <c r="F55" s="0" t="n">
        <v>131.406</v>
      </c>
      <c r="G55" s="0" t="n">
        <v>92.966</v>
      </c>
      <c r="H55" s="0" t="n">
        <v>56.269</v>
      </c>
      <c r="I55" s="0" t="n">
        <v>58.256</v>
      </c>
      <c r="J55" s="0" t="n">
        <v>128.926</v>
      </c>
      <c r="K55" s="0" t="n">
        <v>-332111.1</v>
      </c>
      <c r="L55" s="0" t="n">
        <v>-529.3219497916</v>
      </c>
      <c r="M55" s="0" t="n">
        <v>-530.2946711389</v>
      </c>
      <c r="N55" s="0" t="n">
        <f aca="false">K55+627.51*(M55-L55)</f>
        <v>-332721.492372644</v>
      </c>
      <c r="R55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2019-05-03T15:25:11Z</dcterms:created>
  <dc:creator>Pedro Silva</dc:creator>
  <dc:description/>
  <dc:language>en-US</dc:language>
  <cp:lastModifiedBy/>
  <dcterms:modified xsi:type="dcterms:W3CDTF">2020-01-22T18:38:43Z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