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iagosse/Dropbox/HONOURS DATA/"/>
    </mc:Choice>
  </mc:AlternateContent>
  <xr:revisionPtr revIDLastSave="0" documentId="13_ncr:1_{D919E1F9-EAAA-D242-8B25-EA58FF73C14C}" xr6:coauthVersionLast="36" xr6:coauthVersionMax="36" xr10:uidLastSave="{00000000-0000-0000-0000-000000000000}"/>
  <bookViews>
    <workbookView xWindow="760" yWindow="880" windowWidth="28040" windowHeight="17040" activeTab="1" xr2:uid="{04A180E8-FEAE-7341-98D1-ADF0C3AE6DFD}"/>
  </bookViews>
  <sheets>
    <sheet name="Sheet1" sheetId="1" r:id="rId1"/>
    <sheet name="Sheet2" sheetId="2" r:id="rId2"/>
  </sheets>
  <definedNames>
    <definedName name="_xlnm.Print_Area" localSheetId="0">Sheet1!$C$3:$J$21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G11" i="2" l="1"/>
  <c r="G10" i="2"/>
  <c r="G9" i="2"/>
  <c r="G8" i="2"/>
  <c r="G7" i="2"/>
  <c r="G6" i="2"/>
  <c r="G5" i="2"/>
  <c r="G4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<sst xmlns="http://schemas.openxmlformats.org/spreadsheetml/2006/main" count="105" uniqueCount="75">
  <si>
    <t>CLINICIAN</t>
  </si>
  <si>
    <t>Foot #</t>
  </si>
  <si>
    <t>Angle back of tibia (Inclinometer) degrees</t>
  </si>
  <si>
    <t>Angle back of tibia (Compass app iPhone) degrees</t>
  </si>
  <si>
    <t>CLINICIAN IN TRAINING</t>
  </si>
  <si>
    <t>PARENT/CARER</t>
  </si>
  <si>
    <t>Distance from toes to wall (mm)</t>
  </si>
  <si>
    <t>G_inc2</t>
  </si>
  <si>
    <t>G_inc1</t>
  </si>
  <si>
    <t>G_toes2</t>
  </si>
  <si>
    <t>G_toes1</t>
  </si>
  <si>
    <t>G_phone1</t>
  </si>
  <si>
    <t>G_phone2</t>
  </si>
  <si>
    <t>carer_distance1</t>
  </si>
  <si>
    <t>carer_distance2</t>
  </si>
  <si>
    <t>carer_phone1</t>
  </si>
  <si>
    <t>carer_phone2</t>
  </si>
  <si>
    <t>A_distance1</t>
  </si>
  <si>
    <t>A_distance2</t>
  </si>
  <si>
    <t>A_inc1</t>
  </si>
  <si>
    <t>A_inc2</t>
  </si>
  <si>
    <t>A_phone1</t>
  </si>
  <si>
    <t>A_phone2</t>
  </si>
  <si>
    <t>INTRA-RATER RELIABILITIES</t>
  </si>
  <si>
    <t>Rater</t>
  </si>
  <si>
    <t>Measure</t>
  </si>
  <si>
    <t>Mean (SD)</t>
  </si>
  <si>
    <t>ICC</t>
  </si>
  <si>
    <t>95% CI</t>
  </si>
  <si>
    <t>SEM</t>
  </si>
  <si>
    <t>MDC</t>
  </si>
  <si>
    <t>Digital inclinometer</t>
  </si>
  <si>
    <t>AM</t>
  </si>
  <si>
    <t>GG</t>
  </si>
  <si>
    <t>iPhone</t>
  </si>
  <si>
    <t>PC</t>
  </si>
  <si>
    <t>Distance</t>
  </si>
  <si>
    <t>INTER-RATER RELIABILITIES</t>
  </si>
  <si>
    <t>Raters</t>
  </si>
  <si>
    <t>AM/GG</t>
  </si>
  <si>
    <t xml:space="preserve">CRITERION VALIDITY </t>
  </si>
  <si>
    <t>AM/PC</t>
  </si>
  <si>
    <t>AM - Auburn</t>
  </si>
  <si>
    <t>GG - Georgia</t>
  </si>
  <si>
    <t>PC - parents/carers</t>
  </si>
  <si>
    <t>0.52, 0.96</t>
  </si>
  <si>
    <t>-0.5 (4.1)</t>
  </si>
  <si>
    <t>-2.2 (10)</t>
  </si>
  <si>
    <t>-1.5 (2.3)</t>
  </si>
  <si>
    <t>-2 (7.1)</t>
  </si>
  <si>
    <t>0.9 (2.2)</t>
  </si>
  <si>
    <t>0.3 (2.6)</t>
  </si>
  <si>
    <t>0.43 (7.8)</t>
  </si>
  <si>
    <t>-1.8 (2.4)</t>
  </si>
  <si>
    <t>3.6 (11.1)</t>
  </si>
  <si>
    <t>-0.01 (2.9)</t>
  </si>
  <si>
    <t>-0.9 (4.6)</t>
  </si>
  <si>
    <t>-2.3 (4.9)</t>
  </si>
  <si>
    <t xml:space="preserve">-8.8 (12.8) </t>
  </si>
  <si>
    <t>0.16, 0.92</t>
  </si>
  <si>
    <t>0.96, 0.99</t>
  </si>
  <si>
    <t>0.68, 0.97</t>
  </si>
  <si>
    <t>0.88, 0.99</t>
  </si>
  <si>
    <t>0.49, 0.97</t>
  </si>
  <si>
    <t>-0.11, 0.88</t>
  </si>
  <si>
    <t>0.86, 0.99</t>
  </si>
  <si>
    <t>0.58, 0.97</t>
  </si>
  <si>
    <t>Age (years)</t>
  </si>
  <si>
    <t>Weight (kg)</t>
  </si>
  <si>
    <t>Height (cm)</t>
  </si>
  <si>
    <t>Shin length (cm)</t>
  </si>
  <si>
    <t>Foot length (cm)</t>
  </si>
  <si>
    <t>Pirani score (from birth)</t>
  </si>
  <si>
    <t>10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</si>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</sst>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8AD8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5" borderId="1" xfId="0" applyFont="1" applyFill="1" applyBorder="1"/>
    <xf numFmtId="0" fontId="1" fillId="6" borderId="1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0" borderId="1" xfId="0" applyBorder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0" borderId="0" xfId="0" quotePrefix="1"/>
    <xf numFmtId="0" fontId="0" fillId="0" borderId="0" xfId="0" quotePrefix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16" fontId="4" fillId="0" borderId="5" xfId="0" applyNumberFormat="1" applyFont="1" applyBorder="1" applyAlignment="1">
      <alignment horizontal="justify" vertical="center" wrapText="1"/>
    </xf>
    <xf numFmtId="16" fontId="4" fillId="0" borderId="0" xfId="0" applyNumberFormat="1" applyFont="1" applyAlignment="1">
      <alignment horizontal="justify" vertical="center" wrapText="1"/>
    </xf>
    <xf numFmtId="16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FC79"/>
      <color rgb="FFFF8AD8"/>
      <color rgb="FFEFCD8C"/>
      <color rgb="FFE8B5B8"/>
      <color rgb="FF76D6FF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0B31-2A13-1C49-8FF5-F3DD771966E2}">
  <sheetPr>
    <pageSetUpPr fitToPage="1"/>
  </sheetPr>
  <dimension ref="A1:X22"/>
  <sheetViews>
    <sheetView zoomScale="116" workbookViewId="0">
      <selection activeCell="E27" sqref="E27"/>
    </sheetView>
  </sheetViews>
  <sheetFormatPr baseColWidth="10" defaultRowHeight="16"/>
  <cols>
    <col min="2" max="2" width="19.83203125" customWidth="1"/>
    <col min="3" max="3" width="18.33203125" customWidth="1"/>
    <col min="4" max="4" width="17.6640625" customWidth="1"/>
    <col min="5" max="5" width="26.1640625" customWidth="1"/>
    <col min="6" max="6" width="24.83203125" customWidth="1"/>
    <col min="7" max="7" width="24.33203125" customWidth="1"/>
    <col min="8" max="8" width="27" customWidth="1"/>
    <col min="9" max="9" width="25" customWidth="1"/>
    <col min="10" max="10" width="25.6640625" customWidth="1"/>
    <col min="11" max="11" width="24.664062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4">
      <c r="D4" s="24" t="s">
        <v>0</v>
      </c>
      <c r="E4" s="25"/>
      <c r="F4" s="25"/>
      <c r="G4" s="25"/>
      <c r="H4" s="25"/>
      <c r="I4" s="25"/>
      <c r="J4" s="25"/>
      <c r="K4" s="6"/>
      <c r="L4" s="10" t="s">
        <v>4</v>
      </c>
      <c r="M4" s="11"/>
      <c r="N4" s="11"/>
      <c r="O4" s="11"/>
      <c r="P4" s="11"/>
      <c r="Q4" s="11"/>
      <c r="R4" s="11"/>
      <c r="T4" s="15" t="s">
        <v>5</v>
      </c>
      <c r="U4" s="16"/>
      <c r="V4" s="16"/>
      <c r="W4" s="16"/>
      <c r="X4" s="17"/>
    </row>
    <row r="5" spans="1:24">
      <c r="D5" s="2" t="s">
        <v>1</v>
      </c>
      <c r="E5" s="29" t="s">
        <v>6</v>
      </c>
      <c r="F5" s="29"/>
      <c r="G5" s="26" t="s">
        <v>2</v>
      </c>
      <c r="H5" s="27"/>
      <c r="I5" s="26" t="s">
        <v>3</v>
      </c>
      <c r="J5" s="27"/>
      <c r="L5" s="2" t="s">
        <v>1</v>
      </c>
      <c r="M5" s="28" t="s">
        <v>6</v>
      </c>
      <c r="N5" s="28"/>
      <c r="O5" s="26" t="s">
        <v>2</v>
      </c>
      <c r="P5" s="27"/>
      <c r="Q5" s="26" t="s">
        <v>3</v>
      </c>
      <c r="R5" s="27"/>
      <c r="T5" s="2" t="s">
        <v>1</v>
      </c>
      <c r="U5" s="9" t="s">
        <v>6</v>
      </c>
      <c r="V5" s="9"/>
      <c r="W5" s="7" t="s">
        <v>3</v>
      </c>
      <c r="X5" s="8"/>
    </row>
    <row r="6" spans="1:24">
      <c r="D6" s="3"/>
      <c r="E6" s="4" t="s">
        <v>17</v>
      </c>
      <c r="F6" s="5" t="s">
        <v>18</v>
      </c>
      <c r="G6" s="4" t="s">
        <v>19</v>
      </c>
      <c r="H6" s="5" t="s">
        <v>20</v>
      </c>
      <c r="I6" s="4" t="s">
        <v>21</v>
      </c>
      <c r="J6" s="5" t="s">
        <v>22</v>
      </c>
      <c r="L6" s="3"/>
      <c r="M6" s="4" t="s">
        <v>10</v>
      </c>
      <c r="N6" s="5" t="s">
        <v>9</v>
      </c>
      <c r="O6" s="4" t="s">
        <v>8</v>
      </c>
      <c r="P6" s="5" t="s">
        <v>7</v>
      </c>
      <c r="Q6" s="4" t="s">
        <v>11</v>
      </c>
      <c r="R6" s="5" t="s">
        <v>12</v>
      </c>
      <c r="T6" s="3"/>
      <c r="U6" s="4" t="s">
        <v>13</v>
      </c>
      <c r="V6" s="5" t="s">
        <v>14</v>
      </c>
      <c r="W6" s="4" t="s">
        <v>15</v>
      </c>
      <c r="X6" s="5" t="s">
        <v>16</v>
      </c>
    </row>
    <row r="7" spans="1:24">
      <c r="D7" s="3">
        <v>1</v>
      </c>
      <c r="E7" s="3">
        <v>-66</v>
      </c>
      <c r="F7" s="3">
        <v>-40</v>
      </c>
      <c r="G7" s="3">
        <v>14.9</v>
      </c>
      <c r="H7" s="3">
        <v>19.399999999999999</v>
      </c>
      <c r="I7" s="3">
        <v>17</v>
      </c>
      <c r="J7" s="3">
        <v>16</v>
      </c>
      <c r="L7" s="3">
        <v>1</v>
      </c>
      <c r="M7" s="3">
        <v>-86</v>
      </c>
      <c r="N7" s="3">
        <v>-71</v>
      </c>
      <c r="O7" s="3">
        <v>15.2</v>
      </c>
      <c r="P7" s="3">
        <v>19.399999999999999</v>
      </c>
      <c r="Q7" s="3">
        <v>13</v>
      </c>
      <c r="R7" s="3">
        <v>16</v>
      </c>
      <c r="T7" s="3">
        <v>1</v>
      </c>
      <c r="U7" s="3">
        <v>-26</v>
      </c>
      <c r="V7" s="3">
        <v>-22</v>
      </c>
      <c r="W7" s="3">
        <v>18</v>
      </c>
      <c r="X7" s="3">
        <v>17</v>
      </c>
    </row>
    <row r="8" spans="1:24">
      <c r="D8" s="3">
        <v>2</v>
      </c>
      <c r="E8" s="3">
        <v>-13</v>
      </c>
      <c r="F8" s="3">
        <v>-30</v>
      </c>
      <c r="G8" s="3">
        <v>24.1</v>
      </c>
      <c r="H8" s="3">
        <v>29.6</v>
      </c>
      <c r="I8" s="3">
        <v>21</v>
      </c>
      <c r="J8" s="3">
        <v>11</v>
      </c>
      <c r="L8" s="3">
        <v>2</v>
      </c>
      <c r="M8" s="3">
        <v>-33</v>
      </c>
      <c r="N8" s="3">
        <v>-29</v>
      </c>
      <c r="O8" s="3">
        <v>31.1</v>
      </c>
      <c r="P8" s="3">
        <v>28.8</v>
      </c>
      <c r="Q8" s="3">
        <v>30</v>
      </c>
      <c r="R8" s="3">
        <v>25</v>
      </c>
      <c r="T8" s="3">
        <v>2</v>
      </c>
      <c r="U8" s="3">
        <v>-22</v>
      </c>
      <c r="V8" s="3">
        <v>-28</v>
      </c>
      <c r="W8" s="3">
        <v>24</v>
      </c>
      <c r="X8" s="3">
        <v>25</v>
      </c>
    </row>
    <row r="9" spans="1:24">
      <c r="D9" s="3">
        <v>3</v>
      </c>
      <c r="E9" s="3">
        <v>-13</v>
      </c>
      <c r="F9" s="3">
        <v>-10</v>
      </c>
      <c r="G9" s="3">
        <v>23.5</v>
      </c>
      <c r="H9" s="3">
        <v>26.2</v>
      </c>
      <c r="I9" s="3">
        <v>20</v>
      </c>
      <c r="J9" s="3">
        <v>23</v>
      </c>
      <c r="K9" s="1"/>
      <c r="L9" s="3">
        <v>3</v>
      </c>
      <c r="M9" s="3">
        <v>13</v>
      </c>
      <c r="N9" s="3">
        <v>0</v>
      </c>
      <c r="O9" s="3">
        <v>23.3</v>
      </c>
      <c r="P9" s="3">
        <v>22.8</v>
      </c>
      <c r="Q9" s="3">
        <v>22</v>
      </c>
      <c r="R9" s="3">
        <v>21</v>
      </c>
      <c r="T9" s="14">
        <v>3</v>
      </c>
      <c r="U9" s="14">
        <v>0</v>
      </c>
      <c r="V9" s="14">
        <v>5</v>
      </c>
      <c r="W9" s="14">
        <v>20</v>
      </c>
      <c r="X9" s="14">
        <v>24</v>
      </c>
    </row>
    <row r="10" spans="1:24">
      <c r="D10" s="12">
        <v>4</v>
      </c>
      <c r="E10" s="12">
        <v>8</v>
      </c>
      <c r="F10" s="12">
        <v>10</v>
      </c>
      <c r="G10" s="12">
        <v>26.7</v>
      </c>
      <c r="H10" s="12">
        <v>27.5</v>
      </c>
      <c r="I10" s="12">
        <v>29</v>
      </c>
      <c r="J10" s="12">
        <v>27</v>
      </c>
      <c r="K10" s="6"/>
      <c r="L10" s="12">
        <v>4</v>
      </c>
      <c r="M10" s="12">
        <v>0</v>
      </c>
      <c r="N10" s="12">
        <v>0</v>
      </c>
      <c r="O10" s="12">
        <v>25.7</v>
      </c>
      <c r="P10" s="12">
        <v>27.5</v>
      </c>
      <c r="Q10" s="13">
        <v>25</v>
      </c>
      <c r="R10" s="13">
        <v>28</v>
      </c>
      <c r="T10" s="12">
        <v>4</v>
      </c>
      <c r="U10" s="14">
        <v>0</v>
      </c>
      <c r="V10" s="14">
        <v>0</v>
      </c>
      <c r="W10" s="14">
        <v>26</v>
      </c>
      <c r="X10" s="14">
        <v>28</v>
      </c>
    </row>
    <row r="11" spans="1:24">
      <c r="D11" s="12">
        <v>5</v>
      </c>
      <c r="E11" s="12">
        <v>19</v>
      </c>
      <c r="F11" s="12">
        <v>19</v>
      </c>
      <c r="G11" s="12">
        <v>25.4</v>
      </c>
      <c r="H11" s="12">
        <v>23.9</v>
      </c>
      <c r="I11" s="12">
        <v>21</v>
      </c>
      <c r="J11" s="12">
        <v>24</v>
      </c>
      <c r="L11" s="12">
        <v>5</v>
      </c>
      <c r="M11" s="12">
        <v>8</v>
      </c>
      <c r="N11" s="12">
        <v>12</v>
      </c>
      <c r="O11" s="12">
        <v>19</v>
      </c>
      <c r="P11" s="12">
        <v>20.7</v>
      </c>
      <c r="Q11" s="12">
        <v>23</v>
      </c>
      <c r="R11" s="12">
        <v>20</v>
      </c>
      <c r="T11" s="12">
        <v>5</v>
      </c>
      <c r="U11" s="14">
        <v>7</v>
      </c>
      <c r="V11" s="14">
        <v>21</v>
      </c>
      <c r="W11" s="14">
        <v>21</v>
      </c>
      <c r="X11" s="14">
        <v>24</v>
      </c>
    </row>
    <row r="12" spans="1:24">
      <c r="D12" s="12">
        <v>6</v>
      </c>
      <c r="E12" s="12">
        <v>-10</v>
      </c>
      <c r="F12" s="12">
        <v>-11</v>
      </c>
      <c r="G12" s="12">
        <v>21.9</v>
      </c>
      <c r="H12" s="12">
        <v>23.8</v>
      </c>
      <c r="I12" s="12">
        <v>20</v>
      </c>
      <c r="J12" s="12">
        <v>26</v>
      </c>
      <c r="L12" s="12">
        <v>6</v>
      </c>
      <c r="M12" s="12">
        <v>-19</v>
      </c>
      <c r="N12" s="12">
        <v>-18</v>
      </c>
      <c r="O12" s="12">
        <v>23.5</v>
      </c>
      <c r="P12" s="12">
        <v>22.4</v>
      </c>
      <c r="Q12" s="12">
        <v>23</v>
      </c>
      <c r="R12" s="12">
        <v>22</v>
      </c>
      <c r="T12" s="12">
        <v>6</v>
      </c>
      <c r="U12" s="14">
        <v>0</v>
      </c>
      <c r="V12" s="14">
        <v>-3</v>
      </c>
      <c r="W12" s="14">
        <v>24</v>
      </c>
      <c r="X12" s="14">
        <v>23</v>
      </c>
    </row>
    <row r="13" spans="1:24">
      <c r="D13" s="12">
        <v>7</v>
      </c>
      <c r="E13" s="12">
        <v>0</v>
      </c>
      <c r="F13" s="12">
        <v>6</v>
      </c>
      <c r="G13" s="12">
        <v>22.1</v>
      </c>
      <c r="H13" s="12">
        <v>19.8</v>
      </c>
      <c r="I13" s="12">
        <v>23</v>
      </c>
      <c r="J13" s="12">
        <v>25</v>
      </c>
      <c r="L13" s="12">
        <v>7</v>
      </c>
      <c r="M13" s="12">
        <v>0</v>
      </c>
      <c r="N13" s="12">
        <v>0</v>
      </c>
      <c r="O13" s="12">
        <v>23.4</v>
      </c>
      <c r="P13" s="12">
        <v>24</v>
      </c>
      <c r="Q13" s="12">
        <v>24</v>
      </c>
      <c r="R13" s="12">
        <v>25</v>
      </c>
      <c r="T13" s="12">
        <v>7</v>
      </c>
      <c r="U13" s="14">
        <v>6</v>
      </c>
      <c r="V13" s="14">
        <v>6</v>
      </c>
      <c r="W13" s="14">
        <v>18</v>
      </c>
      <c r="X13" s="14">
        <v>20</v>
      </c>
    </row>
    <row r="14" spans="1:24">
      <c r="D14" s="12">
        <v>8</v>
      </c>
      <c r="E14" s="12">
        <v>0</v>
      </c>
      <c r="F14" s="12">
        <v>0</v>
      </c>
      <c r="G14" s="12">
        <v>22.5</v>
      </c>
      <c r="H14" s="12">
        <v>26</v>
      </c>
      <c r="I14" s="12">
        <v>25</v>
      </c>
      <c r="J14" s="12">
        <v>27</v>
      </c>
      <c r="L14" s="12">
        <v>8</v>
      </c>
      <c r="M14" s="12">
        <v>-8</v>
      </c>
      <c r="N14" s="12">
        <v>0</v>
      </c>
      <c r="O14" s="12">
        <v>25.5</v>
      </c>
      <c r="P14" s="12">
        <v>23</v>
      </c>
      <c r="Q14" s="12">
        <v>26</v>
      </c>
      <c r="R14" s="3">
        <v>24</v>
      </c>
      <c r="T14" s="12">
        <v>8</v>
      </c>
      <c r="U14" s="14">
        <v>6</v>
      </c>
      <c r="V14" s="14">
        <v>15</v>
      </c>
      <c r="W14" s="14">
        <v>26</v>
      </c>
      <c r="X14" s="14">
        <v>28</v>
      </c>
    </row>
    <row r="15" spans="1:24">
      <c r="D15" s="12">
        <v>9</v>
      </c>
      <c r="E15" s="12">
        <v>-10</v>
      </c>
      <c r="F15" s="12">
        <v>-1</v>
      </c>
      <c r="G15" s="12">
        <v>19.3</v>
      </c>
      <c r="H15" s="12">
        <v>20.6</v>
      </c>
      <c r="I15" s="12">
        <v>23</v>
      </c>
      <c r="J15" s="12">
        <v>17</v>
      </c>
      <c r="K15" s="1"/>
      <c r="L15" s="12">
        <v>9</v>
      </c>
      <c r="M15" s="12">
        <v>-24</v>
      </c>
      <c r="N15" s="12">
        <v>-16</v>
      </c>
      <c r="O15" s="12">
        <v>18.8</v>
      </c>
      <c r="P15" s="12">
        <v>19.100000000000001</v>
      </c>
      <c r="Q15" s="12">
        <v>18</v>
      </c>
      <c r="R15" s="12">
        <v>18</v>
      </c>
      <c r="T15" s="12">
        <v>9</v>
      </c>
      <c r="U15" s="14">
        <v>-10</v>
      </c>
      <c r="V15" s="14">
        <v>-12</v>
      </c>
      <c r="W15" s="14">
        <v>15</v>
      </c>
      <c r="X15" s="14">
        <v>18</v>
      </c>
    </row>
    <row r="16" spans="1:24">
      <c r="D16" s="12">
        <v>10</v>
      </c>
      <c r="E16" s="12">
        <v>35</v>
      </c>
      <c r="F16" s="12">
        <v>32</v>
      </c>
      <c r="G16" s="12">
        <v>27.2</v>
      </c>
      <c r="H16" s="12">
        <v>27.1</v>
      </c>
      <c r="I16" s="12">
        <v>27</v>
      </c>
      <c r="J16" s="12">
        <v>26</v>
      </c>
      <c r="K16" s="6"/>
      <c r="L16" s="12">
        <v>10</v>
      </c>
      <c r="M16" s="12">
        <v>45</v>
      </c>
      <c r="N16" s="12">
        <v>40</v>
      </c>
      <c r="O16" s="12">
        <v>28.1</v>
      </c>
      <c r="P16" s="12">
        <v>28.2</v>
      </c>
      <c r="Q16" s="12">
        <v>30</v>
      </c>
      <c r="R16" s="12">
        <v>28</v>
      </c>
      <c r="T16" s="12">
        <v>10</v>
      </c>
      <c r="U16" s="14">
        <v>51</v>
      </c>
      <c r="V16" s="14">
        <v>66</v>
      </c>
      <c r="W16" s="14">
        <v>30</v>
      </c>
      <c r="X16" s="14">
        <v>33</v>
      </c>
    </row>
    <row r="17" spans="1:24">
      <c r="D17" s="12">
        <v>11</v>
      </c>
      <c r="E17" s="12">
        <v>11</v>
      </c>
      <c r="F17" s="12">
        <v>17</v>
      </c>
      <c r="G17" s="12">
        <v>16.100000000000001</v>
      </c>
      <c r="H17" s="12">
        <v>17.100000000000001</v>
      </c>
      <c r="I17" s="12">
        <v>17</v>
      </c>
      <c r="J17" s="12">
        <v>16</v>
      </c>
      <c r="L17" s="12">
        <v>11</v>
      </c>
      <c r="M17" s="12">
        <v>28</v>
      </c>
      <c r="N17" s="12">
        <v>23</v>
      </c>
      <c r="O17" s="12">
        <v>19.5</v>
      </c>
      <c r="P17" s="12">
        <v>24.3</v>
      </c>
      <c r="Q17" s="12">
        <v>21</v>
      </c>
      <c r="R17" s="12">
        <v>19</v>
      </c>
      <c r="T17" s="12">
        <v>11</v>
      </c>
      <c r="U17" s="14">
        <v>24</v>
      </c>
      <c r="V17" s="14">
        <v>35</v>
      </c>
      <c r="W17" s="14">
        <v>18</v>
      </c>
      <c r="X17" s="14">
        <v>24</v>
      </c>
    </row>
    <row r="18" spans="1:24">
      <c r="D18" s="12">
        <v>12</v>
      </c>
      <c r="E18" s="12">
        <v>38</v>
      </c>
      <c r="F18" s="12">
        <v>29</v>
      </c>
      <c r="G18" s="12">
        <v>27.7</v>
      </c>
      <c r="H18" s="12">
        <v>27.2</v>
      </c>
      <c r="I18" s="12">
        <v>26</v>
      </c>
      <c r="J18" s="12">
        <v>25</v>
      </c>
      <c r="L18" s="12">
        <v>12</v>
      </c>
      <c r="M18" s="12">
        <v>25</v>
      </c>
      <c r="N18" s="12">
        <v>27</v>
      </c>
      <c r="O18" s="12">
        <v>25.5</v>
      </c>
      <c r="P18" s="12">
        <v>27.8</v>
      </c>
      <c r="Q18" s="12">
        <v>25</v>
      </c>
      <c r="R18" s="12">
        <v>26</v>
      </c>
      <c r="T18" s="12">
        <v>12</v>
      </c>
      <c r="U18" s="14">
        <v>35</v>
      </c>
      <c r="V18" s="14">
        <v>50</v>
      </c>
      <c r="W18" s="14">
        <v>26</v>
      </c>
      <c r="X18" s="14">
        <v>29</v>
      </c>
    </row>
    <row r="19" spans="1:24">
      <c r="D19" s="12">
        <v>13</v>
      </c>
      <c r="E19" s="12">
        <v>9</v>
      </c>
      <c r="F19" s="12">
        <v>16</v>
      </c>
      <c r="G19" s="12">
        <v>22.9</v>
      </c>
      <c r="H19" s="12">
        <v>25.6</v>
      </c>
      <c r="I19" s="12">
        <v>25</v>
      </c>
      <c r="J19" s="12">
        <v>24</v>
      </c>
      <c r="L19" s="12">
        <v>13</v>
      </c>
      <c r="M19" s="12">
        <v>15</v>
      </c>
      <c r="N19" s="12">
        <v>22</v>
      </c>
      <c r="O19" s="12">
        <v>23.7</v>
      </c>
      <c r="P19" s="12">
        <v>26</v>
      </c>
      <c r="Q19" s="12">
        <v>22</v>
      </c>
      <c r="R19" s="12">
        <v>26</v>
      </c>
      <c r="T19" s="12">
        <v>13</v>
      </c>
      <c r="U19" s="14">
        <v>25</v>
      </c>
      <c r="V19" s="14">
        <v>19</v>
      </c>
      <c r="W19" s="14">
        <v>27</v>
      </c>
      <c r="X19" s="14">
        <v>24</v>
      </c>
    </row>
    <row r="21" spans="1:24">
      <c r="A21" s="1"/>
      <c r="B21" s="1"/>
      <c r="C21" s="1"/>
      <c r="K21" s="1"/>
    </row>
    <row r="22" spans="1:24">
      <c r="A22" s="1"/>
      <c r="B22" s="1"/>
      <c r="C22" s="1"/>
      <c r="K22" s="1"/>
    </row>
  </sheetData>
  <mergeCells count="7">
    <mergeCell ref="D4:J4"/>
    <mergeCell ref="O5:P5"/>
    <mergeCell ref="G5:H5"/>
    <mergeCell ref="Q5:R5"/>
    <mergeCell ref="I5:J5"/>
    <mergeCell ref="M5:N5"/>
    <mergeCell ref="E5:F5"/>
  </mergeCells>
  <pageMargins left="0.25" right="0.25" top="0.75" bottom="0.75" header="0.3" footer="0.3"/>
  <pageSetup paperSize="9" scale="70" orientation="landscape" horizontalDpi="0" verticalDpi="0" copies="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57D7F-D27D-C443-AD0F-C1A2AF667E77}">
  <dimension ref="A1:G30"/>
  <sheetViews>
    <sheetView tabSelected="1" workbookViewId="0">
      <selection activeCell="D32" sqref="D32"/>
    </sheetView>
  </sheetViews>
  <sheetFormatPr baseColWidth="10" defaultRowHeight="16"/>
  <cols>
    <col min="1" max="1" width="24.33203125" customWidth="1"/>
    <col min="2" max="2" width="14.6640625" customWidth="1"/>
    <col min="3" max="3" width="15.6640625" customWidth="1"/>
    <col min="4" max="4" width="18.1640625" customWidth="1"/>
  </cols>
  <sheetData>
    <row r="1" spans="1:7">
      <c r="B1" t="s">
        <v>42</v>
      </c>
      <c r="C1" t="s">
        <v>43</v>
      </c>
      <c r="D1" t="s">
        <v>44</v>
      </c>
    </row>
    <row r="2" spans="1:7">
      <c r="A2" s="18" t="s">
        <v>23</v>
      </c>
    </row>
    <row r="3" spans="1:7">
      <c r="A3" s="20" t="s">
        <v>25</v>
      </c>
      <c r="B3" s="20" t="s">
        <v>24</v>
      </c>
      <c r="C3" s="20" t="s">
        <v>26</v>
      </c>
      <c r="D3" s="20" t="s">
        <v>27</v>
      </c>
      <c r="E3" s="20" t="s">
        <v>28</v>
      </c>
      <c r="F3" s="20" t="s">
        <v>29</v>
      </c>
      <c r="G3" s="20" t="s">
        <v>30</v>
      </c>
    </row>
    <row r="4" spans="1:7">
      <c r="A4" t="s">
        <v>31</v>
      </c>
      <c r="B4" t="s">
        <v>32</v>
      </c>
      <c r="C4" s="22" t="s">
        <v>48</v>
      </c>
      <c r="D4">
        <v>0.87</v>
      </c>
      <c r="E4" t="s">
        <v>45</v>
      </c>
      <c r="F4">
        <f>2.3*(SQRT(1-0.87))</f>
        <v>0.82927679335671756</v>
      </c>
      <c r="G4">
        <f t="shared" ref="G4:G11" si="0">1.96*F4*(SQRT(2))</f>
        <v>2.2986379967276274</v>
      </c>
    </row>
    <row r="5" spans="1:7">
      <c r="B5" t="s">
        <v>33</v>
      </c>
      <c r="C5" s="23" t="s">
        <v>50</v>
      </c>
      <c r="D5">
        <v>0.9</v>
      </c>
      <c r="E5" t="s">
        <v>61</v>
      </c>
      <c r="F5">
        <f>2.2*(SQRT(1-0.9))</f>
        <v>0.69570108523704344</v>
      </c>
      <c r="G5">
        <f t="shared" si="0"/>
        <v>1.9283850237958187</v>
      </c>
    </row>
    <row r="6" spans="1:7">
      <c r="A6" t="s">
        <v>34</v>
      </c>
      <c r="B6" t="s">
        <v>32</v>
      </c>
      <c r="C6" s="22" t="s">
        <v>46</v>
      </c>
      <c r="D6">
        <v>0.75</v>
      </c>
      <c r="E6" t="s">
        <v>59</v>
      </c>
      <c r="F6">
        <f>4.1*(SQRT(1-0.75))</f>
        <v>2.0499999999999998</v>
      </c>
      <c r="G6">
        <f t="shared" si="0"/>
        <v>5.6823100936150963</v>
      </c>
    </row>
    <row r="7" spans="1:7">
      <c r="B7" t="s">
        <v>33</v>
      </c>
      <c r="C7" s="22" t="s">
        <v>51</v>
      </c>
      <c r="D7">
        <v>0.9</v>
      </c>
      <c r="E7" t="s">
        <v>61</v>
      </c>
      <c r="F7">
        <f>2.6*(SQRT(1-0.9))</f>
        <v>0.82219219164377855</v>
      </c>
      <c r="G7">
        <f t="shared" si="0"/>
        <v>2.2790004826677857</v>
      </c>
    </row>
    <row r="8" spans="1:7">
      <c r="B8" t="s">
        <v>35</v>
      </c>
      <c r="C8" s="22" t="s">
        <v>53</v>
      </c>
      <c r="D8">
        <v>0.9</v>
      </c>
      <c r="E8" t="s">
        <v>63</v>
      </c>
      <c r="F8">
        <f>2.4*(SQRT(1-0.9))</f>
        <v>0.75894663844041088</v>
      </c>
      <c r="G8">
        <f t="shared" si="0"/>
        <v>2.1036927532318019</v>
      </c>
    </row>
    <row r="9" spans="1:7">
      <c r="A9" t="s">
        <v>36</v>
      </c>
      <c r="B9" t="s">
        <v>32</v>
      </c>
      <c r="C9" s="22" t="s">
        <v>47</v>
      </c>
      <c r="D9">
        <v>0.96</v>
      </c>
      <c r="E9" t="s">
        <v>65</v>
      </c>
      <c r="F9">
        <f>10*(SQRT(1-0.96))</f>
        <v>2.0000000000000009</v>
      </c>
      <c r="G9">
        <f t="shared" si="0"/>
        <v>5.5437171645025352</v>
      </c>
    </row>
    <row r="10" spans="1:7">
      <c r="B10" t="s">
        <v>33</v>
      </c>
      <c r="C10" s="22" t="s">
        <v>49</v>
      </c>
      <c r="D10">
        <v>0.98</v>
      </c>
      <c r="E10" t="s">
        <v>60</v>
      </c>
      <c r="F10">
        <f>7.1*(SQRT(1-0.98))</f>
        <v>1.0040916292848978</v>
      </c>
      <c r="G10">
        <f t="shared" si="0"/>
        <v>2.7832000000000012</v>
      </c>
    </row>
    <row r="11" spans="1:7">
      <c r="B11" t="s">
        <v>35</v>
      </c>
      <c r="C11" s="22" t="s">
        <v>52</v>
      </c>
      <c r="D11">
        <v>0.97</v>
      </c>
      <c r="E11" t="s">
        <v>62</v>
      </c>
      <c r="F11">
        <f>7.8*(SQRT(1-0.97))</f>
        <v>1.350999629903725</v>
      </c>
      <c r="G11">
        <f t="shared" si="0"/>
        <v>3.7447799187669251</v>
      </c>
    </row>
    <row r="13" spans="1:7">
      <c r="A13" s="18" t="s">
        <v>37</v>
      </c>
    </row>
    <row r="14" spans="1:7">
      <c r="A14" s="19" t="s">
        <v>25</v>
      </c>
      <c r="B14" s="20" t="s">
        <v>38</v>
      </c>
      <c r="C14" s="20" t="s">
        <v>26</v>
      </c>
      <c r="D14" s="20" t="s">
        <v>27</v>
      </c>
      <c r="E14" s="20" t="s">
        <v>28</v>
      </c>
    </row>
    <row r="15" spans="1:7">
      <c r="A15" t="s">
        <v>31</v>
      </c>
      <c r="B15" t="s">
        <v>39</v>
      </c>
      <c r="C15" s="23" t="s">
        <v>55</v>
      </c>
    </row>
    <row r="16" spans="1:7">
      <c r="A16" t="s">
        <v>34</v>
      </c>
      <c r="B16" t="s">
        <v>39</v>
      </c>
      <c r="C16" s="23" t="s">
        <v>56</v>
      </c>
    </row>
    <row r="17" spans="1:6">
      <c r="A17" t="s">
        <v>36</v>
      </c>
      <c r="B17" t="s">
        <v>39</v>
      </c>
      <c r="C17" s="22" t="s">
        <v>54</v>
      </c>
    </row>
    <row r="19" spans="1:6">
      <c r="A19" s="18" t="s">
        <v>40</v>
      </c>
    </row>
    <row r="20" spans="1:6">
      <c r="A20" s="20" t="s">
        <v>25</v>
      </c>
      <c r="B20" s="20" t="s">
        <v>38</v>
      </c>
      <c r="C20" s="20" t="s">
        <v>26</v>
      </c>
      <c r="D20" s="20" t="s">
        <v>27</v>
      </c>
      <c r="E20" s="20" t="s">
        <v>28</v>
      </c>
    </row>
    <row r="21" spans="1:6">
      <c r="A21" s="21" t="s">
        <v>34</v>
      </c>
      <c r="B21" s="21" t="s">
        <v>41</v>
      </c>
      <c r="C21" s="22" t="s">
        <v>57</v>
      </c>
      <c r="D21">
        <v>0.62</v>
      </c>
      <c r="E21" s="22" t="s">
        <v>64</v>
      </c>
    </row>
    <row r="22" spans="1:6">
      <c r="A22" s="21" t="s">
        <v>36</v>
      </c>
      <c r="B22" s="21" t="s">
        <v>41</v>
      </c>
      <c r="C22" s="22" t="s">
        <v>58</v>
      </c>
      <c r="D22">
        <v>0.89</v>
      </c>
      <c r="E22" t="s">
        <v>66</v>
      </c>
    </row>
    <row r="24" spans="1:6" ht="17" thickBot="1"/>
    <row r="25" spans="1:6" ht="17">
      <c r="A25" s="30" t="s">
        <v>67</v>
      </c>
      <c r="B25" s="30">
        <v>7</v>
      </c>
      <c r="C25" t="e">
        <f>STDEV(F25, E25)</f>
        <v>#DIV/0!</v>
      </c>
      <c r="D25" s="32"/>
      <c r="E25" s="34" t="s">
        <v>74</v>
      </c>
      <c r="F25" s="34" t="s">
        <v>73</v>
      </c>
    </row>
    <row r="26" spans="1:6" ht="17">
      <c r="A26" s="31" t="s">
        <v>68</v>
      </c>
      <c r="B26" s="31">
        <v>22.9</v>
      </c>
      <c r="D26" s="31">
        <v>15</v>
      </c>
      <c r="E26">
        <v>39</v>
      </c>
    </row>
    <row r="27" spans="1:6" ht="17">
      <c r="A27" s="31" t="s">
        <v>69</v>
      </c>
      <c r="B27" s="31">
        <v>121.9</v>
      </c>
      <c r="D27" s="31">
        <v>102</v>
      </c>
      <c r="E27">
        <v>147.5</v>
      </c>
    </row>
    <row r="28" spans="1:6" ht="17">
      <c r="A28" s="31" t="s">
        <v>70</v>
      </c>
      <c r="B28" s="31">
        <v>28.2</v>
      </c>
      <c r="D28" s="31">
        <v>21</v>
      </c>
      <c r="E28">
        <v>35</v>
      </c>
    </row>
    <row r="29" spans="1:6" ht="17">
      <c r="A29" s="31" t="s">
        <v>71</v>
      </c>
      <c r="B29" s="31">
        <v>16.600000000000001</v>
      </c>
      <c r="D29" s="31">
        <v>14</v>
      </c>
      <c r="E29">
        <v>21.5</v>
      </c>
    </row>
    <row r="30" spans="1:6" ht="17">
      <c r="A30" s="31" t="s">
        <v>72</v>
      </c>
      <c r="B30" s="31">
        <v>5</v>
      </c>
      <c r="D30" s="33"/>
      <c r="E30">
        <v>6</v>
      </c>
      <c r="F3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Gosse, Georgia Elder - gosge001</dc:creator>
  <cp:lastModifiedBy>Gosse, Georgia Elder - gosge001</cp:lastModifiedBy>
  <cp:lastPrinted>2018-06-22T04:17:05Z</cp:lastPrinted>
  <dcterms:created xsi:type="dcterms:W3CDTF">2018-05-24T09:40:42Z</dcterms:created>
  <dcterms:modified xsi:type="dcterms:W3CDTF">2019-08-31T02:24:38Z</dcterms:modified>
</cp:coreProperties>
</file>