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1"/>
  </bookViews>
  <sheets>
    <sheet name="Hoja1" sheetId="1" r:id="rId1"/>
    <sheet name="Hoja2" sheetId="2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3" i="2" l="1"/>
  <c r="A45" i="2"/>
  <c r="A44" i="2"/>
  <c r="A42" i="2" l="1"/>
  <c r="AA41" i="1" l="1"/>
  <c r="AB41" i="1" s="1"/>
  <c r="AA40" i="1"/>
  <c r="AB40" i="1" s="1"/>
  <c r="AA39" i="1"/>
  <c r="AB39" i="1" s="1"/>
  <c r="AA38" i="1"/>
  <c r="AB38" i="1" s="1"/>
  <c r="AA37" i="1"/>
  <c r="AB37" i="1" s="1"/>
  <c r="AG41" i="1" l="1"/>
  <c r="AG40" i="1"/>
  <c r="AG39" i="1"/>
  <c r="AG38" i="1"/>
  <c r="AG37" i="1"/>
  <c r="V41" i="1"/>
  <c r="T41" i="1"/>
  <c r="R41" i="1"/>
  <c r="P41" i="1"/>
  <c r="N41" i="1"/>
  <c r="V40" i="1"/>
  <c r="T40" i="1"/>
  <c r="R40" i="1"/>
  <c r="P40" i="1"/>
  <c r="N40" i="1"/>
  <c r="V39" i="1"/>
  <c r="T39" i="1"/>
  <c r="R39" i="1"/>
  <c r="P39" i="1"/>
  <c r="N39" i="1"/>
  <c r="V38" i="1"/>
  <c r="T38" i="1"/>
  <c r="R38" i="1"/>
  <c r="P38" i="1"/>
  <c r="N38" i="1"/>
  <c r="V37" i="1"/>
  <c r="T37" i="1"/>
  <c r="R37" i="1"/>
  <c r="P37" i="1"/>
  <c r="N37" i="1"/>
  <c r="AG36" i="1" l="1"/>
  <c r="AB36" i="1"/>
  <c r="V36" i="1"/>
  <c r="T36" i="1"/>
  <c r="R36" i="1"/>
  <c r="P36" i="1"/>
  <c r="N36" i="1"/>
  <c r="AG35" i="1"/>
  <c r="AB35" i="1"/>
  <c r="V35" i="1"/>
  <c r="T35" i="1"/>
  <c r="R35" i="1"/>
  <c r="P35" i="1"/>
  <c r="N35" i="1"/>
  <c r="AG34" i="1"/>
  <c r="AB34" i="1"/>
  <c r="V34" i="1"/>
  <c r="T34" i="1"/>
  <c r="R34" i="1"/>
  <c r="P34" i="1"/>
  <c r="N34" i="1"/>
  <c r="AG33" i="1"/>
  <c r="AB33" i="1"/>
  <c r="V33" i="1"/>
  <c r="T33" i="1"/>
  <c r="R33" i="1"/>
  <c r="P33" i="1"/>
  <c r="N33" i="1"/>
  <c r="AG32" i="1"/>
  <c r="AB32" i="1"/>
  <c r="V32" i="1"/>
  <c r="T32" i="1"/>
  <c r="R32" i="1"/>
  <c r="P32" i="1"/>
  <c r="N32" i="1"/>
  <c r="AG31" i="1"/>
  <c r="V31" i="1"/>
  <c r="T31" i="1"/>
  <c r="R31" i="1"/>
  <c r="P31" i="1"/>
  <c r="N31" i="1"/>
  <c r="AG30" i="1"/>
  <c r="V30" i="1"/>
  <c r="T30" i="1"/>
  <c r="R30" i="1"/>
  <c r="P30" i="1"/>
  <c r="N30" i="1"/>
  <c r="AG29" i="1"/>
  <c r="V29" i="1"/>
  <c r="T29" i="1"/>
  <c r="R29" i="1"/>
  <c r="P29" i="1"/>
  <c r="N29" i="1"/>
  <c r="AG28" i="1"/>
  <c r="V28" i="1"/>
  <c r="T28" i="1"/>
  <c r="R28" i="1"/>
  <c r="P28" i="1"/>
  <c r="N28" i="1"/>
  <c r="AG27" i="1"/>
  <c r="V27" i="1"/>
  <c r="T27" i="1"/>
  <c r="R27" i="1"/>
  <c r="P27" i="1"/>
  <c r="N27" i="1"/>
  <c r="AG26" i="1"/>
  <c r="V26" i="1"/>
  <c r="T26" i="1"/>
  <c r="R26" i="1"/>
  <c r="P26" i="1"/>
  <c r="N26" i="1"/>
  <c r="AG25" i="1"/>
  <c r="AG24" i="1"/>
  <c r="AG23" i="1"/>
  <c r="AG22" i="1"/>
  <c r="AG21" i="1"/>
  <c r="AG20" i="1"/>
  <c r="AG19" i="1"/>
  <c r="AG18" i="1"/>
  <c r="AG17" i="1"/>
  <c r="V17" i="1"/>
  <c r="T17" i="1"/>
  <c r="R17" i="1"/>
  <c r="P17" i="1"/>
  <c r="N17" i="1"/>
  <c r="AG16" i="1"/>
  <c r="V16" i="1"/>
  <c r="T16" i="1"/>
  <c r="R16" i="1"/>
  <c r="P16" i="1"/>
  <c r="N16" i="1"/>
  <c r="AG15" i="1"/>
  <c r="V15" i="1"/>
  <c r="T15" i="1"/>
  <c r="R15" i="1"/>
  <c r="P15" i="1"/>
  <c r="N15" i="1"/>
  <c r="AG14" i="1"/>
  <c r="V14" i="1"/>
  <c r="T14" i="1"/>
  <c r="R14" i="1"/>
  <c r="P14" i="1"/>
  <c r="N14" i="1"/>
  <c r="AG13" i="1"/>
  <c r="V13" i="1"/>
  <c r="T13" i="1"/>
  <c r="R13" i="1"/>
  <c r="P13" i="1"/>
  <c r="N13" i="1"/>
  <c r="AG12" i="1"/>
  <c r="V12" i="1"/>
  <c r="T12" i="1"/>
  <c r="R12" i="1"/>
  <c r="P12" i="1"/>
  <c r="N12" i="1"/>
  <c r="AG11" i="1"/>
  <c r="V11" i="1"/>
  <c r="T11" i="1"/>
  <c r="R11" i="1"/>
  <c r="P11" i="1"/>
  <c r="N11" i="1"/>
  <c r="AG10" i="1"/>
  <c r="V10" i="1"/>
  <c r="T10" i="1"/>
  <c r="R10" i="1"/>
  <c r="P10" i="1"/>
  <c r="N10" i="1"/>
  <c r="AG9" i="1"/>
  <c r="V9" i="1"/>
  <c r="T9" i="1"/>
  <c r="R9" i="1"/>
  <c r="P9" i="1"/>
  <c r="N9" i="1"/>
  <c r="AG8" i="1"/>
  <c r="V8" i="1"/>
  <c r="T8" i="1"/>
  <c r="R8" i="1"/>
  <c r="P8" i="1"/>
  <c r="N8" i="1"/>
  <c r="AG7" i="1"/>
  <c r="V7" i="1"/>
  <c r="T7" i="1"/>
  <c r="R7" i="1"/>
  <c r="P7" i="1"/>
  <c r="N7" i="1"/>
  <c r="AG6" i="1"/>
  <c r="V6" i="1"/>
  <c r="T6" i="1"/>
  <c r="R6" i="1"/>
  <c r="P6" i="1"/>
  <c r="N6" i="1"/>
  <c r="AG5" i="1"/>
  <c r="V5" i="1"/>
  <c r="T5" i="1"/>
  <c r="R5" i="1"/>
  <c r="P5" i="1"/>
  <c r="N5" i="1"/>
  <c r="AG4" i="1"/>
  <c r="V4" i="1"/>
  <c r="T4" i="1"/>
  <c r="R4" i="1"/>
  <c r="P4" i="1"/>
  <c r="N4" i="1"/>
  <c r="AG3" i="1"/>
  <c r="V3" i="1"/>
  <c r="T3" i="1"/>
  <c r="R3" i="1"/>
  <c r="P3" i="1"/>
  <c r="N3" i="1"/>
  <c r="AG2" i="1"/>
  <c r="V2" i="1"/>
  <c r="T2" i="1"/>
  <c r="R2" i="1"/>
  <c r="P2" i="1"/>
  <c r="N2" i="1"/>
</calcChain>
</file>

<file path=xl/sharedStrings.xml><?xml version="1.0" encoding="utf-8"?>
<sst xmlns="http://schemas.openxmlformats.org/spreadsheetml/2006/main" count="154" uniqueCount="76">
  <si>
    <t>N°</t>
  </si>
  <si>
    <t>Date</t>
  </si>
  <si>
    <t>Tag</t>
  </si>
  <si>
    <t>Sex</t>
  </si>
  <si>
    <t>pcv %</t>
  </si>
  <si>
    <t xml:space="preserve">rbc </t>
  </si>
  <si>
    <t>wbc</t>
  </si>
  <si>
    <t>tc</t>
  </si>
  <si>
    <t>heterophils %</t>
  </si>
  <si>
    <t>heterophils</t>
  </si>
  <si>
    <t>lymphocytes%</t>
  </si>
  <si>
    <t>lymphocytes</t>
  </si>
  <si>
    <t>monocytes%</t>
  </si>
  <si>
    <t>monocytes</t>
  </si>
  <si>
    <t>eosinophils%</t>
  </si>
  <si>
    <t>eosinophils</t>
  </si>
  <si>
    <t>basophils%</t>
  </si>
  <si>
    <t>basophils</t>
  </si>
  <si>
    <t>hemoparasites</t>
  </si>
  <si>
    <t>glucose</t>
  </si>
  <si>
    <t>pt</t>
  </si>
  <si>
    <t>alb</t>
  </si>
  <si>
    <t>glob</t>
  </si>
  <si>
    <t>a/g</t>
  </si>
  <si>
    <t>ast</t>
  </si>
  <si>
    <t>ck</t>
  </si>
  <si>
    <t>ca</t>
  </si>
  <si>
    <t>p</t>
  </si>
  <si>
    <t>ca:p</t>
  </si>
  <si>
    <t>uric</t>
  </si>
  <si>
    <t>cholest</t>
  </si>
  <si>
    <t>Observaciones</t>
  </si>
  <si>
    <t>094</t>
  </si>
  <si>
    <t>F</t>
  </si>
  <si>
    <t>No</t>
  </si>
  <si>
    <t>088</t>
  </si>
  <si>
    <t>M</t>
  </si>
  <si>
    <t>062</t>
  </si>
  <si>
    <t>Yes</t>
  </si>
  <si>
    <t>073</t>
  </si>
  <si>
    <t>091</t>
  </si>
  <si>
    <t>043</t>
  </si>
  <si>
    <t>089</t>
  </si>
  <si>
    <t>099</t>
  </si>
  <si>
    <t>Muestra de heces</t>
  </si>
  <si>
    <t>085</t>
  </si>
  <si>
    <t>068</t>
  </si>
  <si>
    <t>053</t>
  </si>
  <si>
    <t>081</t>
  </si>
  <si>
    <t>103</t>
  </si>
  <si>
    <t>056</t>
  </si>
  <si>
    <t>105</t>
  </si>
  <si>
    <t>Muestra de heces (2)</t>
  </si>
  <si>
    <t>082</t>
  </si>
  <si>
    <t>077</t>
  </si>
  <si>
    <t>130</t>
  </si>
  <si>
    <t>122</t>
  </si>
  <si>
    <t>092</t>
  </si>
  <si>
    <t>139</t>
  </si>
  <si>
    <t>059</t>
  </si>
  <si>
    <t>045</t>
  </si>
  <si>
    <t>Cloaca_T</t>
  </si>
  <si>
    <t>Skin_T</t>
  </si>
  <si>
    <t>111</t>
  </si>
  <si>
    <t>076</t>
  </si>
  <si>
    <t>070</t>
  </si>
  <si>
    <t>042</t>
  </si>
  <si>
    <t>101</t>
  </si>
  <si>
    <t>Weight</t>
  </si>
  <si>
    <t>SVL</t>
  </si>
  <si>
    <t>Polycromatophilic erithrocytes</t>
  </si>
  <si>
    <t>Total/10</t>
  </si>
  <si>
    <t>min</t>
  </si>
  <si>
    <t>max</t>
  </si>
  <si>
    <t>mean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</si>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</sst>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14" fontId="0" fillId="0" borderId="0" xfId="0" applyNumberFormat="1"/>
    <xf numFmtId="0" fontId="0" fillId="0" borderId="0" xfId="0" quotePrefix="1" applyAlignment="1">
      <alignment horizontal="right"/>
    </xf>
    <xf numFmtId="2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quotePrefix="1" applyNumberFormat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workbookViewId="0">
      <selection activeCell="J1" sqref="J1:J1048576"/>
    </sheetView>
  </sheetViews>
  <sheetFormatPr baseColWidth="10" defaultColWidth="11.42578125" defaultRowHeight="15" x14ac:dyDescent="0.25"/>
  <cols>
    <col min="1" max="1" width="5.140625" bestFit="1" customWidth="1"/>
    <col min="2" max="2" width="10.7109375" bestFit="1" customWidth="1"/>
    <col min="3" max="3" width="6" bestFit="1" customWidth="1"/>
    <col min="4" max="4" width="10.5703125" bestFit="1" customWidth="1"/>
    <col min="5" max="5" width="8.5703125" bestFit="1" customWidth="1"/>
    <col min="6" max="6" width="6.42578125" bestFit="1" customWidth="1"/>
    <col min="7" max="7" width="6" bestFit="1" customWidth="1"/>
    <col min="8" max="8" width="9.140625" bestFit="1" customWidth="1"/>
    <col min="9" max="9" width="7.85546875" bestFit="1" customWidth="1"/>
    <col min="10" max="10" width="6.140625" bestFit="1" customWidth="1"/>
    <col min="11" max="11" width="6.42578125" bestFit="1" customWidth="1"/>
    <col min="12" max="12" width="5.85546875" bestFit="1" customWidth="1"/>
    <col min="13" max="13" width="14.5703125" bestFit="1" customWidth="1"/>
    <col min="14" max="14" width="12.5703125" bestFit="1" customWidth="1"/>
    <col min="15" max="15" width="15.140625" bestFit="1" customWidth="1"/>
    <col min="16" max="16" width="13.5703125" bestFit="1" customWidth="1"/>
    <col min="17" max="17" width="13.7109375" bestFit="1" customWidth="1"/>
    <col min="18" max="18" width="12.28515625" bestFit="1" customWidth="1"/>
    <col min="19" max="19" width="14" bestFit="1" customWidth="1"/>
    <col min="20" max="20" width="12.5703125" bestFit="1" customWidth="1"/>
    <col min="21" max="21" width="12.42578125" bestFit="1" customWidth="1"/>
    <col min="22" max="22" width="11" bestFit="1" customWidth="1"/>
    <col min="23" max="23" width="15.5703125" bestFit="1" customWidth="1"/>
    <col min="24" max="24" width="9.28515625" bestFit="1" customWidth="1"/>
    <col min="25" max="25" width="4.85546875" bestFit="1" customWidth="1"/>
    <col min="26" max="26" width="5.85546875" bestFit="1" customWidth="1"/>
    <col min="27" max="28" width="5.85546875" customWidth="1"/>
    <col min="29" max="29" width="5.85546875" bestFit="1" customWidth="1"/>
    <col min="30" max="30" width="6.85546875" bestFit="1" customWidth="1"/>
    <col min="31" max="31" width="5.140625" bestFit="1" customWidth="1"/>
    <col min="32" max="32" width="4.85546875" customWidth="1"/>
    <col min="33" max="33" width="6.85546875" bestFit="1" customWidth="1"/>
    <col min="34" max="34" width="9.5703125" bestFit="1" customWidth="1"/>
    <col min="35" max="35" width="9.7109375" bestFit="1" customWidth="1"/>
    <col min="36" max="36" width="19.5703125" bestFit="1" customWidth="1"/>
  </cols>
  <sheetData>
    <row r="1" spans="1:36" x14ac:dyDescent="0.25">
      <c r="A1" s="1" t="s">
        <v>0</v>
      </c>
      <c r="B1" s="1" t="s">
        <v>1</v>
      </c>
      <c r="C1" s="1" t="s">
        <v>2</v>
      </c>
      <c r="D1" s="1" t="s">
        <v>61</v>
      </c>
      <c r="E1" s="1" t="s">
        <v>62</v>
      </c>
      <c r="F1" s="1" t="s">
        <v>3</v>
      </c>
      <c r="G1" s="1" t="s">
        <v>69</v>
      </c>
      <c r="H1" s="1" t="s">
        <v>68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</row>
    <row r="2" spans="1:36" x14ac:dyDescent="0.25">
      <c r="A2">
        <v>1</v>
      </c>
      <c r="B2" s="3">
        <v>43393</v>
      </c>
      <c r="C2" s="4" t="s">
        <v>32</v>
      </c>
      <c r="D2">
        <v>23</v>
      </c>
      <c r="E2">
        <v>19.899999999999999</v>
      </c>
      <c r="F2" t="s">
        <v>33</v>
      </c>
      <c r="G2">
        <v>160</v>
      </c>
      <c r="H2">
        <v>62</v>
      </c>
      <c r="I2">
        <v>35</v>
      </c>
      <c r="J2">
        <v>0.85</v>
      </c>
      <c r="K2">
        <v>25.12</v>
      </c>
      <c r="L2">
        <v>2.0099999999999998</v>
      </c>
      <c r="M2">
        <v>6</v>
      </c>
      <c r="N2">
        <f>M2*K2/100</f>
        <v>1.5072000000000001</v>
      </c>
      <c r="O2">
        <v>76</v>
      </c>
      <c r="P2">
        <f>O2*K2/100</f>
        <v>19.091200000000001</v>
      </c>
      <c r="Q2">
        <v>16</v>
      </c>
      <c r="R2">
        <f>Q2*K2/100</f>
        <v>4.0192000000000005</v>
      </c>
      <c r="S2">
        <v>2</v>
      </c>
      <c r="T2">
        <f>S2*K2/100</f>
        <v>0.50240000000000007</v>
      </c>
      <c r="U2">
        <v>0</v>
      </c>
      <c r="V2">
        <f>U2*K2/100</f>
        <v>0</v>
      </c>
      <c r="W2" t="s">
        <v>34</v>
      </c>
      <c r="X2">
        <v>12.0435</v>
      </c>
      <c r="Y2">
        <v>79</v>
      </c>
      <c r="Z2">
        <v>18.559999999999999</v>
      </c>
      <c r="AA2">
        <v>60.440000000000005</v>
      </c>
      <c r="AB2">
        <v>0.30708140304434145</v>
      </c>
      <c r="AC2">
        <v>42.8</v>
      </c>
      <c r="AD2">
        <v>1672.3</v>
      </c>
      <c r="AE2">
        <v>3.11</v>
      </c>
      <c r="AF2">
        <v>2.0499999999999998</v>
      </c>
      <c r="AG2" s="5">
        <f>AE2/AF2</f>
        <v>1.5170731707317073</v>
      </c>
      <c r="AH2">
        <v>489.9</v>
      </c>
      <c r="AI2">
        <v>10.34</v>
      </c>
    </row>
    <row r="3" spans="1:36" x14ac:dyDescent="0.25">
      <c r="A3">
        <v>2</v>
      </c>
      <c r="B3" s="3">
        <v>43393</v>
      </c>
      <c r="C3" s="4" t="s">
        <v>35</v>
      </c>
      <c r="D3">
        <v>21.6</v>
      </c>
      <c r="E3">
        <v>18.8</v>
      </c>
      <c r="F3" t="s">
        <v>36</v>
      </c>
      <c r="G3">
        <v>126</v>
      </c>
      <c r="H3">
        <v>39</v>
      </c>
      <c r="I3">
        <v>35</v>
      </c>
      <c r="J3">
        <v>1.01</v>
      </c>
      <c r="K3">
        <v>13.06</v>
      </c>
      <c r="L3">
        <v>1.0049999999999999</v>
      </c>
      <c r="M3">
        <v>21</v>
      </c>
      <c r="N3">
        <f t="shared" ref="N3:N17" si="0">M3*K3/100</f>
        <v>2.7425999999999999</v>
      </c>
      <c r="O3">
        <v>65</v>
      </c>
      <c r="P3">
        <f t="shared" ref="P3:P17" si="1">O3*K3/100</f>
        <v>8.488999999999999</v>
      </c>
      <c r="Q3">
        <v>10</v>
      </c>
      <c r="R3">
        <f t="shared" ref="R3:R17" si="2">Q3*K3/100</f>
        <v>1.306</v>
      </c>
      <c r="S3">
        <v>3</v>
      </c>
      <c r="T3">
        <f t="shared" ref="T3:T17" si="3">S3*K3/100</f>
        <v>0.39179999999999998</v>
      </c>
      <c r="U3">
        <v>0</v>
      </c>
      <c r="V3">
        <f t="shared" ref="V3:V17" si="4">U3*K3/100</f>
        <v>0</v>
      </c>
      <c r="W3" t="s">
        <v>34</v>
      </c>
      <c r="X3">
        <v>13.0425</v>
      </c>
      <c r="Y3">
        <v>79</v>
      </c>
      <c r="Z3">
        <v>9.57</v>
      </c>
      <c r="AA3">
        <v>69.430000000000007</v>
      </c>
      <c r="AB3">
        <v>0.13783667002736569</v>
      </c>
      <c r="AC3">
        <v>139.4</v>
      </c>
      <c r="AD3">
        <v>6848.2</v>
      </c>
      <c r="AE3">
        <v>3.7</v>
      </c>
      <c r="AF3">
        <v>3.33</v>
      </c>
      <c r="AG3" s="5">
        <f t="shared" ref="AG3:AG36" si="5">AE3/AF3</f>
        <v>1.1111111111111112</v>
      </c>
      <c r="AH3">
        <v>246.3</v>
      </c>
      <c r="AI3">
        <v>9.09</v>
      </c>
    </row>
    <row r="4" spans="1:36" x14ac:dyDescent="0.25">
      <c r="A4">
        <v>3</v>
      </c>
      <c r="B4" s="3">
        <v>43393</v>
      </c>
      <c r="C4" s="4" t="s">
        <v>37</v>
      </c>
      <c r="D4">
        <v>22.4</v>
      </c>
      <c r="E4">
        <v>19.7</v>
      </c>
      <c r="F4" t="s">
        <v>33</v>
      </c>
      <c r="G4">
        <v>148</v>
      </c>
      <c r="H4">
        <v>53</v>
      </c>
      <c r="I4">
        <v>34</v>
      </c>
      <c r="J4">
        <v>0.99</v>
      </c>
      <c r="K4">
        <v>28.64</v>
      </c>
      <c r="L4">
        <v>2.0099999999999998</v>
      </c>
      <c r="M4">
        <v>20</v>
      </c>
      <c r="N4">
        <f t="shared" si="0"/>
        <v>5.7279999999999998</v>
      </c>
      <c r="O4">
        <v>65</v>
      </c>
      <c r="P4">
        <f t="shared" si="1"/>
        <v>18.616</v>
      </c>
      <c r="Q4">
        <v>14</v>
      </c>
      <c r="R4">
        <f t="shared" si="2"/>
        <v>4.0096000000000007</v>
      </c>
      <c r="S4">
        <v>2</v>
      </c>
      <c r="T4">
        <f t="shared" si="3"/>
        <v>0.57279999999999998</v>
      </c>
      <c r="U4">
        <v>0</v>
      </c>
      <c r="V4">
        <f t="shared" si="4"/>
        <v>0</v>
      </c>
      <c r="W4" t="s">
        <v>34</v>
      </c>
      <c r="X4">
        <v>8.9354999999999993</v>
      </c>
      <c r="Y4">
        <v>81</v>
      </c>
      <c r="Z4">
        <v>24.01</v>
      </c>
      <c r="AA4">
        <v>56.989999999999995</v>
      </c>
      <c r="AB4">
        <v>0.42130198280400077</v>
      </c>
      <c r="AC4">
        <v>79.8</v>
      </c>
      <c r="AD4">
        <v>2271.6</v>
      </c>
      <c r="AE4">
        <v>4.08</v>
      </c>
      <c r="AF4">
        <v>2.4700000000000002</v>
      </c>
      <c r="AG4" s="5">
        <f t="shared" si="5"/>
        <v>1.651821862348178</v>
      </c>
      <c r="AH4">
        <v>173</v>
      </c>
      <c r="AI4">
        <v>8.06</v>
      </c>
    </row>
    <row r="5" spans="1:36" x14ac:dyDescent="0.25">
      <c r="A5">
        <v>4</v>
      </c>
      <c r="B5" s="3">
        <v>43393</v>
      </c>
      <c r="C5">
        <v>121</v>
      </c>
      <c r="D5">
        <v>21.2</v>
      </c>
      <c r="E5">
        <v>19.100000000000001</v>
      </c>
      <c r="F5" t="s">
        <v>36</v>
      </c>
      <c r="G5">
        <v>131</v>
      </c>
      <c r="H5">
        <v>44</v>
      </c>
      <c r="I5">
        <v>40</v>
      </c>
      <c r="J5">
        <v>0.89</v>
      </c>
      <c r="K5">
        <v>27.63</v>
      </c>
      <c r="L5">
        <v>1.0049999999999999</v>
      </c>
      <c r="M5">
        <v>9</v>
      </c>
      <c r="N5">
        <f t="shared" si="0"/>
        <v>2.4866999999999999</v>
      </c>
      <c r="O5">
        <v>78</v>
      </c>
      <c r="P5">
        <f t="shared" si="1"/>
        <v>21.551399999999997</v>
      </c>
      <c r="Q5">
        <v>8</v>
      </c>
      <c r="R5">
        <f t="shared" si="2"/>
        <v>2.2103999999999999</v>
      </c>
      <c r="S5">
        <v>5</v>
      </c>
      <c r="T5">
        <f t="shared" si="3"/>
        <v>1.3815</v>
      </c>
      <c r="U5">
        <v>0</v>
      </c>
      <c r="V5">
        <f t="shared" si="4"/>
        <v>0</v>
      </c>
      <c r="W5" t="s">
        <v>38</v>
      </c>
      <c r="X5">
        <v>13.209</v>
      </c>
      <c r="Y5">
        <v>81</v>
      </c>
      <c r="Z5">
        <v>24.020000000000003</v>
      </c>
      <c r="AA5">
        <v>56.98</v>
      </c>
      <c r="AB5">
        <v>0.42155142155142161</v>
      </c>
      <c r="AC5">
        <v>30.5</v>
      </c>
      <c r="AD5">
        <v>1284.3</v>
      </c>
      <c r="AE5">
        <v>3.62</v>
      </c>
      <c r="AF5">
        <v>1.76</v>
      </c>
      <c r="AG5" s="5">
        <f t="shared" si="5"/>
        <v>2.0568181818181817</v>
      </c>
      <c r="AH5">
        <v>211.5</v>
      </c>
      <c r="AI5">
        <v>9.31</v>
      </c>
    </row>
    <row r="6" spans="1:36" x14ac:dyDescent="0.25">
      <c r="A6">
        <v>5</v>
      </c>
      <c r="B6" s="3">
        <v>43393</v>
      </c>
      <c r="C6">
        <v>140</v>
      </c>
      <c r="D6">
        <v>22</v>
      </c>
      <c r="E6">
        <v>19.899999999999999</v>
      </c>
      <c r="F6" t="s">
        <v>36</v>
      </c>
      <c r="G6">
        <v>121</v>
      </c>
      <c r="H6">
        <v>37</v>
      </c>
      <c r="I6">
        <v>44</v>
      </c>
      <c r="J6">
        <v>1.29</v>
      </c>
      <c r="K6">
        <v>34.67</v>
      </c>
      <c r="L6">
        <v>3.01</v>
      </c>
      <c r="M6">
        <v>13</v>
      </c>
      <c r="N6">
        <f t="shared" si="0"/>
        <v>4.5071000000000003</v>
      </c>
      <c r="O6">
        <v>75</v>
      </c>
      <c r="P6">
        <f t="shared" si="1"/>
        <v>26.002500000000001</v>
      </c>
      <c r="Q6">
        <v>12</v>
      </c>
      <c r="R6">
        <f t="shared" si="2"/>
        <v>4.1604000000000001</v>
      </c>
      <c r="S6">
        <v>0</v>
      </c>
      <c r="T6">
        <f t="shared" si="3"/>
        <v>0</v>
      </c>
      <c r="U6">
        <v>0</v>
      </c>
      <c r="V6">
        <f t="shared" si="4"/>
        <v>0</v>
      </c>
      <c r="W6" t="s">
        <v>34</v>
      </c>
      <c r="X6">
        <v>9.7680000000000007</v>
      </c>
      <c r="Y6">
        <v>82</v>
      </c>
      <c r="Z6">
        <v>20.18</v>
      </c>
      <c r="AA6">
        <v>61.819999999999993</v>
      </c>
      <c r="AB6">
        <v>0.32643157554189584</v>
      </c>
      <c r="AC6">
        <v>106</v>
      </c>
      <c r="AD6">
        <v>3242.4</v>
      </c>
      <c r="AE6">
        <v>3.74</v>
      </c>
      <c r="AF6">
        <v>2.5499999999999998</v>
      </c>
      <c r="AG6" s="5">
        <f t="shared" si="5"/>
        <v>1.4666666666666668</v>
      </c>
      <c r="AH6">
        <v>96.8</v>
      </c>
      <c r="AI6">
        <v>12.63</v>
      </c>
    </row>
    <row r="7" spans="1:36" x14ac:dyDescent="0.25">
      <c r="A7">
        <v>6</v>
      </c>
      <c r="B7" s="3">
        <v>43428</v>
      </c>
      <c r="C7" s="4" t="s">
        <v>39</v>
      </c>
      <c r="D7">
        <v>25.7</v>
      </c>
      <c r="E7">
        <v>21</v>
      </c>
      <c r="F7" t="s">
        <v>33</v>
      </c>
      <c r="G7">
        <v>142</v>
      </c>
      <c r="H7">
        <v>34</v>
      </c>
      <c r="I7">
        <v>34</v>
      </c>
      <c r="J7">
        <v>0.96</v>
      </c>
      <c r="K7">
        <v>10.55</v>
      </c>
      <c r="L7">
        <v>4.0199999999999996</v>
      </c>
      <c r="M7">
        <v>8</v>
      </c>
      <c r="N7">
        <f t="shared" si="0"/>
        <v>0.84400000000000008</v>
      </c>
      <c r="O7">
        <v>82</v>
      </c>
      <c r="P7">
        <f t="shared" si="1"/>
        <v>8.6509999999999998</v>
      </c>
      <c r="Q7">
        <v>7</v>
      </c>
      <c r="R7">
        <f t="shared" si="2"/>
        <v>0.73850000000000005</v>
      </c>
      <c r="S7">
        <v>3</v>
      </c>
      <c r="T7">
        <f t="shared" si="3"/>
        <v>0.3165</v>
      </c>
      <c r="U7">
        <v>0</v>
      </c>
      <c r="V7">
        <f t="shared" si="4"/>
        <v>0</v>
      </c>
      <c r="W7" t="s">
        <v>34</v>
      </c>
      <c r="X7">
        <v>9.1020000000000003</v>
      </c>
      <c r="Y7">
        <v>64</v>
      </c>
      <c r="Z7">
        <v>16.2</v>
      </c>
      <c r="AA7">
        <v>47.800000000000004</v>
      </c>
      <c r="AB7">
        <v>0.33891213389121333</v>
      </c>
      <c r="AC7">
        <v>24.7</v>
      </c>
      <c r="AD7">
        <v>566.79999999999995</v>
      </c>
      <c r="AE7">
        <v>3.05</v>
      </c>
      <c r="AF7">
        <v>1.8</v>
      </c>
      <c r="AG7" s="5">
        <f t="shared" si="5"/>
        <v>1.6944444444444442</v>
      </c>
      <c r="AH7">
        <v>84.6</v>
      </c>
      <c r="AI7">
        <v>10.65</v>
      </c>
    </row>
    <row r="8" spans="1:36" x14ac:dyDescent="0.25">
      <c r="A8">
        <v>7</v>
      </c>
      <c r="B8" s="3">
        <v>43428</v>
      </c>
      <c r="C8">
        <v>129</v>
      </c>
      <c r="D8">
        <v>25.2</v>
      </c>
      <c r="E8">
        <v>20.9</v>
      </c>
      <c r="F8" t="s">
        <v>33</v>
      </c>
      <c r="G8">
        <v>136</v>
      </c>
      <c r="H8">
        <v>37</v>
      </c>
      <c r="I8">
        <v>32</v>
      </c>
      <c r="J8">
        <v>1.08</v>
      </c>
      <c r="K8">
        <v>17.59</v>
      </c>
      <c r="L8">
        <v>2.0099999999999998</v>
      </c>
      <c r="M8">
        <v>13</v>
      </c>
      <c r="N8">
        <f t="shared" si="0"/>
        <v>2.2866999999999997</v>
      </c>
      <c r="O8">
        <v>78</v>
      </c>
      <c r="P8">
        <f t="shared" si="1"/>
        <v>13.7202</v>
      </c>
      <c r="Q8">
        <v>6</v>
      </c>
      <c r="R8">
        <f t="shared" si="2"/>
        <v>1.0553999999999999</v>
      </c>
      <c r="S8">
        <v>3</v>
      </c>
      <c r="T8">
        <f t="shared" si="3"/>
        <v>0.52769999999999995</v>
      </c>
      <c r="U8">
        <v>0</v>
      </c>
      <c r="V8">
        <f t="shared" si="4"/>
        <v>0</v>
      </c>
      <c r="W8" t="s">
        <v>38</v>
      </c>
      <c r="X8">
        <v>14.041500000000001</v>
      </c>
      <c r="Y8">
        <v>82</v>
      </c>
      <c r="Z8">
        <v>20.399999999999999</v>
      </c>
      <c r="AA8">
        <v>61.599999999999994</v>
      </c>
      <c r="AB8">
        <v>0.33116883116883122</v>
      </c>
      <c r="AC8">
        <v>49.6</v>
      </c>
      <c r="AD8">
        <v>4935.1000000000004</v>
      </c>
      <c r="AE8">
        <v>3.37</v>
      </c>
      <c r="AF8">
        <v>2.99</v>
      </c>
      <c r="AG8" s="5">
        <f t="shared" si="5"/>
        <v>1.1270903010033444</v>
      </c>
      <c r="AH8">
        <v>159</v>
      </c>
      <c r="AI8">
        <v>17.5</v>
      </c>
    </row>
    <row r="9" spans="1:36" x14ac:dyDescent="0.25">
      <c r="A9">
        <v>8</v>
      </c>
      <c r="B9" s="3">
        <v>43428</v>
      </c>
      <c r="C9">
        <v>117</v>
      </c>
      <c r="D9">
        <v>23.5</v>
      </c>
      <c r="E9">
        <v>20.6</v>
      </c>
      <c r="F9" t="s">
        <v>36</v>
      </c>
      <c r="G9">
        <v>133</v>
      </c>
      <c r="H9">
        <v>45</v>
      </c>
      <c r="I9">
        <v>24</v>
      </c>
      <c r="J9">
        <v>0.9</v>
      </c>
      <c r="K9">
        <v>13.56</v>
      </c>
      <c r="L9">
        <v>2.512</v>
      </c>
      <c r="M9">
        <v>9</v>
      </c>
      <c r="N9">
        <f t="shared" si="0"/>
        <v>1.2204000000000002</v>
      </c>
      <c r="O9">
        <v>79</v>
      </c>
      <c r="P9">
        <f t="shared" si="1"/>
        <v>10.712400000000001</v>
      </c>
      <c r="Q9">
        <v>9</v>
      </c>
      <c r="R9">
        <f t="shared" si="2"/>
        <v>1.2204000000000002</v>
      </c>
      <c r="S9">
        <v>3</v>
      </c>
      <c r="T9">
        <f t="shared" si="3"/>
        <v>0.40679999999999999</v>
      </c>
      <c r="U9">
        <v>0</v>
      </c>
      <c r="V9">
        <f t="shared" si="4"/>
        <v>0</v>
      </c>
      <c r="W9" t="s">
        <v>34</v>
      </c>
      <c r="X9">
        <v>12.3765</v>
      </c>
      <c r="Y9">
        <v>70</v>
      </c>
      <c r="Z9">
        <v>11.02</v>
      </c>
      <c r="AA9">
        <v>58.98</v>
      </c>
      <c r="AB9">
        <v>0.18684299762631398</v>
      </c>
      <c r="AC9">
        <v>35.700000000000003</v>
      </c>
      <c r="AD9">
        <v>2602.6</v>
      </c>
      <c r="AE9">
        <v>2.85</v>
      </c>
      <c r="AF9">
        <v>2.35</v>
      </c>
      <c r="AG9" s="5">
        <f t="shared" si="5"/>
        <v>1.2127659574468086</v>
      </c>
      <c r="AH9">
        <v>181.2</v>
      </c>
      <c r="AI9">
        <v>8.83</v>
      </c>
    </row>
    <row r="10" spans="1:36" x14ac:dyDescent="0.25">
      <c r="A10">
        <v>9</v>
      </c>
      <c r="B10" s="3">
        <v>43428</v>
      </c>
      <c r="C10" s="4" t="s">
        <v>40</v>
      </c>
      <c r="D10">
        <v>24.1</v>
      </c>
      <c r="E10">
        <v>20.6</v>
      </c>
      <c r="F10" t="s">
        <v>36</v>
      </c>
      <c r="G10">
        <v>128</v>
      </c>
      <c r="H10">
        <v>40</v>
      </c>
      <c r="I10">
        <v>30</v>
      </c>
      <c r="J10">
        <v>0.95</v>
      </c>
      <c r="K10">
        <v>12.06</v>
      </c>
      <c r="L10">
        <v>2.0099999999999998</v>
      </c>
      <c r="M10">
        <v>9</v>
      </c>
      <c r="N10">
        <f t="shared" si="0"/>
        <v>1.0854000000000001</v>
      </c>
      <c r="O10">
        <v>82</v>
      </c>
      <c r="P10">
        <f t="shared" si="1"/>
        <v>9.8892000000000007</v>
      </c>
      <c r="Q10">
        <v>6</v>
      </c>
      <c r="R10">
        <f t="shared" si="2"/>
        <v>0.72360000000000002</v>
      </c>
      <c r="S10">
        <v>3</v>
      </c>
      <c r="T10">
        <f t="shared" si="3"/>
        <v>0.36180000000000001</v>
      </c>
      <c r="U10">
        <v>0</v>
      </c>
      <c r="V10">
        <f t="shared" si="4"/>
        <v>0</v>
      </c>
      <c r="W10" t="s">
        <v>38</v>
      </c>
      <c r="X10">
        <v>9.7125000000000004</v>
      </c>
      <c r="Y10">
        <v>84</v>
      </c>
      <c r="Z10">
        <v>23.159999999999997</v>
      </c>
      <c r="AA10">
        <v>60.84</v>
      </c>
      <c r="AB10">
        <v>0.38067061143984215</v>
      </c>
      <c r="AC10">
        <v>38.799999999999997</v>
      </c>
      <c r="AD10">
        <v>3555.6</v>
      </c>
      <c r="AE10">
        <v>3.26</v>
      </c>
      <c r="AF10">
        <v>2.56</v>
      </c>
      <c r="AG10" s="5">
        <f t="shared" si="5"/>
        <v>1.2734375</v>
      </c>
      <c r="AH10">
        <v>531.9</v>
      </c>
      <c r="AI10">
        <v>11.36</v>
      </c>
    </row>
    <row r="11" spans="1:36" x14ac:dyDescent="0.25">
      <c r="A11">
        <v>10</v>
      </c>
      <c r="B11" s="3">
        <v>43428</v>
      </c>
      <c r="C11">
        <v>118</v>
      </c>
      <c r="D11">
        <v>23.8</v>
      </c>
      <c r="E11">
        <v>20.5</v>
      </c>
      <c r="F11" t="s">
        <v>36</v>
      </c>
      <c r="G11">
        <v>125</v>
      </c>
      <c r="H11">
        <v>41</v>
      </c>
      <c r="I11">
        <v>25</v>
      </c>
      <c r="J11">
        <v>0.69</v>
      </c>
      <c r="K11">
        <v>16.079999999999998</v>
      </c>
      <c r="L11">
        <v>2.0099999999999998</v>
      </c>
      <c r="M11">
        <v>8</v>
      </c>
      <c r="N11">
        <f t="shared" si="0"/>
        <v>1.2863999999999998</v>
      </c>
      <c r="O11">
        <v>82</v>
      </c>
      <c r="P11">
        <f t="shared" si="1"/>
        <v>13.185599999999999</v>
      </c>
      <c r="Q11">
        <v>7</v>
      </c>
      <c r="R11">
        <f t="shared" si="2"/>
        <v>1.1255999999999999</v>
      </c>
      <c r="S11">
        <v>2</v>
      </c>
      <c r="T11">
        <f t="shared" si="3"/>
        <v>0.32159999999999994</v>
      </c>
      <c r="U11">
        <v>1</v>
      </c>
      <c r="V11">
        <f t="shared" si="4"/>
        <v>0.16079999999999997</v>
      </c>
      <c r="W11" t="s">
        <v>38</v>
      </c>
      <c r="X11">
        <v>12.099</v>
      </c>
      <c r="Y11">
        <v>72</v>
      </c>
      <c r="Z11">
        <v>8.6999999999999993</v>
      </c>
      <c r="AA11">
        <v>63.3</v>
      </c>
      <c r="AB11">
        <v>0.13744075829383884</v>
      </c>
      <c r="AC11">
        <v>30.7</v>
      </c>
      <c r="AD11">
        <v>1104.9000000000001</v>
      </c>
      <c r="AE11">
        <v>2.56</v>
      </c>
      <c r="AF11">
        <v>1.6</v>
      </c>
      <c r="AG11" s="5">
        <f t="shared" si="5"/>
        <v>1.5999999999999999</v>
      </c>
      <c r="AH11">
        <v>223.9</v>
      </c>
      <c r="AI11">
        <v>11.63</v>
      </c>
    </row>
    <row r="12" spans="1:36" x14ac:dyDescent="0.25">
      <c r="A12">
        <v>11</v>
      </c>
      <c r="B12" s="3">
        <v>43463</v>
      </c>
      <c r="C12" s="4" t="s">
        <v>41</v>
      </c>
      <c r="D12">
        <v>27.5</v>
      </c>
      <c r="E12">
        <v>24</v>
      </c>
      <c r="F12" t="s">
        <v>36</v>
      </c>
      <c r="G12">
        <v>137</v>
      </c>
      <c r="H12">
        <v>50</v>
      </c>
      <c r="I12">
        <v>30</v>
      </c>
      <c r="J12">
        <v>0.78</v>
      </c>
      <c r="K12">
        <v>24.12</v>
      </c>
      <c r="L12">
        <v>2.5099999999999998</v>
      </c>
      <c r="M12">
        <v>9</v>
      </c>
      <c r="N12">
        <f t="shared" si="0"/>
        <v>2.1708000000000003</v>
      </c>
      <c r="O12">
        <v>86</v>
      </c>
      <c r="P12">
        <f t="shared" si="1"/>
        <v>20.743200000000002</v>
      </c>
      <c r="Q12">
        <v>2</v>
      </c>
      <c r="R12">
        <f t="shared" si="2"/>
        <v>0.4824</v>
      </c>
      <c r="S12">
        <v>2</v>
      </c>
      <c r="T12">
        <f t="shared" si="3"/>
        <v>0.4824</v>
      </c>
      <c r="U12">
        <v>1</v>
      </c>
      <c r="V12">
        <f t="shared" si="4"/>
        <v>0.2412</v>
      </c>
      <c r="W12" t="s">
        <v>34</v>
      </c>
      <c r="X12">
        <v>12.820500000000001</v>
      </c>
      <c r="Y12">
        <v>82</v>
      </c>
      <c r="Z12">
        <v>28.17</v>
      </c>
      <c r="AA12">
        <v>53.829999999999991</v>
      </c>
      <c r="AB12">
        <v>0.52331413709827246</v>
      </c>
      <c r="AC12">
        <v>40.299999999999997</v>
      </c>
      <c r="AD12">
        <v>931.3</v>
      </c>
      <c r="AE12">
        <v>3.06</v>
      </c>
      <c r="AF12">
        <v>2.2999999999999998</v>
      </c>
      <c r="AG12" s="5">
        <f t="shared" si="5"/>
        <v>1.3304347826086957</v>
      </c>
      <c r="AH12">
        <v>469.6</v>
      </c>
      <c r="AI12">
        <v>15.34</v>
      </c>
    </row>
    <row r="13" spans="1:36" x14ac:dyDescent="0.25">
      <c r="A13">
        <v>12</v>
      </c>
      <c r="B13" s="3">
        <v>43463</v>
      </c>
      <c r="C13">
        <v>128</v>
      </c>
      <c r="D13">
        <v>25.3</v>
      </c>
      <c r="E13">
        <v>23.6</v>
      </c>
      <c r="F13" t="s">
        <v>36</v>
      </c>
      <c r="G13">
        <v>135</v>
      </c>
      <c r="H13">
        <v>52</v>
      </c>
      <c r="I13">
        <v>25</v>
      </c>
      <c r="J13">
        <v>1</v>
      </c>
      <c r="K13">
        <v>26.13</v>
      </c>
      <c r="L13">
        <v>3.01</v>
      </c>
      <c r="M13">
        <v>14</v>
      </c>
      <c r="N13">
        <f t="shared" si="0"/>
        <v>3.6581999999999999</v>
      </c>
      <c r="O13">
        <v>73</v>
      </c>
      <c r="P13">
        <f t="shared" si="1"/>
        <v>19.0749</v>
      </c>
      <c r="Q13">
        <v>8</v>
      </c>
      <c r="R13">
        <f t="shared" si="2"/>
        <v>2.0903999999999998</v>
      </c>
      <c r="S13">
        <v>6</v>
      </c>
      <c r="T13">
        <f t="shared" si="3"/>
        <v>1.5678000000000001</v>
      </c>
      <c r="U13">
        <v>0</v>
      </c>
      <c r="V13">
        <f t="shared" si="4"/>
        <v>0</v>
      </c>
      <c r="W13" t="s">
        <v>34</v>
      </c>
      <c r="X13">
        <v>8.3804999999999996</v>
      </c>
      <c r="Y13">
        <v>84</v>
      </c>
      <c r="Z13">
        <v>26.18</v>
      </c>
      <c r="AA13">
        <v>57.82</v>
      </c>
      <c r="AB13">
        <v>0.45278450363196121</v>
      </c>
      <c r="AC13">
        <v>44.9</v>
      </c>
      <c r="AD13">
        <v>475.8</v>
      </c>
      <c r="AE13">
        <v>3.26</v>
      </c>
      <c r="AF13">
        <v>1.8</v>
      </c>
      <c r="AG13" s="5">
        <f t="shared" si="5"/>
        <v>1.8111111111111109</v>
      </c>
      <c r="AH13">
        <v>398.5</v>
      </c>
      <c r="AI13">
        <v>8.19</v>
      </c>
    </row>
    <row r="14" spans="1:36" x14ac:dyDescent="0.25">
      <c r="A14">
        <v>13</v>
      </c>
      <c r="B14" s="3">
        <v>43463</v>
      </c>
      <c r="C14" s="4" t="s">
        <v>42</v>
      </c>
      <c r="D14">
        <v>24.9</v>
      </c>
      <c r="E14">
        <v>21.3</v>
      </c>
      <c r="F14" t="s">
        <v>33</v>
      </c>
      <c r="G14">
        <v>174</v>
      </c>
      <c r="H14">
        <v>51</v>
      </c>
      <c r="I14">
        <v>32</v>
      </c>
      <c r="J14">
        <v>1.31</v>
      </c>
      <c r="K14">
        <v>24.62</v>
      </c>
      <c r="L14">
        <v>2.5099999999999998</v>
      </c>
      <c r="M14">
        <v>20</v>
      </c>
      <c r="N14">
        <f t="shared" si="0"/>
        <v>4.9240000000000004</v>
      </c>
      <c r="O14">
        <v>69</v>
      </c>
      <c r="P14">
        <f t="shared" si="1"/>
        <v>16.9878</v>
      </c>
      <c r="Q14">
        <v>7</v>
      </c>
      <c r="R14">
        <f t="shared" si="2"/>
        <v>1.7234</v>
      </c>
      <c r="S14">
        <v>4</v>
      </c>
      <c r="T14">
        <f t="shared" si="3"/>
        <v>0.98480000000000001</v>
      </c>
      <c r="U14">
        <v>0</v>
      </c>
      <c r="V14">
        <f t="shared" si="4"/>
        <v>0</v>
      </c>
      <c r="W14" t="s">
        <v>38</v>
      </c>
      <c r="X14">
        <v>11.599500000000001</v>
      </c>
      <c r="Y14">
        <v>86</v>
      </c>
      <c r="Z14">
        <v>16.8</v>
      </c>
      <c r="AA14">
        <v>69.2</v>
      </c>
      <c r="AB14">
        <v>0.24277456647398846</v>
      </c>
      <c r="AC14">
        <v>22.1</v>
      </c>
      <c r="AD14">
        <v>1032.0999999999999</v>
      </c>
      <c r="AE14">
        <v>2.97</v>
      </c>
      <c r="AF14">
        <v>2</v>
      </c>
      <c r="AG14" s="5">
        <f t="shared" si="5"/>
        <v>1.4850000000000001</v>
      </c>
      <c r="AH14">
        <v>94.5</v>
      </c>
      <c r="AI14">
        <v>5.58</v>
      </c>
    </row>
    <row r="15" spans="1:36" x14ac:dyDescent="0.25">
      <c r="A15">
        <v>14</v>
      </c>
      <c r="B15" s="3">
        <v>43463</v>
      </c>
      <c r="C15" s="4" t="s">
        <v>43</v>
      </c>
      <c r="D15">
        <v>25.5</v>
      </c>
      <c r="E15">
        <v>21.8</v>
      </c>
      <c r="F15" t="s">
        <v>33</v>
      </c>
      <c r="G15">
        <v>143</v>
      </c>
      <c r="H15">
        <v>47</v>
      </c>
      <c r="I15">
        <v>35</v>
      </c>
      <c r="J15">
        <v>0.73</v>
      </c>
      <c r="K15">
        <v>18.09</v>
      </c>
      <c r="L15">
        <v>2.5099999999999998</v>
      </c>
      <c r="M15">
        <v>15</v>
      </c>
      <c r="N15">
        <f t="shared" si="0"/>
        <v>2.7135000000000002</v>
      </c>
      <c r="O15">
        <v>79</v>
      </c>
      <c r="P15">
        <f t="shared" si="1"/>
        <v>14.291099999999998</v>
      </c>
      <c r="Q15">
        <v>2</v>
      </c>
      <c r="R15">
        <f t="shared" si="2"/>
        <v>0.36180000000000001</v>
      </c>
      <c r="S15">
        <v>3</v>
      </c>
      <c r="T15">
        <f t="shared" si="3"/>
        <v>0.54269999999999996</v>
      </c>
      <c r="U15">
        <v>1</v>
      </c>
      <c r="V15">
        <f t="shared" si="4"/>
        <v>0.18090000000000001</v>
      </c>
      <c r="W15" t="s">
        <v>34</v>
      </c>
      <c r="X15">
        <v>11.544</v>
      </c>
      <c r="Y15">
        <v>78</v>
      </c>
      <c r="Z15">
        <v>22.37</v>
      </c>
      <c r="AA15">
        <v>55.629999999999995</v>
      </c>
      <c r="AB15">
        <v>0.40212115764875073</v>
      </c>
      <c r="AC15">
        <v>33.5</v>
      </c>
      <c r="AD15">
        <v>512.29999999999995</v>
      </c>
      <c r="AE15">
        <v>3.3</v>
      </c>
      <c r="AF15">
        <v>2.59</v>
      </c>
      <c r="AG15" s="5">
        <f t="shared" si="5"/>
        <v>1.274131274131274</v>
      </c>
      <c r="AH15">
        <v>482.4</v>
      </c>
      <c r="AI15">
        <v>9.93</v>
      </c>
      <c r="AJ15" t="s">
        <v>44</v>
      </c>
    </row>
    <row r="16" spans="1:36" x14ac:dyDescent="0.25">
      <c r="A16">
        <v>15</v>
      </c>
      <c r="B16" s="3">
        <v>43463</v>
      </c>
      <c r="C16" s="4" t="s">
        <v>45</v>
      </c>
      <c r="D16">
        <v>23.8</v>
      </c>
      <c r="E16">
        <v>21.6</v>
      </c>
      <c r="F16" t="s">
        <v>33</v>
      </c>
      <c r="G16">
        <v>171</v>
      </c>
      <c r="H16">
        <v>58</v>
      </c>
      <c r="I16">
        <v>30</v>
      </c>
      <c r="J16">
        <v>1</v>
      </c>
      <c r="K16">
        <v>18.09</v>
      </c>
      <c r="L16">
        <v>3.51</v>
      </c>
      <c r="M16">
        <v>21</v>
      </c>
      <c r="N16">
        <f t="shared" si="0"/>
        <v>3.7988999999999997</v>
      </c>
      <c r="O16">
        <v>73</v>
      </c>
      <c r="P16">
        <f t="shared" si="1"/>
        <v>13.2057</v>
      </c>
      <c r="Q16">
        <v>3</v>
      </c>
      <c r="R16">
        <f t="shared" si="2"/>
        <v>0.54269999999999996</v>
      </c>
      <c r="S16">
        <v>3</v>
      </c>
      <c r="T16">
        <f t="shared" si="3"/>
        <v>0.54269999999999996</v>
      </c>
      <c r="U16">
        <v>0</v>
      </c>
      <c r="V16">
        <f t="shared" si="4"/>
        <v>0</v>
      </c>
      <c r="W16" t="s">
        <v>34</v>
      </c>
      <c r="X16">
        <v>9.5459999999999994</v>
      </c>
      <c r="Y16">
        <v>68</v>
      </c>
      <c r="Z16">
        <v>16.829999999999998</v>
      </c>
      <c r="AA16">
        <v>51.17</v>
      </c>
      <c r="AB16">
        <v>0.32890365448504982</v>
      </c>
      <c r="AC16">
        <v>19.2</v>
      </c>
      <c r="AD16">
        <v>1111</v>
      </c>
      <c r="AE16">
        <v>9.35</v>
      </c>
      <c r="AF16">
        <v>5.49</v>
      </c>
      <c r="AG16" s="5">
        <f t="shared" si="5"/>
        <v>1.7030965391621129</v>
      </c>
      <c r="AH16">
        <v>93.3</v>
      </c>
      <c r="AI16">
        <v>10.61</v>
      </c>
      <c r="AJ16" t="s">
        <v>44</v>
      </c>
    </row>
    <row r="17" spans="1:36" x14ac:dyDescent="0.25">
      <c r="A17">
        <v>16</v>
      </c>
      <c r="B17" s="3">
        <v>43463</v>
      </c>
      <c r="C17">
        <v>125</v>
      </c>
      <c r="D17">
        <v>24.1</v>
      </c>
      <c r="E17">
        <v>22</v>
      </c>
      <c r="F17" t="s">
        <v>33</v>
      </c>
      <c r="G17">
        <v>144</v>
      </c>
      <c r="H17">
        <v>52</v>
      </c>
      <c r="I17">
        <v>34</v>
      </c>
      <c r="J17">
        <v>0.69</v>
      </c>
      <c r="K17">
        <v>18.59</v>
      </c>
      <c r="L17">
        <v>2.0099999999999998</v>
      </c>
      <c r="M17">
        <v>12</v>
      </c>
      <c r="N17">
        <f t="shared" si="0"/>
        <v>2.2307999999999999</v>
      </c>
      <c r="O17">
        <v>80</v>
      </c>
      <c r="P17">
        <f t="shared" si="1"/>
        <v>14.872</v>
      </c>
      <c r="Q17">
        <v>3</v>
      </c>
      <c r="R17">
        <f t="shared" si="2"/>
        <v>0.55769999999999997</v>
      </c>
      <c r="S17">
        <v>5</v>
      </c>
      <c r="T17">
        <f t="shared" si="3"/>
        <v>0.92949999999999999</v>
      </c>
      <c r="U17">
        <v>1</v>
      </c>
      <c r="V17">
        <f t="shared" si="4"/>
        <v>0.18590000000000001</v>
      </c>
      <c r="W17" t="s">
        <v>34</v>
      </c>
      <c r="X17">
        <v>11.654999999999999</v>
      </c>
      <c r="Y17">
        <v>74</v>
      </c>
      <c r="Z17">
        <v>17.809999999999999</v>
      </c>
      <c r="AA17">
        <v>56.190000000000005</v>
      </c>
      <c r="AB17">
        <v>0.31696031322299334</v>
      </c>
      <c r="AC17">
        <v>29.6</v>
      </c>
      <c r="AD17">
        <v>440.4</v>
      </c>
      <c r="AE17">
        <v>2.99</v>
      </c>
      <c r="AF17">
        <v>2.0099999999999998</v>
      </c>
      <c r="AG17" s="5">
        <f t="shared" si="5"/>
        <v>1.4875621890547266</v>
      </c>
      <c r="AH17">
        <v>250.7</v>
      </c>
      <c r="AI17">
        <v>9.3000000000000007</v>
      </c>
    </row>
    <row r="18" spans="1:36" x14ac:dyDescent="0.25">
      <c r="A18">
        <v>17</v>
      </c>
      <c r="B18" s="3">
        <v>43498</v>
      </c>
      <c r="C18">
        <v>120</v>
      </c>
      <c r="D18">
        <v>32.4</v>
      </c>
      <c r="E18">
        <v>23.6</v>
      </c>
      <c r="F18" t="s">
        <v>33</v>
      </c>
      <c r="G18">
        <v>165</v>
      </c>
      <c r="H18">
        <v>65</v>
      </c>
      <c r="I18">
        <v>30</v>
      </c>
      <c r="J18">
        <v>1.22</v>
      </c>
      <c r="K18">
        <v>20.6</v>
      </c>
      <c r="L18">
        <v>3.01</v>
      </c>
      <c r="M18">
        <v>18</v>
      </c>
      <c r="N18">
        <v>3.7080000000000002</v>
      </c>
      <c r="O18">
        <v>62</v>
      </c>
      <c r="P18">
        <v>12.772</v>
      </c>
      <c r="Q18">
        <v>13</v>
      </c>
      <c r="R18">
        <v>2.6779999999999999</v>
      </c>
      <c r="S18">
        <v>5</v>
      </c>
      <c r="T18">
        <v>1.03</v>
      </c>
      <c r="U18">
        <v>2</v>
      </c>
      <c r="V18">
        <v>0.41200000000000003</v>
      </c>
      <c r="W18" t="s">
        <v>38</v>
      </c>
      <c r="X18">
        <v>11.766</v>
      </c>
      <c r="Y18">
        <v>76</v>
      </c>
      <c r="Z18">
        <v>15.18</v>
      </c>
      <c r="AA18">
        <v>60.82</v>
      </c>
      <c r="AB18">
        <v>0.24958895100295955</v>
      </c>
      <c r="AC18">
        <v>20.2</v>
      </c>
      <c r="AD18">
        <v>122.9</v>
      </c>
      <c r="AE18">
        <v>2.96</v>
      </c>
      <c r="AF18">
        <v>1.96</v>
      </c>
      <c r="AG18" s="5">
        <f t="shared" si="5"/>
        <v>1.510204081632653</v>
      </c>
      <c r="AH18">
        <v>210.1</v>
      </c>
      <c r="AI18">
        <v>8.65</v>
      </c>
    </row>
    <row r="19" spans="1:36" x14ac:dyDescent="0.25">
      <c r="A19">
        <v>18</v>
      </c>
      <c r="B19" s="3">
        <v>43498</v>
      </c>
      <c r="C19" s="6" t="s">
        <v>46</v>
      </c>
      <c r="D19">
        <v>25.4</v>
      </c>
      <c r="E19">
        <v>23.7</v>
      </c>
      <c r="F19" t="s">
        <v>36</v>
      </c>
      <c r="G19">
        <v>127</v>
      </c>
      <c r="H19">
        <v>37</v>
      </c>
      <c r="I19">
        <v>24</v>
      </c>
      <c r="J19">
        <v>1.1000000000000001</v>
      </c>
      <c r="K19">
        <v>26.63</v>
      </c>
      <c r="L19">
        <v>1.51</v>
      </c>
      <c r="M19">
        <v>8</v>
      </c>
      <c r="N19">
        <v>2.1303999999999998</v>
      </c>
      <c r="O19">
        <v>83</v>
      </c>
      <c r="P19">
        <v>22.102899999999998</v>
      </c>
      <c r="Q19">
        <v>7</v>
      </c>
      <c r="R19">
        <v>1.8640999999999999</v>
      </c>
      <c r="S19">
        <v>2</v>
      </c>
      <c r="T19">
        <v>0.53259999999999996</v>
      </c>
      <c r="U19">
        <v>0</v>
      </c>
      <c r="V19">
        <v>0</v>
      </c>
      <c r="W19" t="s">
        <v>38</v>
      </c>
      <c r="X19">
        <v>11.877000000000001</v>
      </c>
      <c r="Y19">
        <v>66</v>
      </c>
      <c r="Z19">
        <v>6.04</v>
      </c>
      <c r="AA19">
        <v>59.959999999999994</v>
      </c>
      <c r="AB19">
        <v>0.10073382254836558</v>
      </c>
      <c r="AC19">
        <v>22.4</v>
      </c>
      <c r="AD19">
        <v>967.3</v>
      </c>
      <c r="AE19">
        <v>3.16</v>
      </c>
      <c r="AF19">
        <v>2.2599999999999998</v>
      </c>
      <c r="AG19" s="5">
        <f t="shared" si="5"/>
        <v>1.3982300884955754</v>
      </c>
      <c r="AH19">
        <v>86</v>
      </c>
      <c r="AI19">
        <v>6.5</v>
      </c>
    </row>
    <row r="20" spans="1:36" x14ac:dyDescent="0.25">
      <c r="A20">
        <v>19</v>
      </c>
      <c r="B20" s="3">
        <v>43498</v>
      </c>
      <c r="C20">
        <v>109</v>
      </c>
      <c r="D20">
        <v>26.3</v>
      </c>
      <c r="E20">
        <v>24</v>
      </c>
      <c r="F20" t="s">
        <v>33</v>
      </c>
      <c r="G20">
        <v>145</v>
      </c>
      <c r="H20">
        <v>47</v>
      </c>
      <c r="I20">
        <v>35</v>
      </c>
      <c r="J20">
        <v>1.34</v>
      </c>
      <c r="K20">
        <v>14.57</v>
      </c>
      <c r="L20">
        <v>4.5199999999999996</v>
      </c>
      <c r="M20">
        <v>14</v>
      </c>
      <c r="N20">
        <v>2.0398000000000001</v>
      </c>
      <c r="O20">
        <v>67</v>
      </c>
      <c r="P20">
        <v>9.7619000000000007</v>
      </c>
      <c r="Q20">
        <v>12</v>
      </c>
      <c r="R20">
        <v>1.7484</v>
      </c>
      <c r="S20">
        <v>6</v>
      </c>
      <c r="T20">
        <v>0.87419999999999998</v>
      </c>
      <c r="U20">
        <v>1</v>
      </c>
      <c r="V20">
        <v>0.1457</v>
      </c>
      <c r="W20" t="s">
        <v>34</v>
      </c>
      <c r="X20">
        <v>14.1525</v>
      </c>
      <c r="Y20">
        <v>68</v>
      </c>
      <c r="Z20">
        <v>17.73</v>
      </c>
      <c r="AA20">
        <v>50.269999999999996</v>
      </c>
      <c r="AB20">
        <v>0.35269544459916458</v>
      </c>
      <c r="AC20">
        <v>20.399999999999999</v>
      </c>
      <c r="AD20">
        <v>512.70000000000005</v>
      </c>
      <c r="AE20">
        <v>3.33</v>
      </c>
      <c r="AF20">
        <v>2</v>
      </c>
      <c r="AG20" s="5">
        <f t="shared" si="5"/>
        <v>1.665</v>
      </c>
      <c r="AH20">
        <v>93.1</v>
      </c>
      <c r="AI20">
        <v>7.14</v>
      </c>
    </row>
    <row r="21" spans="1:36" x14ac:dyDescent="0.25">
      <c r="A21">
        <v>20</v>
      </c>
      <c r="B21" s="3">
        <v>43498</v>
      </c>
      <c r="C21">
        <v>135</v>
      </c>
      <c r="D21">
        <v>26.6</v>
      </c>
      <c r="E21">
        <v>23.1</v>
      </c>
      <c r="F21" t="s">
        <v>33</v>
      </c>
      <c r="G21">
        <v>118</v>
      </c>
      <c r="H21">
        <v>27</v>
      </c>
      <c r="I21">
        <v>32</v>
      </c>
      <c r="J21">
        <v>0.65</v>
      </c>
      <c r="K21">
        <v>13.56</v>
      </c>
      <c r="L21">
        <v>3.51</v>
      </c>
      <c r="M21">
        <v>11</v>
      </c>
      <c r="N21">
        <v>1.4916</v>
      </c>
      <c r="O21">
        <v>80</v>
      </c>
      <c r="P21">
        <v>10.847999999999999</v>
      </c>
      <c r="Q21">
        <v>5</v>
      </c>
      <c r="R21">
        <v>0.67799999999999994</v>
      </c>
      <c r="S21">
        <v>3</v>
      </c>
      <c r="T21">
        <v>0.40679999999999999</v>
      </c>
      <c r="U21">
        <v>1</v>
      </c>
      <c r="V21">
        <v>0.1356</v>
      </c>
      <c r="W21" t="s">
        <v>34</v>
      </c>
      <c r="X21">
        <v>12.875999999999999</v>
      </c>
      <c r="Y21">
        <v>64</v>
      </c>
      <c r="Z21">
        <v>4.09</v>
      </c>
      <c r="AA21">
        <v>59.910000000000004</v>
      </c>
      <c r="AB21">
        <v>6.8269070272074767E-2</v>
      </c>
      <c r="AC21">
        <v>40.6</v>
      </c>
      <c r="AD21">
        <v>1180.7</v>
      </c>
      <c r="AE21">
        <v>2.67</v>
      </c>
      <c r="AF21">
        <v>2.65</v>
      </c>
      <c r="AG21" s="5">
        <f t="shared" si="5"/>
        <v>1.0075471698113208</v>
      </c>
      <c r="AH21">
        <v>68.8</v>
      </c>
      <c r="AI21">
        <v>8.34</v>
      </c>
    </row>
    <row r="22" spans="1:36" x14ac:dyDescent="0.25">
      <c r="A22">
        <v>21</v>
      </c>
      <c r="B22" s="3">
        <v>43498</v>
      </c>
      <c r="C22">
        <v>106</v>
      </c>
      <c r="D22">
        <v>26</v>
      </c>
      <c r="E22">
        <v>23.9</v>
      </c>
      <c r="F22" t="s">
        <v>36</v>
      </c>
      <c r="G22">
        <v>104.5</v>
      </c>
      <c r="H22">
        <v>21</v>
      </c>
      <c r="I22">
        <v>36</v>
      </c>
      <c r="J22">
        <v>1.35</v>
      </c>
      <c r="K22">
        <v>19.09</v>
      </c>
      <c r="L22">
        <v>1.01</v>
      </c>
      <c r="M22">
        <v>11</v>
      </c>
      <c r="N22">
        <v>2.0998999999999999</v>
      </c>
      <c r="O22">
        <v>76</v>
      </c>
      <c r="P22">
        <v>14.5084</v>
      </c>
      <c r="Q22">
        <v>6</v>
      </c>
      <c r="R22">
        <v>1.1454</v>
      </c>
      <c r="S22">
        <v>5</v>
      </c>
      <c r="T22">
        <v>0.95450000000000002</v>
      </c>
      <c r="U22">
        <v>1</v>
      </c>
      <c r="V22">
        <v>0.19089999999999999</v>
      </c>
      <c r="W22" t="s">
        <v>34</v>
      </c>
      <c r="X22">
        <v>9.7125000000000004</v>
      </c>
      <c r="Y22">
        <v>60</v>
      </c>
      <c r="Z22">
        <v>10.74</v>
      </c>
      <c r="AA22">
        <v>49.260000000000005</v>
      </c>
      <c r="AB22">
        <v>0.21802679658952498</v>
      </c>
      <c r="AC22">
        <v>21.9</v>
      </c>
      <c r="AD22">
        <v>1192.5</v>
      </c>
      <c r="AE22">
        <v>2.91</v>
      </c>
      <c r="AF22">
        <v>2.54</v>
      </c>
      <c r="AG22" s="5">
        <f t="shared" si="5"/>
        <v>1.1456692913385826</v>
      </c>
      <c r="AH22">
        <v>66.5</v>
      </c>
      <c r="AI22">
        <v>7.14</v>
      </c>
    </row>
    <row r="23" spans="1:36" x14ac:dyDescent="0.25">
      <c r="A23">
        <v>22</v>
      </c>
      <c r="B23" s="3">
        <v>43498</v>
      </c>
      <c r="C23" s="6" t="s">
        <v>47</v>
      </c>
      <c r="D23">
        <v>26.8</v>
      </c>
      <c r="E23">
        <v>21.1</v>
      </c>
      <c r="F23" t="s">
        <v>36</v>
      </c>
      <c r="G23">
        <v>133.5</v>
      </c>
      <c r="H23">
        <v>40</v>
      </c>
      <c r="I23">
        <v>37</v>
      </c>
      <c r="J23">
        <v>0.87</v>
      </c>
      <c r="K23">
        <v>18.59</v>
      </c>
      <c r="L23">
        <v>4.5199999999999996</v>
      </c>
      <c r="M23">
        <v>10</v>
      </c>
      <c r="N23">
        <v>1.859</v>
      </c>
      <c r="O23">
        <v>67</v>
      </c>
      <c r="P23">
        <v>12.455299999999999</v>
      </c>
      <c r="Q23">
        <v>17</v>
      </c>
      <c r="R23">
        <v>3.1602999999999999</v>
      </c>
      <c r="S23">
        <v>7</v>
      </c>
      <c r="T23">
        <v>1.3012999999999999</v>
      </c>
      <c r="U23">
        <v>0</v>
      </c>
      <c r="V23">
        <v>0</v>
      </c>
      <c r="W23" t="s">
        <v>34</v>
      </c>
      <c r="X23">
        <v>11.1</v>
      </c>
      <c r="Y23">
        <v>78</v>
      </c>
      <c r="Z23">
        <v>16.66</v>
      </c>
      <c r="AA23">
        <v>61.34</v>
      </c>
      <c r="AB23">
        <v>0.27160091294424515</v>
      </c>
      <c r="AC23">
        <v>35.5</v>
      </c>
      <c r="AD23">
        <v>359.5</v>
      </c>
      <c r="AE23">
        <v>3.19</v>
      </c>
      <c r="AF23">
        <v>1.88</v>
      </c>
      <c r="AG23" s="5">
        <f t="shared" si="5"/>
        <v>1.696808510638298</v>
      </c>
      <c r="AH23">
        <v>150.4</v>
      </c>
      <c r="AI23">
        <v>8.36</v>
      </c>
    </row>
    <row r="24" spans="1:36" x14ac:dyDescent="0.25">
      <c r="A24">
        <v>23</v>
      </c>
      <c r="B24" s="3">
        <v>43498</v>
      </c>
      <c r="C24">
        <v>114</v>
      </c>
      <c r="D24">
        <v>26.3</v>
      </c>
      <c r="E24">
        <v>23.6</v>
      </c>
      <c r="F24" t="s">
        <v>36</v>
      </c>
      <c r="G24">
        <v>135.5</v>
      </c>
      <c r="H24">
        <v>42</v>
      </c>
      <c r="I24">
        <v>33</v>
      </c>
      <c r="J24">
        <v>0.84</v>
      </c>
      <c r="K24">
        <v>18.59</v>
      </c>
      <c r="L24">
        <v>4.0199999999999996</v>
      </c>
      <c r="M24">
        <v>11</v>
      </c>
      <c r="N24">
        <v>2.0449000000000002</v>
      </c>
      <c r="O24">
        <v>75</v>
      </c>
      <c r="P24">
        <v>13.942500000000001</v>
      </c>
      <c r="Q24">
        <v>11</v>
      </c>
      <c r="R24">
        <v>2.0449000000000002</v>
      </c>
      <c r="S24">
        <v>1</v>
      </c>
      <c r="T24">
        <v>0.18590000000000001</v>
      </c>
      <c r="U24">
        <v>2</v>
      </c>
      <c r="V24">
        <v>0.37180000000000002</v>
      </c>
      <c r="W24" t="s">
        <v>34</v>
      </c>
      <c r="X24">
        <v>13.763999999999999</v>
      </c>
      <c r="Y24">
        <v>68</v>
      </c>
      <c r="Z24">
        <v>11.71</v>
      </c>
      <c r="AA24">
        <v>56.289999999999992</v>
      </c>
      <c r="AB24">
        <v>0.20802984544324038</v>
      </c>
      <c r="AC24">
        <v>41.3</v>
      </c>
      <c r="AD24">
        <v>971.2</v>
      </c>
      <c r="AE24">
        <v>2.77</v>
      </c>
      <c r="AF24">
        <v>2.08</v>
      </c>
      <c r="AG24" s="5">
        <f t="shared" si="5"/>
        <v>1.3317307692307692</v>
      </c>
      <c r="AH24">
        <v>132</v>
      </c>
      <c r="AI24">
        <v>5.37</v>
      </c>
    </row>
    <row r="25" spans="1:36" x14ac:dyDescent="0.25">
      <c r="A25">
        <v>24</v>
      </c>
      <c r="B25" s="3">
        <v>43498</v>
      </c>
      <c r="C25" s="6" t="s">
        <v>48</v>
      </c>
      <c r="D25">
        <v>23</v>
      </c>
      <c r="E25">
        <v>21.9</v>
      </c>
      <c r="F25" t="s">
        <v>33</v>
      </c>
      <c r="G25">
        <v>142.5</v>
      </c>
      <c r="H25">
        <v>55</v>
      </c>
      <c r="I25">
        <v>30</v>
      </c>
      <c r="J25">
        <v>0.72</v>
      </c>
      <c r="K25">
        <v>20.6</v>
      </c>
      <c r="L25">
        <v>2.5099999999999998</v>
      </c>
      <c r="M25">
        <v>8</v>
      </c>
      <c r="N25">
        <v>1.6480000000000001</v>
      </c>
      <c r="O25">
        <v>77</v>
      </c>
      <c r="P25">
        <v>15.862</v>
      </c>
      <c r="Q25">
        <v>11</v>
      </c>
      <c r="R25">
        <v>2.266</v>
      </c>
      <c r="S25">
        <v>3</v>
      </c>
      <c r="T25">
        <v>0.61799999999999999</v>
      </c>
      <c r="U25">
        <v>1</v>
      </c>
      <c r="V25">
        <v>0.20600000000000002</v>
      </c>
      <c r="W25" t="s">
        <v>34</v>
      </c>
      <c r="X25">
        <v>12.987</v>
      </c>
      <c r="Y25">
        <v>76</v>
      </c>
      <c r="Z25">
        <v>12.8</v>
      </c>
      <c r="AA25">
        <v>63.199999999999996</v>
      </c>
      <c r="AB25">
        <v>0.20253164556962028</v>
      </c>
      <c r="AC25">
        <v>22.2</v>
      </c>
      <c r="AD25">
        <v>1062.0999999999999</v>
      </c>
      <c r="AE25">
        <v>2.94</v>
      </c>
      <c r="AF25">
        <v>1.91</v>
      </c>
      <c r="AG25" s="5">
        <f t="shared" si="5"/>
        <v>1.5392670157068062</v>
      </c>
      <c r="AH25">
        <v>536</v>
      </c>
      <c r="AI25">
        <v>9.3000000000000007</v>
      </c>
    </row>
    <row r="26" spans="1:36" x14ac:dyDescent="0.25">
      <c r="A26">
        <v>25</v>
      </c>
      <c r="B26" s="3">
        <v>43533</v>
      </c>
      <c r="C26" s="6" t="s">
        <v>49</v>
      </c>
      <c r="D26">
        <v>26</v>
      </c>
      <c r="E26">
        <v>23.1</v>
      </c>
      <c r="F26" t="s">
        <v>33</v>
      </c>
      <c r="G26">
        <v>149</v>
      </c>
      <c r="H26">
        <v>58</v>
      </c>
      <c r="I26">
        <v>23</v>
      </c>
      <c r="J26">
        <v>0.64</v>
      </c>
      <c r="K26">
        <v>12.06</v>
      </c>
      <c r="L26">
        <v>1.51</v>
      </c>
      <c r="M26">
        <v>19</v>
      </c>
      <c r="N26">
        <f>M26*K26/100</f>
        <v>2.2914000000000003</v>
      </c>
      <c r="O26">
        <v>76</v>
      </c>
      <c r="P26">
        <f>O26*K26/100</f>
        <v>9.1656000000000013</v>
      </c>
      <c r="Q26">
        <v>1</v>
      </c>
      <c r="R26">
        <f>Q26*K26/100</f>
        <v>0.1206</v>
      </c>
      <c r="S26">
        <v>4</v>
      </c>
      <c r="T26">
        <f>S26*K26/100</f>
        <v>0.4824</v>
      </c>
      <c r="U26">
        <v>0</v>
      </c>
      <c r="V26">
        <f>U26*K26/100</f>
        <v>0</v>
      </c>
      <c r="W26" t="s">
        <v>34</v>
      </c>
      <c r="X26">
        <v>10.6005</v>
      </c>
      <c r="Y26">
        <v>62</v>
      </c>
      <c r="Z26">
        <v>3.7</v>
      </c>
      <c r="AA26">
        <v>58.3</v>
      </c>
      <c r="AB26">
        <v>6.3464837049742706E-2</v>
      </c>
      <c r="AC26">
        <v>43.7</v>
      </c>
      <c r="AD26">
        <v>2902.5</v>
      </c>
      <c r="AE26">
        <v>2.2000000000000002</v>
      </c>
      <c r="AF26">
        <v>1.43</v>
      </c>
      <c r="AG26" s="5">
        <f t="shared" si="5"/>
        <v>1.5384615384615385</v>
      </c>
      <c r="AH26">
        <v>230.3</v>
      </c>
      <c r="AI26">
        <v>5.39</v>
      </c>
    </row>
    <row r="27" spans="1:36" x14ac:dyDescent="0.25">
      <c r="A27">
        <v>26</v>
      </c>
      <c r="B27" s="3">
        <v>43533</v>
      </c>
      <c r="C27" s="6" t="s">
        <v>50</v>
      </c>
      <c r="D27">
        <v>27.2</v>
      </c>
      <c r="E27">
        <v>24.7</v>
      </c>
      <c r="F27" t="s">
        <v>36</v>
      </c>
      <c r="G27">
        <v>123</v>
      </c>
      <c r="H27">
        <v>30</v>
      </c>
      <c r="I27">
        <v>28</v>
      </c>
      <c r="J27">
        <v>0.91</v>
      </c>
      <c r="K27">
        <v>13.57</v>
      </c>
      <c r="L27">
        <v>0.51</v>
      </c>
      <c r="M27">
        <v>13</v>
      </c>
      <c r="N27">
        <f t="shared" ref="N27:N41" si="6">M27*K27/100</f>
        <v>1.7641</v>
      </c>
      <c r="O27">
        <v>76</v>
      </c>
      <c r="P27">
        <f t="shared" ref="P27:P41" si="7">O27*K27/100</f>
        <v>10.3132</v>
      </c>
      <c r="Q27">
        <v>9</v>
      </c>
      <c r="R27">
        <f t="shared" ref="R27:R41" si="8">Q27*K27/100</f>
        <v>1.2213000000000001</v>
      </c>
      <c r="S27">
        <v>2</v>
      </c>
      <c r="T27">
        <f t="shared" ref="T27:T41" si="9">S27*K27/100</f>
        <v>0.27140000000000003</v>
      </c>
      <c r="U27">
        <v>0</v>
      </c>
      <c r="V27">
        <f t="shared" ref="V27:V36" si="10">U27*K27/100</f>
        <v>0</v>
      </c>
      <c r="W27" t="s">
        <v>34</v>
      </c>
      <c r="X27">
        <v>13.653</v>
      </c>
      <c r="Y27">
        <v>78</v>
      </c>
      <c r="Z27">
        <v>23.25</v>
      </c>
      <c r="AA27">
        <v>54.75</v>
      </c>
      <c r="AB27">
        <v>0.42465753424657543</v>
      </c>
      <c r="AC27">
        <v>26.1</v>
      </c>
      <c r="AD27">
        <v>875.2</v>
      </c>
      <c r="AE27">
        <v>3.41</v>
      </c>
      <c r="AF27">
        <v>2.83</v>
      </c>
      <c r="AG27" s="5">
        <f t="shared" si="5"/>
        <v>1.2049469964664312</v>
      </c>
      <c r="AH27">
        <v>432.2</v>
      </c>
      <c r="AI27">
        <v>6.97</v>
      </c>
    </row>
    <row r="28" spans="1:36" x14ac:dyDescent="0.25">
      <c r="A28">
        <v>27</v>
      </c>
      <c r="B28" s="3">
        <v>43533</v>
      </c>
      <c r="C28" s="6" t="s">
        <v>51</v>
      </c>
      <c r="D28">
        <v>27.3</v>
      </c>
      <c r="E28">
        <v>26.2</v>
      </c>
      <c r="F28" t="s">
        <v>36</v>
      </c>
      <c r="G28">
        <v>125</v>
      </c>
      <c r="H28">
        <v>30</v>
      </c>
      <c r="I28">
        <v>30</v>
      </c>
      <c r="J28">
        <v>1.1100000000000001</v>
      </c>
      <c r="K28">
        <v>22.51</v>
      </c>
      <c r="L28">
        <v>1.51</v>
      </c>
      <c r="M28">
        <v>11</v>
      </c>
      <c r="N28">
        <f t="shared" si="6"/>
        <v>2.4761000000000002</v>
      </c>
      <c r="O28">
        <v>78</v>
      </c>
      <c r="P28">
        <f t="shared" si="7"/>
        <v>17.5578</v>
      </c>
      <c r="Q28">
        <v>5</v>
      </c>
      <c r="R28">
        <f t="shared" si="8"/>
        <v>1.1255000000000002</v>
      </c>
      <c r="S28">
        <v>4</v>
      </c>
      <c r="T28">
        <f t="shared" si="9"/>
        <v>0.90040000000000009</v>
      </c>
      <c r="U28">
        <v>2</v>
      </c>
      <c r="V28">
        <f t="shared" si="10"/>
        <v>0.45020000000000004</v>
      </c>
      <c r="W28" t="s">
        <v>34</v>
      </c>
      <c r="X28">
        <v>9.3239999999999998</v>
      </c>
      <c r="Y28">
        <v>74</v>
      </c>
      <c r="Z28">
        <v>22.799999999999997</v>
      </c>
      <c r="AA28">
        <v>51.20000000000001</v>
      </c>
      <c r="AB28">
        <v>0.44531249999999989</v>
      </c>
      <c r="AC28">
        <v>18.5</v>
      </c>
      <c r="AD28">
        <v>874.7</v>
      </c>
      <c r="AE28">
        <v>6.56</v>
      </c>
      <c r="AF28">
        <v>1.89</v>
      </c>
      <c r="AG28" s="5">
        <f t="shared" si="5"/>
        <v>3.4708994708994707</v>
      </c>
      <c r="AH28">
        <v>124.9</v>
      </c>
      <c r="AI28">
        <v>5.52</v>
      </c>
      <c r="AJ28" t="s">
        <v>52</v>
      </c>
    </row>
    <row r="29" spans="1:36" x14ac:dyDescent="0.25">
      <c r="A29">
        <v>28</v>
      </c>
      <c r="B29" s="3">
        <v>43533</v>
      </c>
      <c r="C29" s="6" t="s">
        <v>53</v>
      </c>
      <c r="D29">
        <v>26.6</v>
      </c>
      <c r="E29">
        <v>25.1</v>
      </c>
      <c r="F29" t="s">
        <v>33</v>
      </c>
      <c r="G29">
        <v>144</v>
      </c>
      <c r="H29">
        <v>38</v>
      </c>
      <c r="I29">
        <v>35</v>
      </c>
      <c r="J29">
        <v>0.92</v>
      </c>
      <c r="K29">
        <v>12.56</v>
      </c>
      <c r="L29">
        <v>2.0099999999999998</v>
      </c>
      <c r="M29">
        <v>15</v>
      </c>
      <c r="N29">
        <f t="shared" si="6"/>
        <v>1.8840000000000001</v>
      </c>
      <c r="O29">
        <v>72</v>
      </c>
      <c r="P29">
        <f t="shared" si="7"/>
        <v>9.0432000000000006</v>
      </c>
      <c r="Q29">
        <v>6</v>
      </c>
      <c r="R29">
        <f t="shared" si="8"/>
        <v>0.75360000000000005</v>
      </c>
      <c r="S29">
        <v>5</v>
      </c>
      <c r="T29">
        <f t="shared" si="9"/>
        <v>0.628</v>
      </c>
      <c r="U29">
        <v>2</v>
      </c>
      <c r="V29">
        <f t="shared" si="10"/>
        <v>0.25120000000000003</v>
      </c>
      <c r="W29" t="s">
        <v>34</v>
      </c>
      <c r="X29">
        <v>10.9335</v>
      </c>
      <c r="Y29">
        <v>78</v>
      </c>
      <c r="Z29">
        <v>21.64</v>
      </c>
      <c r="AA29">
        <v>56.359999999999992</v>
      </c>
      <c r="AB29">
        <v>0.38396025550035495</v>
      </c>
      <c r="AC29">
        <v>22.1</v>
      </c>
      <c r="AD29">
        <v>585.1</v>
      </c>
      <c r="AE29">
        <v>3.81</v>
      </c>
      <c r="AF29">
        <v>2.3199999999999998</v>
      </c>
      <c r="AG29" s="5">
        <f t="shared" si="5"/>
        <v>1.642241379310345</v>
      </c>
      <c r="AH29">
        <v>171</v>
      </c>
      <c r="AI29">
        <v>17.399999999999999</v>
      </c>
    </row>
    <row r="30" spans="1:36" x14ac:dyDescent="0.25">
      <c r="A30">
        <v>29</v>
      </c>
      <c r="B30" s="3">
        <v>43533</v>
      </c>
      <c r="C30" s="6" t="s">
        <v>54</v>
      </c>
      <c r="D30">
        <v>26.8</v>
      </c>
      <c r="E30">
        <v>25.5</v>
      </c>
      <c r="F30" t="s">
        <v>36</v>
      </c>
      <c r="G30">
        <v>131</v>
      </c>
      <c r="H30">
        <v>42</v>
      </c>
      <c r="I30">
        <v>24</v>
      </c>
      <c r="J30">
        <v>0.65</v>
      </c>
      <c r="K30">
        <v>24.12</v>
      </c>
      <c r="L30">
        <v>1.05</v>
      </c>
      <c r="M30">
        <v>29</v>
      </c>
      <c r="N30">
        <f t="shared" si="6"/>
        <v>6.9948000000000006</v>
      </c>
      <c r="O30">
        <v>26</v>
      </c>
      <c r="P30">
        <f t="shared" si="7"/>
        <v>6.2712000000000003</v>
      </c>
      <c r="Q30">
        <v>42</v>
      </c>
      <c r="R30">
        <f t="shared" si="8"/>
        <v>10.130400000000002</v>
      </c>
      <c r="S30">
        <v>3</v>
      </c>
      <c r="T30">
        <f t="shared" si="9"/>
        <v>0.72360000000000002</v>
      </c>
      <c r="U30">
        <v>0</v>
      </c>
      <c r="V30">
        <f t="shared" si="10"/>
        <v>0</v>
      </c>
      <c r="W30" t="s">
        <v>38</v>
      </c>
      <c r="X30">
        <v>8.9354999999999993</v>
      </c>
      <c r="Y30">
        <v>70</v>
      </c>
      <c r="Z30">
        <v>23.900000000000002</v>
      </c>
      <c r="AA30">
        <v>46.099999999999994</v>
      </c>
      <c r="AB30">
        <v>0.51843817787418667</v>
      </c>
      <c r="AC30">
        <v>34.6</v>
      </c>
      <c r="AD30">
        <v>954.5</v>
      </c>
      <c r="AE30">
        <v>3.27</v>
      </c>
      <c r="AF30">
        <v>1.65</v>
      </c>
      <c r="AG30" s="5">
        <f t="shared" si="5"/>
        <v>1.9818181818181819</v>
      </c>
      <c r="AH30">
        <v>99.8</v>
      </c>
      <c r="AI30">
        <v>4.49</v>
      </c>
    </row>
    <row r="31" spans="1:36" x14ac:dyDescent="0.25">
      <c r="A31">
        <v>30</v>
      </c>
      <c r="B31" s="3">
        <v>43533</v>
      </c>
      <c r="C31" s="6" t="s">
        <v>55</v>
      </c>
      <c r="D31">
        <v>27.1</v>
      </c>
      <c r="E31">
        <v>23.4</v>
      </c>
      <c r="F31" t="s">
        <v>36</v>
      </c>
      <c r="G31">
        <v>123</v>
      </c>
      <c r="H31">
        <v>34</v>
      </c>
      <c r="I31">
        <v>30</v>
      </c>
      <c r="J31">
        <v>1.03</v>
      </c>
      <c r="K31">
        <v>37.18</v>
      </c>
      <c r="L31">
        <v>0.51</v>
      </c>
      <c r="M31">
        <v>15</v>
      </c>
      <c r="N31">
        <f t="shared" si="6"/>
        <v>5.5770000000000008</v>
      </c>
      <c r="O31">
        <v>73</v>
      </c>
      <c r="P31">
        <f t="shared" si="7"/>
        <v>27.141399999999997</v>
      </c>
      <c r="Q31">
        <v>9</v>
      </c>
      <c r="R31">
        <f t="shared" si="8"/>
        <v>3.3462000000000001</v>
      </c>
      <c r="S31">
        <v>3</v>
      </c>
      <c r="T31">
        <f t="shared" si="9"/>
        <v>1.1153999999999999</v>
      </c>
      <c r="U31">
        <v>0</v>
      </c>
      <c r="V31">
        <f t="shared" si="10"/>
        <v>0</v>
      </c>
      <c r="W31" t="s">
        <v>34</v>
      </c>
      <c r="X31">
        <v>14.652000000000001</v>
      </c>
      <c r="Y31">
        <v>76</v>
      </c>
      <c r="Z31">
        <v>24.630000000000003</v>
      </c>
      <c r="AA31">
        <v>51.37</v>
      </c>
      <c r="AB31">
        <v>0.47946272143274288</v>
      </c>
      <c r="AC31">
        <v>27.6</v>
      </c>
      <c r="AD31">
        <v>347.6</v>
      </c>
      <c r="AE31">
        <v>3.27</v>
      </c>
      <c r="AF31">
        <v>2.8</v>
      </c>
      <c r="AG31" s="5">
        <f t="shared" si="5"/>
        <v>1.1678571428571429</v>
      </c>
      <c r="AH31">
        <v>63.3</v>
      </c>
      <c r="AI31">
        <v>10.09</v>
      </c>
    </row>
    <row r="32" spans="1:36" x14ac:dyDescent="0.25">
      <c r="A32">
        <v>31</v>
      </c>
      <c r="B32" s="3">
        <v>43568</v>
      </c>
      <c r="C32" s="6" t="s">
        <v>56</v>
      </c>
      <c r="D32">
        <v>27</v>
      </c>
      <c r="E32">
        <v>22.6</v>
      </c>
      <c r="F32" t="s">
        <v>33</v>
      </c>
      <c r="G32">
        <v>163</v>
      </c>
      <c r="H32">
        <v>65</v>
      </c>
      <c r="I32">
        <v>30</v>
      </c>
      <c r="J32">
        <v>0.73</v>
      </c>
      <c r="K32">
        <v>8.0399999999999991</v>
      </c>
      <c r="L32">
        <v>3.51</v>
      </c>
      <c r="M32">
        <v>20</v>
      </c>
      <c r="N32">
        <f t="shared" si="6"/>
        <v>1.6079999999999999</v>
      </c>
      <c r="O32">
        <v>73</v>
      </c>
      <c r="P32">
        <f t="shared" si="7"/>
        <v>5.8691999999999993</v>
      </c>
      <c r="Q32">
        <v>4</v>
      </c>
      <c r="R32">
        <f t="shared" si="8"/>
        <v>0.32159999999999994</v>
      </c>
      <c r="S32">
        <v>4</v>
      </c>
      <c r="T32">
        <f t="shared" si="9"/>
        <v>0.32159999999999994</v>
      </c>
      <c r="U32">
        <v>1</v>
      </c>
      <c r="V32">
        <f t="shared" si="10"/>
        <v>8.0399999999999985E-2</v>
      </c>
      <c r="W32" t="s">
        <v>34</v>
      </c>
      <c r="X32">
        <v>12.265499999999999</v>
      </c>
      <c r="Y32">
        <v>80</v>
      </c>
      <c r="Z32">
        <v>22.15</v>
      </c>
      <c r="AA32">
        <v>57.85</v>
      </c>
      <c r="AB32">
        <f>Z32/AA32</f>
        <v>0.38288677614520306</v>
      </c>
      <c r="AC32">
        <v>19.2</v>
      </c>
      <c r="AD32">
        <v>537.20000000000005</v>
      </c>
      <c r="AE32">
        <v>7.93</v>
      </c>
      <c r="AF32">
        <v>5.12</v>
      </c>
      <c r="AG32" s="5">
        <f t="shared" si="5"/>
        <v>1.548828125</v>
      </c>
      <c r="AH32">
        <v>138</v>
      </c>
      <c r="AI32">
        <v>12.27</v>
      </c>
    </row>
    <row r="33" spans="1:35" x14ac:dyDescent="0.25">
      <c r="A33">
        <v>32</v>
      </c>
      <c r="B33" s="3">
        <v>43568</v>
      </c>
      <c r="C33" s="7" t="s">
        <v>57</v>
      </c>
      <c r="D33">
        <v>26</v>
      </c>
      <c r="E33">
        <v>22.9</v>
      </c>
      <c r="F33" t="s">
        <v>36</v>
      </c>
      <c r="G33">
        <v>113.5</v>
      </c>
      <c r="H33">
        <v>26</v>
      </c>
      <c r="I33">
        <v>30</v>
      </c>
      <c r="J33">
        <v>0.67</v>
      </c>
      <c r="K33">
        <v>14.58</v>
      </c>
      <c r="L33">
        <v>0.21</v>
      </c>
      <c r="M33">
        <v>14</v>
      </c>
      <c r="N33">
        <f t="shared" si="6"/>
        <v>2.0411999999999999</v>
      </c>
      <c r="O33">
        <v>75</v>
      </c>
      <c r="P33">
        <f t="shared" si="7"/>
        <v>10.935</v>
      </c>
      <c r="Q33">
        <v>9</v>
      </c>
      <c r="R33">
        <f t="shared" si="8"/>
        <v>1.3122</v>
      </c>
      <c r="S33">
        <v>2</v>
      </c>
      <c r="T33">
        <f t="shared" si="9"/>
        <v>0.29160000000000003</v>
      </c>
      <c r="U33">
        <v>0</v>
      </c>
      <c r="V33">
        <f t="shared" si="10"/>
        <v>0</v>
      </c>
      <c r="W33" t="s">
        <v>34</v>
      </c>
      <c r="X33">
        <v>12.9315</v>
      </c>
      <c r="Y33">
        <v>62</v>
      </c>
      <c r="Z33">
        <v>14.559999999999999</v>
      </c>
      <c r="AA33">
        <v>47.44</v>
      </c>
      <c r="AB33">
        <f t="shared" ref="AB33:AB41" si="11">Z33/AA33</f>
        <v>0.30691399662731872</v>
      </c>
      <c r="AC33">
        <v>26.6</v>
      </c>
      <c r="AD33">
        <v>840.9</v>
      </c>
      <c r="AE33">
        <v>2.77</v>
      </c>
      <c r="AF33">
        <v>2.82</v>
      </c>
      <c r="AG33" s="5">
        <f t="shared" si="5"/>
        <v>0.98226950354609932</v>
      </c>
      <c r="AH33">
        <v>291</v>
      </c>
      <c r="AI33">
        <v>6.88</v>
      </c>
    </row>
    <row r="34" spans="1:35" x14ac:dyDescent="0.25">
      <c r="A34">
        <v>33</v>
      </c>
      <c r="B34" s="3">
        <v>43568</v>
      </c>
      <c r="C34" s="6" t="s">
        <v>58</v>
      </c>
      <c r="D34">
        <v>28.2</v>
      </c>
      <c r="E34">
        <v>22.9</v>
      </c>
      <c r="F34" t="s">
        <v>33</v>
      </c>
      <c r="G34">
        <v>127.5</v>
      </c>
      <c r="H34">
        <v>34</v>
      </c>
      <c r="I34">
        <v>29</v>
      </c>
      <c r="J34">
        <v>0.87</v>
      </c>
      <c r="K34">
        <v>15.08</v>
      </c>
      <c r="L34">
        <v>3.01</v>
      </c>
      <c r="M34">
        <v>24</v>
      </c>
      <c r="N34">
        <f t="shared" si="6"/>
        <v>3.6192000000000002</v>
      </c>
      <c r="O34">
        <v>62</v>
      </c>
      <c r="P34">
        <f t="shared" si="7"/>
        <v>9.3496000000000006</v>
      </c>
      <c r="Q34">
        <v>11</v>
      </c>
      <c r="R34">
        <f t="shared" si="8"/>
        <v>1.6588000000000001</v>
      </c>
      <c r="S34">
        <v>3</v>
      </c>
      <c r="T34">
        <f t="shared" si="9"/>
        <v>0.45240000000000002</v>
      </c>
      <c r="U34">
        <v>0</v>
      </c>
      <c r="V34">
        <f t="shared" si="10"/>
        <v>0</v>
      </c>
      <c r="W34" t="s">
        <v>34</v>
      </c>
      <c r="X34">
        <v>11.1</v>
      </c>
      <c r="Y34">
        <v>76</v>
      </c>
      <c r="Z34">
        <v>18.45</v>
      </c>
      <c r="AA34">
        <v>57.55</v>
      </c>
      <c r="AB34">
        <f t="shared" si="11"/>
        <v>0.32059079061685491</v>
      </c>
      <c r="AC34">
        <v>36.9</v>
      </c>
      <c r="AD34">
        <v>1277.5</v>
      </c>
      <c r="AE34">
        <v>3.05</v>
      </c>
      <c r="AF34">
        <v>3.99</v>
      </c>
      <c r="AG34" s="5">
        <f t="shared" si="5"/>
        <v>0.76441102756892221</v>
      </c>
      <c r="AH34" s="8">
        <v>1164.9000000000001</v>
      </c>
      <c r="AI34">
        <v>7.23</v>
      </c>
    </row>
    <row r="35" spans="1:35" x14ac:dyDescent="0.25">
      <c r="A35">
        <v>34</v>
      </c>
      <c r="B35" s="3">
        <v>43568</v>
      </c>
      <c r="C35" s="7" t="s">
        <v>59</v>
      </c>
      <c r="D35">
        <v>26.6</v>
      </c>
      <c r="E35">
        <v>23.2</v>
      </c>
      <c r="F35" t="s">
        <v>36</v>
      </c>
      <c r="G35">
        <v>104</v>
      </c>
      <c r="H35">
        <v>17</v>
      </c>
      <c r="I35">
        <v>30</v>
      </c>
      <c r="J35">
        <v>0.93</v>
      </c>
      <c r="K35">
        <v>20.6</v>
      </c>
      <c r="L35">
        <v>1.05</v>
      </c>
      <c r="M35">
        <v>12</v>
      </c>
      <c r="N35">
        <f t="shared" si="6"/>
        <v>2.472</v>
      </c>
      <c r="O35">
        <v>82</v>
      </c>
      <c r="P35">
        <f t="shared" si="7"/>
        <v>16.891999999999999</v>
      </c>
      <c r="Q35">
        <v>5</v>
      </c>
      <c r="R35">
        <f t="shared" si="8"/>
        <v>1.03</v>
      </c>
      <c r="S35">
        <v>0</v>
      </c>
      <c r="T35">
        <f t="shared" si="9"/>
        <v>0</v>
      </c>
      <c r="U35">
        <v>0</v>
      </c>
      <c r="V35">
        <f t="shared" si="10"/>
        <v>0</v>
      </c>
      <c r="W35" t="s">
        <v>34</v>
      </c>
      <c r="X35">
        <v>13.763999999999999</v>
      </c>
      <c r="Y35">
        <v>66</v>
      </c>
      <c r="Z35">
        <v>10.75</v>
      </c>
      <c r="AA35">
        <v>55.249999999999993</v>
      </c>
      <c r="AB35">
        <f t="shared" si="11"/>
        <v>0.19457013574660637</v>
      </c>
      <c r="AC35">
        <v>21.5</v>
      </c>
      <c r="AD35">
        <v>261.60000000000002</v>
      </c>
      <c r="AE35">
        <v>2.83</v>
      </c>
      <c r="AF35">
        <v>3.22</v>
      </c>
      <c r="AG35" s="5">
        <f t="shared" si="5"/>
        <v>0.87888198757763969</v>
      </c>
      <c r="AH35">
        <v>63</v>
      </c>
      <c r="AI35">
        <v>5.46</v>
      </c>
    </row>
    <row r="36" spans="1:35" x14ac:dyDescent="0.25">
      <c r="A36">
        <v>35</v>
      </c>
      <c r="B36" s="3">
        <v>43568</v>
      </c>
      <c r="C36" s="7" t="s">
        <v>60</v>
      </c>
      <c r="D36">
        <v>24.7</v>
      </c>
      <c r="E36">
        <v>22.8</v>
      </c>
      <c r="F36" t="s">
        <v>33</v>
      </c>
      <c r="G36">
        <v>151</v>
      </c>
      <c r="H36">
        <v>50</v>
      </c>
      <c r="I36">
        <v>31</v>
      </c>
      <c r="J36">
        <v>0.86</v>
      </c>
      <c r="K36">
        <v>13.57</v>
      </c>
      <c r="L36">
        <v>0.51</v>
      </c>
      <c r="M36">
        <v>11</v>
      </c>
      <c r="N36">
        <f t="shared" si="6"/>
        <v>1.4927000000000001</v>
      </c>
      <c r="O36">
        <v>82</v>
      </c>
      <c r="P36">
        <f t="shared" si="7"/>
        <v>11.1274</v>
      </c>
      <c r="Q36">
        <v>7</v>
      </c>
      <c r="R36">
        <f t="shared" si="8"/>
        <v>0.94990000000000008</v>
      </c>
      <c r="S36">
        <v>0</v>
      </c>
      <c r="T36">
        <f t="shared" si="9"/>
        <v>0</v>
      </c>
      <c r="U36">
        <v>0</v>
      </c>
      <c r="V36">
        <f t="shared" si="10"/>
        <v>0</v>
      </c>
      <c r="W36" t="s">
        <v>34</v>
      </c>
      <c r="X36">
        <v>16.094999999999999</v>
      </c>
      <c r="Y36">
        <v>68</v>
      </c>
      <c r="Z36">
        <v>16.279999999999998</v>
      </c>
      <c r="AA36">
        <v>51.72</v>
      </c>
      <c r="AB36">
        <f t="shared" si="11"/>
        <v>0.31477184841453981</v>
      </c>
      <c r="AC36">
        <v>15.1</v>
      </c>
      <c r="AD36">
        <v>314</v>
      </c>
      <c r="AE36">
        <v>3.72</v>
      </c>
      <c r="AF36">
        <v>1.68</v>
      </c>
      <c r="AG36" s="5">
        <f t="shared" si="5"/>
        <v>2.2142857142857144</v>
      </c>
      <c r="AH36">
        <v>59.3</v>
      </c>
      <c r="AI36">
        <v>9.9499999999999993</v>
      </c>
    </row>
    <row r="37" spans="1:35" x14ac:dyDescent="0.25">
      <c r="A37">
        <v>36</v>
      </c>
      <c r="B37" s="3">
        <v>43610</v>
      </c>
      <c r="C37" s="7" t="s">
        <v>63</v>
      </c>
      <c r="D37">
        <v>23.7</v>
      </c>
      <c r="E37">
        <v>21.9</v>
      </c>
      <c r="F37" t="s">
        <v>33</v>
      </c>
      <c r="G37">
        <v>163</v>
      </c>
      <c r="H37">
        <v>80</v>
      </c>
      <c r="I37">
        <v>36</v>
      </c>
      <c r="J37">
        <v>0.92</v>
      </c>
      <c r="K37">
        <v>14.07</v>
      </c>
      <c r="L37">
        <v>1.05</v>
      </c>
      <c r="M37">
        <v>19</v>
      </c>
      <c r="N37">
        <f t="shared" si="6"/>
        <v>2.6732999999999998</v>
      </c>
      <c r="O37">
        <v>67</v>
      </c>
      <c r="P37">
        <f t="shared" si="7"/>
        <v>9.4268999999999998</v>
      </c>
      <c r="Q37">
        <v>10</v>
      </c>
      <c r="R37">
        <f t="shared" si="8"/>
        <v>1.4069999999999998</v>
      </c>
      <c r="S37">
        <v>2</v>
      </c>
      <c r="T37">
        <f t="shared" si="9"/>
        <v>0.28139999999999998</v>
      </c>
      <c r="U37">
        <v>2</v>
      </c>
      <c r="V37">
        <f t="shared" ref="V37:V41" si="12">U37*K37/100</f>
        <v>0.28139999999999998</v>
      </c>
      <c r="W37" t="s">
        <v>34</v>
      </c>
      <c r="X37">
        <v>9.9344999999999999</v>
      </c>
      <c r="Y37">
        <v>88</v>
      </c>
      <c r="Z37">
        <v>20.75</v>
      </c>
      <c r="AA37">
        <f>Y37-Z37</f>
        <v>67.25</v>
      </c>
      <c r="AB37">
        <f t="shared" si="11"/>
        <v>0.30855018587360594</v>
      </c>
      <c r="AC37">
        <v>27.7</v>
      </c>
      <c r="AD37">
        <v>1200.2</v>
      </c>
      <c r="AE37">
        <v>7.31</v>
      </c>
      <c r="AF37">
        <v>2.48</v>
      </c>
      <c r="AG37" s="5">
        <f t="shared" ref="AG37:AG41" si="13">AE37/AF37</f>
        <v>2.94758064516129</v>
      </c>
      <c r="AH37">
        <v>181.8</v>
      </c>
      <c r="AI37">
        <v>7.22</v>
      </c>
    </row>
    <row r="38" spans="1:35" x14ac:dyDescent="0.25">
      <c r="A38">
        <v>37</v>
      </c>
      <c r="B38" s="3">
        <v>43610</v>
      </c>
      <c r="C38" s="7" t="s">
        <v>64</v>
      </c>
      <c r="D38">
        <v>24.4</v>
      </c>
      <c r="E38">
        <v>22.9</v>
      </c>
      <c r="F38" t="s">
        <v>36</v>
      </c>
      <c r="G38">
        <v>129</v>
      </c>
      <c r="H38">
        <v>40</v>
      </c>
      <c r="I38">
        <v>34</v>
      </c>
      <c r="J38">
        <v>1.19</v>
      </c>
      <c r="K38">
        <v>17.079999999999998</v>
      </c>
      <c r="L38">
        <v>2.0099999999999998</v>
      </c>
      <c r="M38">
        <v>18</v>
      </c>
      <c r="N38">
        <f t="shared" si="6"/>
        <v>3.0743999999999994</v>
      </c>
      <c r="O38">
        <v>75</v>
      </c>
      <c r="P38">
        <f t="shared" si="7"/>
        <v>12.809999999999997</v>
      </c>
      <c r="Q38">
        <v>6</v>
      </c>
      <c r="R38">
        <f t="shared" si="8"/>
        <v>1.0247999999999999</v>
      </c>
      <c r="S38">
        <v>0</v>
      </c>
      <c r="T38">
        <f t="shared" si="9"/>
        <v>0</v>
      </c>
      <c r="U38">
        <v>1</v>
      </c>
      <c r="V38">
        <f t="shared" si="12"/>
        <v>0.17079999999999998</v>
      </c>
      <c r="W38" t="s">
        <v>38</v>
      </c>
      <c r="X38">
        <v>15.872999999999999</v>
      </c>
      <c r="Y38">
        <v>78</v>
      </c>
      <c r="Z38">
        <v>26.14</v>
      </c>
      <c r="AA38">
        <f t="shared" ref="AA38:AA41" si="14">Y38-Z38</f>
        <v>51.86</v>
      </c>
      <c r="AB38">
        <f t="shared" si="11"/>
        <v>0.50404936367142306</v>
      </c>
      <c r="AC38">
        <v>23.8</v>
      </c>
      <c r="AD38">
        <v>130.1</v>
      </c>
      <c r="AE38">
        <v>3.38</v>
      </c>
      <c r="AF38">
        <v>2.33</v>
      </c>
      <c r="AG38" s="5">
        <f t="shared" si="13"/>
        <v>1.4506437768240343</v>
      </c>
      <c r="AH38">
        <v>87.4</v>
      </c>
      <c r="AI38">
        <v>5.33</v>
      </c>
    </row>
    <row r="39" spans="1:35" x14ac:dyDescent="0.25">
      <c r="A39">
        <v>38</v>
      </c>
      <c r="B39" s="3">
        <v>43610</v>
      </c>
      <c r="C39" s="7" t="s">
        <v>65</v>
      </c>
      <c r="D39">
        <v>23.8</v>
      </c>
      <c r="E39">
        <v>21.7</v>
      </c>
      <c r="F39" t="s">
        <v>33</v>
      </c>
      <c r="G39">
        <v>166</v>
      </c>
      <c r="H39">
        <v>71</v>
      </c>
      <c r="I39">
        <v>33</v>
      </c>
      <c r="J39">
        <v>0.79</v>
      </c>
      <c r="K39">
        <v>16.579999999999998</v>
      </c>
      <c r="L39">
        <v>1.05</v>
      </c>
      <c r="M39">
        <v>9</v>
      </c>
      <c r="N39">
        <f t="shared" si="6"/>
        <v>1.4921999999999997</v>
      </c>
      <c r="O39">
        <v>81</v>
      </c>
      <c r="P39">
        <f t="shared" si="7"/>
        <v>13.429799999999998</v>
      </c>
      <c r="Q39">
        <v>8</v>
      </c>
      <c r="R39">
        <f t="shared" si="8"/>
        <v>1.3263999999999998</v>
      </c>
      <c r="S39">
        <v>2</v>
      </c>
      <c r="T39">
        <f t="shared" si="9"/>
        <v>0.33159999999999995</v>
      </c>
      <c r="U39">
        <v>0</v>
      </c>
      <c r="V39">
        <f t="shared" si="12"/>
        <v>0</v>
      </c>
      <c r="W39" t="s">
        <v>34</v>
      </c>
      <c r="X39">
        <v>14.319000000000001</v>
      </c>
      <c r="Y39">
        <v>86</v>
      </c>
      <c r="Z39">
        <v>25.02</v>
      </c>
      <c r="AA39">
        <f t="shared" si="14"/>
        <v>60.980000000000004</v>
      </c>
      <c r="AB39">
        <f t="shared" si="11"/>
        <v>0.41029845851098717</v>
      </c>
      <c r="AC39">
        <v>16.899999999999999</v>
      </c>
      <c r="AD39">
        <v>171.2</v>
      </c>
      <c r="AE39">
        <v>6.9</v>
      </c>
      <c r="AF39">
        <v>2.46</v>
      </c>
      <c r="AG39" s="5">
        <f t="shared" si="13"/>
        <v>2.8048780487804881</v>
      </c>
      <c r="AH39">
        <v>60.4</v>
      </c>
      <c r="AI39">
        <v>9.14</v>
      </c>
    </row>
    <row r="40" spans="1:35" x14ac:dyDescent="0.25">
      <c r="A40">
        <v>39</v>
      </c>
      <c r="B40" s="3">
        <v>43610</v>
      </c>
      <c r="C40" s="7" t="s">
        <v>66</v>
      </c>
      <c r="D40">
        <v>23.5</v>
      </c>
      <c r="E40">
        <v>21.7</v>
      </c>
      <c r="F40" t="s">
        <v>36</v>
      </c>
      <c r="G40">
        <v>134</v>
      </c>
      <c r="H40">
        <v>39</v>
      </c>
      <c r="I40">
        <v>33</v>
      </c>
      <c r="J40">
        <v>1.18</v>
      </c>
      <c r="K40">
        <v>30.15</v>
      </c>
      <c r="L40">
        <v>2.5099999999999998</v>
      </c>
      <c r="M40">
        <v>11</v>
      </c>
      <c r="N40">
        <f t="shared" si="6"/>
        <v>3.3164999999999996</v>
      </c>
      <c r="O40">
        <v>87</v>
      </c>
      <c r="P40">
        <f t="shared" si="7"/>
        <v>26.230499999999996</v>
      </c>
      <c r="Q40">
        <v>1</v>
      </c>
      <c r="R40">
        <f t="shared" si="8"/>
        <v>0.30149999999999999</v>
      </c>
      <c r="S40">
        <v>0</v>
      </c>
      <c r="T40">
        <f t="shared" si="9"/>
        <v>0</v>
      </c>
      <c r="U40">
        <v>2</v>
      </c>
      <c r="V40">
        <f t="shared" si="12"/>
        <v>0.60299999999999998</v>
      </c>
      <c r="W40" t="s">
        <v>34</v>
      </c>
      <c r="X40">
        <v>15.595499999999999</v>
      </c>
      <c r="Y40">
        <v>70</v>
      </c>
      <c r="Z40">
        <v>23.79</v>
      </c>
      <c r="AA40">
        <f t="shared" si="14"/>
        <v>46.21</v>
      </c>
      <c r="AB40">
        <f t="shared" si="11"/>
        <v>0.5148236312486475</v>
      </c>
      <c r="AC40">
        <v>25.6</v>
      </c>
      <c r="AD40">
        <v>721.2</v>
      </c>
      <c r="AE40">
        <v>3.02</v>
      </c>
      <c r="AF40">
        <v>1.67</v>
      </c>
      <c r="AG40" s="5">
        <f t="shared" si="13"/>
        <v>1.8083832335329342</v>
      </c>
      <c r="AH40">
        <v>119.7</v>
      </c>
      <c r="AI40">
        <v>4.25</v>
      </c>
    </row>
    <row r="41" spans="1:35" x14ac:dyDescent="0.25">
      <c r="A41">
        <v>40</v>
      </c>
      <c r="B41" s="3">
        <v>43610</v>
      </c>
      <c r="C41" s="7" t="s">
        <v>67</v>
      </c>
      <c r="D41">
        <v>23.7</v>
      </c>
      <c r="E41">
        <v>21.7</v>
      </c>
      <c r="F41" t="s">
        <v>33</v>
      </c>
      <c r="G41">
        <v>145</v>
      </c>
      <c r="H41">
        <v>61</v>
      </c>
      <c r="I41">
        <v>38</v>
      </c>
      <c r="J41">
        <v>1.1100000000000001</v>
      </c>
      <c r="K41">
        <v>25.12</v>
      </c>
      <c r="L41">
        <v>1.05</v>
      </c>
      <c r="M41">
        <v>13</v>
      </c>
      <c r="N41">
        <f t="shared" si="6"/>
        <v>3.2656000000000001</v>
      </c>
      <c r="O41">
        <v>71</v>
      </c>
      <c r="P41">
        <f t="shared" si="7"/>
        <v>17.8352</v>
      </c>
      <c r="Q41">
        <v>9</v>
      </c>
      <c r="R41">
        <f t="shared" si="8"/>
        <v>2.2608000000000001</v>
      </c>
      <c r="S41">
        <v>6</v>
      </c>
      <c r="T41">
        <f t="shared" si="9"/>
        <v>1.5072000000000001</v>
      </c>
      <c r="U41">
        <v>1</v>
      </c>
      <c r="V41">
        <f t="shared" si="12"/>
        <v>0.25120000000000003</v>
      </c>
      <c r="W41" t="s">
        <v>34</v>
      </c>
      <c r="X41">
        <v>10.212</v>
      </c>
      <c r="Y41">
        <v>90</v>
      </c>
      <c r="Z41">
        <v>19.68</v>
      </c>
      <c r="AA41">
        <f t="shared" si="14"/>
        <v>70.319999999999993</v>
      </c>
      <c r="AB41">
        <f t="shared" si="11"/>
        <v>0.27986348122866894</v>
      </c>
      <c r="AC41">
        <v>25.2</v>
      </c>
      <c r="AD41">
        <v>393.2</v>
      </c>
      <c r="AE41">
        <v>6.75</v>
      </c>
      <c r="AF41">
        <v>2.73</v>
      </c>
      <c r="AG41" s="5">
        <f t="shared" si="13"/>
        <v>2.4725274725274726</v>
      </c>
      <c r="AH41">
        <v>134.19999999999999</v>
      </c>
      <c r="AI41">
        <v>12.1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topLeftCell="A26" workbookViewId="0">
      <selection activeCell="H44" sqref="H44"/>
    </sheetView>
  </sheetViews>
  <sheetFormatPr baseColWidth="10" defaultColWidth="11.42578125" defaultRowHeight="15" x14ac:dyDescent="0.25"/>
  <cols>
    <col min="1" max="1" width="27.5703125" bestFit="1" customWidth="1"/>
    <col min="2" max="2" width="6.140625" bestFit="1" customWidth="1"/>
  </cols>
  <sheetData>
    <row r="1" spans="1:3" x14ac:dyDescent="0.25">
      <c r="A1" t="s">
        <v>70</v>
      </c>
      <c r="B1" s="2" t="s">
        <v>5</v>
      </c>
    </row>
    <row r="2" spans="1:3" x14ac:dyDescent="0.25">
      <c r="A2">
        <v>2</v>
      </c>
      <c r="B2">
        <v>0.85</v>
      </c>
      <c r="C2" t="s">
        <v>71</v>
      </c>
    </row>
    <row r="3" spans="1:3" x14ac:dyDescent="0.25">
      <c r="A3">
        <v>3</v>
      </c>
      <c r="B3">
        <v>1.01</v>
      </c>
      <c r="C3">
        <v>1000</v>
      </c>
    </row>
    <row r="4" spans="1:3" x14ac:dyDescent="0.25">
      <c r="A4">
        <v>0.8</v>
      </c>
      <c r="B4">
        <v>0.99</v>
      </c>
    </row>
    <row r="5" spans="1:3" x14ac:dyDescent="0.25">
      <c r="A5">
        <v>1</v>
      </c>
      <c r="B5">
        <v>0.89</v>
      </c>
    </row>
    <row r="6" spans="1:3" x14ac:dyDescent="0.25">
      <c r="A6">
        <v>1.2</v>
      </c>
      <c r="B6">
        <v>1.29</v>
      </c>
    </row>
    <row r="7" spans="1:3" x14ac:dyDescent="0.25">
      <c r="A7">
        <v>1</v>
      </c>
      <c r="B7">
        <v>0.96</v>
      </c>
    </row>
    <row r="8" spans="1:3" x14ac:dyDescent="0.25">
      <c r="A8">
        <v>1.4</v>
      </c>
      <c r="B8">
        <v>1.08</v>
      </c>
    </row>
    <row r="9" spans="1:3" x14ac:dyDescent="0.25">
      <c r="A9">
        <v>0.4</v>
      </c>
      <c r="B9">
        <v>0.9</v>
      </c>
    </row>
    <row r="10" spans="1:3" x14ac:dyDescent="0.25">
      <c r="A10">
        <v>0.6</v>
      </c>
      <c r="B10">
        <v>0.95</v>
      </c>
    </row>
    <row r="11" spans="1:3" x14ac:dyDescent="0.25">
      <c r="A11">
        <v>1</v>
      </c>
      <c r="B11">
        <v>0.69</v>
      </c>
    </row>
    <row r="12" spans="1:3" x14ac:dyDescent="0.25">
      <c r="A12">
        <v>2</v>
      </c>
      <c r="B12">
        <v>0.78</v>
      </c>
    </row>
    <row r="13" spans="1:3" x14ac:dyDescent="0.25">
      <c r="A13">
        <v>0.8</v>
      </c>
      <c r="B13">
        <v>1</v>
      </c>
    </row>
    <row r="14" spans="1:3" x14ac:dyDescent="0.25">
      <c r="A14">
        <v>1.2</v>
      </c>
      <c r="B14">
        <v>1.31</v>
      </c>
    </row>
    <row r="15" spans="1:3" x14ac:dyDescent="0.25">
      <c r="A15">
        <v>1</v>
      </c>
      <c r="B15">
        <v>0.73</v>
      </c>
    </row>
    <row r="16" spans="1:3" x14ac:dyDescent="0.25">
      <c r="A16">
        <v>2.2000000000000002</v>
      </c>
      <c r="B16">
        <v>1</v>
      </c>
    </row>
    <row r="17" spans="1:2" x14ac:dyDescent="0.25">
      <c r="A17">
        <v>2</v>
      </c>
      <c r="B17">
        <v>0.69</v>
      </c>
    </row>
    <row r="18" spans="1:2" x14ac:dyDescent="0.25">
      <c r="A18">
        <v>1.6</v>
      </c>
      <c r="B18">
        <v>1.22</v>
      </c>
    </row>
    <row r="19" spans="1:2" x14ac:dyDescent="0.25">
      <c r="A19">
        <v>1</v>
      </c>
      <c r="B19">
        <v>1.1000000000000001</v>
      </c>
    </row>
    <row r="20" spans="1:2" x14ac:dyDescent="0.25">
      <c r="A20">
        <v>2.2000000000000002</v>
      </c>
      <c r="B20">
        <v>1.34</v>
      </c>
    </row>
    <row r="21" spans="1:2" x14ac:dyDescent="0.25">
      <c r="A21">
        <v>0.8</v>
      </c>
      <c r="B21">
        <v>0.65</v>
      </c>
    </row>
    <row r="22" spans="1:2" x14ac:dyDescent="0.25">
      <c r="A22">
        <v>3</v>
      </c>
      <c r="B22">
        <v>1.35</v>
      </c>
    </row>
    <row r="23" spans="1:2" x14ac:dyDescent="0.25">
      <c r="A23">
        <v>0.8</v>
      </c>
      <c r="B23">
        <v>0.87</v>
      </c>
    </row>
    <row r="24" spans="1:2" x14ac:dyDescent="0.25">
      <c r="A24">
        <v>0.6</v>
      </c>
      <c r="B24">
        <v>0.84</v>
      </c>
    </row>
    <row r="25" spans="1:2" x14ac:dyDescent="0.25">
      <c r="A25">
        <v>0.4</v>
      </c>
      <c r="B25">
        <v>0.72</v>
      </c>
    </row>
    <row r="26" spans="1:2" x14ac:dyDescent="0.25">
      <c r="A26">
        <v>0.8</v>
      </c>
      <c r="B26">
        <v>0.64</v>
      </c>
    </row>
    <row r="27" spans="1:2" x14ac:dyDescent="0.25">
      <c r="A27">
        <v>1</v>
      </c>
      <c r="B27">
        <v>0.91</v>
      </c>
    </row>
    <row r="28" spans="1:2" x14ac:dyDescent="0.25">
      <c r="A28">
        <v>2.4</v>
      </c>
      <c r="B28">
        <v>1.1100000000000001</v>
      </c>
    </row>
    <row r="29" spans="1:2" x14ac:dyDescent="0.25">
      <c r="A29">
        <v>1.2</v>
      </c>
      <c r="B29">
        <v>0.92</v>
      </c>
    </row>
    <row r="30" spans="1:2" x14ac:dyDescent="0.25">
      <c r="A30">
        <v>0.8</v>
      </c>
      <c r="B30">
        <v>0.65</v>
      </c>
    </row>
    <row r="31" spans="1:2" x14ac:dyDescent="0.25">
      <c r="A31">
        <v>1.2</v>
      </c>
      <c r="B31">
        <v>1.03</v>
      </c>
    </row>
    <row r="32" spans="1:2" x14ac:dyDescent="0.25">
      <c r="A32">
        <v>1</v>
      </c>
      <c r="B32">
        <v>0.73</v>
      </c>
    </row>
    <row r="33" spans="1:2" x14ac:dyDescent="0.25">
      <c r="A33">
        <v>1</v>
      </c>
      <c r="B33">
        <v>0.67</v>
      </c>
    </row>
    <row r="34" spans="1:2" x14ac:dyDescent="0.25">
      <c r="A34">
        <v>2.4</v>
      </c>
      <c r="B34">
        <v>0.87</v>
      </c>
    </row>
    <row r="35" spans="1:2" x14ac:dyDescent="0.25">
      <c r="A35">
        <v>0.8</v>
      </c>
      <c r="B35">
        <v>0.93</v>
      </c>
    </row>
    <row r="36" spans="1:2" x14ac:dyDescent="0.25">
      <c r="A36">
        <v>1</v>
      </c>
      <c r="B36">
        <v>0.86</v>
      </c>
    </row>
    <row r="37" spans="1:2" x14ac:dyDescent="0.25">
      <c r="A37">
        <v>0.6</v>
      </c>
      <c r="B37">
        <v>0.92</v>
      </c>
    </row>
    <row r="38" spans="1:2" x14ac:dyDescent="0.25">
      <c r="A38">
        <v>2.2000000000000002</v>
      </c>
      <c r="B38">
        <v>1.19</v>
      </c>
    </row>
    <row r="39" spans="1:2" x14ac:dyDescent="0.25">
      <c r="A39">
        <v>1.2</v>
      </c>
      <c r="B39">
        <v>0.79</v>
      </c>
    </row>
    <row r="40" spans="1:2" x14ac:dyDescent="0.25">
      <c r="A40">
        <v>1.6</v>
      </c>
      <c r="B40">
        <v>1.18</v>
      </c>
    </row>
    <row r="41" spans="1:2" x14ac:dyDescent="0.25">
      <c r="A41">
        <v>2</v>
      </c>
      <c r="B41">
        <v>1.1100000000000001</v>
      </c>
    </row>
    <row r="42" spans="1:2" x14ac:dyDescent="0.25">
      <c r="A42">
        <f>AVERAGE(A2:A41)</f>
        <v>1.3300000000000003</v>
      </c>
      <c r="B42" t="s">
        <v>74</v>
      </c>
    </row>
    <row r="43" spans="1:2" x14ac:dyDescent="0.25">
      <c r="A43" s="5">
        <f>STDEVA(A2:A41)</f>
        <v>0.68769402856435846</v>
      </c>
      <c r="B43" t="s">
        <v>75</v>
      </c>
    </row>
    <row r="44" spans="1:2" x14ac:dyDescent="0.25">
      <c r="A44">
        <f>MIN(A2:A41)</f>
        <v>0.4</v>
      </c>
      <c r="B44" t="s">
        <v>72</v>
      </c>
    </row>
    <row r="45" spans="1:2" x14ac:dyDescent="0.25">
      <c r="A45">
        <f>MAX(A2:A41)</f>
        <v>3</v>
      </c>
      <c r="B45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Randall</dc:creator>
  <cp:lastModifiedBy>Randall</cp:lastModifiedBy>
  <dcterms:created xsi:type="dcterms:W3CDTF">2019-04-25T18:02:07Z</dcterms:created>
  <dcterms:modified xsi:type="dcterms:W3CDTF">2020-05-06T13:31:49Z</dcterms:modified>
</cp:coreProperties>
</file>