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5" activeTab="6"/>
  </bookViews>
  <sheets>
    <sheet name="saponin content" sheetId="12" r:id="rId1"/>
    <sheet name="chlorophyll content" sheetId="11" r:id="rId2"/>
    <sheet name="total phosphorus" sheetId="10" r:id="rId3"/>
    <sheet name="Root activity" sheetId="9" r:id="rId4"/>
    <sheet name="dry and fresh weight" sheetId="8" r:id="rId5"/>
    <sheet name="Standard phosphorus content" sheetId="7" r:id="rId6"/>
    <sheet name="saponin content—standard curve" sheetId="6" r:id="rId7"/>
    <sheet name="root activity-standard curve" sheetId="5" r:id="rId8"/>
  </sheets>
  <calcPr calcId="145621"/>
</workbook>
</file>

<file path=xl/calcChain.xml><?xml version="1.0" encoding="utf-8"?>
<calcChain xmlns="http://schemas.openxmlformats.org/spreadsheetml/2006/main">
  <c r="L3" i="6" l="1"/>
  <c r="L4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" i="6"/>
  <c r="F80" i="11" l="1"/>
  <c r="E80" i="11"/>
  <c r="D80" i="11"/>
  <c r="E79" i="11"/>
  <c r="F79" i="11" s="1"/>
  <c r="D79" i="11"/>
  <c r="E78" i="11"/>
  <c r="D78" i="11"/>
  <c r="F78" i="11" s="1"/>
  <c r="E77" i="11"/>
  <c r="D77" i="11"/>
  <c r="F77" i="11" s="1"/>
  <c r="F76" i="11"/>
  <c r="E76" i="11"/>
  <c r="D76" i="11"/>
  <c r="E75" i="11"/>
  <c r="E81" i="11" s="1"/>
  <c r="D75" i="11"/>
  <c r="D81" i="11" s="1"/>
  <c r="F81" i="11" s="1"/>
  <c r="D83" i="11"/>
  <c r="E83" i="11"/>
  <c r="D84" i="11"/>
  <c r="E84" i="11"/>
  <c r="D85" i="11"/>
  <c r="E85" i="11"/>
  <c r="D86" i="11"/>
  <c r="E86" i="11"/>
  <c r="D87" i="11"/>
  <c r="E87" i="11"/>
  <c r="F87" i="11"/>
  <c r="D88" i="11"/>
  <c r="E88" i="11"/>
  <c r="F75" i="11" l="1"/>
  <c r="F83" i="11"/>
  <c r="F84" i="11"/>
  <c r="F86" i="11"/>
  <c r="F88" i="11"/>
  <c r="F85" i="11"/>
  <c r="E72" i="11" l="1"/>
  <c r="D72" i="11"/>
  <c r="E71" i="11"/>
  <c r="D71" i="11"/>
  <c r="E70" i="11"/>
  <c r="D70" i="11"/>
  <c r="E69" i="11"/>
  <c r="D69" i="11"/>
  <c r="E68" i="11"/>
  <c r="D68" i="11"/>
  <c r="E67" i="11"/>
  <c r="D67" i="11"/>
  <c r="E64" i="11"/>
  <c r="D64" i="11"/>
  <c r="E63" i="11"/>
  <c r="D63" i="11"/>
  <c r="E62" i="11"/>
  <c r="D62" i="11"/>
  <c r="E61" i="11"/>
  <c r="D61" i="11"/>
  <c r="E60" i="11"/>
  <c r="D60" i="11"/>
  <c r="E59" i="11"/>
  <c r="D59" i="11"/>
  <c r="E56" i="11"/>
  <c r="D56" i="11"/>
  <c r="E55" i="11"/>
  <c r="D55" i="11"/>
  <c r="E54" i="11"/>
  <c r="D54" i="11"/>
  <c r="E53" i="11"/>
  <c r="D53" i="11"/>
  <c r="E52" i="11"/>
  <c r="D52" i="11"/>
  <c r="E51" i="11"/>
  <c r="D51" i="11"/>
  <c r="E96" i="11"/>
  <c r="D96" i="11"/>
  <c r="E95" i="11"/>
  <c r="D95" i="11"/>
  <c r="E94" i="11"/>
  <c r="D94" i="11"/>
  <c r="E93" i="11"/>
  <c r="D93" i="11"/>
  <c r="E92" i="11"/>
  <c r="D92" i="11"/>
  <c r="E91" i="11"/>
  <c r="D91" i="11"/>
  <c r="E24" i="11"/>
  <c r="D24" i="11"/>
  <c r="E23" i="11"/>
  <c r="D23" i="11"/>
  <c r="E22" i="11"/>
  <c r="D22" i="11"/>
  <c r="E21" i="11"/>
  <c r="D21" i="11"/>
  <c r="E20" i="11"/>
  <c r="D20" i="11"/>
  <c r="E19" i="11"/>
  <c r="D19" i="11"/>
  <c r="E16" i="11"/>
  <c r="D16" i="11"/>
  <c r="E15" i="11"/>
  <c r="D15" i="11"/>
  <c r="E14" i="11"/>
  <c r="D14" i="11"/>
  <c r="E13" i="11"/>
  <c r="D13" i="11"/>
  <c r="E12" i="11"/>
  <c r="D12" i="11"/>
  <c r="E11" i="11"/>
  <c r="D11" i="11"/>
  <c r="E8" i="11"/>
  <c r="D8" i="11"/>
  <c r="E7" i="11"/>
  <c r="D7" i="11"/>
  <c r="E6" i="11"/>
  <c r="D6" i="11"/>
  <c r="E5" i="11"/>
  <c r="D5" i="11"/>
  <c r="E4" i="11"/>
  <c r="D4" i="11"/>
  <c r="E3" i="11"/>
  <c r="D3" i="11"/>
  <c r="E47" i="11"/>
  <c r="D47" i="11"/>
  <c r="E46" i="11"/>
  <c r="D46" i="11"/>
  <c r="E45" i="11"/>
  <c r="D45" i="11"/>
  <c r="E44" i="11"/>
  <c r="D44" i="11"/>
  <c r="E43" i="11"/>
  <c r="D43" i="11"/>
  <c r="E42" i="11"/>
  <c r="D42" i="11"/>
  <c r="E39" i="11"/>
  <c r="D39" i="11"/>
  <c r="E38" i="11"/>
  <c r="D38" i="11"/>
  <c r="E37" i="11"/>
  <c r="D37" i="11"/>
  <c r="E36" i="11"/>
  <c r="D36" i="11"/>
  <c r="E35" i="11"/>
  <c r="D35" i="11"/>
  <c r="E34" i="11"/>
  <c r="D34" i="11"/>
  <c r="E32" i="11"/>
  <c r="D32" i="11"/>
  <c r="E31" i="11"/>
  <c r="D31" i="11"/>
  <c r="E30" i="11"/>
  <c r="D30" i="11"/>
  <c r="E29" i="11"/>
  <c r="D29" i="11"/>
  <c r="E28" i="11"/>
  <c r="D28" i="11"/>
  <c r="E27" i="11"/>
  <c r="D27" i="11"/>
  <c r="E40" i="11" l="1"/>
  <c r="E17" i="11"/>
  <c r="F31" i="11"/>
  <c r="F92" i="11"/>
  <c r="F5" i="11"/>
  <c r="F15" i="11"/>
  <c r="F53" i="11"/>
  <c r="F63" i="11"/>
  <c r="F67" i="11"/>
  <c r="F71" i="11"/>
  <c r="F28" i="11"/>
  <c r="F37" i="11"/>
  <c r="F43" i="11"/>
  <c r="F45" i="11"/>
  <c r="F6" i="11"/>
  <c r="F8" i="11"/>
  <c r="F14" i="11"/>
  <c r="F62" i="11"/>
  <c r="F64" i="11"/>
  <c r="F72" i="11"/>
  <c r="F36" i="11"/>
  <c r="F27" i="11"/>
  <c r="F29" i="11"/>
  <c r="E73" i="11"/>
  <c r="F35" i="11"/>
  <c r="F95" i="11"/>
  <c r="F38" i="11"/>
  <c r="F42" i="11"/>
  <c r="F4" i="11"/>
  <c r="F12" i="11"/>
  <c r="F96" i="11"/>
  <c r="F61" i="11"/>
  <c r="F3" i="11"/>
  <c r="F13" i="11"/>
  <c r="F56" i="11"/>
  <c r="F70" i="11"/>
  <c r="E89" i="11"/>
  <c r="D97" i="11"/>
  <c r="D57" i="11"/>
  <c r="F94" i="11"/>
  <c r="E57" i="11"/>
  <c r="F55" i="11"/>
  <c r="D65" i="11"/>
  <c r="F68" i="11"/>
  <c r="F20" i="11"/>
  <c r="F22" i="11"/>
  <c r="F91" i="11"/>
  <c r="F93" i="11"/>
  <c r="F52" i="11"/>
  <c r="F54" i="11"/>
  <c r="F60" i="11"/>
  <c r="D73" i="11"/>
  <c r="F73" i="11" s="1"/>
  <c r="D40" i="11"/>
  <c r="F40" i="11" s="1"/>
  <c r="F39" i="11"/>
  <c r="F47" i="11"/>
  <c r="D9" i="11"/>
  <c r="F7" i="11"/>
  <c r="D17" i="11"/>
  <c r="F17" i="11" s="1"/>
  <c r="F16" i="11"/>
  <c r="F24" i="11"/>
  <c r="D89" i="11"/>
  <c r="D25" i="11"/>
  <c r="F30" i="11"/>
  <c r="F32" i="11"/>
  <c r="F44" i="11"/>
  <c r="F46" i="11"/>
  <c r="F21" i="11"/>
  <c r="F23" i="11"/>
  <c r="F34" i="11"/>
  <c r="E9" i="11"/>
  <c r="F11" i="11"/>
  <c r="E97" i="11"/>
  <c r="F51" i="11"/>
  <c r="F69" i="11"/>
  <c r="F19" i="11"/>
  <c r="F59" i="11"/>
  <c r="E25" i="11"/>
  <c r="E65" i="11"/>
  <c r="F65" i="11" l="1"/>
  <c r="F25" i="11"/>
  <c r="F89" i="11"/>
  <c r="F9" i="11"/>
  <c r="F57" i="11"/>
  <c r="F97" i="11"/>
  <c r="P37" i="10"/>
  <c r="P36" i="10"/>
  <c r="P35" i="10"/>
  <c r="P34" i="10"/>
  <c r="P33" i="10"/>
  <c r="P32" i="10"/>
  <c r="P31" i="10"/>
  <c r="P30" i="10"/>
  <c r="P29" i="10"/>
  <c r="P28" i="10"/>
  <c r="P27" i="10"/>
  <c r="P26" i="10"/>
  <c r="P25" i="10"/>
  <c r="P24" i="10"/>
  <c r="P23" i="10"/>
  <c r="P22" i="10"/>
  <c r="P21" i="10"/>
  <c r="M21" i="10"/>
  <c r="L21" i="10"/>
  <c r="K21" i="10"/>
  <c r="J21" i="10"/>
  <c r="I21" i="10"/>
  <c r="H21" i="10"/>
  <c r="G21" i="10"/>
  <c r="F21" i="10"/>
  <c r="E21" i="10"/>
  <c r="D21" i="10"/>
  <c r="C21" i="10"/>
  <c r="B21" i="10"/>
  <c r="P20" i="10"/>
  <c r="M20" i="10"/>
  <c r="K20" i="10"/>
  <c r="I20" i="10"/>
  <c r="G20" i="10"/>
  <c r="E20" i="10"/>
  <c r="C20" i="10"/>
  <c r="P19" i="10"/>
  <c r="M19" i="10"/>
  <c r="K19" i="10"/>
  <c r="I19" i="10"/>
  <c r="G19" i="10"/>
  <c r="E19" i="10"/>
  <c r="C19" i="10"/>
  <c r="P18" i="10"/>
  <c r="M18" i="10"/>
  <c r="K18" i="10"/>
  <c r="I18" i="10"/>
  <c r="G18" i="10"/>
  <c r="E18" i="10"/>
  <c r="C18" i="10"/>
  <c r="P17" i="10"/>
  <c r="M17" i="10"/>
  <c r="K17" i="10"/>
  <c r="I17" i="10"/>
  <c r="G17" i="10"/>
  <c r="E17" i="10"/>
  <c r="C17" i="10"/>
  <c r="P16" i="10"/>
  <c r="M16" i="10"/>
  <c r="K16" i="10"/>
  <c r="I16" i="10"/>
  <c r="G16" i="10"/>
  <c r="E16" i="10"/>
  <c r="C16" i="10"/>
  <c r="P15" i="10"/>
  <c r="M15" i="10"/>
  <c r="K15" i="10"/>
  <c r="I15" i="10"/>
  <c r="G15" i="10"/>
  <c r="E15" i="10"/>
  <c r="C15" i="10"/>
  <c r="P14" i="10"/>
  <c r="M14" i="10"/>
  <c r="K14" i="10"/>
  <c r="I14" i="10"/>
  <c r="G14" i="10"/>
  <c r="E14" i="10"/>
  <c r="C14" i="10"/>
  <c r="P13" i="10"/>
  <c r="M13" i="10"/>
  <c r="K13" i="10"/>
  <c r="I13" i="10"/>
  <c r="G13" i="10"/>
  <c r="E13" i="10"/>
  <c r="C13" i="10"/>
  <c r="P12" i="10"/>
  <c r="G12" i="10"/>
  <c r="P11" i="10"/>
  <c r="L11" i="10"/>
  <c r="M11" i="10" s="1"/>
  <c r="J11" i="10"/>
  <c r="K11" i="10" s="1"/>
  <c r="H11" i="10"/>
  <c r="I11" i="10" s="1"/>
  <c r="F11" i="10"/>
  <c r="G11" i="10" s="1"/>
  <c r="D11" i="10"/>
  <c r="E11" i="10" s="1"/>
  <c r="B11" i="10"/>
  <c r="C11" i="10" s="1"/>
  <c r="P10" i="10"/>
  <c r="M10" i="10"/>
  <c r="K10" i="10"/>
  <c r="I10" i="10"/>
  <c r="G10" i="10"/>
  <c r="E10" i="10"/>
  <c r="C10" i="10"/>
  <c r="P9" i="10"/>
  <c r="M9" i="10"/>
  <c r="K9" i="10"/>
  <c r="I9" i="10"/>
  <c r="G9" i="10"/>
  <c r="E9" i="10"/>
  <c r="C9" i="10"/>
  <c r="P8" i="10"/>
  <c r="M8" i="10"/>
  <c r="K8" i="10"/>
  <c r="I8" i="10"/>
  <c r="G8" i="10"/>
  <c r="E8" i="10"/>
  <c r="C8" i="10"/>
  <c r="P7" i="10"/>
  <c r="P6" i="10"/>
  <c r="P5" i="10"/>
  <c r="P4" i="10"/>
  <c r="P3" i="10"/>
  <c r="P2" i="10"/>
  <c r="C63" i="9" l="1"/>
  <c r="C62" i="9"/>
  <c r="C61" i="9"/>
  <c r="C60" i="9"/>
  <c r="C59" i="9"/>
  <c r="C58" i="9"/>
  <c r="C57" i="9"/>
  <c r="C56" i="9"/>
  <c r="C55" i="9"/>
  <c r="C54" i="9"/>
  <c r="C53" i="9"/>
  <c r="C52" i="9"/>
  <c r="C51" i="9"/>
  <c r="C50" i="9"/>
  <c r="C49" i="9"/>
  <c r="C48" i="9"/>
  <c r="C47" i="9"/>
  <c r="C46" i="9"/>
  <c r="C45" i="9"/>
  <c r="C44" i="9"/>
  <c r="C43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L26" i="9"/>
  <c r="M26" i="9" s="1"/>
  <c r="I26" i="9"/>
  <c r="J26" i="9" s="1"/>
  <c r="R25" i="9"/>
  <c r="S25" i="9" s="1"/>
  <c r="Q25" i="9"/>
  <c r="N25" i="9"/>
  <c r="O25" i="9" s="1"/>
  <c r="P25" i="9" s="1"/>
  <c r="M25" i="9"/>
  <c r="L25" i="9"/>
  <c r="K25" i="9"/>
  <c r="J25" i="9"/>
  <c r="I25" i="9"/>
  <c r="H25" i="9"/>
  <c r="F25" i="9"/>
  <c r="G25" i="9" s="1"/>
  <c r="E25" i="9"/>
  <c r="B25" i="9"/>
  <c r="C25" i="9" s="1"/>
  <c r="D25" i="9" s="1"/>
  <c r="S24" i="9"/>
  <c r="R24" i="9"/>
  <c r="O24" i="9"/>
  <c r="P24" i="9" s="1"/>
  <c r="M24" i="9"/>
  <c r="L24" i="9"/>
  <c r="I24" i="9"/>
  <c r="J24" i="9" s="1"/>
  <c r="G24" i="9"/>
  <c r="F24" i="9"/>
  <c r="C24" i="9"/>
  <c r="D24" i="9" s="1"/>
  <c r="S23" i="9"/>
  <c r="R23" i="9"/>
  <c r="O23" i="9"/>
  <c r="P23" i="9" s="1"/>
  <c r="M23" i="9"/>
  <c r="L23" i="9"/>
  <c r="I23" i="9"/>
  <c r="J23" i="9" s="1"/>
  <c r="G23" i="9"/>
  <c r="F23" i="9"/>
  <c r="C23" i="9"/>
  <c r="D23" i="9" s="1"/>
  <c r="S22" i="9"/>
  <c r="R22" i="9"/>
  <c r="O22" i="9"/>
  <c r="P22" i="9" s="1"/>
  <c r="M22" i="9"/>
  <c r="L22" i="9"/>
  <c r="I22" i="9"/>
  <c r="J22" i="9" s="1"/>
  <c r="G22" i="9"/>
  <c r="F22" i="9"/>
  <c r="C22" i="9"/>
  <c r="D22" i="9" s="1"/>
  <c r="S21" i="9"/>
  <c r="R21" i="9"/>
  <c r="O21" i="9"/>
  <c r="P21" i="9" s="1"/>
  <c r="M21" i="9"/>
  <c r="L21" i="9"/>
  <c r="I21" i="9"/>
  <c r="J21" i="9" s="1"/>
  <c r="G21" i="9"/>
  <c r="F21" i="9"/>
  <c r="C21" i="9"/>
  <c r="D21" i="9" s="1"/>
  <c r="S20" i="9"/>
  <c r="R20" i="9"/>
  <c r="O20" i="9"/>
  <c r="P20" i="9" s="1"/>
  <c r="M20" i="9"/>
  <c r="L20" i="9"/>
  <c r="I20" i="9"/>
  <c r="J20" i="9" s="1"/>
  <c r="G20" i="9"/>
  <c r="F20" i="9"/>
  <c r="C20" i="9"/>
  <c r="D20" i="9" s="1"/>
  <c r="S19" i="9"/>
  <c r="R19" i="9"/>
  <c r="Q19" i="9"/>
  <c r="P19" i="9"/>
  <c r="O19" i="9"/>
  <c r="N19" i="9"/>
  <c r="L19" i="9"/>
  <c r="M19" i="9" s="1"/>
  <c r="K19" i="9"/>
  <c r="H19" i="9"/>
  <c r="I19" i="9" s="1"/>
  <c r="J19" i="9" s="1"/>
  <c r="G19" i="9"/>
  <c r="F19" i="9"/>
  <c r="E19" i="9"/>
  <c r="D19" i="9"/>
  <c r="C19" i="9"/>
  <c r="B19" i="9"/>
  <c r="R18" i="9"/>
  <c r="S18" i="9" s="1"/>
  <c r="P18" i="9"/>
  <c r="O18" i="9"/>
  <c r="L18" i="9"/>
  <c r="M18" i="9" s="1"/>
  <c r="J18" i="9"/>
  <c r="I18" i="9"/>
  <c r="F18" i="9"/>
  <c r="G18" i="9" s="1"/>
  <c r="D18" i="9"/>
  <c r="C18" i="9"/>
  <c r="R17" i="9"/>
  <c r="S17" i="9" s="1"/>
  <c r="P17" i="9"/>
  <c r="O17" i="9"/>
  <c r="L17" i="9"/>
  <c r="M17" i="9" s="1"/>
  <c r="J17" i="9"/>
  <c r="I17" i="9"/>
  <c r="F17" i="9"/>
  <c r="G17" i="9" s="1"/>
  <c r="D17" i="9"/>
  <c r="C17" i="9"/>
  <c r="R16" i="9"/>
  <c r="S16" i="9" s="1"/>
  <c r="P16" i="9"/>
  <c r="O16" i="9"/>
  <c r="L16" i="9"/>
  <c r="M16" i="9" s="1"/>
  <c r="J16" i="9"/>
  <c r="I16" i="9"/>
  <c r="F16" i="9"/>
  <c r="G16" i="9" s="1"/>
  <c r="D16" i="9"/>
  <c r="C16" i="9"/>
  <c r="R15" i="9"/>
  <c r="S15" i="9" s="1"/>
  <c r="P15" i="9"/>
  <c r="O15" i="9"/>
  <c r="L15" i="9"/>
  <c r="M15" i="9" s="1"/>
  <c r="J15" i="9"/>
  <c r="I15" i="9"/>
  <c r="F15" i="9"/>
  <c r="G15" i="9" s="1"/>
  <c r="D15" i="9"/>
  <c r="C15" i="9"/>
  <c r="R14" i="9"/>
  <c r="S14" i="9" s="1"/>
  <c r="P14" i="9"/>
  <c r="O14" i="9"/>
  <c r="L14" i="9"/>
  <c r="M14" i="9" s="1"/>
  <c r="J14" i="9"/>
  <c r="I14" i="9"/>
  <c r="F14" i="9"/>
  <c r="G14" i="9" s="1"/>
  <c r="D14" i="9"/>
  <c r="C14" i="9"/>
  <c r="R13" i="9"/>
  <c r="S13" i="9" s="1"/>
  <c r="Q13" i="9"/>
  <c r="N13" i="9"/>
  <c r="O13" i="9" s="1"/>
  <c r="P13" i="9" s="1"/>
  <c r="M13" i="9"/>
  <c r="L13" i="9"/>
  <c r="K13" i="9"/>
  <c r="J13" i="9"/>
  <c r="I13" i="9"/>
  <c r="H13" i="9"/>
  <c r="F13" i="9"/>
  <c r="G13" i="9" s="1"/>
  <c r="E13" i="9"/>
  <c r="B13" i="9"/>
  <c r="C13" i="9" s="1"/>
  <c r="D13" i="9" s="1"/>
  <c r="S12" i="9"/>
  <c r="R12" i="9"/>
  <c r="O12" i="9"/>
  <c r="P12" i="9" s="1"/>
  <c r="M12" i="9"/>
  <c r="L12" i="9"/>
  <c r="I12" i="9"/>
  <c r="J12" i="9" s="1"/>
  <c r="G12" i="9"/>
  <c r="F12" i="9"/>
  <c r="C12" i="9"/>
  <c r="D12" i="9" s="1"/>
  <c r="S11" i="9"/>
  <c r="R11" i="9"/>
  <c r="O11" i="9"/>
  <c r="P11" i="9" s="1"/>
  <c r="M11" i="9"/>
  <c r="L11" i="9"/>
  <c r="I11" i="9"/>
  <c r="J11" i="9" s="1"/>
  <c r="G11" i="9"/>
  <c r="F11" i="9"/>
  <c r="C11" i="9"/>
  <c r="D11" i="9" s="1"/>
  <c r="S10" i="9"/>
  <c r="R10" i="9"/>
  <c r="O10" i="9"/>
  <c r="P10" i="9" s="1"/>
  <c r="M10" i="9"/>
  <c r="L10" i="9"/>
  <c r="I10" i="9"/>
  <c r="J10" i="9" s="1"/>
  <c r="G10" i="9"/>
  <c r="F10" i="9"/>
  <c r="C10" i="9"/>
  <c r="D10" i="9" s="1"/>
  <c r="D87" i="8" l="1"/>
  <c r="D86" i="8"/>
  <c r="D85" i="8"/>
  <c r="D84" i="8"/>
  <c r="D83" i="8"/>
  <c r="D82" i="8"/>
  <c r="D81" i="8"/>
  <c r="D80" i="8"/>
  <c r="C80" i="8"/>
  <c r="D79" i="8"/>
  <c r="D78" i="8"/>
  <c r="D77" i="8"/>
  <c r="D76" i="8"/>
  <c r="D75" i="8"/>
  <c r="D74" i="8"/>
  <c r="D73" i="8"/>
  <c r="C72" i="8"/>
  <c r="D72" i="8" s="1"/>
  <c r="D71" i="8"/>
  <c r="D70" i="8"/>
  <c r="D69" i="8"/>
  <c r="D68" i="8"/>
  <c r="D67" i="8"/>
  <c r="D66" i="8"/>
  <c r="D64" i="8"/>
  <c r="D63" i="8"/>
  <c r="D62" i="8"/>
  <c r="D61" i="8"/>
  <c r="D60" i="8"/>
  <c r="D59" i="8"/>
  <c r="D58" i="8"/>
  <c r="D57" i="8"/>
  <c r="C57" i="8"/>
  <c r="D56" i="8"/>
  <c r="D55" i="8"/>
  <c r="D54" i="8"/>
  <c r="D53" i="8"/>
  <c r="D52" i="8"/>
  <c r="D51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4" i="8"/>
  <c r="D3" i="8"/>
  <c r="D2" i="8"/>
  <c r="K10" i="6" l="1"/>
  <c r="K9" i="6"/>
  <c r="K8" i="6"/>
  <c r="K7" i="6"/>
  <c r="K6" i="6"/>
  <c r="K5" i="6"/>
  <c r="K4" i="6"/>
  <c r="K3" i="6"/>
  <c r="K2" i="6"/>
  <c r="K19" i="6"/>
  <c r="K18" i="6"/>
  <c r="K17" i="6"/>
  <c r="K16" i="6"/>
  <c r="K15" i="6"/>
  <c r="K14" i="6"/>
  <c r="K13" i="6"/>
  <c r="K12" i="6"/>
  <c r="K11" i="6"/>
</calcChain>
</file>

<file path=xl/sharedStrings.xml><?xml version="1.0" encoding="utf-8"?>
<sst xmlns="http://schemas.openxmlformats.org/spreadsheetml/2006/main" count="127" uniqueCount="69">
  <si>
    <t>Phosphorus content/mg</t>
    <phoneticPr fontId="1" type="noConversion"/>
  </si>
  <si>
    <t>700nm（  
absorbance）</t>
    <phoneticPr fontId="1" type="noConversion"/>
  </si>
  <si>
    <t>absorbance</t>
  </si>
  <si>
    <t>absorbance</t>
    <phoneticPr fontId="1" type="noConversion"/>
  </si>
  <si>
    <t>Oleanolic acid concentration（mg/ml）</t>
    <phoneticPr fontId="1" type="noConversion"/>
  </si>
  <si>
    <t>Standard curve of root activity</t>
  </si>
  <si>
    <t>Time-species-salt concentration</t>
    <phoneticPr fontId="1" type="noConversion"/>
  </si>
  <si>
    <t>The root fresh weight</t>
  </si>
  <si>
    <t>The fresh weight on the ground</t>
  </si>
  <si>
    <t>The total fresh weight</t>
  </si>
  <si>
    <t>Above ground dry weight</t>
  </si>
  <si>
    <t>The root dry weight</t>
  </si>
  <si>
    <t>The first week-LB-0mM</t>
  </si>
  <si>
    <t>The first week-LB-150mM</t>
  </si>
  <si>
    <t>The first week-LB-300mM</t>
  </si>
  <si>
    <t>The first week-M3035-0mM</t>
  </si>
  <si>
    <t>The first week-M3035-150mM</t>
  </si>
  <si>
    <t>The first week-M3035-300mM</t>
  </si>
  <si>
    <t>The third week-LB-0mM</t>
  </si>
  <si>
    <t>The third week-LB-150mM</t>
  </si>
  <si>
    <t>The third week-LB-300mM</t>
  </si>
  <si>
    <t>The third week-M3035-0mM</t>
  </si>
  <si>
    <t>The third week-M3035-150mM</t>
  </si>
  <si>
    <t>The third week-M3035-300mM</t>
  </si>
  <si>
    <t>LB</t>
    <phoneticPr fontId="1" type="noConversion"/>
  </si>
  <si>
    <t>M30-35</t>
    <phoneticPr fontId="1" type="noConversion"/>
  </si>
  <si>
    <t>0mM</t>
    <phoneticPr fontId="1" type="noConversion"/>
  </si>
  <si>
    <t>150mM</t>
  </si>
  <si>
    <t>300mM</t>
  </si>
  <si>
    <t>150mM</t>
    <phoneticPr fontId="1" type="noConversion"/>
  </si>
  <si>
    <t>300mM</t>
    <phoneticPr fontId="1" type="noConversion"/>
  </si>
  <si>
    <t>species</t>
  </si>
  <si>
    <t>Salt concentration</t>
  </si>
  <si>
    <t>Salt concentration</t>
    <phoneticPr fontId="1" type="noConversion"/>
  </si>
  <si>
    <t>Root activity</t>
  </si>
  <si>
    <t>The first week</t>
  </si>
  <si>
    <t>The first week</t>
    <phoneticPr fontId="1" type="noConversion"/>
  </si>
  <si>
    <t>In the second week of</t>
  </si>
  <si>
    <t>The third week</t>
  </si>
  <si>
    <t>LB</t>
  </si>
  <si>
    <t>0mM</t>
  </si>
  <si>
    <t>150mM</t>
    <phoneticPr fontId="1" type="noConversion"/>
  </si>
  <si>
    <t>300mM</t>
    <phoneticPr fontId="1" type="noConversion"/>
  </si>
  <si>
    <t>M30-35</t>
  </si>
  <si>
    <t>The average</t>
  </si>
  <si>
    <t>the second week</t>
  </si>
  <si>
    <t>663nm</t>
    <phoneticPr fontId="1" type="noConversion"/>
  </si>
  <si>
    <t>645nm</t>
    <phoneticPr fontId="1" type="noConversion"/>
  </si>
  <si>
    <t>Chlorophyll a</t>
    <phoneticPr fontId="1" type="noConversion"/>
  </si>
  <si>
    <t>Chlorophyll b</t>
    <phoneticPr fontId="1" type="noConversion"/>
  </si>
  <si>
    <t>The total chlorophyll</t>
    <phoneticPr fontId="1" type="noConversion"/>
  </si>
  <si>
    <t>Determination of chlorophyll content</t>
    <phoneticPr fontId="1" type="noConversion"/>
  </si>
  <si>
    <t>M30-35/0mM</t>
    <phoneticPr fontId="1" type="noConversion"/>
  </si>
  <si>
    <t>M30-35/150mM</t>
    <phoneticPr fontId="1" type="noConversion"/>
  </si>
  <si>
    <t>M30-35/300mM</t>
    <phoneticPr fontId="1" type="noConversion"/>
  </si>
  <si>
    <t>LB/0mM</t>
  </si>
  <si>
    <t>LB/150mM</t>
  </si>
  <si>
    <t>LB/300mM</t>
  </si>
  <si>
    <t>The third week-M3035-150mM</t>
    <phoneticPr fontId="1" type="noConversion"/>
  </si>
  <si>
    <t>The third week-M3035-0mM</t>
    <phoneticPr fontId="1" type="noConversion"/>
  </si>
  <si>
    <t>The content calculation of saponins</t>
    <phoneticPr fontId="1" type="noConversion"/>
  </si>
  <si>
    <t>content</t>
    <phoneticPr fontId="1" type="noConversion"/>
  </si>
  <si>
    <t>Determination of total phosphorus content</t>
    <phoneticPr fontId="1" type="noConversion"/>
  </si>
  <si>
    <t>Root activity</t>
    <phoneticPr fontId="1" type="noConversion"/>
  </si>
  <si>
    <t>The total dry weight</t>
    <phoneticPr fontId="1" type="noConversion"/>
  </si>
  <si>
    <t>Standard phosphorus content curve</t>
    <phoneticPr fontId="1" type="noConversion"/>
  </si>
  <si>
    <t>Oleanolic acid concentration（mg/ml）</t>
    <phoneticPr fontId="1" type="noConversion"/>
  </si>
  <si>
    <t>Content of saponins（mg/ml）</t>
    <phoneticPr fontId="1" type="noConversion"/>
  </si>
  <si>
    <t>Content of saponins（mg/g. DW）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</si>
</sst>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00_ "/>
    <numFmt numFmtId="177" formatCode="0.0000_);[Red]\(0.0000\)"/>
    <numFmt numFmtId="178" formatCode="0.00_ "/>
    <numFmt numFmtId="179" formatCode="0.000_ "/>
    <numFmt numFmtId="180" formatCode="0.000_);[Red]\(0.000\)"/>
  </numFmts>
  <fonts count="1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8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b/>
      <sz val="14"/>
      <color theme="1"/>
      <name val="宋体"/>
      <family val="3"/>
      <charset val="134"/>
      <scheme val="minor"/>
    </font>
    <font>
      <b/>
      <sz val="7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1"/>
      <color rgb="FFFF0000"/>
      <name val="宋体"/>
      <family val="2"/>
      <scheme val="minor"/>
    </font>
    <font>
      <sz val="11"/>
      <color rgb="FFFF0000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176" fontId="0" fillId="0" borderId="0" xfId="0" applyNumberFormat="1"/>
    <xf numFmtId="0" fontId="0" fillId="0" borderId="0" xfId="0" applyAlignment="1">
      <alignment wrapText="1"/>
    </xf>
    <xf numFmtId="177" fontId="3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77" fontId="0" fillId="2" borderId="3" xfId="0" applyNumberFormat="1" applyFill="1" applyBorder="1" applyAlignment="1">
      <alignment horizontal="center" vertical="center"/>
    </xf>
    <xf numFmtId="177" fontId="0" fillId="2" borderId="3" xfId="0" applyNumberFormat="1" applyFill="1" applyBorder="1"/>
    <xf numFmtId="177" fontId="0" fillId="0" borderId="3" xfId="0" applyNumberFormat="1" applyFill="1" applyBorder="1"/>
    <xf numFmtId="0" fontId="0" fillId="0" borderId="3" xfId="0" applyFill="1" applyBorder="1"/>
    <xf numFmtId="0" fontId="0" fillId="0" borderId="3" xfId="0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77" fontId="0" fillId="2" borderId="0" xfId="0" applyNumberFormat="1" applyFill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177" fontId="0" fillId="3" borderId="3" xfId="0" applyNumberFormat="1" applyFill="1" applyBorder="1" applyAlignment="1">
      <alignment horizontal="center" vertical="center"/>
    </xf>
    <xf numFmtId="177" fontId="0" fillId="3" borderId="4" xfId="0" applyNumberFormat="1" applyFill="1" applyBorder="1"/>
    <xf numFmtId="0" fontId="0" fillId="0" borderId="3" xfId="0" applyBorder="1"/>
    <xf numFmtId="177" fontId="0" fillId="0" borderId="2" xfId="0" applyNumberFormat="1" applyFill="1" applyBorder="1" applyAlignment="1">
      <alignment horizontal="center" vertical="center"/>
    </xf>
    <xf numFmtId="0" fontId="0" fillId="3" borderId="0" xfId="0" applyFill="1"/>
    <xf numFmtId="0" fontId="0" fillId="3" borderId="4" xfId="0" applyFill="1" applyBorder="1"/>
    <xf numFmtId="0" fontId="6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2" fillId="2" borderId="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178" fontId="6" fillId="0" borderId="1" xfId="0" applyNumberFormat="1" applyFont="1" applyBorder="1" applyAlignment="1">
      <alignment horizontal="center" vertical="center"/>
    </xf>
    <xf numFmtId="177" fontId="0" fillId="0" borderId="0" xfId="0" applyNumberFormat="1"/>
    <xf numFmtId="0" fontId="0" fillId="0" borderId="7" xfId="0" applyBorder="1" applyAlignment="1">
      <alignment horizontal="center" vertical="center"/>
    </xf>
    <xf numFmtId="179" fontId="0" fillId="0" borderId="3" xfId="0" applyNumberForma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80" fontId="2" fillId="0" borderId="1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80" fontId="0" fillId="2" borderId="3" xfId="0" applyNumberFormat="1" applyFill="1" applyBorder="1" applyAlignment="1">
      <alignment horizontal="center" vertical="center"/>
    </xf>
    <xf numFmtId="180" fontId="0" fillId="2" borderId="0" xfId="0" applyNumberFormat="1" applyFill="1" applyAlignment="1">
      <alignment horizontal="center" vertical="center"/>
    </xf>
    <xf numFmtId="0" fontId="0" fillId="5" borderId="3" xfId="0" applyFill="1" applyBorder="1"/>
    <xf numFmtId="0" fontId="0" fillId="2" borderId="3" xfId="0" applyFill="1" applyBorder="1"/>
    <xf numFmtId="180" fontId="0" fillId="0" borderId="3" xfId="0" applyNumberFormat="1" applyBorder="1" applyAlignment="1">
      <alignment horizontal="center" vertical="center"/>
    </xf>
    <xf numFmtId="180" fontId="0" fillId="0" borderId="0" xfId="0" applyNumberFormat="1" applyAlignment="1">
      <alignment horizontal="center" vertical="center"/>
    </xf>
    <xf numFmtId="180" fontId="0" fillId="3" borderId="3" xfId="0" applyNumberFormat="1" applyFill="1" applyBorder="1" applyAlignment="1">
      <alignment horizontal="center" vertical="center"/>
    </xf>
    <xf numFmtId="0" fontId="0" fillId="3" borderId="3" xfId="0" applyFill="1" applyBorder="1"/>
    <xf numFmtId="0" fontId="0" fillId="0" borderId="0" xfId="0" applyAlignment="1">
      <alignment horizontal="center" vertical="center"/>
    </xf>
    <xf numFmtId="0" fontId="0" fillId="5" borderId="0" xfId="0" applyFill="1"/>
    <xf numFmtId="0" fontId="6" fillId="5" borderId="3" xfId="0" applyFont="1" applyFill="1" applyBorder="1" applyAlignment="1">
      <alignment horizontal="center" vertical="center"/>
    </xf>
    <xf numFmtId="0" fontId="0" fillId="0" borderId="0" xfId="0" applyBorder="1"/>
    <xf numFmtId="0" fontId="0" fillId="0" borderId="8" xfId="0" applyBorder="1"/>
    <xf numFmtId="0" fontId="0" fillId="3" borderId="8" xfId="0" applyFill="1" applyBorder="1" applyAlignment="1">
      <alignment horizontal="center" vertical="center"/>
    </xf>
    <xf numFmtId="180" fontId="0" fillId="3" borderId="8" xfId="0" applyNumberFormat="1" applyFill="1" applyBorder="1" applyAlignment="1">
      <alignment horizontal="center" vertical="center"/>
    </xf>
    <xf numFmtId="0" fontId="0" fillId="5" borderId="8" xfId="0" applyFill="1" applyBorder="1"/>
    <xf numFmtId="0" fontId="0" fillId="3" borderId="8" xfId="0" applyFill="1" applyBorder="1"/>
    <xf numFmtId="0" fontId="0" fillId="0" borderId="8" xfId="0" applyBorder="1" applyAlignment="1">
      <alignment horizontal="center" vertical="center"/>
    </xf>
    <xf numFmtId="180" fontId="0" fillId="0" borderId="8" xfId="0" applyNumberForma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2.1423665791776021E-2"/>
          <c:y val="0"/>
        </c:manualLayout>
      </c:layout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'Standard phosphorus content'!$C$1</c:f>
              <c:strCache>
                <c:ptCount val="1"/>
                <c:pt idx="0">
                  <c:v>700nm（  
absorbance）</c:v>
                </c:pt>
              </c:strCache>
            </c:strRef>
          </c:tx>
          <c:marker>
            <c:symbol val="none"/>
          </c:marker>
          <c:trendline>
            <c:trendlineType val="linear"/>
            <c:dispRSqr val="1"/>
            <c:dispEq val="1"/>
            <c:trendlineLbl>
              <c:layout>
                <c:manualLayout>
                  <c:x val="-5.0103455818022745E-2"/>
                  <c:y val="-0.18473388743073782"/>
                </c:manualLayout>
              </c:layout>
              <c:numFmt formatCode="General" sourceLinked="0"/>
            </c:trendlineLbl>
          </c:trendline>
          <c:xVal>
            <c:numRef>
              <c:f>'Standard phosphorus content'!$B$2:$B$8</c:f>
              <c:numCache>
                <c:formatCode>General</c:formatCode>
                <c:ptCount val="7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</c:numCache>
            </c:numRef>
          </c:xVal>
          <c:yVal>
            <c:numRef>
              <c:f>'Standard phosphorus content'!$C$2:$C$8</c:f>
              <c:numCache>
                <c:formatCode>General</c:formatCode>
                <c:ptCount val="7"/>
                <c:pt idx="0">
                  <c:v>0</c:v>
                </c:pt>
                <c:pt idx="1">
                  <c:v>5.2999999999999999E-2</c:v>
                </c:pt>
                <c:pt idx="2">
                  <c:v>0.1</c:v>
                </c:pt>
                <c:pt idx="3">
                  <c:v>0.13900000000000001</c:v>
                </c:pt>
                <c:pt idx="4">
                  <c:v>0.2</c:v>
                </c:pt>
                <c:pt idx="5">
                  <c:v>0.24099999999999999</c:v>
                </c:pt>
                <c:pt idx="6">
                  <c:v>0.28000000000000003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3213312"/>
        <c:axId val="233213888"/>
      </c:scatterChart>
      <c:valAx>
        <c:axId val="233213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33213888"/>
        <c:crosses val="autoZero"/>
        <c:crossBetween val="midCat"/>
      </c:valAx>
      <c:valAx>
        <c:axId val="2332138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32133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'saponin content—standard curve'!$E$1</c:f>
              <c:strCache>
                <c:ptCount val="1"/>
                <c:pt idx="0">
                  <c:v>absorbance</c:v>
                </c:pt>
              </c:strCache>
            </c:strRef>
          </c:tx>
          <c:trendline>
            <c:trendlineType val="linear"/>
            <c:dispRSqr val="1"/>
            <c:dispEq val="1"/>
            <c:trendlineLbl>
              <c:layout>
                <c:manualLayout>
                  <c:x val="0.38262729658792649"/>
                  <c:y val="-0.19677092446777486"/>
                </c:manualLayout>
              </c:layout>
              <c:numFmt formatCode="General" sourceLinked="0"/>
            </c:trendlineLbl>
          </c:trendline>
          <c:xVal>
            <c:numRef>
              <c:f>'saponin content—standard curve'!$D$2:$D$7</c:f>
              <c:numCache>
                <c:formatCode>General</c:formatCode>
                <c:ptCount val="6"/>
                <c:pt idx="0">
                  <c:v>0.2</c:v>
                </c:pt>
                <c:pt idx="1">
                  <c:v>0.3</c:v>
                </c:pt>
                <c:pt idx="2">
                  <c:v>0.4</c:v>
                </c:pt>
                <c:pt idx="3">
                  <c:v>0.5</c:v>
                </c:pt>
                <c:pt idx="4">
                  <c:v>0.6</c:v>
                </c:pt>
                <c:pt idx="5">
                  <c:v>0.7</c:v>
                </c:pt>
              </c:numCache>
            </c:numRef>
          </c:xVal>
          <c:yVal>
            <c:numRef>
              <c:f>'saponin content—standard curve'!$E$2:$E$7</c:f>
              <c:numCache>
                <c:formatCode>General</c:formatCode>
                <c:ptCount val="6"/>
                <c:pt idx="0">
                  <c:v>0.28533333333333338</c:v>
                </c:pt>
                <c:pt idx="1">
                  <c:v>0.4326666666666667</c:v>
                </c:pt>
                <c:pt idx="2">
                  <c:v>0.52566666666666662</c:v>
                </c:pt>
                <c:pt idx="3">
                  <c:v>0.63266666666666671</c:v>
                </c:pt>
                <c:pt idx="4">
                  <c:v>0.77100000000000002</c:v>
                </c:pt>
                <c:pt idx="5">
                  <c:v>0.83399999999999996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3215616"/>
        <c:axId val="233216192"/>
      </c:scatterChart>
      <c:valAx>
        <c:axId val="233215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33216192"/>
        <c:crosses val="autoZero"/>
        <c:crossBetween val="midCat"/>
      </c:valAx>
      <c:valAx>
        <c:axId val="2332161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32156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'root activity-standard curve'!$C$1</c:f>
              <c:strCache>
                <c:ptCount val="1"/>
                <c:pt idx="0">
                  <c:v>absorbance</c:v>
                </c:pt>
              </c:strCache>
            </c:strRef>
          </c:tx>
          <c:marker>
            <c:symbol val="none"/>
          </c:marker>
          <c:trendline>
            <c:trendlineType val="linear"/>
            <c:dispRSqr val="1"/>
            <c:dispEq val="1"/>
            <c:trendlineLbl>
              <c:layout>
                <c:manualLayout>
                  <c:x val="0.41030774278215221"/>
                  <c:y val="-0.21313356663750366"/>
                </c:manualLayout>
              </c:layout>
              <c:numFmt formatCode="General" sourceLinked="0"/>
            </c:trendlineLbl>
          </c:trendline>
          <c:xVal>
            <c:numRef>
              <c:f>'root activity-standard curve'!$B$2:$B$7</c:f>
              <c:numCache>
                <c:formatCode>General</c:formatCode>
                <c:ptCount val="6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80</c:v>
                </c:pt>
                <c:pt idx="4">
                  <c:v>120</c:v>
                </c:pt>
                <c:pt idx="5">
                  <c:v>160</c:v>
                </c:pt>
              </c:numCache>
            </c:numRef>
          </c:xVal>
          <c:yVal>
            <c:numRef>
              <c:f>'root activity-standard curve'!$C$2:$C$7</c:f>
              <c:numCache>
                <c:formatCode>General</c:formatCode>
                <c:ptCount val="6"/>
                <c:pt idx="0">
                  <c:v>0</c:v>
                </c:pt>
                <c:pt idx="1">
                  <c:v>1.9E-2</c:v>
                </c:pt>
                <c:pt idx="2">
                  <c:v>7.1999999999999995E-2</c:v>
                </c:pt>
                <c:pt idx="3">
                  <c:v>0.16600000000000001</c:v>
                </c:pt>
                <c:pt idx="4">
                  <c:v>0.23400000000000001</c:v>
                </c:pt>
                <c:pt idx="5">
                  <c:v>0.33600000000000002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5216896"/>
        <c:axId val="235217472"/>
      </c:scatterChart>
      <c:valAx>
        <c:axId val="235216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35217472"/>
        <c:crosses val="autoZero"/>
        <c:crossBetween val="midCat"/>
      </c:valAx>
      <c:valAx>
        <c:axId val="2352174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521689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6</xdr:row>
      <xdr:rowOff>71437</xdr:rowOff>
    </xdr:from>
    <xdr:to>
      <xdr:col>12</xdr:col>
      <xdr:colOff>466725</xdr:colOff>
      <xdr:row>22</xdr:row>
      <xdr:rowOff>71437</xdr:rowOff>
    </xdr:to>
    <xdr:graphicFrame macro="">
      <xdr:nvGraphicFramePr>
        <xdr:cNvPr id="2" name="图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8</xdr:row>
      <xdr:rowOff>61912</xdr:rowOff>
    </xdr:from>
    <xdr:to>
      <xdr:col>7</xdr:col>
      <xdr:colOff>1200150</xdr:colOff>
      <xdr:row>24</xdr:row>
      <xdr:rowOff>61912</xdr:rowOff>
    </xdr:to>
    <xdr:graphicFrame macro="">
      <xdr:nvGraphicFramePr>
        <xdr:cNvPr id="2" name="图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0</xdr:row>
      <xdr:rowOff>71437</xdr:rowOff>
    </xdr:from>
    <xdr:to>
      <xdr:col>12</xdr:col>
      <xdr:colOff>628650</xdr:colOff>
      <xdr:row>16</xdr:row>
      <xdr:rowOff>71437</xdr:rowOff>
    </xdr:to>
    <xdr:graphicFrame macro="">
      <xdr:nvGraphicFramePr>
        <xdr:cNvPr id="2" name="图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B26" sqref="B26"/>
    </sheetView>
  </sheetViews>
  <sheetFormatPr defaultRowHeight="13.5" x14ac:dyDescent="0.15"/>
  <cols>
    <col min="1" max="1" width="19.75" customWidth="1"/>
  </cols>
  <sheetData>
    <row r="1" spans="1:8" x14ac:dyDescent="0.15">
      <c r="A1" s="64" t="s">
        <v>60</v>
      </c>
      <c r="B1" s="65"/>
      <c r="C1" s="65"/>
      <c r="D1" s="65"/>
      <c r="E1" s="66"/>
    </row>
    <row r="2" spans="1:8" x14ac:dyDescent="0.15">
      <c r="A2" s="20"/>
      <c r="B2" s="20" t="s">
        <v>2</v>
      </c>
      <c r="C2" s="20" t="s">
        <v>61</v>
      </c>
      <c r="D2" s="20"/>
      <c r="E2" s="20"/>
    </row>
    <row r="3" spans="1:8" x14ac:dyDescent="0.15">
      <c r="A3" s="20" t="s">
        <v>52</v>
      </c>
      <c r="B3" s="20">
        <v>0.48199999999999998</v>
      </c>
      <c r="C3" s="20">
        <v>0.36183959999999998</v>
      </c>
      <c r="D3" s="20"/>
      <c r="E3" s="20"/>
    </row>
    <row r="4" spans="1:8" x14ac:dyDescent="0.15">
      <c r="A4" s="20" t="s">
        <v>52</v>
      </c>
      <c r="B4" s="20">
        <v>0.49399999999999999</v>
      </c>
      <c r="C4" s="20">
        <v>0.37261319999999998</v>
      </c>
      <c r="D4" s="20"/>
      <c r="E4" s="20"/>
    </row>
    <row r="5" spans="1:8" x14ac:dyDescent="0.15">
      <c r="A5" s="20" t="s">
        <v>52</v>
      </c>
      <c r="B5" s="20">
        <v>0.45300000000000001</v>
      </c>
      <c r="C5" s="20">
        <v>0.33580340000000003</v>
      </c>
      <c r="D5" s="20"/>
      <c r="E5" s="20"/>
    </row>
    <row r="6" spans="1:8" x14ac:dyDescent="0.15">
      <c r="A6" s="57" t="s">
        <v>53</v>
      </c>
      <c r="B6" s="57">
        <v>0.70299999999999996</v>
      </c>
      <c r="C6" s="57">
        <v>0.56025340000000001</v>
      </c>
      <c r="D6" s="57"/>
      <c r="E6" s="57"/>
    </row>
    <row r="7" spans="1:8" x14ac:dyDescent="0.15">
      <c r="A7" s="57" t="s">
        <v>53</v>
      </c>
      <c r="B7" s="57">
        <v>0.67100000000000004</v>
      </c>
      <c r="C7" s="57">
        <v>0.5315238000000001</v>
      </c>
      <c r="D7" s="57"/>
      <c r="E7" s="57"/>
    </row>
    <row r="8" spans="1:8" x14ac:dyDescent="0.15">
      <c r="A8" s="57" t="s">
        <v>53</v>
      </c>
      <c r="B8" s="57">
        <v>0.66100000000000003</v>
      </c>
      <c r="C8" s="57">
        <v>0.52254580000000006</v>
      </c>
      <c r="D8" s="57"/>
      <c r="E8" s="57"/>
    </row>
    <row r="9" spans="1:8" x14ac:dyDescent="0.15">
      <c r="A9" s="57" t="s">
        <v>54</v>
      </c>
      <c r="B9" s="57">
        <v>0.53600000000000003</v>
      </c>
      <c r="C9" s="57">
        <v>0.41032080000000004</v>
      </c>
      <c r="D9" s="57"/>
      <c r="E9" s="57"/>
    </row>
    <row r="10" spans="1:8" x14ac:dyDescent="0.15">
      <c r="A10" s="57" t="s">
        <v>54</v>
      </c>
      <c r="B10" s="57">
        <v>0.52</v>
      </c>
      <c r="C10" s="57">
        <v>0.39595600000000003</v>
      </c>
      <c r="D10" s="57"/>
      <c r="E10" s="57"/>
    </row>
    <row r="11" spans="1:8" x14ac:dyDescent="0.15">
      <c r="A11" s="57" t="s">
        <v>54</v>
      </c>
      <c r="B11" s="57">
        <v>0.49</v>
      </c>
      <c r="C11" s="57">
        <v>0.36902200000000002</v>
      </c>
      <c r="D11" s="57"/>
      <c r="E11" s="57"/>
    </row>
    <row r="12" spans="1:8" x14ac:dyDescent="0.15">
      <c r="A12" s="57" t="s">
        <v>55</v>
      </c>
      <c r="B12" s="57">
        <v>0.51100000000000001</v>
      </c>
      <c r="C12" s="57">
        <v>0.38787579999999999</v>
      </c>
      <c r="D12" s="57"/>
      <c r="E12" s="57"/>
    </row>
    <row r="13" spans="1:8" x14ac:dyDescent="0.15">
      <c r="A13" s="57" t="s">
        <v>55</v>
      </c>
      <c r="B13" s="57">
        <v>0.49</v>
      </c>
      <c r="C13" s="57">
        <v>0.36902200000000002</v>
      </c>
      <c r="D13" s="57"/>
      <c r="E13" s="57"/>
    </row>
    <row r="14" spans="1:8" x14ac:dyDescent="0.15">
      <c r="A14" s="57" t="s">
        <v>55</v>
      </c>
      <c r="B14" s="57">
        <v>0.48199999999999998</v>
      </c>
      <c r="C14" s="57">
        <v>0.36183959999999998</v>
      </c>
      <c r="D14" s="57"/>
      <c r="E14" s="57"/>
    </row>
    <row r="15" spans="1:8" x14ac:dyDescent="0.15">
      <c r="A15" s="57" t="s">
        <v>56</v>
      </c>
      <c r="B15" s="57">
        <v>0.70299999999999996</v>
      </c>
      <c r="C15" s="57">
        <v>0.56025340000000001</v>
      </c>
      <c r="D15" s="57"/>
      <c r="E15" s="57"/>
      <c r="F15" s="56"/>
      <c r="G15" s="56"/>
      <c r="H15" s="56"/>
    </row>
    <row r="16" spans="1:8" x14ac:dyDescent="0.15">
      <c r="A16" s="57" t="s">
        <v>56</v>
      </c>
      <c r="B16" s="57">
        <v>0.69399999999999995</v>
      </c>
      <c r="C16" s="57">
        <v>0.55217320000000003</v>
      </c>
      <c r="D16" s="57"/>
      <c r="E16" s="57"/>
      <c r="F16" s="56"/>
      <c r="G16" s="56"/>
      <c r="H16" s="56"/>
    </row>
    <row r="17" spans="1:8" x14ac:dyDescent="0.15">
      <c r="A17" s="57" t="s">
        <v>56</v>
      </c>
      <c r="B17" s="57">
        <v>0.70499999999999996</v>
      </c>
      <c r="C17" s="57">
        <v>0.56204900000000002</v>
      </c>
      <c r="D17" s="57"/>
      <c r="E17" s="57"/>
      <c r="F17" s="56"/>
      <c r="G17" s="56"/>
      <c r="H17" s="56"/>
    </row>
    <row r="18" spans="1:8" x14ac:dyDescent="0.15">
      <c r="A18" s="57" t="s">
        <v>57</v>
      </c>
      <c r="B18" s="57">
        <v>0.45300000000000001</v>
      </c>
      <c r="C18" s="57">
        <v>0.33580340000000003</v>
      </c>
      <c r="D18" s="57"/>
      <c r="E18" s="57"/>
      <c r="F18" s="56"/>
      <c r="G18" s="56"/>
      <c r="H18" s="56"/>
    </row>
    <row r="19" spans="1:8" x14ac:dyDescent="0.15">
      <c r="A19" s="57" t="s">
        <v>57</v>
      </c>
      <c r="B19" s="57">
        <v>0.438</v>
      </c>
      <c r="C19" s="57">
        <v>0.32233640000000002</v>
      </c>
      <c r="D19" s="57"/>
      <c r="E19" s="57"/>
      <c r="F19" s="56"/>
      <c r="G19" s="56"/>
      <c r="H19" s="56"/>
    </row>
    <row r="20" spans="1:8" x14ac:dyDescent="0.15">
      <c r="A20" s="57" t="s">
        <v>57</v>
      </c>
      <c r="B20" s="57">
        <v>0.46100000000000002</v>
      </c>
      <c r="C20" s="57">
        <v>0.34298580000000001</v>
      </c>
      <c r="D20" s="57"/>
      <c r="E20" s="57"/>
      <c r="F20" s="56"/>
      <c r="G20" s="56"/>
      <c r="H20" s="56"/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0"/>
  <sheetViews>
    <sheetView topLeftCell="A85" zoomScaleNormal="100" workbookViewId="0">
      <selection activeCell="F103" sqref="F103"/>
    </sheetView>
  </sheetViews>
  <sheetFormatPr defaultRowHeight="13.5" x14ac:dyDescent="0.15"/>
  <cols>
    <col min="1" max="1" width="28.125" style="53" customWidth="1"/>
    <col min="2" max="3" width="9" style="50"/>
    <col min="4" max="4" width="11.375" style="54" customWidth="1"/>
    <col min="5" max="5" width="11.25" style="54" customWidth="1"/>
    <col min="6" max="6" width="14" style="54" customWidth="1"/>
    <col min="8" max="8" width="8.25" customWidth="1"/>
  </cols>
  <sheetData>
    <row r="1" spans="1:8" ht="25.5" x14ac:dyDescent="0.15">
      <c r="A1" s="67" t="s">
        <v>51</v>
      </c>
      <c r="B1" s="67"/>
      <c r="C1" s="67"/>
      <c r="D1" s="67"/>
      <c r="E1" s="67"/>
      <c r="F1" s="67"/>
      <c r="G1" s="67"/>
      <c r="H1" s="67"/>
    </row>
    <row r="2" spans="1:8" ht="35.25" customHeight="1" x14ac:dyDescent="0.15">
      <c r="A2" s="26" t="s">
        <v>6</v>
      </c>
      <c r="B2" s="42" t="s">
        <v>46</v>
      </c>
      <c r="C2" s="42" t="s">
        <v>47</v>
      </c>
      <c r="D2" s="55" t="s">
        <v>48</v>
      </c>
      <c r="E2" s="55" t="s">
        <v>49</v>
      </c>
      <c r="F2" s="55" t="s">
        <v>50</v>
      </c>
      <c r="G2" s="43"/>
      <c r="H2" s="44"/>
    </row>
    <row r="3" spans="1:8" ht="15" customHeight="1" x14ac:dyDescent="0.15">
      <c r="A3" s="7" t="s">
        <v>12</v>
      </c>
      <c r="B3" s="45">
        <v>0.85499999999999998</v>
      </c>
      <c r="C3" s="45">
        <v>0.29799999999999999</v>
      </c>
      <c r="D3" s="47">
        <f t="shared" ref="D3:D16" si="0">(((12.72*B3-2.59*C3)*10)/1000)/0.05</f>
        <v>2.020756</v>
      </c>
      <c r="E3" s="47">
        <f t="shared" ref="E3:E16" si="1">(((22.8*C3-4.67*B3)*10)/1000)/0.05</f>
        <v>0.56030999999999986</v>
      </c>
      <c r="F3" s="47">
        <f t="shared" ref="F3:F25" si="2">(D3+E3)</f>
        <v>2.5810659999999999</v>
      </c>
      <c r="G3" s="48"/>
      <c r="H3" s="48"/>
    </row>
    <row r="4" spans="1:8" ht="15" customHeight="1" x14ac:dyDescent="0.15">
      <c r="A4" s="12"/>
      <c r="B4" s="49">
        <v>0.745</v>
      </c>
      <c r="C4" s="49">
        <v>0.251</v>
      </c>
      <c r="D4" s="47">
        <f t="shared" si="0"/>
        <v>1.7652619999999999</v>
      </c>
      <c r="E4" s="47">
        <f t="shared" si="1"/>
        <v>0.44873000000000007</v>
      </c>
      <c r="F4" s="47">
        <f t="shared" si="2"/>
        <v>2.2139920000000002</v>
      </c>
      <c r="G4" s="20"/>
      <c r="H4" s="20"/>
    </row>
    <row r="5" spans="1:8" ht="15" customHeight="1" x14ac:dyDescent="0.15">
      <c r="A5" s="12"/>
      <c r="B5" s="49">
        <v>0.67500000000000004</v>
      </c>
      <c r="C5" s="49">
        <v>0.29599999999999999</v>
      </c>
      <c r="D5" s="47">
        <f t="shared" si="0"/>
        <v>1.5638719999999999</v>
      </c>
      <c r="E5" s="47">
        <f t="shared" si="1"/>
        <v>0.71930999999999989</v>
      </c>
      <c r="F5" s="47">
        <f t="shared" si="2"/>
        <v>2.283182</v>
      </c>
      <c r="G5" s="20"/>
      <c r="H5" s="20"/>
    </row>
    <row r="6" spans="1:8" ht="15" customHeight="1" x14ac:dyDescent="0.15">
      <c r="A6" s="12"/>
      <c r="B6" s="49">
        <v>0.69199999999999995</v>
      </c>
      <c r="C6" s="49">
        <v>0.28799999999999998</v>
      </c>
      <c r="D6" s="47">
        <f t="shared" si="0"/>
        <v>1.611264</v>
      </c>
      <c r="E6" s="47">
        <f t="shared" si="1"/>
        <v>0.66695199999999988</v>
      </c>
      <c r="F6" s="47">
        <f t="shared" si="2"/>
        <v>2.278216</v>
      </c>
      <c r="G6" s="20"/>
      <c r="H6" s="20"/>
    </row>
    <row r="7" spans="1:8" ht="15" customHeight="1" x14ac:dyDescent="0.15">
      <c r="A7" s="12"/>
      <c r="B7" s="49">
        <v>0.75</v>
      </c>
      <c r="C7" s="49">
        <v>0.27700000000000002</v>
      </c>
      <c r="D7" s="47">
        <f t="shared" si="0"/>
        <v>1.7645139999999999</v>
      </c>
      <c r="E7" s="47">
        <f t="shared" si="1"/>
        <v>0.56262000000000012</v>
      </c>
      <c r="F7" s="47">
        <f t="shared" si="2"/>
        <v>2.327134</v>
      </c>
      <c r="G7" s="20"/>
      <c r="H7" s="20"/>
    </row>
    <row r="8" spans="1:8" ht="15" customHeight="1" x14ac:dyDescent="0.15">
      <c r="A8" s="12"/>
      <c r="B8" s="49">
        <v>0.80800000000000005</v>
      </c>
      <c r="C8" s="49">
        <v>0.28100000000000003</v>
      </c>
      <c r="D8" s="47">
        <f t="shared" si="0"/>
        <v>1.909994</v>
      </c>
      <c r="E8" s="47">
        <f t="shared" si="1"/>
        <v>0.52668799999999993</v>
      </c>
      <c r="F8" s="47">
        <f t="shared" si="2"/>
        <v>2.4366819999999998</v>
      </c>
      <c r="G8" s="20"/>
      <c r="H8" s="20"/>
    </row>
    <row r="9" spans="1:8" ht="15" customHeight="1" x14ac:dyDescent="0.15">
      <c r="A9" s="12"/>
      <c r="B9" s="49"/>
      <c r="C9" s="49"/>
      <c r="D9" s="47">
        <f>AVERAGE(D3:D8)</f>
        <v>1.7726103333333334</v>
      </c>
      <c r="E9" s="47">
        <f>AVERAGE(E3:E8)</f>
        <v>0.58076833333333333</v>
      </c>
      <c r="F9" s="47">
        <f t="shared" si="2"/>
        <v>2.353378666666667</v>
      </c>
      <c r="G9" s="20"/>
      <c r="H9" s="20"/>
    </row>
    <row r="10" spans="1:8" ht="15" customHeight="1" x14ac:dyDescent="0.15">
      <c r="A10" s="12"/>
      <c r="B10" s="49"/>
      <c r="C10" s="49"/>
      <c r="D10" s="47"/>
      <c r="E10" s="47"/>
      <c r="F10" s="47"/>
      <c r="G10" s="20"/>
      <c r="H10" s="20"/>
    </row>
    <row r="11" spans="1:8" ht="15" customHeight="1" x14ac:dyDescent="0.15">
      <c r="A11" s="7" t="s">
        <v>13</v>
      </c>
      <c r="B11" s="45">
        <v>0.69599999999999995</v>
      </c>
      <c r="C11" s="45">
        <v>0.27900000000000003</v>
      </c>
      <c r="D11" s="47">
        <f t="shared" si="0"/>
        <v>1.6261019999999999</v>
      </c>
      <c r="E11" s="47">
        <f t="shared" si="1"/>
        <v>0.62217600000000017</v>
      </c>
      <c r="F11" s="47">
        <f t="shared" si="2"/>
        <v>2.248278</v>
      </c>
      <c r="G11" s="48"/>
      <c r="H11" s="48"/>
    </row>
    <row r="12" spans="1:8" ht="15" customHeight="1" x14ac:dyDescent="0.15">
      <c r="A12" s="12"/>
      <c r="B12" s="49">
        <v>0.41599999999999998</v>
      </c>
      <c r="C12" s="49">
        <v>0.14399999999999999</v>
      </c>
      <c r="D12" s="47">
        <f t="shared" si="0"/>
        <v>0.98371200000000003</v>
      </c>
      <c r="E12" s="47">
        <f t="shared" si="1"/>
        <v>0.268096</v>
      </c>
      <c r="F12" s="47">
        <f t="shared" si="2"/>
        <v>1.251808</v>
      </c>
      <c r="G12" s="20"/>
      <c r="H12" s="20"/>
    </row>
    <row r="13" spans="1:8" ht="15" customHeight="1" x14ac:dyDescent="0.15">
      <c r="A13" s="12"/>
      <c r="B13" s="49">
        <v>0.625</v>
      </c>
      <c r="C13" s="49">
        <v>0.22</v>
      </c>
      <c r="D13" s="47">
        <f t="shared" si="0"/>
        <v>1.47604</v>
      </c>
      <c r="E13" s="47">
        <f t="shared" si="1"/>
        <v>0.41944999999999993</v>
      </c>
      <c r="F13" s="47">
        <f t="shared" si="2"/>
        <v>1.8954899999999999</v>
      </c>
      <c r="G13" s="20"/>
      <c r="H13" s="20"/>
    </row>
    <row r="14" spans="1:8" ht="15" customHeight="1" x14ac:dyDescent="0.15">
      <c r="A14" s="12"/>
      <c r="B14" s="49">
        <v>0.376</v>
      </c>
      <c r="C14" s="49">
        <v>0.13900000000000001</v>
      </c>
      <c r="D14" s="47">
        <f t="shared" si="0"/>
        <v>0.88454200000000005</v>
      </c>
      <c r="E14" s="47">
        <f t="shared" si="1"/>
        <v>0.28265600000000007</v>
      </c>
      <c r="F14" s="47">
        <f t="shared" si="2"/>
        <v>1.1671980000000002</v>
      </c>
      <c r="G14" s="20"/>
      <c r="H14" s="20"/>
    </row>
    <row r="15" spans="1:8" ht="15" customHeight="1" x14ac:dyDescent="0.15">
      <c r="A15" s="12"/>
      <c r="B15" s="49">
        <v>0.54300000000000004</v>
      </c>
      <c r="C15" s="49">
        <v>0.18099999999999999</v>
      </c>
      <c r="D15" s="47">
        <f t="shared" si="0"/>
        <v>1.2876340000000002</v>
      </c>
      <c r="E15" s="47">
        <f t="shared" si="1"/>
        <v>0.31819799999999998</v>
      </c>
      <c r="F15" s="47">
        <f t="shared" si="2"/>
        <v>1.6058320000000001</v>
      </c>
      <c r="G15" s="20"/>
      <c r="H15" s="20"/>
    </row>
    <row r="16" spans="1:8" ht="15" customHeight="1" x14ac:dyDescent="0.15">
      <c r="A16" s="12"/>
      <c r="B16" s="49">
        <v>0.85899999999999999</v>
      </c>
      <c r="C16" s="49">
        <v>0.312</v>
      </c>
      <c r="D16" s="47">
        <f t="shared" si="0"/>
        <v>2.0236799999999997</v>
      </c>
      <c r="E16" s="47">
        <f t="shared" si="1"/>
        <v>0.62041400000000002</v>
      </c>
      <c r="F16" s="47">
        <f t="shared" si="2"/>
        <v>2.6440939999999999</v>
      </c>
      <c r="G16" s="20"/>
      <c r="H16" s="20"/>
    </row>
    <row r="17" spans="1:8" ht="15" customHeight="1" x14ac:dyDescent="0.15">
      <c r="A17" s="12"/>
      <c r="B17" s="49"/>
      <c r="C17" s="49"/>
      <c r="D17" s="47">
        <f>AVERAGE(D11:D16)</f>
        <v>1.380285</v>
      </c>
      <c r="E17" s="47">
        <f>AVERAGE(E11:E16)</f>
        <v>0.42183166666666666</v>
      </c>
      <c r="F17" s="47">
        <f t="shared" si="2"/>
        <v>1.8021166666666666</v>
      </c>
      <c r="G17" s="20"/>
      <c r="H17" s="20"/>
    </row>
    <row r="18" spans="1:8" ht="15" customHeight="1" x14ac:dyDescent="0.15">
      <c r="A18" s="12"/>
      <c r="B18" s="49"/>
      <c r="C18" s="49"/>
      <c r="D18" s="47"/>
      <c r="E18" s="47"/>
      <c r="F18" s="47"/>
      <c r="G18" s="20"/>
      <c r="H18" s="20"/>
    </row>
    <row r="19" spans="1:8" ht="15" customHeight="1" x14ac:dyDescent="0.15">
      <c r="A19" s="7" t="s">
        <v>14</v>
      </c>
      <c r="B19" s="45">
        <v>0.41499999999999998</v>
      </c>
      <c r="C19" s="45">
        <v>0.16700000000000001</v>
      </c>
      <c r="D19" s="47">
        <f t="shared" ref="D19:D83" si="3">(((12.72*B19-2.59*C19)*10)/1000)/0.05</f>
        <v>0.96925400000000006</v>
      </c>
      <c r="E19" s="47">
        <f t="shared" ref="E19:E83" si="4">(((22.8*C19-4.67*B19)*10)/1000)/0.05</f>
        <v>0.37391000000000013</v>
      </c>
      <c r="F19" s="47">
        <f t="shared" si="2"/>
        <v>1.3431640000000002</v>
      </c>
      <c r="G19" s="48"/>
      <c r="H19" s="48"/>
    </row>
    <row r="20" spans="1:8" ht="15" customHeight="1" x14ac:dyDescent="0.15">
      <c r="A20" s="12"/>
      <c r="B20" s="49">
        <v>0.38200000000000001</v>
      </c>
      <c r="C20" s="49">
        <v>0.115</v>
      </c>
      <c r="D20" s="47">
        <f t="shared" si="3"/>
        <v>0.91223799999999988</v>
      </c>
      <c r="E20" s="47">
        <f t="shared" si="4"/>
        <v>0.16761200000000007</v>
      </c>
      <c r="F20" s="47">
        <f t="shared" si="2"/>
        <v>1.07985</v>
      </c>
      <c r="G20" s="20"/>
      <c r="H20" s="20"/>
    </row>
    <row r="21" spans="1:8" ht="15" customHeight="1" x14ac:dyDescent="0.15">
      <c r="A21" s="12"/>
      <c r="B21" s="49">
        <v>0.54100000000000004</v>
      </c>
      <c r="C21" s="49">
        <v>0.14499999999999999</v>
      </c>
      <c r="D21" s="47">
        <f t="shared" si="3"/>
        <v>1.3011940000000004</v>
      </c>
      <c r="E21" s="47">
        <f t="shared" si="4"/>
        <v>0.15590599999999996</v>
      </c>
      <c r="F21" s="47">
        <f t="shared" si="2"/>
        <v>1.4571000000000003</v>
      </c>
      <c r="G21" s="20"/>
      <c r="H21" s="20"/>
    </row>
    <row r="22" spans="1:8" ht="15" customHeight="1" x14ac:dyDescent="0.15">
      <c r="A22" s="12"/>
      <c r="B22" s="49">
        <v>0.36199999999999999</v>
      </c>
      <c r="C22" s="49">
        <v>0.154</v>
      </c>
      <c r="D22" s="47">
        <f t="shared" si="3"/>
        <v>0.8411559999999999</v>
      </c>
      <c r="E22" s="47">
        <f t="shared" si="4"/>
        <v>0.36413200000000007</v>
      </c>
      <c r="F22" s="47">
        <f t="shared" si="2"/>
        <v>1.2052879999999999</v>
      </c>
      <c r="G22" s="20"/>
      <c r="H22" s="20"/>
    </row>
    <row r="23" spans="1:8" ht="15" customHeight="1" x14ac:dyDescent="0.15">
      <c r="A23" s="12"/>
      <c r="B23" s="49">
        <v>0.35899999999999999</v>
      </c>
      <c r="C23" s="49">
        <v>0.10299999999999999</v>
      </c>
      <c r="D23" s="47">
        <f t="shared" si="3"/>
        <v>0.85994199999999998</v>
      </c>
      <c r="E23" s="47">
        <f t="shared" si="4"/>
        <v>0.13437399999999999</v>
      </c>
      <c r="F23" s="47">
        <f t="shared" si="2"/>
        <v>0.99431599999999998</v>
      </c>
      <c r="G23" s="20"/>
      <c r="H23" s="20"/>
    </row>
    <row r="24" spans="1:8" ht="15" customHeight="1" x14ac:dyDescent="0.15">
      <c r="A24" s="12"/>
      <c r="B24" s="49">
        <v>0.56799999999999995</v>
      </c>
      <c r="C24" s="49">
        <v>0.20100000000000001</v>
      </c>
      <c r="D24" s="47">
        <f t="shared" si="3"/>
        <v>1.3408739999999997</v>
      </c>
      <c r="E24" s="47">
        <f t="shared" si="4"/>
        <v>0.38604800000000011</v>
      </c>
      <c r="F24" s="47">
        <f t="shared" si="2"/>
        <v>1.7269219999999998</v>
      </c>
      <c r="G24" s="20"/>
      <c r="H24" s="20"/>
    </row>
    <row r="25" spans="1:8" ht="15" customHeight="1" x14ac:dyDescent="0.15">
      <c r="A25" s="12"/>
      <c r="B25" s="49"/>
      <c r="C25" s="49"/>
      <c r="D25" s="47">
        <f>AVERAGE(D19:D24)</f>
        <v>1.0374429999999999</v>
      </c>
      <c r="E25" s="47">
        <f>AVERAGE(E19:E24)</f>
        <v>0.26366366666666674</v>
      </c>
      <c r="F25" s="47">
        <f t="shared" si="2"/>
        <v>1.3011066666666666</v>
      </c>
      <c r="G25" s="20"/>
      <c r="H25" s="20"/>
    </row>
    <row r="26" spans="1:8" ht="15" customHeight="1" x14ac:dyDescent="0.15">
      <c r="A26" s="12"/>
      <c r="B26" s="49"/>
      <c r="C26" s="49"/>
      <c r="D26" s="47"/>
      <c r="E26" s="47"/>
      <c r="F26" s="47"/>
      <c r="G26" s="20"/>
      <c r="H26" s="20"/>
    </row>
    <row r="27" spans="1:8" ht="15" customHeight="1" x14ac:dyDescent="0.15">
      <c r="A27" s="14" t="s">
        <v>15</v>
      </c>
      <c r="B27" s="45">
        <v>0.746</v>
      </c>
      <c r="C27" s="46">
        <v>0.26200000000000001</v>
      </c>
      <c r="D27" s="47">
        <f t="shared" ref="D27:D32" si="5">(((12.72*B27-2.59*C27)*10)/1000)/0.05</f>
        <v>1.762108</v>
      </c>
      <c r="E27" s="47">
        <f t="shared" ref="E27:E32" si="6">(((22.8*C27-4.67*B27)*10)/1000)/0.05</f>
        <v>0.49795600000000001</v>
      </c>
      <c r="F27" s="47">
        <f t="shared" ref="F27:F32" si="7">(D27+E27)</f>
        <v>2.2600639999999999</v>
      </c>
      <c r="G27" s="48"/>
      <c r="H27" s="48"/>
    </row>
    <row r="28" spans="1:8" ht="15" customHeight="1" x14ac:dyDescent="0.15">
      <c r="A28" s="12"/>
      <c r="B28" s="49">
        <v>0.76400000000000001</v>
      </c>
      <c r="C28" s="50">
        <v>0.28499999999999998</v>
      </c>
      <c r="D28" s="47">
        <f t="shared" si="5"/>
        <v>1.7959860000000001</v>
      </c>
      <c r="E28" s="47">
        <f t="shared" si="6"/>
        <v>0.58602399999999977</v>
      </c>
      <c r="F28" s="47">
        <f t="shared" si="7"/>
        <v>2.3820099999999997</v>
      </c>
      <c r="G28" s="20"/>
      <c r="H28" s="20"/>
    </row>
    <row r="29" spans="1:8" ht="15" customHeight="1" x14ac:dyDescent="0.15">
      <c r="A29" s="12"/>
      <c r="B29" s="49">
        <v>0.68400000000000005</v>
      </c>
      <c r="C29" s="50">
        <v>0.30299999999999999</v>
      </c>
      <c r="D29" s="47">
        <f t="shared" si="5"/>
        <v>1.583142</v>
      </c>
      <c r="E29" s="47">
        <f t="shared" si="6"/>
        <v>0.74282400000000004</v>
      </c>
      <c r="F29" s="47">
        <f t="shared" si="7"/>
        <v>2.3259660000000002</v>
      </c>
      <c r="G29" s="20"/>
      <c r="H29" s="20"/>
    </row>
    <row r="30" spans="1:8" ht="15" customHeight="1" x14ac:dyDescent="0.15">
      <c r="A30" s="12"/>
      <c r="B30" s="49">
        <v>0.67600000000000005</v>
      </c>
      <c r="C30" s="50">
        <v>0.24</v>
      </c>
      <c r="D30" s="47">
        <f t="shared" si="5"/>
        <v>1.5954240000000002</v>
      </c>
      <c r="E30" s="47">
        <f t="shared" si="6"/>
        <v>0.46301599999999987</v>
      </c>
      <c r="F30" s="47">
        <f t="shared" si="7"/>
        <v>2.05844</v>
      </c>
      <c r="G30" s="20"/>
      <c r="H30" s="20"/>
    </row>
    <row r="31" spans="1:8" ht="15" customHeight="1" x14ac:dyDescent="0.15">
      <c r="A31" s="12"/>
      <c r="B31" s="49">
        <v>0.68500000000000005</v>
      </c>
      <c r="C31" s="50">
        <v>0.29599999999999999</v>
      </c>
      <c r="D31" s="47">
        <f t="shared" si="5"/>
        <v>1.5893120000000001</v>
      </c>
      <c r="E31" s="47">
        <f t="shared" si="6"/>
        <v>0.70996999999999999</v>
      </c>
      <c r="F31" s="47">
        <f t="shared" si="7"/>
        <v>2.2992819999999998</v>
      </c>
      <c r="G31" s="20"/>
      <c r="H31" s="20"/>
    </row>
    <row r="32" spans="1:8" ht="15" customHeight="1" x14ac:dyDescent="0.15">
      <c r="A32" s="12"/>
      <c r="B32" s="49">
        <v>0.67900000000000005</v>
      </c>
      <c r="C32" s="50">
        <v>0.23100000000000001</v>
      </c>
      <c r="D32" s="47">
        <f t="shared" si="5"/>
        <v>1.6077180000000002</v>
      </c>
      <c r="E32" s="47">
        <f t="shared" si="6"/>
        <v>0.4191740000000001</v>
      </c>
      <c r="F32" s="47">
        <f t="shared" si="7"/>
        <v>2.0268920000000001</v>
      </c>
      <c r="G32" s="20"/>
      <c r="H32" s="20"/>
    </row>
    <row r="33" spans="1:8" ht="15" customHeight="1" x14ac:dyDescent="0.15">
      <c r="A33" s="12"/>
      <c r="B33" s="49"/>
      <c r="C33" s="49"/>
      <c r="D33" s="47"/>
      <c r="E33" s="47"/>
      <c r="F33" s="47"/>
      <c r="G33" s="20"/>
      <c r="H33" s="20"/>
    </row>
    <row r="34" spans="1:8" ht="15" customHeight="1" x14ac:dyDescent="0.15">
      <c r="A34" s="7" t="s">
        <v>16</v>
      </c>
      <c r="B34" s="45">
        <v>0.63</v>
      </c>
      <c r="C34" s="45">
        <v>0.22800000000000001</v>
      </c>
      <c r="D34" s="47">
        <f t="shared" ref="D34:D39" si="8">(((12.72*B34-2.59*C34)*10)/1000)/0.05</f>
        <v>1.4846159999999999</v>
      </c>
      <c r="E34" s="47">
        <f t="shared" ref="E34:E39" si="9">(((22.8*C34-4.67*B34)*10)/1000)/0.05</f>
        <v>0.45126000000000005</v>
      </c>
      <c r="F34" s="47">
        <f t="shared" ref="F34:F40" si="10">(D34+E34)</f>
        <v>1.9358759999999999</v>
      </c>
      <c r="G34" s="48"/>
      <c r="H34" s="48"/>
    </row>
    <row r="35" spans="1:8" ht="15" customHeight="1" x14ac:dyDescent="0.15">
      <c r="A35" s="12"/>
      <c r="B35" s="49">
        <v>0.621</v>
      </c>
      <c r="C35" s="49">
        <v>0.215</v>
      </c>
      <c r="D35" s="47">
        <f t="shared" si="8"/>
        <v>1.4684540000000001</v>
      </c>
      <c r="E35" s="47">
        <f t="shared" si="9"/>
        <v>0.40038599999999996</v>
      </c>
      <c r="F35" s="47">
        <f t="shared" si="10"/>
        <v>1.8688400000000001</v>
      </c>
      <c r="G35" s="20"/>
      <c r="H35" s="20"/>
    </row>
    <row r="36" spans="1:8" ht="15" customHeight="1" x14ac:dyDescent="0.15">
      <c r="A36" s="12"/>
      <c r="B36" s="49">
        <v>0.61399999999999999</v>
      </c>
      <c r="C36" s="49">
        <v>0.22</v>
      </c>
      <c r="D36" s="47">
        <f t="shared" si="8"/>
        <v>1.448056</v>
      </c>
      <c r="E36" s="47">
        <f t="shared" si="9"/>
        <v>0.42972400000000005</v>
      </c>
      <c r="F36" s="47">
        <f t="shared" si="10"/>
        <v>1.87778</v>
      </c>
      <c r="G36" s="20"/>
      <c r="H36" s="20"/>
    </row>
    <row r="37" spans="1:8" ht="15" customHeight="1" x14ac:dyDescent="0.15">
      <c r="A37" s="12"/>
      <c r="B37" s="49">
        <v>0.60699999999999998</v>
      </c>
      <c r="C37" s="49">
        <v>0.28199999999999997</v>
      </c>
      <c r="D37" s="47">
        <f t="shared" si="8"/>
        <v>1.3981319999999999</v>
      </c>
      <c r="E37" s="47">
        <f t="shared" si="9"/>
        <v>0.71898200000000001</v>
      </c>
      <c r="F37" s="47">
        <f t="shared" si="10"/>
        <v>2.1171139999999999</v>
      </c>
      <c r="G37" s="20"/>
      <c r="H37" s="20"/>
    </row>
    <row r="38" spans="1:8" ht="15" customHeight="1" x14ac:dyDescent="0.15">
      <c r="A38" s="12"/>
      <c r="B38" s="49">
        <v>0.59</v>
      </c>
      <c r="C38" s="49">
        <v>0.24099999999999999</v>
      </c>
      <c r="D38" s="47">
        <f t="shared" si="8"/>
        <v>1.3761220000000001</v>
      </c>
      <c r="E38" s="47">
        <f t="shared" si="9"/>
        <v>0.54789999999999994</v>
      </c>
      <c r="F38" s="47">
        <f t="shared" si="10"/>
        <v>1.9240219999999999</v>
      </c>
      <c r="G38" s="20"/>
      <c r="H38" s="20"/>
    </row>
    <row r="39" spans="1:8" ht="15" customHeight="1" x14ac:dyDescent="0.15">
      <c r="A39" s="12"/>
      <c r="B39" s="49">
        <v>0.54600000000000004</v>
      </c>
      <c r="C39" s="49">
        <v>0.187</v>
      </c>
      <c r="D39" s="47">
        <f t="shared" si="8"/>
        <v>1.2921580000000001</v>
      </c>
      <c r="E39" s="47">
        <f t="shared" si="9"/>
        <v>0.34275600000000001</v>
      </c>
      <c r="F39" s="47">
        <f t="shared" si="10"/>
        <v>1.6349140000000002</v>
      </c>
      <c r="G39" s="20"/>
      <c r="H39" s="20"/>
    </row>
    <row r="40" spans="1:8" x14ac:dyDescent="0.15">
      <c r="A40" s="12"/>
      <c r="B40" s="49"/>
      <c r="C40" s="49"/>
      <c r="D40" s="47">
        <f>AVERAGE(D34:D39)</f>
        <v>1.4112563333333334</v>
      </c>
      <c r="E40" s="47">
        <f>AVERAGE(E34:E39)</f>
        <v>0.48183466666666669</v>
      </c>
      <c r="F40" s="47">
        <f t="shared" si="10"/>
        <v>1.8930910000000001</v>
      </c>
      <c r="G40" s="20"/>
      <c r="H40" s="20"/>
    </row>
    <row r="41" spans="1:8" x14ac:dyDescent="0.15">
      <c r="A41" s="12"/>
      <c r="B41" s="49"/>
      <c r="C41" s="49"/>
      <c r="D41" s="47"/>
      <c r="E41" s="47"/>
      <c r="F41" s="47"/>
      <c r="G41" s="20"/>
      <c r="H41" s="20"/>
    </row>
    <row r="42" spans="1:8" x14ac:dyDescent="0.15">
      <c r="A42" s="7" t="s">
        <v>17</v>
      </c>
      <c r="B42" s="45">
        <v>0.56499999999999995</v>
      </c>
      <c r="C42" s="45">
        <v>0.193</v>
      </c>
      <c r="D42" s="47">
        <f t="shared" ref="D42:D47" si="11">(((12.72*B42-2.59*C42)*10)/1000)/0.05</f>
        <v>1.337386</v>
      </c>
      <c r="E42" s="47">
        <f t="shared" ref="E42:E47" si="12">(((22.8*C42-4.67*B42)*10)/1000)/0.05</f>
        <v>0.35237000000000018</v>
      </c>
      <c r="F42" s="47">
        <f t="shared" ref="F42:F47" si="13">(D42+E42)</f>
        <v>1.689756</v>
      </c>
      <c r="G42" s="48"/>
      <c r="H42" s="48"/>
    </row>
    <row r="43" spans="1:8" x14ac:dyDescent="0.15">
      <c r="A43" s="12"/>
      <c r="B43" s="49">
        <v>0.60599999999999998</v>
      </c>
      <c r="C43" s="49">
        <v>0.191</v>
      </c>
      <c r="D43" s="47">
        <f t="shared" si="11"/>
        <v>1.442726</v>
      </c>
      <c r="E43" s="47">
        <f t="shared" si="12"/>
        <v>0.304956</v>
      </c>
      <c r="F43" s="47">
        <f t="shared" si="13"/>
        <v>1.747682</v>
      </c>
      <c r="G43" s="20"/>
      <c r="H43" s="20"/>
    </row>
    <row r="44" spans="1:8" x14ac:dyDescent="0.15">
      <c r="A44" s="12"/>
      <c r="B44" s="49">
        <v>0.64</v>
      </c>
      <c r="C44" s="49">
        <v>0.20300000000000001</v>
      </c>
      <c r="D44" s="47">
        <f t="shared" si="11"/>
        <v>1.5230060000000003</v>
      </c>
      <c r="E44" s="47">
        <f t="shared" si="12"/>
        <v>0.32791999999999999</v>
      </c>
      <c r="F44" s="47">
        <f t="shared" si="13"/>
        <v>1.8509260000000003</v>
      </c>
      <c r="G44" s="20"/>
      <c r="H44" s="20"/>
    </row>
    <row r="45" spans="1:8" x14ac:dyDescent="0.15">
      <c r="A45" s="12"/>
      <c r="B45" s="49">
        <v>0.65800000000000003</v>
      </c>
      <c r="C45" s="49">
        <v>0.17899999999999999</v>
      </c>
      <c r="D45" s="47">
        <f t="shared" si="11"/>
        <v>1.5812300000000001</v>
      </c>
      <c r="E45" s="47">
        <f t="shared" si="12"/>
        <v>0.20166800000000001</v>
      </c>
      <c r="F45" s="47">
        <f t="shared" si="13"/>
        <v>1.7828980000000001</v>
      </c>
      <c r="G45" s="20"/>
      <c r="H45" s="20"/>
    </row>
    <row r="46" spans="1:8" x14ac:dyDescent="0.15">
      <c r="A46" s="12"/>
      <c r="B46" s="49">
        <v>0.57399999999999995</v>
      </c>
      <c r="C46" s="49">
        <v>0.14199999999999999</v>
      </c>
      <c r="D46" s="47">
        <f t="shared" si="11"/>
        <v>1.3867</v>
      </c>
      <c r="E46" s="47">
        <f t="shared" si="12"/>
        <v>0.11140400000000002</v>
      </c>
      <c r="F46" s="47">
        <f t="shared" si="13"/>
        <v>1.4981040000000001</v>
      </c>
      <c r="G46" s="20"/>
      <c r="H46" s="20"/>
    </row>
    <row r="47" spans="1:8" x14ac:dyDescent="0.15">
      <c r="A47" s="12"/>
      <c r="B47" s="49">
        <v>0.625</v>
      </c>
      <c r="C47" s="49">
        <v>0.22500000000000001</v>
      </c>
      <c r="D47" s="47">
        <f t="shared" si="11"/>
        <v>1.4734499999999999</v>
      </c>
      <c r="E47" s="47">
        <f t="shared" si="12"/>
        <v>0.44224999999999992</v>
      </c>
      <c r="F47" s="47">
        <f t="shared" si="13"/>
        <v>1.9156999999999997</v>
      </c>
      <c r="G47" s="20"/>
      <c r="H47" s="20"/>
    </row>
    <row r="48" spans="1:8" x14ac:dyDescent="0.15">
      <c r="A48" s="12"/>
      <c r="B48" s="49"/>
      <c r="C48" s="49"/>
      <c r="D48" s="47"/>
      <c r="E48" s="47"/>
      <c r="F48" s="47"/>
      <c r="G48" s="20"/>
      <c r="H48" s="20"/>
    </row>
    <row r="49" spans="1:8" x14ac:dyDescent="0.15">
      <c r="A49" s="12"/>
      <c r="B49" s="49"/>
      <c r="C49" s="49"/>
      <c r="D49" s="47"/>
      <c r="E49" s="47"/>
      <c r="F49" s="47"/>
      <c r="G49" s="20"/>
      <c r="H49" s="20"/>
    </row>
    <row r="50" spans="1:8" x14ac:dyDescent="0.15">
      <c r="A50" s="12"/>
      <c r="B50" s="49"/>
      <c r="C50" s="49"/>
      <c r="D50" s="47"/>
      <c r="E50" s="47"/>
      <c r="F50" s="47"/>
      <c r="G50" s="20"/>
      <c r="H50" s="20"/>
    </row>
    <row r="51" spans="1:8" x14ac:dyDescent="0.15">
      <c r="A51" s="17" t="s">
        <v>18</v>
      </c>
      <c r="B51" s="51">
        <v>0.40010000000000001</v>
      </c>
      <c r="C51" s="51">
        <v>0.14599999999999999</v>
      </c>
      <c r="D51" s="47">
        <f t="shared" ref="D51:D72" si="14">(((12.72*B51-2.59*C51)*10)/1000)/0.05</f>
        <v>0.94222639999999991</v>
      </c>
      <c r="E51" s="47">
        <f t="shared" ref="E51:E72" si="15">(((22.8*C51-4.67*B51)*10)/1000)/0.05</f>
        <v>0.2920665999999999</v>
      </c>
      <c r="F51" s="47">
        <f t="shared" ref="F51:F57" si="16">(D51+E51)</f>
        <v>1.2342929999999999</v>
      </c>
      <c r="G51" s="52"/>
      <c r="H51" s="52"/>
    </row>
    <row r="52" spans="1:8" x14ac:dyDescent="0.15">
      <c r="A52" s="12"/>
      <c r="B52" s="49">
        <v>0.25800000000000001</v>
      </c>
      <c r="C52" s="49">
        <v>0.10100000000000001</v>
      </c>
      <c r="D52" s="47">
        <f t="shared" si="14"/>
        <v>0.60403399999999996</v>
      </c>
      <c r="E52" s="47">
        <f t="shared" si="15"/>
        <v>0.21958800000000006</v>
      </c>
      <c r="F52" s="47">
        <f t="shared" si="16"/>
        <v>0.82362200000000008</v>
      </c>
      <c r="G52" s="20"/>
      <c r="H52" s="20"/>
    </row>
    <row r="53" spans="1:8" x14ac:dyDescent="0.15">
      <c r="A53" s="12"/>
      <c r="B53" s="49">
        <v>0.26400000000000001</v>
      </c>
      <c r="C53" s="49">
        <v>9.4E-2</v>
      </c>
      <c r="D53" s="47">
        <f t="shared" si="14"/>
        <v>0.62292400000000003</v>
      </c>
      <c r="E53" s="47">
        <f t="shared" si="15"/>
        <v>0.18206400000000003</v>
      </c>
      <c r="F53" s="47">
        <f t="shared" si="16"/>
        <v>0.80498800000000004</v>
      </c>
      <c r="G53" s="20"/>
      <c r="H53" s="20"/>
    </row>
    <row r="54" spans="1:8" x14ac:dyDescent="0.15">
      <c r="A54" s="12"/>
      <c r="B54" s="49">
        <v>0.184</v>
      </c>
      <c r="C54" s="49">
        <v>6.0999999999999999E-2</v>
      </c>
      <c r="D54" s="47">
        <f t="shared" si="14"/>
        <v>0.436498</v>
      </c>
      <c r="E54" s="47">
        <f t="shared" si="15"/>
        <v>0.10630400000000001</v>
      </c>
      <c r="F54" s="47">
        <f t="shared" si="16"/>
        <v>0.54280200000000001</v>
      </c>
      <c r="G54" s="20"/>
      <c r="H54" s="20"/>
    </row>
    <row r="55" spans="1:8" x14ac:dyDescent="0.15">
      <c r="A55" s="12"/>
      <c r="B55" s="49">
        <v>0.27400000000000002</v>
      </c>
      <c r="C55" s="49">
        <v>9.6000000000000002E-2</v>
      </c>
      <c r="D55" s="47">
        <f t="shared" si="14"/>
        <v>0.64732800000000001</v>
      </c>
      <c r="E55" s="47">
        <f t="shared" si="15"/>
        <v>0.18184399999999995</v>
      </c>
      <c r="F55" s="47">
        <f t="shared" si="16"/>
        <v>0.82917200000000002</v>
      </c>
      <c r="G55" s="20"/>
      <c r="H55" s="20"/>
    </row>
    <row r="56" spans="1:8" x14ac:dyDescent="0.15">
      <c r="A56" s="12"/>
      <c r="B56" s="49">
        <v>0.45500000000000002</v>
      </c>
      <c r="C56" s="49">
        <v>0.16600000000000001</v>
      </c>
      <c r="D56" s="47">
        <f t="shared" si="14"/>
        <v>1.0715319999999999</v>
      </c>
      <c r="E56" s="47">
        <f t="shared" si="15"/>
        <v>0.33199000000000006</v>
      </c>
      <c r="F56" s="47">
        <f t="shared" si="16"/>
        <v>1.4035219999999999</v>
      </c>
      <c r="G56" s="20"/>
      <c r="H56" s="20"/>
    </row>
    <row r="57" spans="1:8" x14ac:dyDescent="0.15">
      <c r="A57" s="12"/>
      <c r="B57" s="49"/>
      <c r="C57" s="49"/>
      <c r="D57" s="47">
        <f>AVERAGE(D51:D56)</f>
        <v>0.72075706666666661</v>
      </c>
      <c r="E57" s="47">
        <f>AVERAGE(E51:E56)</f>
        <v>0.21897609999999998</v>
      </c>
      <c r="F57" s="47">
        <f t="shared" si="16"/>
        <v>0.93973316666666662</v>
      </c>
      <c r="G57" s="20"/>
      <c r="H57" s="20"/>
    </row>
    <row r="58" spans="1:8" x14ac:dyDescent="0.15">
      <c r="A58" s="12"/>
      <c r="B58" s="49"/>
      <c r="C58" s="49"/>
      <c r="D58" s="47"/>
      <c r="E58" s="47"/>
      <c r="F58" s="47"/>
      <c r="G58" s="20"/>
      <c r="H58" s="20"/>
    </row>
    <row r="59" spans="1:8" x14ac:dyDescent="0.15">
      <c r="A59" s="17" t="s">
        <v>19</v>
      </c>
      <c r="B59" s="51">
        <v>0.307</v>
      </c>
      <c r="C59" s="51">
        <v>0.107</v>
      </c>
      <c r="D59" s="47">
        <f t="shared" si="14"/>
        <v>0.72558199999999995</v>
      </c>
      <c r="E59" s="47">
        <f t="shared" si="15"/>
        <v>0.20118200000000003</v>
      </c>
      <c r="F59" s="47">
        <f t="shared" ref="F59:F65" si="17">(D59+E59)</f>
        <v>0.92676399999999992</v>
      </c>
      <c r="G59" s="52"/>
      <c r="H59" s="52"/>
    </row>
    <row r="60" spans="1:8" x14ac:dyDescent="0.15">
      <c r="A60" s="12"/>
      <c r="B60" s="49">
        <v>0.111</v>
      </c>
      <c r="C60" s="49">
        <v>7.1999999999999995E-2</v>
      </c>
      <c r="D60" s="47">
        <f t="shared" si="14"/>
        <v>0.245088</v>
      </c>
      <c r="E60" s="47">
        <f t="shared" si="15"/>
        <v>0.22464599999999996</v>
      </c>
      <c r="F60" s="47">
        <f t="shared" si="17"/>
        <v>0.46973399999999998</v>
      </c>
      <c r="G60" s="20"/>
      <c r="H60" s="20"/>
    </row>
    <row r="61" spans="1:8" x14ac:dyDescent="0.15">
      <c r="A61" s="12"/>
      <c r="B61" s="49">
        <v>0.19400000000000001</v>
      </c>
      <c r="C61" s="49">
        <v>7.9000000000000001E-2</v>
      </c>
      <c r="D61" s="47">
        <f t="shared" si="14"/>
        <v>0.45261399999999991</v>
      </c>
      <c r="E61" s="47">
        <f t="shared" si="15"/>
        <v>0.17904400000000001</v>
      </c>
      <c r="F61" s="47">
        <f t="shared" si="17"/>
        <v>0.63165799999999994</v>
      </c>
      <c r="G61" s="20"/>
      <c r="H61" s="20"/>
    </row>
    <row r="62" spans="1:8" x14ac:dyDescent="0.15">
      <c r="A62" s="12"/>
      <c r="B62" s="49">
        <v>0.28299999999999997</v>
      </c>
      <c r="C62" s="49">
        <v>8.5999999999999993E-2</v>
      </c>
      <c r="D62" s="47">
        <f t="shared" si="14"/>
        <v>0.675404</v>
      </c>
      <c r="E62" s="47">
        <f t="shared" si="15"/>
        <v>0.12783799999999998</v>
      </c>
      <c r="F62" s="47">
        <f t="shared" si="17"/>
        <v>0.80324200000000001</v>
      </c>
      <c r="G62" s="20"/>
      <c r="H62" s="20"/>
    </row>
    <row r="63" spans="1:8" x14ac:dyDescent="0.15">
      <c r="A63" s="12"/>
      <c r="B63" s="49">
        <v>0.36</v>
      </c>
      <c r="C63" s="49">
        <v>0.106</v>
      </c>
      <c r="D63" s="47">
        <f t="shared" si="14"/>
        <v>0.86093199999999992</v>
      </c>
      <c r="E63" s="47">
        <f t="shared" si="15"/>
        <v>0.14711999999999997</v>
      </c>
      <c r="F63" s="47">
        <f t="shared" si="17"/>
        <v>1.0080519999999999</v>
      </c>
      <c r="G63" s="20"/>
      <c r="H63" s="20"/>
    </row>
    <row r="64" spans="1:8" x14ac:dyDescent="0.15">
      <c r="A64" s="12"/>
      <c r="B64" s="49">
        <v>0.223</v>
      </c>
      <c r="C64" s="49">
        <v>8.6999999999999994E-2</v>
      </c>
      <c r="D64" s="47">
        <f t="shared" si="14"/>
        <v>0.52224599999999988</v>
      </c>
      <c r="E64" s="47">
        <f t="shared" si="15"/>
        <v>0.18843799999999999</v>
      </c>
      <c r="F64" s="47">
        <f t="shared" si="17"/>
        <v>0.71068399999999987</v>
      </c>
      <c r="G64" s="20"/>
      <c r="H64" s="20"/>
    </row>
    <row r="65" spans="1:8" x14ac:dyDescent="0.15">
      <c r="A65" s="12"/>
      <c r="B65" s="49"/>
      <c r="C65" s="49"/>
      <c r="D65" s="47">
        <f>AVERAGE(D59:D64)</f>
        <v>0.58031099999999991</v>
      </c>
      <c r="E65" s="47">
        <f>AVERAGE(E59:E64)</f>
        <v>0.17804466666666663</v>
      </c>
      <c r="F65" s="47">
        <f t="shared" si="17"/>
        <v>0.75835566666666654</v>
      </c>
      <c r="G65" s="20"/>
      <c r="H65" s="20"/>
    </row>
    <row r="66" spans="1:8" x14ac:dyDescent="0.15">
      <c r="A66" s="12"/>
      <c r="B66" s="49"/>
      <c r="C66" s="49"/>
      <c r="D66" s="47"/>
      <c r="E66" s="47"/>
      <c r="F66" s="47"/>
      <c r="G66" s="20"/>
      <c r="H66" s="20"/>
    </row>
    <row r="67" spans="1:8" x14ac:dyDescent="0.15">
      <c r="A67" s="17" t="s">
        <v>20</v>
      </c>
      <c r="B67" s="51">
        <v>0.27800000000000002</v>
      </c>
      <c r="C67" s="51">
        <v>9.2999999999999999E-2</v>
      </c>
      <c r="D67" s="47">
        <f t="shared" si="14"/>
        <v>0.65905800000000014</v>
      </c>
      <c r="E67" s="47">
        <f t="shared" si="15"/>
        <v>0.16442799999999996</v>
      </c>
      <c r="F67" s="47">
        <f t="shared" ref="F67:F73" si="18">(D67+E67)</f>
        <v>0.82348600000000016</v>
      </c>
      <c r="G67" s="52"/>
      <c r="H67" s="52"/>
    </row>
    <row r="68" spans="1:8" x14ac:dyDescent="0.15">
      <c r="A68" s="12"/>
      <c r="B68" s="49">
        <v>0.44400000000000001</v>
      </c>
      <c r="C68" s="49">
        <v>0.152</v>
      </c>
      <c r="D68" s="47">
        <f t="shared" si="14"/>
        <v>1.0508</v>
      </c>
      <c r="E68" s="47">
        <f t="shared" si="15"/>
        <v>0.278424</v>
      </c>
      <c r="F68" s="47">
        <f t="shared" si="18"/>
        <v>1.329224</v>
      </c>
      <c r="G68" s="20"/>
      <c r="H68" s="20"/>
    </row>
    <row r="69" spans="1:8" x14ac:dyDescent="0.15">
      <c r="A69" s="12"/>
      <c r="B69" s="49">
        <v>0.20899999999999999</v>
      </c>
      <c r="C69" s="49">
        <v>6.5000000000000002E-2</v>
      </c>
      <c r="D69" s="47">
        <f t="shared" si="14"/>
        <v>0.49802599999999991</v>
      </c>
      <c r="E69" s="47">
        <f t="shared" si="15"/>
        <v>0.10119400000000005</v>
      </c>
      <c r="F69" s="47">
        <f t="shared" si="18"/>
        <v>0.59921999999999997</v>
      </c>
      <c r="G69" s="20"/>
      <c r="H69" s="20"/>
    </row>
    <row r="70" spans="1:8" x14ac:dyDescent="0.15">
      <c r="A70" s="12"/>
      <c r="B70" s="49">
        <v>0.17899999999999999</v>
      </c>
      <c r="C70" s="49">
        <v>0.06</v>
      </c>
      <c r="D70" s="47">
        <f t="shared" si="14"/>
        <v>0.42429599999999995</v>
      </c>
      <c r="E70" s="47">
        <f t="shared" si="15"/>
        <v>0.10641399999999998</v>
      </c>
      <c r="F70" s="47">
        <f t="shared" si="18"/>
        <v>0.5307099999999999</v>
      </c>
      <c r="G70" s="20"/>
      <c r="H70" s="20"/>
    </row>
    <row r="71" spans="1:8" x14ac:dyDescent="0.15">
      <c r="A71" s="12"/>
      <c r="B71" s="49">
        <v>0.27900000000000003</v>
      </c>
      <c r="C71" s="49">
        <v>8.7999999999999995E-2</v>
      </c>
      <c r="D71" s="47">
        <f t="shared" si="14"/>
        <v>0.66419199999999989</v>
      </c>
      <c r="E71" s="47">
        <f t="shared" si="15"/>
        <v>0.1406939999999999</v>
      </c>
      <c r="F71" s="47">
        <f t="shared" si="18"/>
        <v>0.80488599999999977</v>
      </c>
      <c r="G71" s="20"/>
      <c r="H71" s="20"/>
    </row>
    <row r="72" spans="1:8" x14ac:dyDescent="0.15">
      <c r="A72" s="12"/>
      <c r="B72" s="49">
        <v>0.38200000000000001</v>
      </c>
      <c r="C72" s="49">
        <v>0.124</v>
      </c>
      <c r="D72" s="47">
        <f t="shared" si="14"/>
        <v>0.90757600000000005</v>
      </c>
      <c r="E72" s="47">
        <f t="shared" si="15"/>
        <v>0.20865199999999995</v>
      </c>
      <c r="F72" s="47">
        <f t="shared" si="18"/>
        <v>1.116228</v>
      </c>
      <c r="G72" s="20"/>
      <c r="H72" s="20"/>
    </row>
    <row r="73" spans="1:8" x14ac:dyDescent="0.15">
      <c r="A73" s="12"/>
      <c r="B73" s="49"/>
      <c r="C73" s="49"/>
      <c r="D73" s="47">
        <f>AVERAGE(D67:D72)</f>
        <v>0.70065799999999989</v>
      </c>
      <c r="E73" s="47">
        <f>AVERAGE(E67:E72)</f>
        <v>0.1666343333333333</v>
      </c>
      <c r="F73" s="47">
        <f t="shared" si="18"/>
        <v>0.86729233333333322</v>
      </c>
      <c r="G73" s="20"/>
      <c r="H73" s="20"/>
    </row>
    <row r="74" spans="1:8" x14ac:dyDescent="0.15">
      <c r="A74" s="62"/>
      <c r="B74" s="63"/>
      <c r="C74" s="63"/>
      <c r="D74" s="60"/>
      <c r="E74" s="60"/>
      <c r="F74" s="60"/>
      <c r="G74" s="57"/>
      <c r="H74" s="57"/>
    </row>
    <row r="75" spans="1:8" x14ac:dyDescent="0.15">
      <c r="A75" s="58" t="s">
        <v>59</v>
      </c>
      <c r="B75" s="59">
        <v>0.16700000000000001</v>
      </c>
      <c r="C75" s="59">
        <v>9.9000000000000005E-2</v>
      </c>
      <c r="D75" s="60">
        <f t="shared" ref="D75:D80" si="19">(((12.72*B75-2.59*C75)*10)/1000)/0.05</f>
        <v>0.37356600000000006</v>
      </c>
      <c r="E75" s="60">
        <f t="shared" ref="E75:E80" si="20">(((22.8*C75-4.67*B75)*10)/1000)/0.05</f>
        <v>0.295462</v>
      </c>
      <c r="F75" s="60">
        <f t="shared" ref="F75:F81" si="21">(D75+E75)</f>
        <v>0.66902800000000007</v>
      </c>
      <c r="G75" s="61"/>
      <c r="H75" s="61"/>
    </row>
    <row r="76" spans="1:8" x14ac:dyDescent="0.15">
      <c r="A76" s="62"/>
      <c r="B76" s="63">
        <v>0.35499999999999998</v>
      </c>
      <c r="C76" s="63">
        <v>9.8000000000000004E-2</v>
      </c>
      <c r="D76" s="60">
        <f t="shared" si="19"/>
        <v>0.852356</v>
      </c>
      <c r="E76" s="60">
        <f t="shared" si="20"/>
        <v>0.11531000000000002</v>
      </c>
      <c r="F76" s="60">
        <f t="shared" si="21"/>
        <v>0.96766600000000003</v>
      </c>
      <c r="G76" s="57"/>
      <c r="H76" s="57"/>
    </row>
    <row r="77" spans="1:8" x14ac:dyDescent="0.15">
      <c r="A77" s="62"/>
      <c r="B77" s="63">
        <v>0.24399999999999999</v>
      </c>
      <c r="C77" s="63">
        <v>0.11799999999999999</v>
      </c>
      <c r="D77" s="60">
        <f t="shared" si="19"/>
        <v>0.559612</v>
      </c>
      <c r="E77" s="60">
        <f t="shared" si="20"/>
        <v>0.3101839999999999</v>
      </c>
      <c r="F77" s="60">
        <f t="shared" si="21"/>
        <v>0.8697959999999999</v>
      </c>
      <c r="G77" s="57"/>
      <c r="H77" s="57"/>
    </row>
    <row r="78" spans="1:8" x14ac:dyDescent="0.15">
      <c r="A78" s="62"/>
      <c r="B78" s="63">
        <v>0.39900000000000002</v>
      </c>
      <c r="C78" s="63">
        <v>0.127</v>
      </c>
      <c r="D78" s="60">
        <f t="shared" si="19"/>
        <v>0.94927000000000006</v>
      </c>
      <c r="E78" s="60">
        <f t="shared" si="20"/>
        <v>0.20645399999999994</v>
      </c>
      <c r="F78" s="60">
        <f t="shared" si="21"/>
        <v>1.155724</v>
      </c>
      <c r="G78" s="57"/>
      <c r="H78" s="57"/>
    </row>
    <row r="79" spans="1:8" x14ac:dyDescent="0.15">
      <c r="A79" s="62"/>
      <c r="B79" s="63">
        <v>0.28199999999999997</v>
      </c>
      <c r="C79" s="63">
        <v>0.10100000000000001</v>
      </c>
      <c r="D79" s="60">
        <f t="shared" si="19"/>
        <v>0.66508999999999996</v>
      </c>
      <c r="E79" s="60">
        <f t="shared" si="20"/>
        <v>0.1971720000000001</v>
      </c>
      <c r="F79" s="60">
        <f t="shared" si="21"/>
        <v>0.86226200000000008</v>
      </c>
      <c r="G79" s="57"/>
      <c r="H79" s="57"/>
    </row>
    <row r="80" spans="1:8" x14ac:dyDescent="0.15">
      <c r="A80" s="62"/>
      <c r="B80" s="63">
        <v>0.3</v>
      </c>
      <c r="C80" s="63">
        <v>0.114</v>
      </c>
      <c r="D80" s="60">
        <f t="shared" si="19"/>
        <v>0.704148</v>
      </c>
      <c r="E80" s="60">
        <f t="shared" si="20"/>
        <v>0.23964000000000002</v>
      </c>
      <c r="F80" s="60">
        <f t="shared" si="21"/>
        <v>0.94378800000000007</v>
      </c>
      <c r="G80" s="57"/>
      <c r="H80" s="57"/>
    </row>
    <row r="81" spans="1:8" x14ac:dyDescent="0.15">
      <c r="A81" s="62"/>
      <c r="B81" s="63"/>
      <c r="C81" s="63"/>
      <c r="D81" s="60">
        <f>AVERAGE(D75:D80)</f>
        <v>0.68400700000000014</v>
      </c>
      <c r="E81" s="60">
        <f>AVERAGE(E75:E80)</f>
        <v>0.22737033333333334</v>
      </c>
      <c r="F81" s="60">
        <f t="shared" si="21"/>
        <v>0.91137733333333348</v>
      </c>
      <c r="G81" s="57"/>
      <c r="H81" s="57"/>
    </row>
    <row r="82" spans="1:8" x14ac:dyDescent="0.15">
      <c r="A82" s="12"/>
      <c r="B82" s="49"/>
      <c r="C82" s="49"/>
      <c r="D82" s="47"/>
      <c r="E82" s="47"/>
      <c r="F82" s="47"/>
      <c r="G82" s="20"/>
      <c r="H82" s="20"/>
    </row>
    <row r="83" spans="1:8" x14ac:dyDescent="0.15">
      <c r="A83" s="17" t="s">
        <v>58</v>
      </c>
      <c r="B83" s="51">
        <v>0.20899999999999999</v>
      </c>
      <c r="C83" s="51">
        <v>7.0000000000000007E-2</v>
      </c>
      <c r="D83" s="47">
        <f t="shared" si="3"/>
        <v>0.49543599999999999</v>
      </c>
      <c r="E83" s="47">
        <f t="shared" si="4"/>
        <v>0.12399400000000006</v>
      </c>
      <c r="F83" s="47">
        <f t="shared" ref="F83:F89" si="22">(D83+E83)</f>
        <v>0.61943000000000004</v>
      </c>
      <c r="G83" s="52"/>
      <c r="H83" s="52"/>
    </row>
    <row r="84" spans="1:8" x14ac:dyDescent="0.15">
      <c r="A84" s="12"/>
      <c r="B84" s="49">
        <v>0.32900000000000001</v>
      </c>
      <c r="C84" s="49">
        <v>0.11799999999999999</v>
      </c>
      <c r="D84" s="47">
        <f t="shared" ref="D84:D88" si="23">(((12.72*B84-2.59*C84)*10)/1000)/0.05</f>
        <v>0.77585200000000021</v>
      </c>
      <c r="E84" s="47">
        <f t="shared" ref="E84:E88" si="24">(((22.8*C84-4.67*B84)*10)/1000)/0.05</f>
        <v>0.230794</v>
      </c>
      <c r="F84" s="47">
        <f t="shared" si="22"/>
        <v>1.0066460000000002</v>
      </c>
      <c r="G84" s="20"/>
      <c r="H84" s="20"/>
    </row>
    <row r="85" spans="1:8" x14ac:dyDescent="0.15">
      <c r="A85" s="12"/>
      <c r="B85" s="49">
        <v>0.26100000000000001</v>
      </c>
      <c r="C85" s="49">
        <v>8.5999999999999993E-2</v>
      </c>
      <c r="D85" s="47">
        <f t="shared" si="23"/>
        <v>0.61943599999999999</v>
      </c>
      <c r="E85" s="47">
        <f t="shared" si="24"/>
        <v>0.14838599999999993</v>
      </c>
      <c r="F85" s="47">
        <f t="shared" si="22"/>
        <v>0.76782199999999989</v>
      </c>
      <c r="G85" s="20"/>
      <c r="H85" s="20"/>
    </row>
    <row r="86" spans="1:8" x14ac:dyDescent="0.15">
      <c r="A86" s="12"/>
      <c r="B86" s="49">
        <v>0.27500000000000002</v>
      </c>
      <c r="C86" s="49">
        <v>7.9000000000000001E-2</v>
      </c>
      <c r="D86" s="47">
        <f t="shared" si="23"/>
        <v>0.6586780000000001</v>
      </c>
      <c r="E86" s="47">
        <f t="shared" si="24"/>
        <v>0.10339000000000001</v>
      </c>
      <c r="F86" s="47">
        <f t="shared" si="22"/>
        <v>0.76206800000000008</v>
      </c>
      <c r="G86" s="20"/>
      <c r="H86" s="20"/>
    </row>
    <row r="87" spans="1:8" x14ac:dyDescent="0.15">
      <c r="A87" s="12"/>
      <c r="B87" s="49">
        <v>0.20300000000000001</v>
      </c>
      <c r="C87" s="49">
        <v>6.3E-2</v>
      </c>
      <c r="D87" s="47">
        <f t="shared" si="23"/>
        <v>0.48379800000000006</v>
      </c>
      <c r="E87" s="47">
        <f t="shared" si="24"/>
        <v>9.7678000000000015E-2</v>
      </c>
      <c r="F87" s="47">
        <f t="shared" si="22"/>
        <v>0.5814760000000001</v>
      </c>
      <c r="G87" s="20"/>
      <c r="H87" s="20"/>
    </row>
    <row r="88" spans="1:8" x14ac:dyDescent="0.15">
      <c r="A88" s="12"/>
      <c r="B88" s="49">
        <v>0.33400000000000002</v>
      </c>
      <c r="C88" s="49">
        <v>0.122</v>
      </c>
      <c r="D88" s="47">
        <f t="shared" si="23"/>
        <v>0.78650000000000009</v>
      </c>
      <c r="E88" s="47">
        <f t="shared" si="24"/>
        <v>0.244364</v>
      </c>
      <c r="F88" s="47">
        <f t="shared" si="22"/>
        <v>1.030864</v>
      </c>
      <c r="G88" s="20"/>
      <c r="H88" s="20"/>
    </row>
    <row r="89" spans="1:8" x14ac:dyDescent="0.15">
      <c r="A89" s="12"/>
      <c r="B89" s="49"/>
      <c r="C89" s="49"/>
      <c r="D89" s="47">
        <f>AVERAGE(D83:D88)</f>
        <v>0.63661666666666672</v>
      </c>
      <c r="E89" s="47">
        <f>AVERAGE(E83:E88)</f>
        <v>0.15810100000000002</v>
      </c>
      <c r="F89" s="47">
        <f t="shared" si="22"/>
        <v>0.79471766666666677</v>
      </c>
      <c r="G89" s="20"/>
      <c r="H89" s="20"/>
    </row>
    <row r="90" spans="1:8" x14ac:dyDescent="0.15">
      <c r="A90" s="12"/>
      <c r="B90" s="49"/>
      <c r="C90" s="49"/>
      <c r="D90" s="47"/>
      <c r="E90" s="47"/>
      <c r="F90" s="47"/>
      <c r="G90" s="20"/>
      <c r="H90" s="20"/>
    </row>
    <row r="91" spans="1:8" x14ac:dyDescent="0.15">
      <c r="A91" s="17" t="s">
        <v>23</v>
      </c>
      <c r="B91" s="51">
        <v>0.39500000000000002</v>
      </c>
      <c r="C91" s="51">
        <v>0.13200000000000001</v>
      </c>
      <c r="D91" s="47">
        <f t="shared" ref="D91:D96" si="25">(((12.72*B91-2.59*C91)*10)/1000)/0.05</f>
        <v>0.93650400000000023</v>
      </c>
      <c r="E91" s="47">
        <f t="shared" ref="E91:E96" si="26">(((22.8*C91-4.67*B91)*10)/1000)/0.05</f>
        <v>0.23299000000000003</v>
      </c>
      <c r="F91" s="47">
        <f t="shared" ref="F91:F97" si="27">(D91+E91)</f>
        <v>1.1694940000000003</v>
      </c>
      <c r="G91" s="52"/>
      <c r="H91" s="52"/>
    </row>
    <row r="92" spans="1:8" x14ac:dyDescent="0.15">
      <c r="A92" s="12"/>
      <c r="B92" s="49">
        <v>0.34799999999999998</v>
      </c>
      <c r="C92" s="49">
        <v>0.123</v>
      </c>
      <c r="D92" s="47">
        <f t="shared" si="25"/>
        <v>0.82159800000000005</v>
      </c>
      <c r="E92" s="47">
        <f t="shared" si="26"/>
        <v>0.23584800000000006</v>
      </c>
      <c r="F92" s="47">
        <f t="shared" si="27"/>
        <v>1.0574460000000001</v>
      </c>
      <c r="G92" s="20"/>
      <c r="H92" s="20"/>
    </row>
    <row r="93" spans="1:8" x14ac:dyDescent="0.15">
      <c r="A93" s="12"/>
      <c r="B93" s="49">
        <v>0.30199999999999999</v>
      </c>
      <c r="C93" s="49">
        <v>0.182</v>
      </c>
      <c r="D93" s="47">
        <f t="shared" si="25"/>
        <v>0.67401200000000006</v>
      </c>
      <c r="E93" s="47">
        <f t="shared" si="26"/>
        <v>0.54785200000000012</v>
      </c>
      <c r="F93" s="47">
        <f t="shared" si="27"/>
        <v>1.2218640000000001</v>
      </c>
      <c r="G93" s="20"/>
      <c r="H93" s="20"/>
    </row>
    <row r="94" spans="1:8" x14ac:dyDescent="0.15">
      <c r="A94" s="12"/>
      <c r="B94" s="49">
        <v>0.495</v>
      </c>
      <c r="C94" s="49">
        <v>0.17899999999999999</v>
      </c>
      <c r="D94" s="47">
        <f t="shared" si="25"/>
        <v>1.166558</v>
      </c>
      <c r="E94" s="47">
        <f t="shared" si="26"/>
        <v>0.35391000000000006</v>
      </c>
      <c r="F94" s="47">
        <f t="shared" si="27"/>
        <v>1.5204680000000002</v>
      </c>
      <c r="G94" s="20"/>
      <c r="H94" s="20"/>
    </row>
    <row r="95" spans="1:8" x14ac:dyDescent="0.15">
      <c r="A95" s="12"/>
      <c r="B95" s="49">
        <v>0.309</v>
      </c>
      <c r="C95" s="49">
        <v>0.1</v>
      </c>
      <c r="D95" s="47">
        <f t="shared" si="25"/>
        <v>0.73429600000000006</v>
      </c>
      <c r="E95" s="47">
        <f t="shared" si="26"/>
        <v>0.16739400000000004</v>
      </c>
      <c r="F95" s="47">
        <f t="shared" si="27"/>
        <v>0.9016900000000001</v>
      </c>
      <c r="G95" s="20"/>
      <c r="H95" s="20"/>
    </row>
    <row r="96" spans="1:8" x14ac:dyDescent="0.15">
      <c r="A96" s="12"/>
      <c r="B96" s="49">
        <v>0.23499999999999999</v>
      </c>
      <c r="C96" s="49">
        <v>7.5999999999999998E-2</v>
      </c>
      <c r="D96" s="47">
        <f t="shared" si="25"/>
        <v>0.55847199999999997</v>
      </c>
      <c r="E96" s="47">
        <f t="shared" si="26"/>
        <v>0.12707000000000004</v>
      </c>
      <c r="F96" s="47">
        <f t="shared" si="27"/>
        <v>0.68554199999999998</v>
      </c>
      <c r="G96" s="20"/>
      <c r="H96" s="20"/>
    </row>
    <row r="97" spans="1:8" x14ac:dyDescent="0.15">
      <c r="A97" s="12"/>
      <c r="B97" s="49"/>
      <c r="C97" s="49"/>
      <c r="D97" s="47">
        <f>AVERAGE(D91:D96)</f>
        <v>0.81524000000000019</v>
      </c>
      <c r="E97" s="47">
        <f>AVERAGE(E91:E96)</f>
        <v>0.27751066666666668</v>
      </c>
      <c r="F97" s="47">
        <f t="shared" si="27"/>
        <v>1.0927506666666669</v>
      </c>
      <c r="G97" s="20"/>
      <c r="H97" s="20"/>
    </row>
    <row r="122" spans="1:8" x14ac:dyDescent="0.15">
      <c r="A122" s="12"/>
      <c r="B122" s="49"/>
      <c r="C122" s="49"/>
      <c r="D122" s="47"/>
      <c r="E122" s="47"/>
      <c r="F122" s="47"/>
      <c r="G122" s="20"/>
      <c r="H122" s="20"/>
    </row>
    <row r="123" spans="1:8" x14ac:dyDescent="0.15">
      <c r="A123" s="12"/>
      <c r="B123" s="49"/>
      <c r="C123" s="49"/>
      <c r="D123" s="47"/>
      <c r="E123" s="47"/>
      <c r="F123" s="47"/>
      <c r="G123" s="20"/>
      <c r="H123" s="20"/>
    </row>
    <row r="124" spans="1:8" x14ac:dyDescent="0.15">
      <c r="A124" s="12"/>
      <c r="B124" s="49"/>
      <c r="C124" s="49"/>
      <c r="D124" s="47"/>
      <c r="E124" s="47"/>
      <c r="F124" s="47"/>
      <c r="G124" s="20"/>
      <c r="H124" s="20"/>
    </row>
    <row r="125" spans="1:8" x14ac:dyDescent="0.15">
      <c r="A125" s="12"/>
      <c r="B125" s="49"/>
      <c r="C125" s="49"/>
      <c r="D125" s="47"/>
      <c r="E125" s="47"/>
      <c r="F125" s="47"/>
      <c r="G125" s="20"/>
      <c r="H125" s="20"/>
    </row>
    <row r="126" spans="1:8" x14ac:dyDescent="0.15">
      <c r="A126" s="12"/>
      <c r="B126" s="49"/>
      <c r="C126" s="49"/>
      <c r="D126" s="47"/>
      <c r="E126" s="47"/>
      <c r="F126" s="47"/>
      <c r="G126" s="20"/>
      <c r="H126" s="20"/>
    </row>
    <row r="127" spans="1:8" x14ac:dyDescent="0.15">
      <c r="A127" s="12"/>
      <c r="B127" s="49"/>
      <c r="C127" s="49"/>
      <c r="D127" s="47"/>
      <c r="E127" s="47"/>
      <c r="F127" s="47"/>
      <c r="G127" s="20"/>
      <c r="H127" s="20"/>
    </row>
    <row r="128" spans="1:8" x14ac:dyDescent="0.15">
      <c r="A128" s="12"/>
      <c r="B128" s="49"/>
      <c r="C128" s="49"/>
      <c r="D128" s="47"/>
      <c r="E128" s="47"/>
      <c r="F128" s="47"/>
      <c r="G128" s="20"/>
      <c r="H128" s="20"/>
    </row>
    <row r="129" spans="1:8" x14ac:dyDescent="0.15">
      <c r="A129" s="12"/>
      <c r="B129" s="49"/>
      <c r="C129" s="49"/>
      <c r="D129" s="47"/>
      <c r="E129" s="47"/>
      <c r="F129" s="47"/>
      <c r="G129" s="20"/>
      <c r="H129" s="20"/>
    </row>
    <row r="130" spans="1:8" x14ac:dyDescent="0.15">
      <c r="A130" s="12"/>
      <c r="B130" s="49"/>
      <c r="C130" s="49"/>
      <c r="D130" s="47"/>
      <c r="E130" s="47"/>
      <c r="F130" s="47"/>
      <c r="G130" s="20"/>
      <c r="H130" s="20"/>
    </row>
    <row r="131" spans="1:8" x14ac:dyDescent="0.15">
      <c r="A131" s="12"/>
      <c r="B131" s="49"/>
      <c r="C131" s="49"/>
      <c r="D131" s="47"/>
      <c r="E131" s="47"/>
      <c r="F131" s="47"/>
      <c r="G131" s="20"/>
      <c r="H131" s="20"/>
    </row>
    <row r="132" spans="1:8" x14ac:dyDescent="0.15">
      <c r="A132" s="12"/>
      <c r="B132" s="49"/>
      <c r="C132" s="49"/>
      <c r="D132" s="47"/>
      <c r="E132" s="47"/>
      <c r="F132" s="47"/>
      <c r="G132" s="20"/>
      <c r="H132" s="20"/>
    </row>
    <row r="133" spans="1:8" x14ac:dyDescent="0.15">
      <c r="A133" s="12"/>
      <c r="B133" s="49"/>
      <c r="C133" s="49"/>
      <c r="D133" s="47"/>
      <c r="E133" s="47"/>
      <c r="F133" s="47"/>
      <c r="G133" s="20"/>
      <c r="H133" s="20"/>
    </row>
    <row r="134" spans="1:8" x14ac:dyDescent="0.15">
      <c r="A134" s="12"/>
      <c r="B134" s="49"/>
      <c r="C134" s="49"/>
      <c r="D134" s="47"/>
      <c r="E134" s="47"/>
      <c r="F134" s="47"/>
      <c r="G134" s="20"/>
      <c r="H134" s="20"/>
    </row>
    <row r="135" spans="1:8" x14ac:dyDescent="0.15">
      <c r="A135" s="12"/>
      <c r="B135" s="49"/>
      <c r="C135" s="49"/>
      <c r="D135" s="47"/>
      <c r="E135" s="47"/>
      <c r="F135" s="47"/>
      <c r="G135" s="20"/>
      <c r="H135" s="20"/>
    </row>
    <row r="136" spans="1:8" x14ac:dyDescent="0.15">
      <c r="A136" s="12"/>
      <c r="B136" s="49"/>
      <c r="C136" s="49"/>
      <c r="D136" s="47"/>
      <c r="E136" s="47"/>
      <c r="F136" s="47"/>
      <c r="G136" s="20"/>
      <c r="H136" s="20"/>
    </row>
    <row r="137" spans="1:8" x14ac:dyDescent="0.15">
      <c r="A137" s="12"/>
      <c r="B137" s="49"/>
      <c r="C137" s="49"/>
      <c r="D137" s="47"/>
      <c r="E137" s="47"/>
      <c r="F137" s="47"/>
      <c r="G137" s="20"/>
      <c r="H137" s="20"/>
    </row>
    <row r="138" spans="1:8" x14ac:dyDescent="0.15">
      <c r="A138" s="12"/>
      <c r="B138" s="49"/>
      <c r="C138" s="49"/>
      <c r="D138" s="47"/>
      <c r="E138" s="47"/>
      <c r="F138" s="47"/>
      <c r="G138" s="20"/>
      <c r="H138" s="20"/>
    </row>
    <row r="139" spans="1:8" x14ac:dyDescent="0.15">
      <c r="A139" s="12"/>
      <c r="B139" s="49"/>
      <c r="C139" s="49"/>
      <c r="D139" s="47"/>
      <c r="E139" s="47"/>
      <c r="F139" s="47"/>
      <c r="G139" s="20"/>
      <c r="H139" s="20"/>
    </row>
    <row r="140" spans="1:8" x14ac:dyDescent="0.15">
      <c r="A140" s="12"/>
      <c r="B140" s="49"/>
      <c r="C140" s="49"/>
      <c r="D140" s="47"/>
      <c r="E140" s="47"/>
      <c r="F140" s="47"/>
      <c r="G140" s="20"/>
      <c r="H140" s="20"/>
    </row>
    <row r="141" spans="1:8" x14ac:dyDescent="0.15">
      <c r="A141" s="12"/>
      <c r="B141" s="49"/>
      <c r="C141" s="49"/>
      <c r="D141" s="47"/>
      <c r="E141" s="47"/>
      <c r="F141" s="47"/>
      <c r="G141" s="20"/>
      <c r="H141" s="20"/>
    </row>
    <row r="142" spans="1:8" x14ac:dyDescent="0.15">
      <c r="A142" s="12"/>
      <c r="B142" s="49"/>
      <c r="C142" s="49"/>
      <c r="D142" s="47"/>
      <c r="E142" s="47"/>
      <c r="F142" s="47"/>
      <c r="G142" s="20"/>
      <c r="H142" s="20"/>
    </row>
    <row r="143" spans="1:8" x14ac:dyDescent="0.15">
      <c r="A143" s="12"/>
      <c r="B143" s="49"/>
      <c r="C143" s="49"/>
      <c r="D143" s="47"/>
      <c r="E143" s="47"/>
      <c r="F143" s="47"/>
      <c r="G143" s="20"/>
      <c r="H143" s="20"/>
    </row>
    <row r="144" spans="1:8" x14ac:dyDescent="0.15">
      <c r="A144" s="12"/>
      <c r="B144" s="49"/>
      <c r="C144" s="49"/>
      <c r="D144" s="47"/>
      <c r="E144" s="47"/>
      <c r="F144" s="47"/>
      <c r="G144" s="20"/>
      <c r="H144" s="20"/>
    </row>
    <row r="145" spans="1:8" x14ac:dyDescent="0.15">
      <c r="A145" s="12"/>
      <c r="B145" s="49"/>
      <c r="C145" s="49"/>
      <c r="D145" s="47"/>
      <c r="E145" s="47"/>
      <c r="F145" s="47"/>
      <c r="G145" s="20"/>
      <c r="H145" s="20"/>
    </row>
    <row r="146" spans="1:8" x14ac:dyDescent="0.15">
      <c r="A146" s="12"/>
      <c r="B146" s="49"/>
      <c r="C146" s="49"/>
      <c r="D146" s="47"/>
      <c r="E146" s="47"/>
      <c r="F146" s="47"/>
      <c r="G146" s="20"/>
      <c r="H146" s="20"/>
    </row>
    <row r="147" spans="1:8" x14ac:dyDescent="0.15">
      <c r="A147" s="12"/>
      <c r="B147" s="49"/>
      <c r="C147" s="49"/>
      <c r="D147" s="47"/>
      <c r="E147" s="47"/>
      <c r="F147" s="47"/>
      <c r="G147" s="20"/>
      <c r="H147" s="20"/>
    </row>
    <row r="148" spans="1:8" x14ac:dyDescent="0.15">
      <c r="A148" s="12"/>
      <c r="B148" s="49"/>
      <c r="C148" s="49"/>
      <c r="D148" s="47"/>
      <c r="E148" s="47"/>
      <c r="F148" s="47"/>
      <c r="G148" s="20"/>
      <c r="H148" s="20"/>
    </row>
    <row r="149" spans="1:8" x14ac:dyDescent="0.15">
      <c r="A149" s="12"/>
      <c r="B149" s="49"/>
      <c r="C149" s="49"/>
      <c r="D149" s="47"/>
      <c r="E149" s="47"/>
      <c r="F149" s="47"/>
      <c r="G149" s="20"/>
      <c r="H149" s="20"/>
    </row>
    <row r="150" spans="1:8" x14ac:dyDescent="0.15">
      <c r="A150" s="12"/>
      <c r="B150" s="49"/>
      <c r="C150" s="49"/>
      <c r="D150" s="47"/>
      <c r="E150" s="47"/>
      <c r="F150" s="47"/>
      <c r="G150" s="20"/>
      <c r="H150" s="20"/>
    </row>
    <row r="151" spans="1:8" x14ac:dyDescent="0.15">
      <c r="A151" s="12"/>
      <c r="B151" s="49"/>
      <c r="C151" s="49"/>
      <c r="D151" s="47"/>
      <c r="E151" s="47"/>
      <c r="F151" s="47"/>
      <c r="G151" s="20"/>
      <c r="H151" s="20"/>
    </row>
    <row r="152" spans="1:8" x14ac:dyDescent="0.15">
      <c r="A152" s="12"/>
      <c r="B152" s="49"/>
      <c r="C152" s="49"/>
      <c r="D152" s="47"/>
      <c r="E152" s="47"/>
      <c r="F152" s="47"/>
      <c r="G152" s="20"/>
      <c r="H152" s="20"/>
    </row>
    <row r="153" spans="1:8" x14ac:dyDescent="0.15">
      <c r="A153" s="12"/>
      <c r="B153" s="49"/>
      <c r="C153" s="49"/>
      <c r="D153" s="47"/>
      <c r="E153" s="47"/>
      <c r="F153" s="47"/>
      <c r="G153" s="20"/>
      <c r="H153" s="20"/>
    </row>
    <row r="154" spans="1:8" x14ac:dyDescent="0.15">
      <c r="A154" s="12"/>
      <c r="B154" s="49"/>
      <c r="C154" s="49"/>
      <c r="D154" s="47"/>
      <c r="E154" s="47"/>
      <c r="F154" s="47"/>
      <c r="G154" s="20"/>
      <c r="H154" s="20"/>
    </row>
    <row r="155" spans="1:8" x14ac:dyDescent="0.15">
      <c r="A155" s="12"/>
      <c r="B155" s="49"/>
      <c r="C155" s="49"/>
      <c r="D155" s="47"/>
      <c r="E155" s="47"/>
      <c r="F155" s="47"/>
      <c r="G155" s="20"/>
      <c r="H155" s="20"/>
    </row>
    <row r="156" spans="1:8" x14ac:dyDescent="0.15">
      <c r="A156" s="12"/>
      <c r="B156" s="49"/>
      <c r="C156" s="49"/>
      <c r="D156" s="47"/>
      <c r="E156" s="47"/>
      <c r="F156" s="47"/>
      <c r="G156" s="20"/>
      <c r="H156" s="20"/>
    </row>
    <row r="157" spans="1:8" x14ac:dyDescent="0.15">
      <c r="A157" s="12"/>
      <c r="B157" s="49"/>
      <c r="C157" s="49"/>
      <c r="D157" s="47"/>
      <c r="E157" s="47"/>
      <c r="F157" s="47"/>
      <c r="G157" s="20"/>
      <c r="H157" s="20"/>
    </row>
    <row r="158" spans="1:8" x14ac:dyDescent="0.15">
      <c r="A158" s="12"/>
      <c r="B158" s="49"/>
      <c r="C158" s="49"/>
      <c r="D158" s="47"/>
      <c r="E158" s="47"/>
      <c r="F158" s="47"/>
      <c r="G158" s="20"/>
      <c r="H158" s="20"/>
    </row>
    <row r="159" spans="1:8" x14ac:dyDescent="0.15">
      <c r="A159" s="12"/>
      <c r="B159" s="49"/>
      <c r="C159" s="49"/>
      <c r="D159" s="47"/>
      <c r="E159" s="47"/>
      <c r="F159" s="47"/>
      <c r="G159" s="20"/>
      <c r="H159" s="20"/>
    </row>
    <row r="160" spans="1:8" x14ac:dyDescent="0.15">
      <c r="A160" s="12"/>
      <c r="B160" s="49"/>
      <c r="C160" s="49"/>
      <c r="D160" s="47"/>
      <c r="E160" s="47"/>
      <c r="F160" s="47"/>
      <c r="G160" s="20"/>
      <c r="H160" s="20"/>
    </row>
    <row r="161" spans="1:8" x14ac:dyDescent="0.15">
      <c r="A161" s="12"/>
      <c r="B161" s="49"/>
      <c r="C161" s="49"/>
      <c r="D161" s="47"/>
      <c r="E161" s="47"/>
      <c r="F161" s="47"/>
      <c r="G161" s="20"/>
      <c r="H161" s="20"/>
    </row>
    <row r="162" spans="1:8" x14ac:dyDescent="0.15">
      <c r="A162" s="12"/>
      <c r="B162" s="49"/>
      <c r="C162" s="49"/>
      <c r="D162" s="47"/>
      <c r="E162" s="47"/>
      <c r="F162" s="47"/>
      <c r="G162" s="20"/>
      <c r="H162" s="20"/>
    </row>
    <row r="163" spans="1:8" x14ac:dyDescent="0.15">
      <c r="A163" s="12"/>
      <c r="B163" s="49"/>
      <c r="C163" s="49"/>
      <c r="D163" s="47"/>
      <c r="E163" s="47"/>
      <c r="F163" s="47"/>
      <c r="G163" s="20"/>
      <c r="H163" s="20"/>
    </row>
    <row r="164" spans="1:8" x14ac:dyDescent="0.15">
      <c r="A164" s="12"/>
      <c r="B164" s="49"/>
      <c r="C164" s="49"/>
      <c r="D164" s="47"/>
      <c r="E164" s="47"/>
      <c r="F164" s="47"/>
      <c r="G164" s="20"/>
      <c r="H164" s="20"/>
    </row>
    <row r="165" spans="1:8" x14ac:dyDescent="0.15">
      <c r="A165" s="12"/>
      <c r="B165" s="49"/>
      <c r="C165" s="49"/>
      <c r="D165" s="47"/>
      <c r="E165" s="47"/>
      <c r="F165" s="47"/>
      <c r="G165" s="20"/>
      <c r="H165" s="20"/>
    </row>
    <row r="166" spans="1:8" x14ac:dyDescent="0.15">
      <c r="A166" s="12"/>
      <c r="B166" s="49"/>
      <c r="C166" s="49"/>
      <c r="D166" s="47"/>
      <c r="E166" s="47"/>
      <c r="F166" s="47"/>
      <c r="G166" s="20"/>
      <c r="H166" s="20"/>
    </row>
    <row r="167" spans="1:8" x14ac:dyDescent="0.15">
      <c r="A167" s="12"/>
      <c r="B167" s="49"/>
      <c r="C167" s="49"/>
      <c r="D167" s="47"/>
      <c r="E167" s="47"/>
      <c r="F167" s="47"/>
      <c r="G167" s="20"/>
      <c r="H167" s="20"/>
    </row>
    <row r="168" spans="1:8" x14ac:dyDescent="0.15">
      <c r="A168" s="12"/>
      <c r="B168" s="49"/>
      <c r="C168" s="49"/>
      <c r="D168" s="47"/>
      <c r="E168" s="47"/>
      <c r="F168" s="47"/>
      <c r="G168" s="20"/>
      <c r="H168" s="20"/>
    </row>
    <row r="169" spans="1:8" x14ac:dyDescent="0.15">
      <c r="A169" s="12"/>
      <c r="B169" s="49"/>
      <c r="C169" s="49"/>
      <c r="D169" s="47"/>
      <c r="E169" s="47"/>
      <c r="F169" s="47"/>
      <c r="G169" s="20"/>
      <c r="H169" s="20"/>
    </row>
    <row r="170" spans="1:8" x14ac:dyDescent="0.15">
      <c r="A170" s="12"/>
      <c r="B170" s="49"/>
      <c r="C170" s="49"/>
      <c r="D170" s="47"/>
      <c r="E170" s="47"/>
      <c r="F170" s="47"/>
      <c r="G170" s="20"/>
      <c r="H170" s="20"/>
    </row>
    <row r="171" spans="1:8" x14ac:dyDescent="0.15">
      <c r="A171" s="12"/>
      <c r="B171" s="49"/>
      <c r="C171" s="49"/>
      <c r="D171" s="47"/>
      <c r="E171" s="47"/>
      <c r="F171" s="47"/>
      <c r="G171" s="20"/>
      <c r="H171" s="20"/>
    </row>
    <row r="172" spans="1:8" x14ac:dyDescent="0.15">
      <c r="A172" s="12"/>
      <c r="B172" s="49"/>
      <c r="C172" s="49"/>
      <c r="D172" s="47"/>
      <c r="E172" s="47"/>
      <c r="F172" s="47"/>
      <c r="G172" s="20"/>
      <c r="H172" s="20"/>
    </row>
    <row r="173" spans="1:8" x14ac:dyDescent="0.15">
      <c r="A173" s="12"/>
      <c r="B173" s="49"/>
      <c r="C173" s="49"/>
      <c r="D173" s="47"/>
      <c r="E173" s="47"/>
      <c r="F173" s="47"/>
      <c r="G173" s="20"/>
      <c r="H173" s="20"/>
    </row>
    <row r="174" spans="1:8" x14ac:dyDescent="0.15">
      <c r="A174" s="12"/>
      <c r="B174" s="49"/>
      <c r="C174" s="49"/>
      <c r="D174" s="47"/>
      <c r="E174" s="47"/>
      <c r="F174" s="47"/>
      <c r="G174" s="20"/>
      <c r="H174" s="20"/>
    </row>
    <row r="175" spans="1:8" x14ac:dyDescent="0.15">
      <c r="A175" s="12"/>
      <c r="B175" s="49"/>
      <c r="C175" s="49"/>
      <c r="D175" s="47"/>
      <c r="E175" s="47"/>
      <c r="F175" s="47"/>
      <c r="G175" s="20"/>
      <c r="H175" s="20"/>
    </row>
    <row r="176" spans="1:8" x14ac:dyDescent="0.15">
      <c r="A176" s="12"/>
      <c r="B176" s="49"/>
      <c r="C176" s="49"/>
      <c r="D176" s="47"/>
      <c r="E176" s="47"/>
      <c r="F176" s="47"/>
      <c r="G176" s="20"/>
      <c r="H176" s="20"/>
    </row>
    <row r="177" spans="1:8" x14ac:dyDescent="0.15">
      <c r="A177" s="12"/>
      <c r="B177" s="49"/>
      <c r="C177" s="49"/>
      <c r="D177" s="47"/>
      <c r="E177" s="47"/>
      <c r="F177" s="47"/>
      <c r="G177" s="20"/>
      <c r="H177" s="20"/>
    </row>
    <row r="178" spans="1:8" x14ac:dyDescent="0.15">
      <c r="A178" s="12"/>
      <c r="B178" s="49"/>
      <c r="C178" s="49"/>
      <c r="D178" s="47"/>
      <c r="E178" s="47"/>
      <c r="F178" s="47"/>
      <c r="G178" s="20"/>
      <c r="H178" s="20"/>
    </row>
    <row r="179" spans="1:8" x14ac:dyDescent="0.15">
      <c r="A179" s="12"/>
      <c r="B179" s="49"/>
      <c r="C179" s="49"/>
      <c r="D179" s="47"/>
      <c r="E179" s="47"/>
      <c r="F179" s="47"/>
      <c r="G179" s="20"/>
      <c r="H179" s="20"/>
    </row>
    <row r="180" spans="1:8" x14ac:dyDescent="0.15">
      <c r="A180" s="12"/>
      <c r="B180" s="49"/>
      <c r="C180" s="49"/>
      <c r="D180" s="47"/>
      <c r="E180" s="47"/>
      <c r="F180" s="47"/>
      <c r="G180" s="20"/>
      <c r="H180" s="20"/>
    </row>
    <row r="181" spans="1:8" x14ac:dyDescent="0.15">
      <c r="A181" s="12"/>
      <c r="B181" s="49"/>
      <c r="C181" s="49"/>
      <c r="D181" s="47"/>
      <c r="E181" s="47"/>
      <c r="F181" s="47"/>
      <c r="G181" s="20"/>
      <c r="H181" s="20"/>
    </row>
    <row r="182" spans="1:8" x14ac:dyDescent="0.15">
      <c r="A182" s="12"/>
      <c r="B182" s="49"/>
      <c r="C182" s="49"/>
      <c r="D182" s="47"/>
      <c r="E182" s="47"/>
      <c r="F182" s="47"/>
      <c r="G182" s="20"/>
      <c r="H182" s="20"/>
    </row>
    <row r="183" spans="1:8" x14ac:dyDescent="0.15">
      <c r="A183" s="12"/>
      <c r="B183" s="49"/>
      <c r="C183" s="49"/>
      <c r="D183" s="47"/>
      <c r="E183" s="47"/>
      <c r="F183" s="47"/>
      <c r="G183" s="20"/>
      <c r="H183" s="20"/>
    </row>
    <row r="184" spans="1:8" x14ac:dyDescent="0.15">
      <c r="A184" s="12"/>
      <c r="B184" s="49"/>
      <c r="C184" s="49"/>
      <c r="D184" s="47"/>
      <c r="E184" s="47"/>
      <c r="F184" s="47"/>
      <c r="G184" s="20"/>
      <c r="H184" s="20"/>
    </row>
    <row r="185" spans="1:8" x14ac:dyDescent="0.15">
      <c r="A185" s="12"/>
      <c r="B185" s="49"/>
      <c r="C185" s="49"/>
      <c r="D185" s="47"/>
      <c r="E185" s="47"/>
      <c r="F185" s="47"/>
      <c r="G185" s="20"/>
      <c r="H185" s="20"/>
    </row>
    <row r="186" spans="1:8" x14ac:dyDescent="0.15">
      <c r="A186" s="12"/>
      <c r="B186" s="49"/>
      <c r="C186" s="49"/>
      <c r="D186" s="47"/>
      <c r="E186" s="47"/>
      <c r="F186" s="47"/>
      <c r="G186" s="20"/>
      <c r="H186" s="20"/>
    </row>
    <row r="187" spans="1:8" x14ac:dyDescent="0.15">
      <c r="A187" s="12"/>
      <c r="B187" s="49"/>
      <c r="C187" s="49"/>
      <c r="D187" s="47"/>
      <c r="E187" s="47"/>
      <c r="F187" s="47"/>
      <c r="G187" s="20"/>
      <c r="H187" s="20"/>
    </row>
    <row r="188" spans="1:8" x14ac:dyDescent="0.15">
      <c r="A188" s="12"/>
      <c r="B188" s="49"/>
      <c r="C188" s="49"/>
      <c r="D188" s="47"/>
      <c r="E188" s="47"/>
      <c r="F188" s="47"/>
      <c r="G188" s="20"/>
      <c r="H188" s="20"/>
    </row>
    <row r="189" spans="1:8" x14ac:dyDescent="0.15">
      <c r="A189" s="12"/>
      <c r="B189" s="49"/>
      <c r="C189" s="49"/>
      <c r="D189" s="47"/>
      <c r="E189" s="47"/>
      <c r="F189" s="47"/>
      <c r="G189" s="20"/>
      <c r="H189" s="20"/>
    </row>
    <row r="190" spans="1:8" x14ac:dyDescent="0.15">
      <c r="A190" s="12"/>
      <c r="B190" s="49"/>
      <c r="C190" s="49"/>
      <c r="D190" s="47"/>
      <c r="E190" s="47"/>
      <c r="F190" s="47"/>
      <c r="G190" s="20"/>
      <c r="H190" s="20"/>
    </row>
    <row r="191" spans="1:8" x14ac:dyDescent="0.15">
      <c r="A191" s="12"/>
      <c r="B191" s="49"/>
      <c r="C191" s="49"/>
      <c r="D191" s="47"/>
      <c r="E191" s="47"/>
      <c r="F191" s="47"/>
      <c r="G191" s="20"/>
      <c r="H191" s="20"/>
    </row>
    <row r="192" spans="1:8" x14ac:dyDescent="0.15">
      <c r="A192" s="12"/>
      <c r="B192" s="49"/>
      <c r="C192" s="49"/>
      <c r="D192" s="47"/>
      <c r="E192" s="47"/>
      <c r="F192" s="47"/>
      <c r="G192" s="20"/>
      <c r="H192" s="20"/>
    </row>
    <row r="193" spans="1:8" x14ac:dyDescent="0.15">
      <c r="A193" s="12"/>
      <c r="B193" s="49"/>
      <c r="C193" s="49"/>
      <c r="D193" s="47"/>
      <c r="E193" s="47"/>
      <c r="F193" s="47"/>
      <c r="G193" s="20"/>
      <c r="H193" s="20"/>
    </row>
    <row r="194" spans="1:8" x14ac:dyDescent="0.15">
      <c r="A194" s="12"/>
      <c r="B194" s="49"/>
      <c r="C194" s="49"/>
      <c r="D194" s="47"/>
      <c r="E194" s="47"/>
      <c r="F194" s="47"/>
      <c r="G194" s="20"/>
      <c r="H194" s="20"/>
    </row>
    <row r="195" spans="1:8" x14ac:dyDescent="0.15">
      <c r="A195" s="12"/>
      <c r="B195" s="49"/>
      <c r="C195" s="49"/>
      <c r="D195" s="47"/>
      <c r="E195" s="47"/>
      <c r="F195" s="47"/>
      <c r="G195" s="20"/>
      <c r="H195" s="20"/>
    </row>
    <row r="196" spans="1:8" x14ac:dyDescent="0.15">
      <c r="A196" s="12"/>
      <c r="B196" s="49"/>
      <c r="C196" s="49"/>
      <c r="D196" s="47"/>
      <c r="E196" s="47"/>
      <c r="F196" s="47"/>
      <c r="G196" s="20"/>
      <c r="H196" s="20"/>
    </row>
    <row r="197" spans="1:8" x14ac:dyDescent="0.15">
      <c r="A197" s="12"/>
      <c r="B197" s="49"/>
      <c r="C197" s="49"/>
      <c r="D197" s="47"/>
      <c r="E197" s="47"/>
      <c r="F197" s="47"/>
      <c r="G197" s="20"/>
      <c r="H197" s="20"/>
    </row>
    <row r="198" spans="1:8" x14ac:dyDescent="0.15">
      <c r="A198" s="12"/>
      <c r="B198" s="49"/>
      <c r="C198" s="49"/>
      <c r="D198" s="47"/>
      <c r="E198" s="47"/>
      <c r="F198" s="47"/>
      <c r="G198" s="20"/>
      <c r="H198" s="20"/>
    </row>
    <row r="199" spans="1:8" x14ac:dyDescent="0.15">
      <c r="A199" s="12"/>
      <c r="B199" s="49"/>
      <c r="C199" s="49"/>
      <c r="D199" s="47"/>
      <c r="E199" s="47"/>
      <c r="F199" s="47"/>
      <c r="G199" s="20"/>
      <c r="H199" s="20"/>
    </row>
    <row r="200" spans="1:8" x14ac:dyDescent="0.15">
      <c r="A200" s="12"/>
      <c r="B200" s="49"/>
      <c r="C200" s="49"/>
      <c r="D200" s="47"/>
      <c r="E200" s="47"/>
      <c r="F200" s="47"/>
      <c r="G200" s="20"/>
      <c r="H200" s="20"/>
    </row>
    <row r="201" spans="1:8" x14ac:dyDescent="0.15">
      <c r="A201" s="12"/>
      <c r="B201" s="49"/>
      <c r="C201" s="49"/>
      <c r="D201" s="47"/>
      <c r="E201" s="47"/>
      <c r="F201" s="47"/>
      <c r="G201" s="20"/>
      <c r="H201" s="20"/>
    </row>
    <row r="202" spans="1:8" x14ac:dyDescent="0.15">
      <c r="A202" s="12"/>
      <c r="B202" s="49"/>
      <c r="C202" s="49"/>
      <c r="D202" s="47"/>
      <c r="E202" s="47"/>
      <c r="F202" s="47"/>
      <c r="G202" s="20"/>
      <c r="H202" s="20"/>
    </row>
    <row r="203" spans="1:8" x14ac:dyDescent="0.15">
      <c r="A203" s="12"/>
      <c r="B203" s="49"/>
      <c r="C203" s="49"/>
      <c r="D203" s="47"/>
      <c r="E203" s="47"/>
      <c r="F203" s="47"/>
      <c r="G203" s="20"/>
      <c r="H203" s="20"/>
    </row>
    <row r="204" spans="1:8" x14ac:dyDescent="0.15">
      <c r="A204" s="12"/>
      <c r="B204" s="49"/>
      <c r="C204" s="49"/>
      <c r="D204" s="47"/>
      <c r="E204" s="47"/>
      <c r="F204" s="47"/>
      <c r="G204" s="20"/>
      <c r="H204" s="20"/>
    </row>
    <row r="205" spans="1:8" x14ac:dyDescent="0.15">
      <c r="A205" s="12"/>
      <c r="B205" s="49"/>
      <c r="C205" s="49"/>
      <c r="D205" s="47"/>
      <c r="E205" s="47"/>
      <c r="F205" s="47"/>
      <c r="G205" s="20"/>
      <c r="H205" s="20"/>
    </row>
    <row r="206" spans="1:8" x14ac:dyDescent="0.15">
      <c r="A206" s="12"/>
      <c r="B206" s="49"/>
      <c r="C206" s="49"/>
      <c r="D206" s="47"/>
      <c r="E206" s="47"/>
      <c r="F206" s="47"/>
      <c r="G206" s="20"/>
      <c r="H206" s="20"/>
    </row>
    <row r="207" spans="1:8" x14ac:dyDescent="0.15">
      <c r="A207" s="12"/>
      <c r="B207" s="49"/>
      <c r="C207" s="49"/>
      <c r="D207" s="47"/>
      <c r="E207" s="47"/>
      <c r="F207" s="47"/>
      <c r="G207" s="20"/>
      <c r="H207" s="20"/>
    </row>
    <row r="208" spans="1:8" x14ac:dyDescent="0.15">
      <c r="A208" s="12"/>
      <c r="B208" s="49"/>
      <c r="C208" s="49"/>
      <c r="D208" s="47"/>
      <c r="E208" s="47"/>
      <c r="F208" s="47"/>
      <c r="G208" s="20"/>
      <c r="H208" s="20"/>
    </row>
    <row r="209" spans="1:8" x14ac:dyDescent="0.15">
      <c r="A209" s="12"/>
      <c r="B209" s="49"/>
      <c r="C209" s="49"/>
      <c r="D209" s="47"/>
      <c r="E209" s="47"/>
      <c r="F209" s="47"/>
      <c r="G209" s="20"/>
      <c r="H209" s="20"/>
    </row>
    <row r="210" spans="1:8" x14ac:dyDescent="0.15">
      <c r="A210" s="12"/>
      <c r="B210" s="49"/>
      <c r="C210" s="49"/>
      <c r="D210" s="47"/>
      <c r="E210" s="47"/>
      <c r="F210" s="47"/>
      <c r="G210" s="20"/>
      <c r="H210" s="20"/>
    </row>
  </sheetData>
  <mergeCells count="1">
    <mergeCell ref="A1:H1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workbookViewId="0">
      <selection activeCell="F33" sqref="F33"/>
    </sheetView>
  </sheetViews>
  <sheetFormatPr defaultRowHeight="13.5" x14ac:dyDescent="0.15"/>
  <cols>
    <col min="15" max="15" width="9.5" style="38" bestFit="1" customWidth="1"/>
    <col min="16" max="16" width="9" style="1"/>
  </cols>
  <sheetData>
    <row r="1" spans="1:16" ht="22.5" x14ac:dyDescent="0.15">
      <c r="A1" s="68" t="s">
        <v>62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6" x14ac:dyDescent="0.15">
      <c r="A2" t="s">
        <v>31</v>
      </c>
      <c r="B2" s="12" t="s">
        <v>39</v>
      </c>
      <c r="C2" s="12"/>
      <c r="D2" s="12" t="s">
        <v>39</v>
      </c>
      <c r="E2" s="12"/>
      <c r="F2" s="12" t="s">
        <v>39</v>
      </c>
      <c r="G2" s="20"/>
      <c r="H2" s="39" t="s">
        <v>43</v>
      </c>
      <c r="I2" s="39"/>
      <c r="J2" s="12" t="s">
        <v>43</v>
      </c>
      <c r="K2" s="12"/>
      <c r="L2" s="12" t="s">
        <v>43</v>
      </c>
      <c r="M2" s="12"/>
      <c r="O2" s="38">
        <v>10.740701999999999</v>
      </c>
      <c r="P2" s="1">
        <f>--TEXT(O2,"0.0000")</f>
        <v>10.7407</v>
      </c>
    </row>
    <row r="3" spans="1:16" x14ac:dyDescent="0.15">
      <c r="A3" t="s">
        <v>32</v>
      </c>
      <c r="B3" s="12" t="s">
        <v>40</v>
      </c>
      <c r="C3" s="12"/>
      <c r="D3" s="12" t="s">
        <v>41</v>
      </c>
      <c r="E3" s="12"/>
      <c r="F3" s="12" t="s">
        <v>42</v>
      </c>
      <c r="G3" s="20"/>
      <c r="H3" s="39" t="s">
        <v>40</v>
      </c>
      <c r="I3" s="39"/>
      <c r="J3" s="12" t="s">
        <v>41</v>
      </c>
      <c r="K3" s="12"/>
      <c r="L3" s="12" t="s">
        <v>42</v>
      </c>
      <c r="M3" s="12"/>
      <c r="O3" s="38">
        <v>11.607056000000002</v>
      </c>
      <c r="P3" s="1">
        <f t="shared" ref="P3:P37" si="0">--TEXT(O3,"0.0000")</f>
        <v>11.607100000000001</v>
      </c>
    </row>
    <row r="4" spans="1:16" x14ac:dyDescent="0.15">
      <c r="B4" s="12"/>
      <c r="C4" s="12"/>
      <c r="D4" s="12"/>
      <c r="E4" s="12"/>
      <c r="F4" s="12"/>
      <c r="G4" s="20"/>
      <c r="H4" s="39"/>
      <c r="I4" s="39"/>
      <c r="J4" s="12"/>
      <c r="K4" s="12"/>
      <c r="L4" s="12"/>
      <c r="M4" s="12"/>
      <c r="O4" s="38">
        <v>12.984872000000001</v>
      </c>
      <c r="P4" s="1">
        <f t="shared" si="0"/>
        <v>12.9849</v>
      </c>
    </row>
    <row r="5" spans="1:16" x14ac:dyDescent="0.15">
      <c r="B5" s="12"/>
      <c r="C5" s="12"/>
      <c r="D5" s="12"/>
      <c r="E5" s="12"/>
      <c r="F5" s="12"/>
      <c r="G5" s="20"/>
      <c r="H5" s="39"/>
      <c r="I5" s="39"/>
      <c r="J5" s="12"/>
      <c r="K5" s="12"/>
      <c r="L5" s="12"/>
      <c r="M5" s="12"/>
      <c r="O5" s="38">
        <v>9.582084</v>
      </c>
      <c r="P5" s="1">
        <f t="shared" si="0"/>
        <v>9.5821000000000005</v>
      </c>
    </row>
    <row r="6" spans="1:16" x14ac:dyDescent="0.15">
      <c r="B6" s="35" t="s">
        <v>2</v>
      </c>
      <c r="C6" s="12"/>
      <c r="D6" s="35" t="s">
        <v>2</v>
      </c>
      <c r="E6" s="12"/>
      <c r="F6" s="35" t="s">
        <v>2</v>
      </c>
      <c r="G6" s="20"/>
      <c r="H6" s="35" t="s">
        <v>2</v>
      </c>
      <c r="I6" s="39"/>
      <c r="J6" s="35" t="s">
        <v>2</v>
      </c>
      <c r="K6" s="12"/>
      <c r="L6" s="35" t="s">
        <v>2</v>
      </c>
      <c r="M6" s="12"/>
      <c r="O6" s="38">
        <v>10.500628000000001</v>
      </c>
      <c r="P6" s="1">
        <f t="shared" si="0"/>
        <v>10.5006</v>
      </c>
    </row>
    <row r="7" spans="1:16" x14ac:dyDescent="0.15">
      <c r="B7" s="12"/>
      <c r="C7" s="12"/>
      <c r="D7" s="12"/>
      <c r="E7" s="12"/>
      <c r="F7" s="12"/>
      <c r="G7" s="20"/>
      <c r="H7" s="39"/>
      <c r="I7" s="39"/>
      <c r="J7" s="12"/>
      <c r="K7" s="12"/>
      <c r="L7" s="12"/>
      <c r="M7" s="12"/>
      <c r="O7" s="38">
        <v>9.1541259999999998</v>
      </c>
      <c r="P7" s="1">
        <f t="shared" si="0"/>
        <v>9.1540999999999997</v>
      </c>
    </row>
    <row r="8" spans="1:16" x14ac:dyDescent="0.15">
      <c r="A8" s="12" t="s">
        <v>35</v>
      </c>
      <c r="B8" s="12">
        <v>1.0289999999999999</v>
      </c>
      <c r="C8" s="12">
        <f>(5*(2.0876*B8))</f>
        <v>10.740701999999999</v>
      </c>
      <c r="D8" s="12">
        <v>0.91800000000000004</v>
      </c>
      <c r="E8" s="12">
        <f>(5*(2.0876*D8))</f>
        <v>9.582084</v>
      </c>
      <c r="F8" s="12">
        <v>0.96599999999999997</v>
      </c>
      <c r="G8" s="20">
        <f>(5*(2.0876*F8))</f>
        <v>10.083108000000001</v>
      </c>
      <c r="H8" s="39">
        <v>1.03</v>
      </c>
      <c r="I8" s="39">
        <f>(5*(2.0876*H8))</f>
        <v>10.751140000000001</v>
      </c>
      <c r="J8" s="12">
        <v>1.0640000000000001</v>
      </c>
      <c r="K8" s="12">
        <f>(5*(2.0876*J8))</f>
        <v>11.106032000000001</v>
      </c>
      <c r="L8" s="12">
        <v>1.0629999999999999</v>
      </c>
      <c r="M8" s="12">
        <f>(5*(2.0876*L8))</f>
        <v>11.095594</v>
      </c>
      <c r="O8" s="38">
        <v>10.083108000000001</v>
      </c>
      <c r="P8" s="1">
        <f t="shared" si="0"/>
        <v>10.0831</v>
      </c>
    </row>
    <row r="9" spans="1:16" x14ac:dyDescent="0.15">
      <c r="A9" s="12"/>
      <c r="B9" s="12">
        <v>1.1120000000000001</v>
      </c>
      <c r="C9" s="12">
        <f t="shared" ref="C9:C21" si="1">(5*(2.0876*B9))</f>
        <v>11.607056000000002</v>
      </c>
      <c r="D9" s="12">
        <v>1.006</v>
      </c>
      <c r="E9" s="12">
        <f t="shared" ref="E9:E21" si="2">(5*(2.0876*D9))</f>
        <v>10.500628000000001</v>
      </c>
      <c r="F9" s="12">
        <v>1.0189999999999999</v>
      </c>
      <c r="G9" s="20">
        <f t="shared" ref="G9:G21" si="3">(5*(2.0876*F9))</f>
        <v>10.636322</v>
      </c>
      <c r="H9" s="39">
        <v>1.032</v>
      </c>
      <c r="I9" s="39">
        <f t="shared" ref="I9:I21" si="4">(5*(2.0876*H9))</f>
        <v>10.772016000000002</v>
      </c>
      <c r="J9" s="12">
        <v>1.036</v>
      </c>
      <c r="K9" s="12">
        <f t="shared" ref="K9:K21" si="5">(5*(2.0876*J9))</f>
        <v>10.813768000000001</v>
      </c>
      <c r="L9" s="12">
        <v>1.0229999999999999</v>
      </c>
      <c r="M9" s="12">
        <f t="shared" ref="M9:M21" si="6">(5*(2.0876*L9))</f>
        <v>10.678073999999999</v>
      </c>
      <c r="O9" s="38">
        <v>10.636322</v>
      </c>
      <c r="P9" s="1">
        <f t="shared" si="0"/>
        <v>10.6363</v>
      </c>
    </row>
    <row r="10" spans="1:16" x14ac:dyDescent="0.15">
      <c r="A10" s="12"/>
      <c r="B10" s="12">
        <v>1.244</v>
      </c>
      <c r="C10" s="12">
        <f t="shared" si="1"/>
        <v>12.984872000000001</v>
      </c>
      <c r="D10" s="12">
        <v>0.877</v>
      </c>
      <c r="E10" s="12">
        <f t="shared" si="2"/>
        <v>9.1541259999999998</v>
      </c>
      <c r="F10" s="12">
        <v>1.0209999999999999</v>
      </c>
      <c r="G10" s="20">
        <f t="shared" si="3"/>
        <v>10.657197999999999</v>
      </c>
      <c r="H10" s="39">
        <v>0.98699999999999999</v>
      </c>
      <c r="I10" s="39">
        <f t="shared" si="4"/>
        <v>10.302306000000002</v>
      </c>
      <c r="J10" s="12">
        <v>1.0840000000000001</v>
      </c>
      <c r="K10" s="12">
        <f t="shared" si="5"/>
        <v>11.314792000000002</v>
      </c>
      <c r="L10" s="12">
        <v>0.93700000000000006</v>
      </c>
      <c r="M10" s="12">
        <f t="shared" si="6"/>
        <v>9.780406000000001</v>
      </c>
      <c r="O10" s="38">
        <v>10.657197999999999</v>
      </c>
      <c r="P10" s="1">
        <f t="shared" si="0"/>
        <v>10.6572</v>
      </c>
    </row>
    <row r="11" spans="1:16" x14ac:dyDescent="0.15">
      <c r="A11" s="12" t="s">
        <v>44</v>
      </c>
      <c r="B11" s="12">
        <f>AVERAGE(B8:B10)</f>
        <v>1.1283333333333332</v>
      </c>
      <c r="C11" s="12">
        <f t="shared" si="1"/>
        <v>11.777543333333334</v>
      </c>
      <c r="D11" s="12">
        <f>AVERAGE(D8:D10)</f>
        <v>0.93366666666666676</v>
      </c>
      <c r="E11" s="12">
        <f t="shared" si="2"/>
        <v>9.745612666666668</v>
      </c>
      <c r="F11" s="12">
        <f>AVERAGE(F8:F10)</f>
        <v>1.002</v>
      </c>
      <c r="G11" s="20">
        <f t="shared" si="3"/>
        <v>10.458876000000002</v>
      </c>
      <c r="H11" s="39">
        <f>AVERAGE(H8:H10)</f>
        <v>1.0163333333333335</v>
      </c>
      <c r="I11" s="39">
        <f t="shared" si="4"/>
        <v>10.608487333333336</v>
      </c>
      <c r="J11" s="12">
        <f>AVERAGE(J8:J10)</f>
        <v>1.0613333333333335</v>
      </c>
      <c r="K11" s="12">
        <f t="shared" si="5"/>
        <v>11.078197333333335</v>
      </c>
      <c r="L11" s="12">
        <f>AVERAGE(L8:L10)</f>
        <v>1.0076666666666665</v>
      </c>
      <c r="M11" s="12">
        <f t="shared" si="6"/>
        <v>10.518024666666665</v>
      </c>
      <c r="O11" s="38">
        <v>10.751140000000001</v>
      </c>
      <c r="P11" s="1">
        <f t="shared" si="0"/>
        <v>10.751099999999999</v>
      </c>
    </row>
    <row r="12" spans="1:16" x14ac:dyDescent="0.15">
      <c r="A12" s="12"/>
      <c r="B12" s="12"/>
      <c r="C12" s="12"/>
      <c r="D12" s="12"/>
      <c r="E12" s="12"/>
      <c r="F12" s="12"/>
      <c r="G12" s="20">
        <f t="shared" si="3"/>
        <v>0</v>
      </c>
      <c r="H12" s="39"/>
      <c r="I12" s="39"/>
      <c r="J12" s="12"/>
      <c r="K12" s="12"/>
      <c r="L12" s="12"/>
      <c r="M12" s="12"/>
      <c r="O12" s="38">
        <v>10.772016000000002</v>
      </c>
      <c r="P12" s="1">
        <f t="shared" si="0"/>
        <v>10.772</v>
      </c>
    </row>
    <row r="13" spans="1:16" x14ac:dyDescent="0.15">
      <c r="A13" s="12" t="s">
        <v>45</v>
      </c>
      <c r="B13" s="40">
        <v>0.85399999999999998</v>
      </c>
      <c r="C13" s="12">
        <f t="shared" ref="C13:C16" si="7">(5*(2.0876*B13))</f>
        <v>8.9140519999999999</v>
      </c>
      <c r="D13" s="12">
        <v>0.72399999999999998</v>
      </c>
      <c r="E13" s="12">
        <f t="shared" ref="E13:E16" si="8">(5*(2.0876*D13))</f>
        <v>7.5571120000000001</v>
      </c>
      <c r="F13" s="12">
        <v>0.52400000000000002</v>
      </c>
      <c r="G13" s="20">
        <f t="shared" si="3"/>
        <v>5.4695120000000008</v>
      </c>
      <c r="H13" s="39">
        <v>0.76400000000000001</v>
      </c>
      <c r="I13" s="39">
        <f t="shared" ref="I13:I16" si="9">(5*(2.0876*H13))</f>
        <v>7.9746320000000006</v>
      </c>
      <c r="J13" s="12">
        <v>0.72699999999999998</v>
      </c>
      <c r="K13" s="12">
        <f t="shared" ref="K13:K16" si="10">(5*(2.0876*J13))</f>
        <v>7.5884260000000001</v>
      </c>
      <c r="L13" s="12">
        <v>0.77400000000000002</v>
      </c>
      <c r="M13" s="12">
        <f t="shared" ref="M13:M16" si="11">(5*(2.0876*L13))</f>
        <v>8.0790120000000005</v>
      </c>
      <c r="O13" s="38">
        <v>10.302306000000002</v>
      </c>
      <c r="P13" s="1">
        <f t="shared" si="0"/>
        <v>10.302300000000001</v>
      </c>
    </row>
    <row r="14" spans="1:16" x14ac:dyDescent="0.15">
      <c r="A14" s="12"/>
      <c r="B14" s="40">
        <v>0.79900000000000004</v>
      </c>
      <c r="C14" s="12">
        <f t="shared" si="7"/>
        <v>8.3399619999999999</v>
      </c>
      <c r="D14" s="12">
        <v>0.746</v>
      </c>
      <c r="E14" s="12">
        <f t="shared" si="8"/>
        <v>7.7867480000000002</v>
      </c>
      <c r="F14" s="12">
        <v>0.53500000000000003</v>
      </c>
      <c r="G14" s="20">
        <f t="shared" si="3"/>
        <v>5.5843300000000005</v>
      </c>
      <c r="H14" s="39">
        <v>0.76100000000000001</v>
      </c>
      <c r="I14" s="39">
        <f t="shared" si="9"/>
        <v>7.9433180000000005</v>
      </c>
      <c r="J14" s="12">
        <v>0.72199999999999998</v>
      </c>
      <c r="K14" s="12">
        <f t="shared" si="10"/>
        <v>7.5362360000000006</v>
      </c>
      <c r="L14" s="12">
        <v>0.83499999999999996</v>
      </c>
      <c r="M14" s="12">
        <f t="shared" si="11"/>
        <v>8.7157300000000006</v>
      </c>
      <c r="O14" s="38">
        <v>11.106032000000001</v>
      </c>
      <c r="P14" s="1">
        <f t="shared" si="0"/>
        <v>11.106</v>
      </c>
    </row>
    <row r="15" spans="1:16" x14ac:dyDescent="0.15">
      <c r="A15" s="12"/>
      <c r="B15" s="40">
        <v>0.82899999999999996</v>
      </c>
      <c r="C15" s="12">
        <f t="shared" si="7"/>
        <v>8.6531020000000005</v>
      </c>
      <c r="D15" s="12">
        <v>0.752</v>
      </c>
      <c r="E15" s="12">
        <f t="shared" si="8"/>
        <v>7.8493760000000004</v>
      </c>
      <c r="F15" s="12">
        <v>0.64300000000000002</v>
      </c>
      <c r="G15" s="20">
        <f t="shared" si="3"/>
        <v>6.711634000000001</v>
      </c>
      <c r="H15" s="39">
        <v>0.84299999999999997</v>
      </c>
      <c r="I15" s="39">
        <f t="shared" si="9"/>
        <v>8.7992340000000002</v>
      </c>
      <c r="J15" s="12">
        <v>0.72</v>
      </c>
      <c r="K15" s="12">
        <f t="shared" si="10"/>
        <v>7.5153599999999994</v>
      </c>
      <c r="L15" s="12">
        <v>0.82199999999999995</v>
      </c>
      <c r="M15" s="12">
        <f t="shared" si="11"/>
        <v>8.5800359999999998</v>
      </c>
      <c r="O15" s="38">
        <v>10.813768000000001</v>
      </c>
      <c r="P15" s="1">
        <f t="shared" si="0"/>
        <v>10.813800000000001</v>
      </c>
    </row>
    <row r="16" spans="1:16" x14ac:dyDescent="0.15">
      <c r="A16" s="12" t="s">
        <v>44</v>
      </c>
      <c r="B16" s="40">
        <v>0.82699999999999996</v>
      </c>
      <c r="C16" s="12">
        <f t="shared" si="7"/>
        <v>8.6322259999999993</v>
      </c>
      <c r="D16" s="12">
        <v>0.71399999999999997</v>
      </c>
      <c r="E16" s="12">
        <f t="shared" si="8"/>
        <v>7.4527319999999992</v>
      </c>
      <c r="F16" s="12">
        <v>0.56699999999999995</v>
      </c>
      <c r="G16" s="20">
        <f t="shared" si="3"/>
        <v>5.9183459999999997</v>
      </c>
      <c r="H16" s="39">
        <v>0.78900000000000003</v>
      </c>
      <c r="I16" s="39">
        <f t="shared" si="9"/>
        <v>8.2355820000000008</v>
      </c>
      <c r="J16" s="12">
        <v>0.72299999999999998</v>
      </c>
      <c r="K16" s="12">
        <f t="shared" si="10"/>
        <v>7.5466739999999994</v>
      </c>
      <c r="L16" s="12">
        <v>0.81100000000000005</v>
      </c>
      <c r="M16" s="12">
        <f t="shared" si="11"/>
        <v>8.4652180000000001</v>
      </c>
      <c r="O16" s="38">
        <v>11.314792000000002</v>
      </c>
      <c r="P16" s="1">
        <f t="shared" si="0"/>
        <v>11.3148</v>
      </c>
    </row>
    <row r="17" spans="1:16" x14ac:dyDescent="0.15">
      <c r="A17" s="12"/>
      <c r="B17" s="12"/>
      <c r="C17" s="12">
        <f t="shared" si="1"/>
        <v>0</v>
      </c>
      <c r="D17" s="12"/>
      <c r="E17" s="12">
        <f t="shared" si="2"/>
        <v>0</v>
      </c>
      <c r="F17" s="12"/>
      <c r="G17" s="20">
        <f t="shared" si="3"/>
        <v>0</v>
      </c>
      <c r="H17" s="39"/>
      <c r="I17" s="39">
        <f t="shared" si="4"/>
        <v>0</v>
      </c>
      <c r="J17" s="12"/>
      <c r="K17" s="12">
        <f t="shared" si="5"/>
        <v>0</v>
      </c>
      <c r="L17" s="12"/>
      <c r="M17" s="12">
        <f t="shared" si="6"/>
        <v>0</v>
      </c>
      <c r="O17" s="38">
        <v>11.095594</v>
      </c>
      <c r="P17" s="1">
        <f t="shared" si="0"/>
        <v>11.095599999999999</v>
      </c>
    </row>
    <row r="18" spans="1:16" x14ac:dyDescent="0.15">
      <c r="A18" s="12" t="s">
        <v>38</v>
      </c>
      <c r="B18" s="12">
        <v>0.85399999999999998</v>
      </c>
      <c r="C18" s="12">
        <f t="shared" si="1"/>
        <v>8.9140519999999999</v>
      </c>
      <c r="D18" s="12">
        <v>0.80200000000000005</v>
      </c>
      <c r="E18" s="12">
        <f t="shared" si="2"/>
        <v>8.3712760000000017</v>
      </c>
      <c r="F18" s="12">
        <v>0.59099999999999997</v>
      </c>
      <c r="G18" s="20">
        <f t="shared" si="3"/>
        <v>6.1688580000000002</v>
      </c>
      <c r="H18" s="39">
        <v>0.79300000000000004</v>
      </c>
      <c r="I18" s="39">
        <f t="shared" si="4"/>
        <v>8.2773339999999997</v>
      </c>
      <c r="J18" s="12">
        <v>0.74099999999999999</v>
      </c>
      <c r="K18" s="12">
        <f t="shared" si="5"/>
        <v>7.7345579999999998</v>
      </c>
      <c r="L18" s="12">
        <v>0.68600000000000005</v>
      </c>
      <c r="M18" s="12">
        <f t="shared" si="6"/>
        <v>7.1604680000000007</v>
      </c>
      <c r="O18" s="38">
        <v>10.678073999999999</v>
      </c>
      <c r="P18" s="1">
        <f t="shared" si="0"/>
        <v>10.678100000000001</v>
      </c>
    </row>
    <row r="19" spans="1:16" x14ac:dyDescent="0.15">
      <c r="A19" s="12"/>
      <c r="B19" s="12">
        <v>0.79900000000000004</v>
      </c>
      <c r="C19" s="12">
        <f t="shared" si="1"/>
        <v>8.3399619999999999</v>
      </c>
      <c r="D19" s="12">
        <v>0.73</v>
      </c>
      <c r="E19" s="12">
        <f t="shared" si="2"/>
        <v>7.6197400000000002</v>
      </c>
      <c r="F19" s="12">
        <v>0.54400000000000004</v>
      </c>
      <c r="G19" s="20">
        <f t="shared" si="3"/>
        <v>5.6782720000000007</v>
      </c>
      <c r="H19" s="39">
        <v>0.73099999999999998</v>
      </c>
      <c r="I19" s="39">
        <f t="shared" si="4"/>
        <v>7.6301780000000008</v>
      </c>
      <c r="J19" s="12">
        <v>0.65800000000000003</v>
      </c>
      <c r="K19" s="12">
        <f t="shared" si="5"/>
        <v>6.8682040000000013</v>
      </c>
      <c r="L19" s="12">
        <v>0.69499999999999995</v>
      </c>
      <c r="M19" s="12">
        <f t="shared" si="6"/>
        <v>7.25441</v>
      </c>
      <c r="O19" s="38">
        <v>9.780406000000001</v>
      </c>
      <c r="P19" s="1">
        <f t="shared" si="0"/>
        <v>9.7804000000000002</v>
      </c>
    </row>
    <row r="20" spans="1:16" x14ac:dyDescent="0.15">
      <c r="A20" s="12"/>
      <c r="B20" s="12">
        <v>0.96899999999999997</v>
      </c>
      <c r="C20" s="12">
        <f t="shared" si="1"/>
        <v>10.114422000000001</v>
      </c>
      <c r="D20" s="12">
        <v>0.64900000000000002</v>
      </c>
      <c r="E20" s="12">
        <f t="shared" si="2"/>
        <v>6.7742620000000011</v>
      </c>
      <c r="F20" s="12">
        <v>0.65600000000000003</v>
      </c>
      <c r="G20" s="20">
        <f t="shared" si="3"/>
        <v>6.8473280000000001</v>
      </c>
      <c r="H20" s="39">
        <v>0.82099999999999995</v>
      </c>
      <c r="I20" s="39">
        <f t="shared" si="4"/>
        <v>8.5695980000000009</v>
      </c>
      <c r="J20" s="12">
        <v>0.70099999999999996</v>
      </c>
      <c r="K20" s="12">
        <f t="shared" si="5"/>
        <v>7.3170380000000002</v>
      </c>
      <c r="L20" s="12">
        <v>0.69399999999999995</v>
      </c>
      <c r="M20" s="12">
        <f t="shared" si="6"/>
        <v>7.2439719999999994</v>
      </c>
      <c r="O20" s="38">
        <v>8.9140519999999999</v>
      </c>
      <c r="P20" s="1">
        <f t="shared" si="0"/>
        <v>8.9140999999999995</v>
      </c>
    </row>
    <row r="21" spans="1:16" x14ac:dyDescent="0.15">
      <c r="A21" t="s">
        <v>44</v>
      </c>
      <c r="B21" s="12">
        <f>AVERAGE(B18:B20)</f>
        <v>0.874</v>
      </c>
      <c r="C21" s="12">
        <f t="shared" si="1"/>
        <v>9.1228119999999997</v>
      </c>
      <c r="D21" s="12">
        <f>AVERAGE(D18:D20)</f>
        <v>0.72699999999999998</v>
      </c>
      <c r="E21" s="12">
        <f t="shared" si="2"/>
        <v>7.5884260000000001</v>
      </c>
      <c r="F21" s="12">
        <f>AVERAGE(F18:F20)</f>
        <v>0.59699999999999998</v>
      </c>
      <c r="G21" s="20">
        <f t="shared" si="3"/>
        <v>6.2314860000000003</v>
      </c>
      <c r="H21" s="39">
        <f>AVERAGE(H18:H20)</f>
        <v>0.78166666666666662</v>
      </c>
      <c r="I21" s="39">
        <f t="shared" si="4"/>
        <v>8.1590366666666672</v>
      </c>
      <c r="J21" s="12">
        <f>AVERAGE(J18:J20)</f>
        <v>0.70000000000000007</v>
      </c>
      <c r="K21" s="12">
        <f t="shared" si="5"/>
        <v>7.3066000000000013</v>
      </c>
      <c r="L21" s="41">
        <f>AVERAGE(L18:L20)</f>
        <v>0.69166666666666676</v>
      </c>
      <c r="M21" s="12">
        <f t="shared" si="6"/>
        <v>7.2196166666666688</v>
      </c>
      <c r="O21" s="38">
        <v>8.3399619999999999</v>
      </c>
      <c r="P21" s="1">
        <f t="shared" si="0"/>
        <v>8.34</v>
      </c>
    </row>
    <row r="22" spans="1:16" x14ac:dyDescent="0.15">
      <c r="O22" s="38">
        <v>10.114422000000001</v>
      </c>
      <c r="P22" s="1">
        <f t="shared" si="0"/>
        <v>10.1144</v>
      </c>
    </row>
    <row r="23" spans="1:16" x14ac:dyDescent="0.15">
      <c r="A23">
        <v>1</v>
      </c>
      <c r="B23">
        <v>10.740701999999999</v>
      </c>
      <c r="C23">
        <v>10.7407</v>
      </c>
      <c r="O23" s="38">
        <v>8.3712760000000017</v>
      </c>
      <c r="P23" s="1">
        <f t="shared" si="0"/>
        <v>8.3712999999999997</v>
      </c>
    </row>
    <row r="24" spans="1:16" x14ac:dyDescent="0.15">
      <c r="A24">
        <v>1</v>
      </c>
      <c r="B24">
        <v>11.607056000000002</v>
      </c>
      <c r="C24">
        <v>11.607100000000001</v>
      </c>
      <c r="O24" s="38">
        <v>7.6197400000000002</v>
      </c>
      <c r="P24" s="1">
        <f t="shared" si="0"/>
        <v>7.6196999999999999</v>
      </c>
    </row>
    <row r="25" spans="1:16" x14ac:dyDescent="0.15">
      <c r="A25">
        <v>1</v>
      </c>
      <c r="B25">
        <v>12.984872000000001</v>
      </c>
      <c r="C25">
        <v>12.9849</v>
      </c>
      <c r="O25" s="38">
        <v>6.7742620000000011</v>
      </c>
      <c r="P25" s="1">
        <f t="shared" si="0"/>
        <v>6.7743000000000002</v>
      </c>
    </row>
    <row r="26" spans="1:16" x14ac:dyDescent="0.15">
      <c r="A26">
        <v>2</v>
      </c>
      <c r="B26">
        <v>9.582084</v>
      </c>
      <c r="C26">
        <v>9.5821000000000005</v>
      </c>
      <c r="O26" s="38">
        <v>6.1688580000000002</v>
      </c>
      <c r="P26" s="1">
        <f t="shared" si="0"/>
        <v>6.1688999999999998</v>
      </c>
    </row>
    <row r="27" spans="1:16" x14ac:dyDescent="0.15">
      <c r="A27">
        <v>2</v>
      </c>
      <c r="B27">
        <v>10.500628000000001</v>
      </c>
      <c r="C27">
        <v>10.5006</v>
      </c>
      <c r="O27" s="38">
        <v>5.6782720000000007</v>
      </c>
      <c r="P27" s="1">
        <f t="shared" si="0"/>
        <v>5.6783000000000001</v>
      </c>
    </row>
    <row r="28" spans="1:16" x14ac:dyDescent="0.15">
      <c r="A28">
        <v>2</v>
      </c>
      <c r="B28">
        <v>9.1541259999999998</v>
      </c>
      <c r="C28">
        <v>9.1540999999999997</v>
      </c>
      <c r="O28" s="38">
        <v>6.8473280000000001</v>
      </c>
      <c r="P28" s="1">
        <f t="shared" si="0"/>
        <v>6.8472999999999997</v>
      </c>
    </row>
    <row r="29" spans="1:16" x14ac:dyDescent="0.15">
      <c r="A29">
        <v>3</v>
      </c>
      <c r="B29">
        <v>10.083108000000001</v>
      </c>
      <c r="C29">
        <v>10.0831</v>
      </c>
      <c r="O29" s="38">
        <v>8.2773339999999997</v>
      </c>
      <c r="P29" s="1">
        <f t="shared" si="0"/>
        <v>8.2773000000000003</v>
      </c>
    </row>
    <row r="30" spans="1:16" x14ac:dyDescent="0.15">
      <c r="A30">
        <v>3</v>
      </c>
      <c r="B30">
        <v>10.636322</v>
      </c>
      <c r="C30">
        <v>10.6363</v>
      </c>
      <c r="O30" s="38">
        <v>7.6301780000000008</v>
      </c>
      <c r="P30" s="1">
        <f t="shared" si="0"/>
        <v>7.6302000000000003</v>
      </c>
    </row>
    <row r="31" spans="1:16" x14ac:dyDescent="0.15">
      <c r="A31">
        <v>3</v>
      </c>
      <c r="B31">
        <v>10.657197999999999</v>
      </c>
      <c r="C31">
        <v>10.6572</v>
      </c>
      <c r="O31" s="38">
        <v>8.5695980000000009</v>
      </c>
      <c r="P31" s="1">
        <f t="shared" si="0"/>
        <v>8.5695999999999994</v>
      </c>
    </row>
    <row r="32" spans="1:16" x14ac:dyDescent="0.15">
      <c r="A32">
        <v>4</v>
      </c>
      <c r="B32">
        <v>10.751140000000001</v>
      </c>
      <c r="C32">
        <v>10.751099999999999</v>
      </c>
      <c r="O32" s="38">
        <v>7.7345579999999998</v>
      </c>
      <c r="P32" s="1">
        <f t="shared" si="0"/>
        <v>7.7346000000000004</v>
      </c>
    </row>
    <row r="33" spans="1:16" x14ac:dyDescent="0.15">
      <c r="A33">
        <v>4</v>
      </c>
      <c r="B33">
        <v>10.772016000000002</v>
      </c>
      <c r="C33">
        <v>10.772</v>
      </c>
      <c r="O33" s="38">
        <v>6.8682040000000013</v>
      </c>
      <c r="P33" s="1">
        <f t="shared" si="0"/>
        <v>6.8681999999999999</v>
      </c>
    </row>
    <row r="34" spans="1:16" x14ac:dyDescent="0.15">
      <c r="A34">
        <v>4</v>
      </c>
      <c r="B34">
        <v>10.302306000000002</v>
      </c>
      <c r="C34">
        <v>10.302300000000001</v>
      </c>
      <c r="O34" s="38">
        <v>7.3170380000000002</v>
      </c>
      <c r="P34" s="1">
        <f t="shared" si="0"/>
        <v>7.3170000000000002</v>
      </c>
    </row>
    <row r="35" spans="1:16" x14ac:dyDescent="0.15">
      <c r="A35">
        <v>5</v>
      </c>
      <c r="B35">
        <v>11.106032000000001</v>
      </c>
      <c r="C35">
        <v>11.106</v>
      </c>
      <c r="O35" s="38">
        <v>7.1604680000000007</v>
      </c>
      <c r="P35" s="1">
        <f t="shared" si="0"/>
        <v>7.1604999999999999</v>
      </c>
    </row>
    <row r="36" spans="1:16" x14ac:dyDescent="0.15">
      <c r="A36">
        <v>5</v>
      </c>
      <c r="B36">
        <v>10.813768000000001</v>
      </c>
      <c r="C36">
        <v>10.813800000000001</v>
      </c>
      <c r="O36" s="38">
        <v>7.25441</v>
      </c>
      <c r="P36" s="1">
        <f t="shared" si="0"/>
        <v>7.2544000000000004</v>
      </c>
    </row>
    <row r="37" spans="1:16" x14ac:dyDescent="0.15">
      <c r="A37">
        <v>5</v>
      </c>
      <c r="B37">
        <v>11.314792000000002</v>
      </c>
      <c r="C37">
        <v>11.3148</v>
      </c>
      <c r="O37" s="38">
        <v>7.2439719999999994</v>
      </c>
      <c r="P37" s="1">
        <f t="shared" si="0"/>
        <v>7.2439999999999998</v>
      </c>
    </row>
    <row r="38" spans="1:16" x14ac:dyDescent="0.15">
      <c r="A38">
        <v>6</v>
      </c>
      <c r="B38">
        <v>11.095594</v>
      </c>
      <c r="C38">
        <v>11.095599999999999</v>
      </c>
    </row>
    <row r="39" spans="1:16" x14ac:dyDescent="0.15">
      <c r="A39">
        <v>6</v>
      </c>
      <c r="B39">
        <v>10.678073999999999</v>
      </c>
      <c r="C39">
        <v>10.678100000000001</v>
      </c>
    </row>
    <row r="40" spans="1:16" x14ac:dyDescent="0.15">
      <c r="A40">
        <v>6</v>
      </c>
      <c r="B40">
        <v>9.780406000000001</v>
      </c>
      <c r="C40">
        <v>9.7804000000000002</v>
      </c>
    </row>
    <row r="41" spans="1:16" x14ac:dyDescent="0.15">
      <c r="A41">
        <v>7</v>
      </c>
      <c r="B41">
        <v>8.9140519999999999</v>
      </c>
      <c r="C41">
        <v>8.9140999999999995</v>
      </c>
    </row>
    <row r="42" spans="1:16" x14ac:dyDescent="0.15">
      <c r="A42">
        <v>7</v>
      </c>
      <c r="B42">
        <v>8.3399619999999999</v>
      </c>
      <c r="C42">
        <v>8.34</v>
      </c>
    </row>
    <row r="43" spans="1:16" x14ac:dyDescent="0.15">
      <c r="A43">
        <v>7</v>
      </c>
      <c r="B43">
        <v>10.114422000000001</v>
      </c>
      <c r="C43">
        <v>10.1144</v>
      </c>
    </row>
    <row r="44" spans="1:16" x14ac:dyDescent="0.15">
      <c r="A44">
        <v>8</v>
      </c>
      <c r="B44">
        <v>8.3712760000000017</v>
      </c>
      <c r="C44">
        <v>8.3712999999999997</v>
      </c>
    </row>
    <row r="45" spans="1:16" x14ac:dyDescent="0.15">
      <c r="A45">
        <v>8</v>
      </c>
      <c r="B45">
        <v>7.6197400000000002</v>
      </c>
      <c r="C45">
        <v>7.6196999999999999</v>
      </c>
    </row>
    <row r="46" spans="1:16" x14ac:dyDescent="0.15">
      <c r="A46">
        <v>8</v>
      </c>
      <c r="B46">
        <v>6.7742620000000011</v>
      </c>
      <c r="C46">
        <v>6.7743000000000002</v>
      </c>
    </row>
    <row r="47" spans="1:16" x14ac:dyDescent="0.15">
      <c r="A47">
        <v>9</v>
      </c>
      <c r="B47">
        <v>6.1688580000000002</v>
      </c>
      <c r="C47">
        <v>6.1688999999999998</v>
      </c>
    </row>
    <row r="48" spans="1:16" x14ac:dyDescent="0.15">
      <c r="A48">
        <v>9</v>
      </c>
      <c r="B48">
        <v>5.6782720000000007</v>
      </c>
      <c r="C48">
        <v>5.6783000000000001</v>
      </c>
    </row>
    <row r="49" spans="1:3" x14ac:dyDescent="0.15">
      <c r="A49">
        <v>9</v>
      </c>
      <c r="B49">
        <v>6.8473280000000001</v>
      </c>
      <c r="C49">
        <v>6.8472999999999997</v>
      </c>
    </row>
    <row r="50" spans="1:3" x14ac:dyDescent="0.15">
      <c r="A50">
        <v>10</v>
      </c>
      <c r="B50">
        <v>8.2773339999999997</v>
      </c>
      <c r="C50">
        <v>8.2773000000000003</v>
      </c>
    </row>
    <row r="51" spans="1:3" x14ac:dyDescent="0.15">
      <c r="A51">
        <v>10</v>
      </c>
      <c r="B51">
        <v>7.6301780000000008</v>
      </c>
      <c r="C51">
        <v>7.6302000000000003</v>
      </c>
    </row>
    <row r="52" spans="1:3" x14ac:dyDescent="0.15">
      <c r="A52">
        <v>10</v>
      </c>
      <c r="B52">
        <v>8.5695980000000009</v>
      </c>
      <c r="C52">
        <v>8.5695999999999994</v>
      </c>
    </row>
    <row r="53" spans="1:3" x14ac:dyDescent="0.15">
      <c r="A53">
        <v>11</v>
      </c>
      <c r="B53">
        <v>7.7345579999999998</v>
      </c>
      <c r="C53">
        <v>7.7346000000000004</v>
      </c>
    </row>
    <row r="54" spans="1:3" x14ac:dyDescent="0.15">
      <c r="A54">
        <v>11</v>
      </c>
      <c r="B54">
        <v>6.8682040000000013</v>
      </c>
      <c r="C54">
        <v>6.8681999999999999</v>
      </c>
    </row>
    <row r="55" spans="1:3" x14ac:dyDescent="0.15">
      <c r="A55">
        <v>11</v>
      </c>
      <c r="B55">
        <v>7.3170380000000002</v>
      </c>
      <c r="C55">
        <v>7.3170000000000002</v>
      </c>
    </row>
    <row r="56" spans="1:3" x14ac:dyDescent="0.15">
      <c r="A56">
        <v>12</v>
      </c>
      <c r="B56">
        <v>7.1604680000000007</v>
      </c>
      <c r="C56">
        <v>7.1604999999999999</v>
      </c>
    </row>
    <row r="57" spans="1:3" x14ac:dyDescent="0.15">
      <c r="A57">
        <v>12</v>
      </c>
      <c r="B57">
        <v>7.25441</v>
      </c>
      <c r="C57">
        <v>7.2544000000000004</v>
      </c>
    </row>
    <row r="58" spans="1:3" x14ac:dyDescent="0.15">
      <c r="A58">
        <v>12</v>
      </c>
      <c r="B58">
        <v>7.2439719999999994</v>
      </c>
      <c r="C58">
        <v>7.2439999999999998</v>
      </c>
    </row>
  </sheetData>
  <mergeCells count="1">
    <mergeCell ref="A1:M1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63"/>
  <sheetViews>
    <sheetView workbookViewId="0">
      <selection activeCell="D5" sqref="D5"/>
    </sheetView>
  </sheetViews>
  <sheetFormatPr defaultRowHeight="13.5" x14ac:dyDescent="0.15"/>
  <sheetData>
    <row r="3" spans="1:19" ht="25.5" x14ac:dyDescent="0.15">
      <c r="A3" s="20"/>
      <c r="B3" s="35" t="s">
        <v>2</v>
      </c>
      <c r="C3" s="28"/>
      <c r="D3" s="28"/>
      <c r="E3" s="35" t="s">
        <v>2</v>
      </c>
      <c r="F3" s="28"/>
      <c r="G3" s="28"/>
      <c r="H3" s="35" t="s">
        <v>2</v>
      </c>
      <c r="I3" s="28"/>
      <c r="J3" s="28"/>
      <c r="K3" s="36" t="s">
        <v>2</v>
      </c>
      <c r="L3" s="29"/>
      <c r="M3" s="29"/>
      <c r="N3" s="35" t="s">
        <v>2</v>
      </c>
      <c r="O3" s="28"/>
      <c r="P3" s="28"/>
      <c r="Q3" s="35" t="s">
        <v>2</v>
      </c>
      <c r="R3" s="28"/>
      <c r="S3" s="28"/>
    </row>
    <row r="4" spans="1:19" ht="18.75" x14ac:dyDescent="0.15">
      <c r="A4" s="20" t="s">
        <v>31</v>
      </c>
      <c r="B4" s="30" t="s">
        <v>24</v>
      </c>
      <c r="C4" s="30"/>
      <c r="D4" s="30"/>
      <c r="E4" s="30" t="s">
        <v>24</v>
      </c>
      <c r="F4" s="30"/>
      <c r="G4" s="30"/>
      <c r="H4" s="30" t="s">
        <v>24</v>
      </c>
      <c r="I4" s="30"/>
      <c r="J4" s="30"/>
      <c r="K4" s="30" t="s">
        <v>25</v>
      </c>
      <c r="L4" s="30"/>
      <c r="M4" s="30"/>
      <c r="N4" s="30" t="s">
        <v>25</v>
      </c>
      <c r="O4" s="30"/>
      <c r="P4" s="30"/>
      <c r="Q4" s="30" t="s">
        <v>25</v>
      </c>
      <c r="R4" s="30"/>
      <c r="S4" s="30"/>
    </row>
    <row r="5" spans="1:19" ht="18.75" x14ac:dyDescent="0.15">
      <c r="A5" s="20" t="s">
        <v>33</v>
      </c>
      <c r="B5" s="31" t="s">
        <v>26</v>
      </c>
      <c r="C5" s="31"/>
      <c r="D5" s="24" t="s">
        <v>63</v>
      </c>
      <c r="E5" s="31" t="s">
        <v>27</v>
      </c>
      <c r="F5" s="31"/>
      <c r="G5" s="24" t="s">
        <v>34</v>
      </c>
      <c r="H5" s="31" t="s">
        <v>28</v>
      </c>
      <c r="I5" s="31"/>
      <c r="J5" s="24" t="s">
        <v>34</v>
      </c>
      <c r="K5" s="31" t="s">
        <v>26</v>
      </c>
      <c r="L5" s="31"/>
      <c r="M5" s="37" t="s">
        <v>34</v>
      </c>
      <c r="N5" s="31" t="s">
        <v>29</v>
      </c>
      <c r="O5" s="31"/>
      <c r="P5" s="24" t="s">
        <v>34</v>
      </c>
      <c r="Q5" s="31" t="s">
        <v>30</v>
      </c>
      <c r="R5" s="31"/>
      <c r="S5" s="24" t="s">
        <v>34</v>
      </c>
    </row>
    <row r="6" spans="1:19" x14ac:dyDescent="0.15">
      <c r="A6" s="12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x14ac:dyDescent="0.15">
      <c r="A7" s="12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</row>
    <row r="8" spans="1:19" x14ac:dyDescent="0.15">
      <c r="A8" s="12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</row>
    <row r="9" spans="1:19" x14ac:dyDescent="0.15">
      <c r="A9" s="12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</row>
    <row r="10" spans="1:19" x14ac:dyDescent="0.15">
      <c r="A10" s="32" t="s">
        <v>36</v>
      </c>
      <c r="B10" s="20">
        <v>0.89100000000000001</v>
      </c>
      <c r="C10" s="20">
        <f>(B10*490.05)</f>
        <v>436.63454999999999</v>
      </c>
      <c r="D10" s="20">
        <f>(C10/0.2)/2</f>
        <v>1091.5863749999999</v>
      </c>
      <c r="E10" s="20">
        <v>1.2889999999999999</v>
      </c>
      <c r="F10" s="20">
        <f>(E10*490.05)</f>
        <v>631.67444999999998</v>
      </c>
      <c r="G10" s="20">
        <f>(F10/0.2)/2</f>
        <v>1579.1861249999999</v>
      </c>
      <c r="H10" s="20">
        <v>0.83899999999999997</v>
      </c>
      <c r="I10" s="20">
        <f>(490.05*H10)</f>
        <v>411.15195</v>
      </c>
      <c r="J10" s="20">
        <f>(I10/0.2)/2</f>
        <v>1027.8798749999999</v>
      </c>
      <c r="K10" s="20">
        <v>0.81200000000000006</v>
      </c>
      <c r="L10" s="20">
        <f>(490.05*K10)</f>
        <v>397.92060000000004</v>
      </c>
      <c r="M10" s="20">
        <f>(L10/0.2)/2</f>
        <v>994.80150000000003</v>
      </c>
      <c r="N10" s="20">
        <v>1.4850000000000001</v>
      </c>
      <c r="O10" s="20">
        <f>(490.05*N10)</f>
        <v>727.7242500000001</v>
      </c>
      <c r="P10" s="20">
        <f>(O10/0.2)/2</f>
        <v>1819.3106250000001</v>
      </c>
      <c r="Q10" s="20">
        <v>1.0309999999999999</v>
      </c>
      <c r="R10" s="20">
        <f>(490.05*Q10)</f>
        <v>505.24154999999996</v>
      </c>
      <c r="S10" s="20">
        <f>(R10/0.2)/2</f>
        <v>1263.1038749999998</v>
      </c>
    </row>
    <row r="11" spans="1:19" x14ac:dyDescent="0.15">
      <c r="A11" s="33"/>
      <c r="B11" s="20">
        <v>0.73099999999999998</v>
      </c>
      <c r="C11" s="20">
        <f t="shared" ref="C11:C25" si="0">(B11*490.05)</f>
        <v>358.22654999999997</v>
      </c>
      <c r="D11" s="20">
        <f t="shared" ref="D11:D25" si="1">(C11/0.2)/2</f>
        <v>895.56637499999988</v>
      </c>
      <c r="E11" s="20">
        <v>1.288</v>
      </c>
      <c r="F11" s="20">
        <f t="shared" ref="F11:F25" si="2">(E11*490.05)</f>
        <v>631.18439999999998</v>
      </c>
      <c r="G11" s="20">
        <f t="shared" ref="G11:G25" si="3">(F11/0.2)/2</f>
        <v>1577.9609999999998</v>
      </c>
      <c r="H11" s="20">
        <v>0.878</v>
      </c>
      <c r="I11" s="20">
        <f t="shared" ref="I11:I26" si="4">(490.05*H11)</f>
        <v>430.26390000000004</v>
      </c>
      <c r="J11" s="20">
        <f t="shared" ref="J11:J26" si="5">(I11/0.2)/2</f>
        <v>1075.65975</v>
      </c>
      <c r="K11" s="20">
        <v>0.749</v>
      </c>
      <c r="L11" s="20">
        <f t="shared" ref="L11:L26" si="6">(490.05*K11)</f>
        <v>367.04745000000003</v>
      </c>
      <c r="M11" s="20">
        <f t="shared" ref="M11:M26" si="7">(L11/0.2)/2</f>
        <v>917.61862500000007</v>
      </c>
      <c r="N11" s="20">
        <v>1.325</v>
      </c>
      <c r="O11" s="20">
        <f t="shared" ref="O11:O25" si="8">(490.05*N11)</f>
        <v>649.31624999999997</v>
      </c>
      <c r="P11" s="20">
        <f t="shared" ref="P11:P25" si="9">(O11/0.2)/2</f>
        <v>1623.2906249999999</v>
      </c>
      <c r="Q11" s="20">
        <v>0.90100000000000002</v>
      </c>
      <c r="R11" s="20">
        <f t="shared" ref="R11:R25" si="10">(490.05*Q11)</f>
        <v>441.53505000000001</v>
      </c>
      <c r="S11" s="20">
        <f t="shared" ref="S11:S25" si="11">(R11/0.2)/2</f>
        <v>1103.8376249999999</v>
      </c>
    </row>
    <row r="12" spans="1:19" x14ac:dyDescent="0.15">
      <c r="A12" s="33"/>
      <c r="B12" s="20">
        <v>0.79100000000000004</v>
      </c>
      <c r="C12" s="20">
        <f t="shared" si="0"/>
        <v>387.62955000000005</v>
      </c>
      <c r="D12" s="20">
        <f t="shared" si="1"/>
        <v>969.07387500000004</v>
      </c>
      <c r="E12" s="20">
        <v>1.321</v>
      </c>
      <c r="F12" s="20">
        <f t="shared" si="2"/>
        <v>647.35604999999998</v>
      </c>
      <c r="G12" s="20">
        <f t="shared" si="3"/>
        <v>1618.3901249999999</v>
      </c>
      <c r="H12" s="20">
        <v>0.73799999999999999</v>
      </c>
      <c r="I12" s="20">
        <f t="shared" si="4"/>
        <v>361.65690000000001</v>
      </c>
      <c r="J12" s="20">
        <f t="shared" si="5"/>
        <v>904.14224999999999</v>
      </c>
      <c r="K12" s="20">
        <v>0.73799999999999999</v>
      </c>
      <c r="L12" s="20">
        <f t="shared" si="6"/>
        <v>361.65690000000001</v>
      </c>
      <c r="M12" s="20">
        <f t="shared" si="7"/>
        <v>904.14224999999999</v>
      </c>
      <c r="N12" s="20">
        <v>1.5509999999999999</v>
      </c>
      <c r="O12" s="20">
        <f t="shared" si="8"/>
        <v>760.06754999999998</v>
      </c>
      <c r="P12" s="20">
        <f t="shared" si="9"/>
        <v>1900.1688749999998</v>
      </c>
      <c r="Q12" s="20">
        <v>0.88900000000000001</v>
      </c>
      <c r="R12" s="20">
        <f t="shared" si="10"/>
        <v>435.65445</v>
      </c>
      <c r="S12" s="20">
        <f t="shared" si="11"/>
        <v>1089.136125</v>
      </c>
    </row>
    <row r="13" spans="1:19" x14ac:dyDescent="0.15">
      <c r="A13" s="33"/>
      <c r="B13" s="20">
        <f t="shared" ref="B13:H13" si="12">AVERAGE(B10:B12)</f>
        <v>0.80433333333333323</v>
      </c>
      <c r="C13" s="20">
        <f t="shared" si="0"/>
        <v>394.16354999999999</v>
      </c>
      <c r="D13" s="20">
        <f t="shared" si="1"/>
        <v>985.40887499999997</v>
      </c>
      <c r="E13" s="20">
        <f t="shared" si="12"/>
        <v>1.2993333333333332</v>
      </c>
      <c r="F13" s="20">
        <f t="shared" si="2"/>
        <v>636.73829999999998</v>
      </c>
      <c r="G13" s="20">
        <f t="shared" si="3"/>
        <v>1591.84575</v>
      </c>
      <c r="H13" s="20">
        <f t="shared" si="12"/>
        <v>0.81833333333333336</v>
      </c>
      <c r="I13" s="20">
        <f t="shared" si="4"/>
        <v>401.02424999999999</v>
      </c>
      <c r="J13" s="20">
        <f t="shared" si="5"/>
        <v>1002.560625</v>
      </c>
      <c r="K13" s="20">
        <f t="shared" ref="K13:Q13" si="13">AVERAGE(K10:K12)</f>
        <v>0.76633333333333331</v>
      </c>
      <c r="L13" s="20">
        <f t="shared" si="6"/>
        <v>375.54165</v>
      </c>
      <c r="M13" s="20">
        <f t="shared" si="7"/>
        <v>938.85412499999995</v>
      </c>
      <c r="N13" s="20">
        <f t="shared" si="13"/>
        <v>1.4536666666666667</v>
      </c>
      <c r="O13" s="20">
        <f t="shared" si="8"/>
        <v>712.36935000000005</v>
      </c>
      <c r="P13" s="20">
        <f t="shared" si="9"/>
        <v>1780.9233750000001</v>
      </c>
      <c r="Q13" s="20">
        <f t="shared" si="13"/>
        <v>0.94033333333333324</v>
      </c>
      <c r="R13" s="20">
        <f t="shared" si="10"/>
        <v>460.81034999999997</v>
      </c>
      <c r="S13" s="20">
        <f t="shared" si="11"/>
        <v>1152.0258749999998</v>
      </c>
    </row>
    <row r="14" spans="1:19" x14ac:dyDescent="0.15">
      <c r="A14" s="12"/>
      <c r="B14" s="20"/>
      <c r="C14" s="20">
        <f t="shared" si="0"/>
        <v>0</v>
      </c>
      <c r="D14" s="20">
        <f t="shared" si="1"/>
        <v>0</v>
      </c>
      <c r="E14" s="20"/>
      <c r="F14" s="20">
        <f t="shared" si="2"/>
        <v>0</v>
      </c>
      <c r="G14" s="20">
        <f t="shared" si="3"/>
        <v>0</v>
      </c>
      <c r="H14" s="20"/>
      <c r="I14" s="20">
        <f t="shared" si="4"/>
        <v>0</v>
      </c>
      <c r="J14" s="20">
        <f t="shared" si="5"/>
        <v>0</v>
      </c>
      <c r="K14" s="20"/>
      <c r="L14" s="20">
        <f t="shared" si="6"/>
        <v>0</v>
      </c>
      <c r="M14" s="20">
        <f t="shared" si="7"/>
        <v>0</v>
      </c>
      <c r="N14" s="20"/>
      <c r="O14" s="20">
        <f t="shared" si="8"/>
        <v>0</v>
      </c>
      <c r="P14" s="20">
        <f t="shared" si="9"/>
        <v>0</v>
      </c>
      <c r="Q14" s="20"/>
      <c r="R14" s="20">
        <f t="shared" si="10"/>
        <v>0</v>
      </c>
      <c r="S14" s="20">
        <f t="shared" si="11"/>
        <v>0</v>
      </c>
    </row>
    <row r="15" spans="1:19" x14ac:dyDescent="0.15">
      <c r="A15" s="12"/>
      <c r="B15" s="20"/>
      <c r="C15" s="20">
        <f t="shared" si="0"/>
        <v>0</v>
      </c>
      <c r="D15" s="20">
        <f t="shared" si="1"/>
        <v>0</v>
      </c>
      <c r="E15" s="20"/>
      <c r="F15" s="20">
        <f t="shared" si="2"/>
        <v>0</v>
      </c>
      <c r="G15" s="20">
        <f t="shared" si="3"/>
        <v>0</v>
      </c>
      <c r="H15" s="20"/>
      <c r="I15" s="20">
        <f t="shared" si="4"/>
        <v>0</v>
      </c>
      <c r="J15" s="20">
        <f t="shared" si="5"/>
        <v>0</v>
      </c>
      <c r="K15" s="20"/>
      <c r="L15" s="20">
        <f t="shared" si="6"/>
        <v>0</v>
      </c>
      <c r="M15" s="20">
        <f t="shared" si="7"/>
        <v>0</v>
      </c>
      <c r="N15" s="20"/>
      <c r="O15" s="20">
        <f t="shared" si="8"/>
        <v>0</v>
      </c>
      <c r="P15" s="20">
        <f t="shared" si="9"/>
        <v>0</v>
      </c>
      <c r="Q15" s="20"/>
      <c r="R15" s="20">
        <f t="shared" si="10"/>
        <v>0</v>
      </c>
      <c r="S15" s="20">
        <f t="shared" si="11"/>
        <v>0</v>
      </c>
    </row>
    <row r="16" spans="1:19" x14ac:dyDescent="0.15">
      <c r="A16" s="34" t="s">
        <v>37</v>
      </c>
      <c r="B16" s="20">
        <v>0.84899999999999998</v>
      </c>
      <c r="C16" s="20">
        <f t="shared" si="0"/>
        <v>416.05245000000002</v>
      </c>
      <c r="D16" s="20">
        <f t="shared" si="1"/>
        <v>1040.1311249999999</v>
      </c>
      <c r="E16" s="20">
        <v>1.5</v>
      </c>
      <c r="F16" s="20">
        <f t="shared" si="2"/>
        <v>735.07500000000005</v>
      </c>
      <c r="G16" s="20">
        <f t="shared" si="3"/>
        <v>1837.6875</v>
      </c>
      <c r="H16" s="20">
        <v>1.47</v>
      </c>
      <c r="I16" s="20">
        <f t="shared" si="4"/>
        <v>720.37350000000004</v>
      </c>
      <c r="J16" s="20">
        <f t="shared" si="5"/>
        <v>1800.9337499999999</v>
      </c>
      <c r="K16" s="20">
        <v>0.85699999999999998</v>
      </c>
      <c r="L16" s="20">
        <f t="shared" si="6"/>
        <v>419.97284999999999</v>
      </c>
      <c r="M16" s="20">
        <f t="shared" si="7"/>
        <v>1049.9321249999998</v>
      </c>
      <c r="N16" s="20">
        <v>1.3480000000000001</v>
      </c>
      <c r="O16" s="20">
        <f t="shared" si="8"/>
        <v>660.5874</v>
      </c>
      <c r="P16" s="20">
        <f t="shared" si="9"/>
        <v>1651.4684999999999</v>
      </c>
      <c r="Q16" s="20">
        <v>1.1879999999999999</v>
      </c>
      <c r="R16" s="20">
        <f t="shared" si="10"/>
        <v>582.17939999999999</v>
      </c>
      <c r="S16" s="20">
        <f t="shared" si="11"/>
        <v>1455.4485</v>
      </c>
    </row>
    <row r="17" spans="1:19" x14ac:dyDescent="0.15">
      <c r="A17" s="34"/>
      <c r="B17" s="20">
        <v>0.623</v>
      </c>
      <c r="C17" s="20">
        <f t="shared" si="0"/>
        <v>305.30115000000001</v>
      </c>
      <c r="D17" s="20">
        <f t="shared" si="1"/>
        <v>763.25287500000002</v>
      </c>
      <c r="E17" s="20">
        <v>1.3380000000000001</v>
      </c>
      <c r="F17" s="20">
        <f t="shared" si="2"/>
        <v>655.68690000000004</v>
      </c>
      <c r="G17" s="20">
        <f t="shared" si="3"/>
        <v>1639.2172499999999</v>
      </c>
      <c r="H17" s="20">
        <v>1.3420000000000001</v>
      </c>
      <c r="I17" s="20">
        <f t="shared" si="4"/>
        <v>657.64710000000002</v>
      </c>
      <c r="J17" s="20">
        <f t="shared" si="5"/>
        <v>1644.1177499999999</v>
      </c>
      <c r="K17" s="20">
        <v>0.78100000000000003</v>
      </c>
      <c r="L17" s="20">
        <f t="shared" si="6"/>
        <v>382.72905000000003</v>
      </c>
      <c r="M17" s="20">
        <f t="shared" si="7"/>
        <v>956.82262500000002</v>
      </c>
      <c r="N17" s="20">
        <v>1.4219999999999999</v>
      </c>
      <c r="O17" s="20">
        <f t="shared" si="8"/>
        <v>696.85109999999997</v>
      </c>
      <c r="P17" s="20">
        <f t="shared" si="9"/>
        <v>1742.1277499999999</v>
      </c>
      <c r="Q17" s="20">
        <v>1.3460000000000001</v>
      </c>
      <c r="R17" s="20">
        <f t="shared" si="10"/>
        <v>659.60730000000001</v>
      </c>
      <c r="S17" s="20">
        <f t="shared" si="11"/>
        <v>1649.0182499999999</v>
      </c>
    </row>
    <row r="18" spans="1:19" x14ac:dyDescent="0.15">
      <c r="A18" s="34"/>
      <c r="B18" s="20">
        <v>0.84199999999999997</v>
      </c>
      <c r="C18" s="20">
        <f t="shared" si="0"/>
        <v>412.62209999999999</v>
      </c>
      <c r="D18" s="20">
        <f t="shared" si="1"/>
        <v>1031.5552499999999</v>
      </c>
      <c r="E18" s="20">
        <v>0.85</v>
      </c>
      <c r="F18" s="20">
        <f t="shared" si="2"/>
        <v>416.54250000000002</v>
      </c>
      <c r="G18" s="20">
        <f t="shared" si="3"/>
        <v>1041.35625</v>
      </c>
      <c r="H18" s="20">
        <v>1.6850000000000001</v>
      </c>
      <c r="I18" s="20">
        <f t="shared" si="4"/>
        <v>825.73425000000009</v>
      </c>
      <c r="J18" s="20">
        <f t="shared" si="5"/>
        <v>2064.3356250000002</v>
      </c>
      <c r="K18" s="20">
        <v>0.80800000000000005</v>
      </c>
      <c r="L18" s="20">
        <f t="shared" si="6"/>
        <v>395.96040000000005</v>
      </c>
      <c r="M18" s="20">
        <f t="shared" si="7"/>
        <v>989.90100000000007</v>
      </c>
      <c r="N18" s="20">
        <v>1.2490000000000001</v>
      </c>
      <c r="O18" s="20">
        <f t="shared" si="8"/>
        <v>612.07245000000012</v>
      </c>
      <c r="P18" s="20">
        <f t="shared" si="9"/>
        <v>1530.1811250000003</v>
      </c>
      <c r="Q18" s="20">
        <v>0.82299999999999995</v>
      </c>
      <c r="R18" s="20">
        <f t="shared" si="10"/>
        <v>403.31115</v>
      </c>
      <c r="S18" s="20">
        <f t="shared" si="11"/>
        <v>1008.277875</v>
      </c>
    </row>
    <row r="19" spans="1:19" x14ac:dyDescent="0.15">
      <c r="A19" s="34"/>
      <c r="B19" s="20">
        <f t="shared" ref="B19:H19" si="14">AVERAGE(B16:B18)</f>
        <v>0.77133333333333332</v>
      </c>
      <c r="C19" s="20">
        <f t="shared" si="0"/>
        <v>377.99189999999999</v>
      </c>
      <c r="D19" s="20">
        <f t="shared" si="1"/>
        <v>944.97974999999997</v>
      </c>
      <c r="E19" s="20">
        <f t="shared" si="14"/>
        <v>1.2293333333333334</v>
      </c>
      <c r="F19" s="20">
        <f t="shared" si="2"/>
        <v>602.4348</v>
      </c>
      <c r="G19" s="20">
        <f t="shared" si="3"/>
        <v>1506.087</v>
      </c>
      <c r="H19" s="20">
        <f t="shared" si="14"/>
        <v>1.4989999999999999</v>
      </c>
      <c r="I19" s="20">
        <f t="shared" si="4"/>
        <v>734.58494999999994</v>
      </c>
      <c r="J19" s="20">
        <f t="shared" si="5"/>
        <v>1836.4623749999998</v>
      </c>
      <c r="K19" s="20">
        <f t="shared" ref="K19:Q19" si="15">AVERAGE(K16:K18)</f>
        <v>0.81533333333333324</v>
      </c>
      <c r="L19" s="20">
        <f t="shared" si="6"/>
        <v>399.55409999999995</v>
      </c>
      <c r="M19" s="20">
        <f t="shared" si="7"/>
        <v>998.88524999999981</v>
      </c>
      <c r="N19" s="20">
        <f t="shared" si="15"/>
        <v>1.3396666666666668</v>
      </c>
      <c r="O19" s="20">
        <f t="shared" si="8"/>
        <v>656.50365000000011</v>
      </c>
      <c r="P19" s="20">
        <f t="shared" si="9"/>
        <v>1641.2591250000003</v>
      </c>
      <c r="Q19" s="20">
        <f t="shared" si="15"/>
        <v>1.119</v>
      </c>
      <c r="R19" s="20">
        <f t="shared" si="10"/>
        <v>548.36595</v>
      </c>
      <c r="S19" s="20">
        <f t="shared" si="11"/>
        <v>1370.9148749999999</v>
      </c>
    </row>
    <row r="20" spans="1:19" x14ac:dyDescent="0.15">
      <c r="A20" s="12"/>
      <c r="B20" s="20"/>
      <c r="C20" s="20">
        <f t="shared" si="0"/>
        <v>0</v>
      </c>
      <c r="D20" s="20">
        <f t="shared" si="1"/>
        <v>0</v>
      </c>
      <c r="E20" s="20"/>
      <c r="F20" s="20">
        <f t="shared" si="2"/>
        <v>0</v>
      </c>
      <c r="G20" s="20">
        <f t="shared" si="3"/>
        <v>0</v>
      </c>
      <c r="H20" s="20"/>
      <c r="I20" s="20">
        <f t="shared" si="4"/>
        <v>0</v>
      </c>
      <c r="J20" s="20">
        <f t="shared" si="5"/>
        <v>0</v>
      </c>
      <c r="K20" s="20"/>
      <c r="L20" s="20">
        <f t="shared" si="6"/>
        <v>0</v>
      </c>
      <c r="M20" s="20">
        <f t="shared" si="7"/>
        <v>0</v>
      </c>
      <c r="N20" s="20"/>
      <c r="O20" s="20">
        <f t="shared" si="8"/>
        <v>0</v>
      </c>
      <c r="P20" s="20">
        <f t="shared" si="9"/>
        <v>0</v>
      </c>
      <c r="Q20" s="20"/>
      <c r="R20" s="20">
        <f t="shared" si="10"/>
        <v>0</v>
      </c>
      <c r="S20" s="20">
        <f t="shared" si="11"/>
        <v>0</v>
      </c>
    </row>
    <row r="21" spans="1:19" x14ac:dyDescent="0.15">
      <c r="A21" s="12"/>
      <c r="B21" s="20"/>
      <c r="C21" s="20">
        <f t="shared" si="0"/>
        <v>0</v>
      </c>
      <c r="D21" s="20">
        <f t="shared" si="1"/>
        <v>0</v>
      </c>
      <c r="E21" s="20"/>
      <c r="F21" s="20">
        <f t="shared" si="2"/>
        <v>0</v>
      </c>
      <c r="G21" s="20">
        <f t="shared" si="3"/>
        <v>0</v>
      </c>
      <c r="H21" s="20"/>
      <c r="I21" s="20">
        <f t="shared" si="4"/>
        <v>0</v>
      </c>
      <c r="J21" s="20">
        <f t="shared" si="5"/>
        <v>0</v>
      </c>
      <c r="K21" s="20"/>
      <c r="L21" s="20">
        <f t="shared" si="6"/>
        <v>0</v>
      </c>
      <c r="M21" s="20">
        <f t="shared" si="7"/>
        <v>0</v>
      </c>
      <c r="N21" s="20"/>
      <c r="O21" s="20">
        <f t="shared" si="8"/>
        <v>0</v>
      </c>
      <c r="P21" s="20">
        <f t="shared" si="9"/>
        <v>0</v>
      </c>
      <c r="Q21" s="20"/>
      <c r="R21" s="20">
        <f t="shared" si="10"/>
        <v>0</v>
      </c>
      <c r="S21" s="20">
        <f t="shared" si="11"/>
        <v>0</v>
      </c>
    </row>
    <row r="22" spans="1:19" x14ac:dyDescent="0.15">
      <c r="A22" s="17" t="s">
        <v>38</v>
      </c>
      <c r="B22" s="20">
        <v>0.89100000000000001</v>
      </c>
      <c r="C22" s="20">
        <f t="shared" si="0"/>
        <v>436.63454999999999</v>
      </c>
      <c r="D22" s="20">
        <f t="shared" si="1"/>
        <v>1091.5863749999999</v>
      </c>
      <c r="E22" s="20">
        <v>1.236</v>
      </c>
      <c r="F22" s="20">
        <f t="shared" si="2"/>
        <v>605.70180000000005</v>
      </c>
      <c r="G22" s="20">
        <f t="shared" si="3"/>
        <v>1514.2545</v>
      </c>
      <c r="H22" s="20">
        <v>0.82799999999999996</v>
      </c>
      <c r="I22" s="20">
        <f t="shared" si="4"/>
        <v>405.76139999999998</v>
      </c>
      <c r="J22" s="20">
        <f t="shared" si="5"/>
        <v>1014.4034999999999</v>
      </c>
      <c r="K22" s="20">
        <v>0.82199999999999995</v>
      </c>
      <c r="L22" s="20">
        <f t="shared" si="6"/>
        <v>402.8211</v>
      </c>
      <c r="M22" s="20">
        <f t="shared" si="7"/>
        <v>1007.0527499999999</v>
      </c>
      <c r="N22" s="20">
        <v>1.2929999999999999</v>
      </c>
      <c r="O22" s="20">
        <f t="shared" si="8"/>
        <v>633.63464999999997</v>
      </c>
      <c r="P22" s="20">
        <f t="shared" si="9"/>
        <v>1584.0866249999999</v>
      </c>
      <c r="Q22" s="20">
        <v>1.1850000000000001</v>
      </c>
      <c r="R22" s="20">
        <f t="shared" si="10"/>
        <v>580.70925</v>
      </c>
      <c r="S22" s="20">
        <f t="shared" si="11"/>
        <v>1451.7731249999999</v>
      </c>
    </row>
    <row r="23" spans="1:19" x14ac:dyDescent="0.15">
      <c r="A23" s="17"/>
      <c r="B23" s="20">
        <v>0.53800000000000003</v>
      </c>
      <c r="C23" s="20">
        <f t="shared" si="0"/>
        <v>263.64690000000002</v>
      </c>
      <c r="D23" s="20">
        <f t="shared" si="1"/>
        <v>659.11725000000001</v>
      </c>
      <c r="E23" s="20">
        <v>1.0660000000000001</v>
      </c>
      <c r="F23" s="20">
        <f t="shared" si="2"/>
        <v>522.39330000000007</v>
      </c>
      <c r="G23" s="20">
        <f t="shared" si="3"/>
        <v>1305.98325</v>
      </c>
      <c r="H23" s="20">
        <v>0.82199999999999995</v>
      </c>
      <c r="I23" s="20">
        <f t="shared" si="4"/>
        <v>402.8211</v>
      </c>
      <c r="J23" s="20">
        <f t="shared" si="5"/>
        <v>1007.0527499999999</v>
      </c>
      <c r="K23" s="20">
        <v>0.71399999999999997</v>
      </c>
      <c r="L23" s="20">
        <f t="shared" si="6"/>
        <v>349.89569999999998</v>
      </c>
      <c r="M23" s="20">
        <f t="shared" si="7"/>
        <v>874.73924999999986</v>
      </c>
      <c r="N23" s="20">
        <v>1.3140000000000001</v>
      </c>
      <c r="O23" s="20">
        <f t="shared" si="8"/>
        <v>643.92570000000001</v>
      </c>
      <c r="P23" s="20">
        <f t="shared" si="9"/>
        <v>1609.8142499999999</v>
      </c>
      <c r="Q23" s="20">
        <v>1.0660000000000001</v>
      </c>
      <c r="R23" s="20">
        <f t="shared" si="10"/>
        <v>522.39330000000007</v>
      </c>
      <c r="S23" s="20">
        <f t="shared" si="11"/>
        <v>1305.98325</v>
      </c>
    </row>
    <row r="24" spans="1:19" x14ac:dyDescent="0.15">
      <c r="A24" s="17"/>
      <c r="B24" s="20">
        <v>0.73399999999999999</v>
      </c>
      <c r="C24" s="20">
        <f t="shared" si="0"/>
        <v>359.69670000000002</v>
      </c>
      <c r="D24" s="20">
        <f t="shared" si="1"/>
        <v>899.24175000000002</v>
      </c>
      <c r="E24" s="20">
        <v>1.2849999999999999</v>
      </c>
      <c r="F24" s="20">
        <f t="shared" si="2"/>
        <v>629.71424999999999</v>
      </c>
      <c r="G24" s="20">
        <f t="shared" si="3"/>
        <v>1574.285625</v>
      </c>
      <c r="H24" s="20">
        <v>0.85699999999999998</v>
      </c>
      <c r="I24" s="20">
        <f t="shared" si="4"/>
        <v>419.97284999999999</v>
      </c>
      <c r="J24" s="20">
        <f t="shared" si="5"/>
        <v>1049.9321249999998</v>
      </c>
      <c r="K24" s="20">
        <v>0.80600000000000005</v>
      </c>
      <c r="L24" s="20">
        <f t="shared" si="6"/>
        <v>394.98030000000006</v>
      </c>
      <c r="M24" s="20">
        <f t="shared" si="7"/>
        <v>987.45075000000008</v>
      </c>
      <c r="N24" s="20">
        <v>1.2230000000000001</v>
      </c>
      <c r="O24" s="20">
        <f t="shared" si="8"/>
        <v>599.33115000000009</v>
      </c>
      <c r="P24" s="20">
        <f t="shared" si="9"/>
        <v>1498.3278750000002</v>
      </c>
      <c r="Q24" s="20">
        <v>0.93600000000000005</v>
      </c>
      <c r="R24" s="20">
        <f t="shared" si="10"/>
        <v>458.68680000000006</v>
      </c>
      <c r="S24" s="20">
        <f t="shared" si="11"/>
        <v>1146.7170000000001</v>
      </c>
    </row>
    <row r="25" spans="1:19" x14ac:dyDescent="0.15">
      <c r="A25" s="17"/>
      <c r="B25" s="20">
        <f t="shared" ref="B25:H25" si="16">AVERAGE(B22:B24)</f>
        <v>0.72100000000000009</v>
      </c>
      <c r="C25" s="20">
        <f t="shared" si="0"/>
        <v>353.32605000000007</v>
      </c>
      <c r="D25" s="20">
        <f t="shared" si="1"/>
        <v>883.31512500000008</v>
      </c>
      <c r="E25" s="20">
        <f t="shared" si="16"/>
        <v>1.1956666666666667</v>
      </c>
      <c r="F25" s="20">
        <f t="shared" si="2"/>
        <v>585.93645000000004</v>
      </c>
      <c r="G25" s="20">
        <f t="shared" si="3"/>
        <v>1464.8411249999999</v>
      </c>
      <c r="H25" s="20">
        <f t="shared" si="16"/>
        <v>0.83566666666666656</v>
      </c>
      <c r="I25" s="20">
        <f t="shared" si="4"/>
        <v>409.51844999999997</v>
      </c>
      <c r="J25" s="20">
        <f t="shared" si="5"/>
        <v>1023.7961249999998</v>
      </c>
      <c r="K25" s="20">
        <f t="shared" ref="K25:Q25" si="17">AVERAGE(K22:K24)</f>
        <v>0.78066666666666673</v>
      </c>
      <c r="L25" s="20">
        <f t="shared" si="6"/>
        <v>382.56570000000005</v>
      </c>
      <c r="M25" s="20">
        <f t="shared" si="7"/>
        <v>956.41425000000004</v>
      </c>
      <c r="N25" s="20">
        <f t="shared" si="17"/>
        <v>1.2766666666666666</v>
      </c>
      <c r="O25" s="20">
        <f t="shared" si="8"/>
        <v>625.63049999999998</v>
      </c>
      <c r="P25" s="20">
        <f t="shared" si="9"/>
        <v>1564.0762499999998</v>
      </c>
      <c r="Q25" s="20">
        <f t="shared" si="17"/>
        <v>1.0623333333333334</v>
      </c>
      <c r="R25" s="20">
        <f t="shared" si="10"/>
        <v>520.59645</v>
      </c>
      <c r="S25" s="20">
        <f t="shared" si="11"/>
        <v>1301.491125</v>
      </c>
    </row>
    <row r="26" spans="1:19" x14ac:dyDescent="0.15">
      <c r="B26" s="20"/>
      <c r="C26" s="20"/>
      <c r="D26" s="20"/>
      <c r="E26" s="20"/>
      <c r="F26" s="20"/>
      <c r="G26" s="20"/>
      <c r="H26" s="20"/>
      <c r="I26" s="20">
        <f t="shared" si="4"/>
        <v>0</v>
      </c>
      <c r="J26" s="20">
        <f t="shared" si="5"/>
        <v>0</v>
      </c>
      <c r="K26" s="20"/>
      <c r="L26" s="20">
        <f t="shared" si="6"/>
        <v>0</v>
      </c>
      <c r="M26" s="20">
        <f t="shared" si="7"/>
        <v>0</v>
      </c>
      <c r="N26" s="20"/>
      <c r="O26" s="20"/>
      <c r="P26" s="20"/>
      <c r="Q26" s="20"/>
      <c r="R26" s="20"/>
      <c r="S26" s="20"/>
    </row>
    <row r="28" spans="1:19" x14ac:dyDescent="0.15">
      <c r="A28">
        <v>1</v>
      </c>
      <c r="B28">
        <v>1091.5863749999999</v>
      </c>
      <c r="C28">
        <f>--TEXT(B28,"0.0000")</f>
        <v>1091.5863999999999</v>
      </c>
      <c r="D28">
        <v>1091.5863999999999</v>
      </c>
    </row>
    <row r="29" spans="1:19" x14ac:dyDescent="0.15">
      <c r="A29">
        <v>1</v>
      </c>
      <c r="B29">
        <v>895.56637499999988</v>
      </c>
      <c r="C29">
        <f t="shared" ref="C29:C63" si="18">--TEXT(B29,"0.0000")</f>
        <v>895.56640000000004</v>
      </c>
      <c r="D29">
        <v>895.56640000000004</v>
      </c>
    </row>
    <row r="30" spans="1:19" x14ac:dyDescent="0.15">
      <c r="A30">
        <v>1</v>
      </c>
      <c r="B30">
        <v>969.07387500000004</v>
      </c>
      <c r="C30">
        <f t="shared" si="18"/>
        <v>969.07389999999998</v>
      </c>
      <c r="D30">
        <v>969.07389999999998</v>
      </c>
    </row>
    <row r="31" spans="1:19" x14ac:dyDescent="0.15">
      <c r="A31">
        <v>2</v>
      </c>
      <c r="B31">
        <v>1579.1861249999999</v>
      </c>
      <c r="C31">
        <f t="shared" si="18"/>
        <v>1579.1860999999999</v>
      </c>
      <c r="D31">
        <v>1579.1860999999999</v>
      </c>
    </row>
    <row r="32" spans="1:19" x14ac:dyDescent="0.15">
      <c r="A32">
        <v>2</v>
      </c>
      <c r="B32">
        <v>1577.9609999999998</v>
      </c>
      <c r="C32">
        <f t="shared" si="18"/>
        <v>1577.961</v>
      </c>
      <c r="D32">
        <v>1577.961</v>
      </c>
    </row>
    <row r="33" spans="1:4" x14ac:dyDescent="0.15">
      <c r="A33">
        <v>2</v>
      </c>
      <c r="B33">
        <v>1618.3901249999999</v>
      </c>
      <c r="C33">
        <f t="shared" si="18"/>
        <v>1618.3901000000001</v>
      </c>
      <c r="D33">
        <v>1618.3901000000001</v>
      </c>
    </row>
    <row r="34" spans="1:4" x14ac:dyDescent="0.15">
      <c r="A34">
        <v>3</v>
      </c>
      <c r="B34">
        <v>1027.8798749999999</v>
      </c>
      <c r="C34">
        <f t="shared" si="18"/>
        <v>1027.8798999999999</v>
      </c>
      <c r="D34">
        <v>1027.8798999999999</v>
      </c>
    </row>
    <row r="35" spans="1:4" x14ac:dyDescent="0.15">
      <c r="A35">
        <v>3</v>
      </c>
      <c r="B35">
        <v>1075.65975</v>
      </c>
      <c r="C35">
        <f t="shared" si="18"/>
        <v>1075.6597999999999</v>
      </c>
      <c r="D35">
        <v>1075.6597999999999</v>
      </c>
    </row>
    <row r="36" spans="1:4" x14ac:dyDescent="0.15">
      <c r="A36">
        <v>3</v>
      </c>
      <c r="B36">
        <v>904.14224999999999</v>
      </c>
      <c r="C36">
        <f t="shared" si="18"/>
        <v>904.14229999999998</v>
      </c>
      <c r="D36">
        <v>904.14229999999998</v>
      </c>
    </row>
    <row r="37" spans="1:4" x14ac:dyDescent="0.15">
      <c r="A37">
        <v>4</v>
      </c>
      <c r="B37">
        <v>994.80150000000003</v>
      </c>
      <c r="C37">
        <f t="shared" si="18"/>
        <v>994.80150000000003</v>
      </c>
      <c r="D37">
        <v>994.80150000000003</v>
      </c>
    </row>
    <row r="38" spans="1:4" x14ac:dyDescent="0.15">
      <c r="A38">
        <v>4</v>
      </c>
      <c r="B38">
        <v>917.61862500000007</v>
      </c>
      <c r="C38">
        <f t="shared" si="18"/>
        <v>917.61860000000001</v>
      </c>
      <c r="D38">
        <v>917.61860000000001</v>
      </c>
    </row>
    <row r="39" spans="1:4" x14ac:dyDescent="0.15">
      <c r="A39">
        <v>4</v>
      </c>
      <c r="B39">
        <v>904.14224999999999</v>
      </c>
      <c r="C39">
        <f t="shared" si="18"/>
        <v>904.14229999999998</v>
      </c>
      <c r="D39">
        <v>904.14229999999998</v>
      </c>
    </row>
    <row r="40" spans="1:4" x14ac:dyDescent="0.15">
      <c r="A40">
        <v>5</v>
      </c>
      <c r="B40">
        <v>1819.3106250000001</v>
      </c>
      <c r="C40">
        <f t="shared" si="18"/>
        <v>1819.3106</v>
      </c>
      <c r="D40">
        <v>1819.3106</v>
      </c>
    </row>
    <row r="41" spans="1:4" x14ac:dyDescent="0.15">
      <c r="A41">
        <v>5</v>
      </c>
      <c r="B41">
        <v>1623.2906249999999</v>
      </c>
      <c r="C41">
        <f t="shared" si="18"/>
        <v>1623.2906</v>
      </c>
      <c r="D41">
        <v>1623.2906</v>
      </c>
    </row>
    <row r="42" spans="1:4" x14ac:dyDescent="0.15">
      <c r="A42">
        <v>5</v>
      </c>
      <c r="B42">
        <v>1900.1688749999998</v>
      </c>
      <c r="C42">
        <f t="shared" si="18"/>
        <v>1900.1688999999999</v>
      </c>
      <c r="D42">
        <v>1900.1688999999999</v>
      </c>
    </row>
    <row r="43" spans="1:4" x14ac:dyDescent="0.15">
      <c r="A43">
        <v>6</v>
      </c>
      <c r="B43">
        <v>1263.1038749999998</v>
      </c>
      <c r="C43">
        <f t="shared" si="18"/>
        <v>1263.1039000000001</v>
      </c>
      <c r="D43">
        <v>1263.1039000000001</v>
      </c>
    </row>
    <row r="44" spans="1:4" x14ac:dyDescent="0.15">
      <c r="A44">
        <v>6</v>
      </c>
      <c r="B44">
        <v>1103.8376249999999</v>
      </c>
      <c r="C44">
        <f t="shared" si="18"/>
        <v>1103.8376000000001</v>
      </c>
      <c r="D44">
        <v>1103.8376000000001</v>
      </c>
    </row>
    <row r="45" spans="1:4" x14ac:dyDescent="0.15">
      <c r="A45">
        <v>6</v>
      </c>
      <c r="B45">
        <v>1089.136125</v>
      </c>
      <c r="C45">
        <f t="shared" si="18"/>
        <v>1089.1360999999999</v>
      </c>
      <c r="D45">
        <v>1089.1360999999999</v>
      </c>
    </row>
    <row r="46" spans="1:4" x14ac:dyDescent="0.15">
      <c r="A46">
        <v>7</v>
      </c>
      <c r="B46">
        <v>1091.5863749999999</v>
      </c>
      <c r="C46">
        <f t="shared" si="18"/>
        <v>1091.5863999999999</v>
      </c>
      <c r="D46">
        <v>1091.5863999999999</v>
      </c>
    </row>
    <row r="47" spans="1:4" x14ac:dyDescent="0.15">
      <c r="A47">
        <v>7</v>
      </c>
      <c r="B47">
        <v>659.11725000000001</v>
      </c>
      <c r="C47">
        <f t="shared" si="18"/>
        <v>659.1173</v>
      </c>
      <c r="D47">
        <v>659.1173</v>
      </c>
    </row>
    <row r="48" spans="1:4" x14ac:dyDescent="0.15">
      <c r="A48">
        <v>7</v>
      </c>
      <c r="B48">
        <v>899.24175000000002</v>
      </c>
      <c r="C48">
        <f t="shared" si="18"/>
        <v>899.24180000000001</v>
      </c>
      <c r="D48">
        <v>899.24180000000001</v>
      </c>
    </row>
    <row r="49" spans="1:4" x14ac:dyDescent="0.15">
      <c r="A49">
        <v>8</v>
      </c>
      <c r="B49">
        <v>1514.2545</v>
      </c>
      <c r="C49">
        <f t="shared" si="18"/>
        <v>1514.2545</v>
      </c>
      <c r="D49">
        <v>1514.2545</v>
      </c>
    </row>
    <row r="50" spans="1:4" x14ac:dyDescent="0.15">
      <c r="A50">
        <v>8</v>
      </c>
      <c r="B50">
        <v>1305.98325</v>
      </c>
      <c r="C50">
        <f t="shared" si="18"/>
        <v>1305.9833000000001</v>
      </c>
      <c r="D50">
        <v>1305.9833000000001</v>
      </c>
    </row>
    <row r="51" spans="1:4" x14ac:dyDescent="0.15">
      <c r="A51">
        <v>8</v>
      </c>
      <c r="B51">
        <v>1574.285625</v>
      </c>
      <c r="C51">
        <f t="shared" si="18"/>
        <v>1574.2855999999999</v>
      </c>
      <c r="D51">
        <v>1574.2855999999999</v>
      </c>
    </row>
    <row r="52" spans="1:4" x14ac:dyDescent="0.15">
      <c r="A52">
        <v>9</v>
      </c>
      <c r="B52">
        <v>1014.4034999999999</v>
      </c>
      <c r="C52">
        <f t="shared" si="18"/>
        <v>1014.4035</v>
      </c>
      <c r="D52">
        <v>1014.4035</v>
      </c>
    </row>
    <row r="53" spans="1:4" x14ac:dyDescent="0.15">
      <c r="A53">
        <v>9</v>
      </c>
      <c r="B53">
        <v>1007.0527499999999</v>
      </c>
      <c r="C53">
        <f t="shared" si="18"/>
        <v>1007.0528</v>
      </c>
      <c r="D53">
        <v>1007.0528</v>
      </c>
    </row>
    <row r="54" spans="1:4" x14ac:dyDescent="0.15">
      <c r="A54">
        <v>9</v>
      </c>
      <c r="B54">
        <v>1049.9321249999998</v>
      </c>
      <c r="C54">
        <f t="shared" si="18"/>
        <v>1049.9321</v>
      </c>
      <c r="D54">
        <v>1049.9321</v>
      </c>
    </row>
    <row r="55" spans="1:4" x14ac:dyDescent="0.15">
      <c r="A55">
        <v>10</v>
      </c>
      <c r="B55">
        <v>1007.0527499999999</v>
      </c>
      <c r="C55">
        <f t="shared" si="18"/>
        <v>1007.0528</v>
      </c>
      <c r="D55">
        <v>1007.0528</v>
      </c>
    </row>
    <row r="56" spans="1:4" x14ac:dyDescent="0.15">
      <c r="A56">
        <v>10</v>
      </c>
      <c r="B56">
        <v>874.73924999999986</v>
      </c>
      <c r="C56">
        <f t="shared" si="18"/>
        <v>874.73929999999996</v>
      </c>
      <c r="D56">
        <v>874.73929999999996</v>
      </c>
    </row>
    <row r="57" spans="1:4" x14ac:dyDescent="0.15">
      <c r="A57">
        <v>10</v>
      </c>
      <c r="B57">
        <v>987.45075000000008</v>
      </c>
      <c r="C57">
        <f t="shared" si="18"/>
        <v>987.45079999999996</v>
      </c>
      <c r="D57">
        <v>987.45079999999996</v>
      </c>
    </row>
    <row r="58" spans="1:4" x14ac:dyDescent="0.15">
      <c r="A58">
        <v>11</v>
      </c>
      <c r="B58">
        <v>1584.0866249999999</v>
      </c>
      <c r="C58">
        <f t="shared" si="18"/>
        <v>1584.0866000000001</v>
      </c>
      <c r="D58">
        <v>1584.0866000000001</v>
      </c>
    </row>
    <row r="59" spans="1:4" x14ac:dyDescent="0.15">
      <c r="A59">
        <v>11</v>
      </c>
      <c r="B59">
        <v>1609.8142499999999</v>
      </c>
      <c r="C59">
        <f t="shared" si="18"/>
        <v>1609.8143</v>
      </c>
      <c r="D59">
        <v>1609.8143</v>
      </c>
    </row>
    <row r="60" spans="1:4" x14ac:dyDescent="0.15">
      <c r="A60">
        <v>11</v>
      </c>
      <c r="B60">
        <v>1498.3278750000002</v>
      </c>
      <c r="C60">
        <f t="shared" si="18"/>
        <v>1498.3279</v>
      </c>
      <c r="D60">
        <v>1498.3279</v>
      </c>
    </row>
    <row r="61" spans="1:4" x14ac:dyDescent="0.15">
      <c r="A61">
        <v>12</v>
      </c>
      <c r="B61">
        <v>1451.7731249999999</v>
      </c>
      <c r="C61">
        <f t="shared" si="18"/>
        <v>1451.7731000000001</v>
      </c>
      <c r="D61">
        <v>1451.7731000000001</v>
      </c>
    </row>
    <row r="62" spans="1:4" x14ac:dyDescent="0.15">
      <c r="A62">
        <v>12</v>
      </c>
      <c r="B62">
        <v>1305.98325</v>
      </c>
      <c r="C62">
        <f t="shared" si="18"/>
        <v>1305.9833000000001</v>
      </c>
      <c r="D62">
        <v>1305.9833000000001</v>
      </c>
    </row>
    <row r="63" spans="1:4" x14ac:dyDescent="0.15">
      <c r="A63">
        <v>12</v>
      </c>
      <c r="B63">
        <v>1146.7170000000001</v>
      </c>
      <c r="C63">
        <f t="shared" si="18"/>
        <v>1146.7170000000001</v>
      </c>
      <c r="D63">
        <v>1146.7170000000001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topLeftCell="A13" workbookViewId="0">
      <selection activeCell="K26" sqref="K26"/>
    </sheetView>
  </sheetViews>
  <sheetFormatPr defaultRowHeight="13.5" x14ac:dyDescent="0.15"/>
  <cols>
    <col min="1" max="1" width="25.25" customWidth="1"/>
  </cols>
  <sheetData>
    <row r="1" spans="1:8" ht="20.25" x14ac:dyDescent="0.15">
      <c r="A1" s="26" t="s">
        <v>6</v>
      </c>
      <c r="B1" s="3" t="s">
        <v>8</v>
      </c>
      <c r="C1" s="4" t="s">
        <v>7</v>
      </c>
      <c r="D1" s="5" t="s">
        <v>9</v>
      </c>
      <c r="E1" s="3" t="s">
        <v>10</v>
      </c>
      <c r="F1" s="3" t="s">
        <v>11</v>
      </c>
      <c r="G1" s="27" t="s">
        <v>64</v>
      </c>
      <c r="H1" s="6"/>
    </row>
    <row r="2" spans="1:8" x14ac:dyDescent="0.15">
      <c r="A2" s="7" t="s">
        <v>12</v>
      </c>
      <c r="B2" s="8">
        <v>0.68810000000000004</v>
      </c>
      <c r="C2" s="8">
        <v>5.4999999999999938E-2</v>
      </c>
      <c r="D2" s="9">
        <f t="shared" ref="D2:D49" si="0">B2+C2</f>
        <v>0.74309999999999998</v>
      </c>
      <c r="E2" s="10">
        <v>6.6400000000000001E-2</v>
      </c>
      <c r="F2" s="10">
        <v>6.1999999999999972E-3</v>
      </c>
      <c r="G2" s="10">
        <v>7.2599999999999998E-2</v>
      </c>
      <c r="H2" s="11">
        <v>1</v>
      </c>
    </row>
    <row r="3" spans="1:8" x14ac:dyDescent="0.15">
      <c r="A3" s="12"/>
      <c r="B3" s="13">
        <v>0.65380000000000005</v>
      </c>
      <c r="C3" s="13">
        <v>1.1999999999999955E-2</v>
      </c>
      <c r="D3" s="9">
        <f t="shared" si="0"/>
        <v>0.66579999999999995</v>
      </c>
      <c r="E3" s="10">
        <v>5.5199999999999999E-2</v>
      </c>
      <c r="F3" s="10">
        <v>2.5000000000000001E-3</v>
      </c>
      <c r="G3" s="10">
        <v>6.1199999999999997E-2</v>
      </c>
      <c r="H3" s="11">
        <v>1</v>
      </c>
    </row>
    <row r="4" spans="1:8" x14ac:dyDescent="0.15">
      <c r="A4" s="12"/>
      <c r="B4" s="13">
        <v>0.49130000000000001</v>
      </c>
      <c r="C4" s="13">
        <v>3.5799999999999998E-2</v>
      </c>
      <c r="D4" s="9">
        <f t="shared" si="0"/>
        <v>0.52710000000000001</v>
      </c>
      <c r="E4" s="10">
        <v>3.78E-2</v>
      </c>
      <c r="F4" s="10">
        <v>6.0000000000000001E-3</v>
      </c>
      <c r="G4" s="10">
        <v>3.8699999999999998E-2</v>
      </c>
      <c r="H4" s="11">
        <v>1</v>
      </c>
    </row>
    <row r="5" spans="1:8" x14ac:dyDescent="0.15">
      <c r="A5" s="12"/>
      <c r="B5" s="13">
        <v>0.45179999999999998</v>
      </c>
      <c r="C5" s="13">
        <v>2.4399999999999977E-2</v>
      </c>
      <c r="D5" s="9">
        <f t="shared" si="0"/>
        <v>0.47619999999999996</v>
      </c>
      <c r="E5" s="10">
        <v>3.27E-2</v>
      </c>
      <c r="F5" s="10">
        <v>3.7999999999999978E-3</v>
      </c>
      <c r="G5" s="10">
        <v>3.6499999999999998E-2</v>
      </c>
      <c r="H5" s="11">
        <v>1</v>
      </c>
    </row>
    <row r="6" spans="1:8" x14ac:dyDescent="0.15">
      <c r="A6" s="25"/>
      <c r="B6" s="13">
        <v>0.34610000000000002</v>
      </c>
      <c r="C6" s="13">
        <v>4.5300000000000007E-2</v>
      </c>
      <c r="D6" s="9">
        <f t="shared" si="0"/>
        <v>0.39140000000000003</v>
      </c>
      <c r="E6" s="10">
        <v>2.5000000000000001E-2</v>
      </c>
      <c r="F6" s="10">
        <v>1.9E-3</v>
      </c>
      <c r="G6" s="10">
        <v>2.69E-2</v>
      </c>
      <c r="H6" s="11">
        <v>1</v>
      </c>
    </row>
    <row r="7" spans="1:8" x14ac:dyDescent="0.15">
      <c r="A7" s="12"/>
      <c r="B7" s="13">
        <v>0.58379999999999999</v>
      </c>
      <c r="C7" s="13">
        <v>2.1799999999999986E-2</v>
      </c>
      <c r="D7" s="9">
        <f t="shared" si="0"/>
        <v>0.60559999999999992</v>
      </c>
      <c r="E7" s="10">
        <v>6.4799999999999996E-2</v>
      </c>
      <c r="F7" s="10">
        <v>6.6000000000000086E-3</v>
      </c>
      <c r="G7" s="10">
        <v>7.1400000000000005E-2</v>
      </c>
      <c r="H7" s="11">
        <v>1</v>
      </c>
    </row>
    <row r="8" spans="1:8" x14ac:dyDescent="0.15">
      <c r="A8" s="12"/>
      <c r="B8" s="13"/>
      <c r="C8" s="13"/>
      <c r="D8" s="9">
        <f t="shared" si="0"/>
        <v>0</v>
      </c>
      <c r="E8" s="10"/>
      <c r="F8" s="10"/>
      <c r="G8" s="10"/>
      <c r="H8" s="11"/>
    </row>
    <row r="9" spans="1:8" x14ac:dyDescent="0.15">
      <c r="A9" s="7" t="s">
        <v>13</v>
      </c>
      <c r="B9" s="8">
        <v>0.53049999999999997</v>
      </c>
      <c r="C9" s="8">
        <v>4.6399999999999997E-2</v>
      </c>
      <c r="D9" s="9">
        <f t="shared" si="0"/>
        <v>0.57689999999999997</v>
      </c>
      <c r="E9" s="10">
        <v>5.7299999999999997E-2</v>
      </c>
      <c r="F9" s="10">
        <v>4.500000000000004E-3</v>
      </c>
      <c r="G9" s="10">
        <v>6.1800000000000001E-2</v>
      </c>
      <c r="H9" s="11">
        <v>2</v>
      </c>
    </row>
    <row r="10" spans="1:8" x14ac:dyDescent="0.15">
      <c r="A10" s="12"/>
      <c r="B10" s="13">
        <v>0.39250000000000002</v>
      </c>
      <c r="C10" s="13">
        <v>5.0200000000000022E-2</v>
      </c>
      <c r="D10" s="9">
        <f t="shared" si="0"/>
        <v>0.44270000000000004</v>
      </c>
      <c r="E10" s="10">
        <v>4.9299999999999997E-2</v>
      </c>
      <c r="F10" s="10">
        <v>7.1000000000000021E-3</v>
      </c>
      <c r="G10" s="10">
        <v>5.6399999999999999E-2</v>
      </c>
      <c r="H10" s="11">
        <v>2</v>
      </c>
    </row>
    <row r="11" spans="1:8" x14ac:dyDescent="0.15">
      <c r="A11" s="12"/>
      <c r="B11" s="13">
        <v>0.27079999999999999</v>
      </c>
      <c r="C11" s="13">
        <v>2.7599999999999958E-2</v>
      </c>
      <c r="D11" s="9">
        <f t="shared" si="0"/>
        <v>0.29839999999999994</v>
      </c>
      <c r="E11" s="10">
        <v>3.5900000000000001E-2</v>
      </c>
      <c r="F11" s="10">
        <v>3.2000000000000015E-3</v>
      </c>
      <c r="G11" s="10">
        <v>3.9100000000000003E-2</v>
      </c>
      <c r="H11" s="11">
        <v>2</v>
      </c>
    </row>
    <row r="12" spans="1:8" x14ac:dyDescent="0.15">
      <c r="A12" s="12"/>
      <c r="B12" s="13">
        <v>0.39729999999999999</v>
      </c>
      <c r="C12" s="13">
        <v>2.2100000000000009E-2</v>
      </c>
      <c r="D12" s="9">
        <f t="shared" si="0"/>
        <v>0.4194</v>
      </c>
      <c r="E12" s="10">
        <v>2.2599999999999999E-2</v>
      </c>
      <c r="F12" s="10">
        <v>3.4000000000000002E-3</v>
      </c>
      <c r="G12" s="10">
        <v>2.5999999999999999E-2</v>
      </c>
      <c r="H12" s="11">
        <v>2</v>
      </c>
    </row>
    <row r="13" spans="1:8" x14ac:dyDescent="0.15">
      <c r="A13" s="12"/>
      <c r="B13" s="13">
        <v>0.62719999999999998</v>
      </c>
      <c r="C13" s="13">
        <v>3.0299999999999994E-2</v>
      </c>
      <c r="D13" s="9">
        <f t="shared" si="0"/>
        <v>0.65749999999999997</v>
      </c>
      <c r="E13" s="10">
        <v>3.73E-2</v>
      </c>
      <c r="F13" s="10">
        <v>4.2999999999999983E-3</v>
      </c>
      <c r="G13" s="10">
        <v>4.1599999999999998E-2</v>
      </c>
      <c r="H13" s="11">
        <v>2</v>
      </c>
    </row>
    <row r="14" spans="1:8" x14ac:dyDescent="0.15">
      <c r="A14" s="12"/>
      <c r="B14" s="13">
        <v>0.2404</v>
      </c>
      <c r="C14" s="13">
        <v>3.2999999999999974E-2</v>
      </c>
      <c r="D14" s="9">
        <f t="shared" si="0"/>
        <v>0.27339999999999998</v>
      </c>
      <c r="E14" s="10">
        <v>6.6199999999999995E-2</v>
      </c>
      <c r="F14" s="10">
        <v>5.400000000000002E-3</v>
      </c>
      <c r="G14" s="10">
        <v>7.1599999999999997E-2</v>
      </c>
      <c r="H14" s="11">
        <v>2</v>
      </c>
    </row>
    <row r="15" spans="1:8" x14ac:dyDescent="0.15">
      <c r="A15" s="12"/>
      <c r="B15" s="13"/>
      <c r="C15" s="13"/>
      <c r="D15" s="9">
        <f t="shared" si="0"/>
        <v>0</v>
      </c>
      <c r="E15" s="10"/>
      <c r="F15" s="10"/>
      <c r="G15" s="10"/>
      <c r="H15" s="11"/>
    </row>
    <row r="16" spans="1:8" x14ac:dyDescent="0.15">
      <c r="A16" s="7" t="s">
        <v>14</v>
      </c>
      <c r="B16" s="8">
        <v>0.41799999999999998</v>
      </c>
      <c r="C16" s="8">
        <v>2.2399999999999975E-2</v>
      </c>
      <c r="D16" s="9">
        <f t="shared" si="0"/>
        <v>0.44039999999999996</v>
      </c>
      <c r="E16" s="10">
        <v>4.0500000000000001E-2</v>
      </c>
      <c r="F16" s="10">
        <v>3.4000000000000002E-3</v>
      </c>
      <c r="G16" s="10">
        <v>4.3900000000000002E-2</v>
      </c>
      <c r="H16" s="11">
        <v>3</v>
      </c>
    </row>
    <row r="17" spans="1:8" x14ac:dyDescent="0.15">
      <c r="A17" s="12"/>
      <c r="B17" s="13">
        <v>0.28670000000000001</v>
      </c>
      <c r="C17" s="13">
        <v>2.3300000000000043E-2</v>
      </c>
      <c r="D17" s="9">
        <f t="shared" si="0"/>
        <v>0.31000000000000005</v>
      </c>
      <c r="E17" s="10">
        <v>4.07E-2</v>
      </c>
      <c r="F17" s="10">
        <v>3.9999999999999966E-3</v>
      </c>
      <c r="G17" s="10">
        <v>3.4799999999999998E-2</v>
      </c>
      <c r="H17" s="11">
        <v>3</v>
      </c>
    </row>
    <row r="18" spans="1:8" x14ac:dyDescent="0.15">
      <c r="A18" s="12"/>
      <c r="B18" s="13">
        <v>0.32790000000000002</v>
      </c>
      <c r="C18" s="13">
        <v>3.7400000000000044E-2</v>
      </c>
      <c r="D18" s="9">
        <f t="shared" si="0"/>
        <v>0.36530000000000007</v>
      </c>
      <c r="E18" s="10">
        <v>4.7699999999999999E-2</v>
      </c>
      <c r="F18" s="10">
        <v>5.9999999999999984E-3</v>
      </c>
      <c r="G18" s="10">
        <v>4.4900000000000002E-2</v>
      </c>
      <c r="H18" s="11">
        <v>3</v>
      </c>
    </row>
    <row r="19" spans="1:8" x14ac:dyDescent="0.15">
      <c r="A19" s="12"/>
      <c r="B19" s="13">
        <v>0.13650000000000001</v>
      </c>
      <c r="C19" s="13">
        <v>2.1100000000000008E-2</v>
      </c>
      <c r="D19" s="9">
        <f t="shared" si="0"/>
        <v>0.15760000000000002</v>
      </c>
      <c r="E19" s="10">
        <v>3.2000000000000001E-2</v>
      </c>
      <c r="F19" s="10">
        <v>2.7999999999999969E-3</v>
      </c>
      <c r="G19" s="10">
        <v>2.0899999999999998E-2</v>
      </c>
      <c r="H19" s="11">
        <v>3</v>
      </c>
    </row>
    <row r="20" spans="1:8" x14ac:dyDescent="0.15">
      <c r="A20" s="12"/>
      <c r="B20" s="13">
        <v>0.30590000000000001</v>
      </c>
      <c r="C20" s="13">
        <v>2.1099999999999952E-2</v>
      </c>
      <c r="D20" s="9">
        <f t="shared" si="0"/>
        <v>0.32699999999999996</v>
      </c>
      <c r="E20" s="10">
        <v>4.1599999999999998E-2</v>
      </c>
      <c r="F20" s="10">
        <v>3.3000000000000043E-3</v>
      </c>
      <c r="G20" s="10">
        <v>3.9199999999999999E-2</v>
      </c>
      <c r="H20" s="11">
        <v>3</v>
      </c>
    </row>
    <row r="21" spans="1:8" x14ac:dyDescent="0.15">
      <c r="A21" s="12"/>
      <c r="B21" s="13">
        <v>0.33529999999999999</v>
      </c>
      <c r="C21" s="13">
        <v>1.369999999999999E-2</v>
      </c>
      <c r="D21" s="9">
        <f t="shared" si="0"/>
        <v>0.34899999999999998</v>
      </c>
      <c r="E21" s="10">
        <v>1.8700000000000001E-2</v>
      </c>
      <c r="F21" s="10">
        <v>2.1999999999999971E-3</v>
      </c>
      <c r="G21" s="10">
        <v>4.36E-2</v>
      </c>
      <c r="H21" s="11">
        <v>3</v>
      </c>
    </row>
    <row r="22" spans="1:8" x14ac:dyDescent="0.15">
      <c r="A22" s="12"/>
      <c r="B22" s="13"/>
      <c r="C22" s="13"/>
      <c r="D22" s="9">
        <f t="shared" si="0"/>
        <v>0</v>
      </c>
      <c r="E22" s="10"/>
      <c r="F22" s="10"/>
      <c r="G22" s="10"/>
      <c r="H22" s="11">
        <v>3</v>
      </c>
    </row>
    <row r="23" spans="1:8" x14ac:dyDescent="0.15">
      <c r="A23" s="14" t="s">
        <v>15</v>
      </c>
      <c r="B23" s="8">
        <v>0.49780000000000002</v>
      </c>
      <c r="C23" s="15">
        <v>6.4400000000000013E-2</v>
      </c>
      <c r="D23" s="9">
        <f t="shared" si="0"/>
        <v>0.56220000000000003</v>
      </c>
      <c r="E23" s="10">
        <v>4.0899999999999999E-2</v>
      </c>
      <c r="F23" s="10">
        <v>9.8000000000000032E-3</v>
      </c>
      <c r="G23" s="10">
        <v>5.0700000000000002E-2</v>
      </c>
      <c r="H23" s="11">
        <v>4</v>
      </c>
    </row>
    <row r="24" spans="1:8" x14ac:dyDescent="0.15">
      <c r="A24" s="12"/>
      <c r="B24" s="13">
        <v>0.43540000000000001</v>
      </c>
      <c r="C24" s="16">
        <v>5.0599999999999978E-2</v>
      </c>
      <c r="D24" s="9">
        <f t="shared" si="0"/>
        <v>0.48599999999999999</v>
      </c>
      <c r="E24" s="10">
        <v>2.53E-2</v>
      </c>
      <c r="F24" s="10">
        <v>6.5000000000000023E-3</v>
      </c>
      <c r="G24" s="10">
        <v>3.1800000000000002E-2</v>
      </c>
      <c r="H24" s="11">
        <v>4</v>
      </c>
    </row>
    <row r="25" spans="1:8" x14ac:dyDescent="0.15">
      <c r="A25" s="12"/>
      <c r="B25" s="13">
        <v>0.47420000000000001</v>
      </c>
      <c r="C25" s="16">
        <v>4.7399999999999998E-2</v>
      </c>
      <c r="D25" s="9">
        <f t="shared" si="0"/>
        <v>0.52160000000000006</v>
      </c>
      <c r="E25" s="10">
        <v>4.2299999999999997E-2</v>
      </c>
      <c r="F25" s="10">
        <v>3.5000000000000031E-3</v>
      </c>
      <c r="G25" s="10">
        <v>4.58E-2</v>
      </c>
      <c r="H25" s="11">
        <v>4</v>
      </c>
    </row>
    <row r="26" spans="1:8" x14ac:dyDescent="0.15">
      <c r="A26" s="12"/>
      <c r="B26" s="13">
        <v>0.54139999999999999</v>
      </c>
      <c r="C26" s="16">
        <v>8.9000000000000024E-2</v>
      </c>
      <c r="D26" s="9">
        <f t="shared" si="0"/>
        <v>0.63040000000000007</v>
      </c>
      <c r="E26" s="10">
        <v>6.5199999999999994E-2</v>
      </c>
      <c r="F26" s="10">
        <v>9.7000000000000003E-3</v>
      </c>
      <c r="G26" s="10">
        <v>7.4899999999999994E-2</v>
      </c>
      <c r="H26" s="11">
        <v>4</v>
      </c>
    </row>
    <row r="27" spans="1:8" x14ac:dyDescent="0.15">
      <c r="A27" s="12"/>
      <c r="B27" s="13">
        <v>0.58389999999999997</v>
      </c>
      <c r="C27" s="16">
        <v>0.12570000000000003</v>
      </c>
      <c r="D27" s="9">
        <f t="shared" si="0"/>
        <v>0.70960000000000001</v>
      </c>
      <c r="E27" s="10">
        <v>3.2899999999999999E-2</v>
      </c>
      <c r="F27" s="10">
        <v>6.9000000000000034E-3</v>
      </c>
      <c r="G27" s="10">
        <v>3.9800000000000002E-2</v>
      </c>
      <c r="H27" s="11">
        <v>4</v>
      </c>
    </row>
    <row r="28" spans="1:8" x14ac:dyDescent="0.15">
      <c r="A28" s="12"/>
      <c r="B28" s="13">
        <v>0.60460000000000003</v>
      </c>
      <c r="C28" s="16">
        <v>7.0000000000000062E-2</v>
      </c>
      <c r="D28" s="9">
        <f t="shared" si="0"/>
        <v>0.67460000000000009</v>
      </c>
      <c r="E28" s="10">
        <v>3.6499999999999998E-2</v>
      </c>
      <c r="F28" s="10">
        <v>5.9000000000000025E-3</v>
      </c>
      <c r="G28" s="10">
        <v>4.24E-2</v>
      </c>
      <c r="H28" s="11">
        <v>4</v>
      </c>
    </row>
    <row r="29" spans="1:8" x14ac:dyDescent="0.15">
      <c r="A29" s="12"/>
      <c r="B29" s="13"/>
      <c r="C29" s="13"/>
      <c r="D29" s="9">
        <f t="shared" si="0"/>
        <v>0</v>
      </c>
      <c r="E29" s="10"/>
      <c r="F29" s="10"/>
      <c r="G29" s="10"/>
      <c r="H29" s="11"/>
    </row>
    <row r="30" spans="1:8" x14ac:dyDescent="0.15">
      <c r="A30" s="7" t="s">
        <v>16</v>
      </c>
      <c r="B30" s="8">
        <v>0.46429999999999999</v>
      </c>
      <c r="C30" s="8">
        <v>0.11449999999999999</v>
      </c>
      <c r="D30" s="9">
        <f t="shared" si="0"/>
        <v>0.57879999999999998</v>
      </c>
      <c r="E30" s="10">
        <v>8.0399999999999999E-2</v>
      </c>
      <c r="F30" s="10">
        <v>1.01E-2</v>
      </c>
      <c r="G30" s="10">
        <v>8.6599999999999996E-2</v>
      </c>
      <c r="H30" s="11">
        <v>5</v>
      </c>
    </row>
    <row r="31" spans="1:8" x14ac:dyDescent="0.15">
      <c r="A31" s="12"/>
      <c r="B31" s="13">
        <v>0.5151</v>
      </c>
      <c r="C31" s="13">
        <v>8.0399999999999971E-2</v>
      </c>
      <c r="D31" s="9">
        <f t="shared" si="0"/>
        <v>0.59549999999999992</v>
      </c>
      <c r="E31" s="10">
        <v>6.3500000000000001E-2</v>
      </c>
      <c r="F31" s="10">
        <v>7.6999999999999985E-3</v>
      </c>
      <c r="G31" s="10">
        <v>7.1199999999999999E-2</v>
      </c>
      <c r="H31" s="11">
        <v>5</v>
      </c>
    </row>
    <row r="32" spans="1:8" x14ac:dyDescent="0.15">
      <c r="A32" s="12"/>
      <c r="B32" s="13">
        <v>0.43490000000000001</v>
      </c>
      <c r="C32" s="13">
        <v>6.6100000000000048E-2</v>
      </c>
      <c r="D32" s="9">
        <f t="shared" si="0"/>
        <v>0.50100000000000011</v>
      </c>
      <c r="E32" s="10">
        <v>4.3099999999999999E-2</v>
      </c>
      <c r="F32" s="10">
        <v>4.0000000000000036E-3</v>
      </c>
      <c r="G32" s="10">
        <v>4.7100000000000003E-2</v>
      </c>
      <c r="H32" s="11">
        <v>5</v>
      </c>
    </row>
    <row r="33" spans="1:8" x14ac:dyDescent="0.15">
      <c r="A33" s="12"/>
      <c r="B33" s="13">
        <v>0.64859999999999995</v>
      </c>
      <c r="C33" s="13">
        <v>6.8500000000000005E-2</v>
      </c>
      <c r="D33" s="9">
        <f t="shared" si="0"/>
        <v>0.71709999999999996</v>
      </c>
      <c r="E33" s="10">
        <v>4.6800000000000001E-2</v>
      </c>
      <c r="F33" s="10">
        <v>6.9999999999999993E-3</v>
      </c>
      <c r="G33" s="10">
        <v>5.3800000000000001E-2</v>
      </c>
      <c r="H33" s="11">
        <v>5</v>
      </c>
    </row>
    <row r="34" spans="1:8" x14ac:dyDescent="0.15">
      <c r="A34" s="12"/>
      <c r="B34" s="13">
        <v>0.3523</v>
      </c>
      <c r="C34" s="13">
        <v>8.0799999999999997E-2</v>
      </c>
      <c r="D34" s="9">
        <f t="shared" si="0"/>
        <v>0.43309999999999998</v>
      </c>
      <c r="E34" s="10">
        <v>5.2999999999999999E-2</v>
      </c>
      <c r="F34" s="10">
        <v>7.4000000000000038E-3</v>
      </c>
      <c r="G34" s="10">
        <v>6.0400000000000002E-2</v>
      </c>
      <c r="H34" s="11">
        <v>5</v>
      </c>
    </row>
    <row r="35" spans="1:8" x14ac:dyDescent="0.15">
      <c r="A35" s="12"/>
      <c r="B35" s="13">
        <v>0.37619999999999998</v>
      </c>
      <c r="C35" s="13">
        <v>4.7800000000000002E-2</v>
      </c>
      <c r="D35" s="9">
        <f t="shared" si="0"/>
        <v>0.42399999999999999</v>
      </c>
      <c r="E35" s="10">
        <v>6.2899999999999998E-2</v>
      </c>
      <c r="F35" s="10">
        <v>6.1999999999999998E-3</v>
      </c>
      <c r="G35" s="10">
        <v>7.2999999999999995E-2</v>
      </c>
      <c r="H35" s="11">
        <v>5</v>
      </c>
    </row>
    <row r="36" spans="1:8" x14ac:dyDescent="0.15">
      <c r="A36" s="12"/>
      <c r="B36" s="13"/>
      <c r="C36" s="13"/>
      <c r="D36" s="9">
        <f t="shared" si="0"/>
        <v>0</v>
      </c>
      <c r="E36" s="10"/>
      <c r="F36" s="10"/>
      <c r="G36" s="10"/>
      <c r="H36" s="20"/>
    </row>
    <row r="37" spans="1:8" x14ac:dyDescent="0.15">
      <c r="A37" s="7" t="s">
        <v>17</v>
      </c>
      <c r="B37" s="8">
        <v>0.34260000000000002</v>
      </c>
      <c r="C37" s="8">
        <v>6.4400000000000013E-2</v>
      </c>
      <c r="D37" s="9">
        <f t="shared" si="0"/>
        <v>0.40700000000000003</v>
      </c>
      <c r="E37" s="10">
        <v>3.6600000000000001E-2</v>
      </c>
      <c r="F37" s="10">
        <v>6.6000000000000017E-3</v>
      </c>
      <c r="G37" s="10">
        <v>4.3200000000000002E-2</v>
      </c>
      <c r="H37" s="20">
        <v>6</v>
      </c>
    </row>
    <row r="38" spans="1:8" x14ac:dyDescent="0.15">
      <c r="A38" s="12"/>
      <c r="B38" s="13">
        <v>0.24110000000000001</v>
      </c>
      <c r="C38" s="13">
        <v>5.3400000000000003E-2</v>
      </c>
      <c r="D38" s="9">
        <f t="shared" si="0"/>
        <v>0.29449999999999998</v>
      </c>
      <c r="E38" s="10">
        <v>2.87E-2</v>
      </c>
      <c r="F38" s="10">
        <v>6.3000000000000035E-3</v>
      </c>
      <c r="G38" s="10">
        <v>3.5000000000000003E-2</v>
      </c>
      <c r="H38" s="11">
        <v>6</v>
      </c>
    </row>
    <row r="39" spans="1:8" x14ac:dyDescent="0.15">
      <c r="A39" s="12"/>
      <c r="B39" s="13">
        <v>0.32077</v>
      </c>
      <c r="C39" s="13">
        <v>3.0899999999999983E-2</v>
      </c>
      <c r="D39" s="9">
        <f t="shared" si="0"/>
        <v>0.35166999999999998</v>
      </c>
      <c r="E39" s="10">
        <v>2.07E-2</v>
      </c>
      <c r="F39" s="10">
        <v>2.8999999999999998E-3</v>
      </c>
      <c r="G39" s="10">
        <v>2.3599999999999999E-2</v>
      </c>
      <c r="H39" s="11">
        <v>6</v>
      </c>
    </row>
    <row r="40" spans="1:8" x14ac:dyDescent="0.15">
      <c r="A40" s="12"/>
      <c r="B40" s="13">
        <v>0.308</v>
      </c>
      <c r="C40" s="13">
        <v>5.0599999999999978E-2</v>
      </c>
      <c r="D40" s="9">
        <f t="shared" si="0"/>
        <v>0.35859999999999997</v>
      </c>
      <c r="E40" s="10">
        <v>3.7100000000000001E-2</v>
      </c>
      <c r="F40" s="10">
        <v>4.2999999999999983E-3</v>
      </c>
      <c r="G40" s="10">
        <v>4.1399999999999999E-2</v>
      </c>
      <c r="H40" s="11">
        <v>6</v>
      </c>
    </row>
    <row r="41" spans="1:8" x14ac:dyDescent="0.15">
      <c r="A41" s="12"/>
      <c r="B41" s="13">
        <v>0.25040000000000001</v>
      </c>
      <c r="C41" s="13">
        <v>4.7399999999999998E-2</v>
      </c>
      <c r="D41" s="9">
        <f t="shared" si="0"/>
        <v>0.29780000000000001</v>
      </c>
      <c r="E41" s="10">
        <v>2.3099999999999999E-2</v>
      </c>
      <c r="F41" s="10">
        <v>7.2000000000000015E-3</v>
      </c>
      <c r="G41" s="10">
        <v>3.0300000000000001E-2</v>
      </c>
      <c r="H41" s="11">
        <v>6</v>
      </c>
    </row>
    <row r="42" spans="1:8" x14ac:dyDescent="0.15">
      <c r="A42" s="12"/>
      <c r="B42" s="13">
        <v>0.25609999999999999</v>
      </c>
      <c r="C42" s="13">
        <v>8.9000000000000024E-2</v>
      </c>
      <c r="D42" s="9">
        <f t="shared" si="0"/>
        <v>0.34510000000000002</v>
      </c>
      <c r="E42" s="10">
        <v>2.1499999999999998E-2</v>
      </c>
      <c r="F42" s="10">
        <v>3.6000000000000025E-3</v>
      </c>
      <c r="G42" s="10">
        <v>2.5100000000000001E-2</v>
      </c>
      <c r="H42" s="11">
        <v>6</v>
      </c>
    </row>
    <row r="43" spans="1:8" x14ac:dyDescent="0.15">
      <c r="A43" s="12"/>
      <c r="B43" s="13"/>
      <c r="C43" s="13"/>
      <c r="D43" s="9">
        <f t="shared" si="0"/>
        <v>0</v>
      </c>
      <c r="E43" s="10"/>
      <c r="F43" s="10"/>
      <c r="G43" s="10"/>
      <c r="H43" s="11"/>
    </row>
    <row r="44" spans="1:8" x14ac:dyDescent="0.15">
      <c r="A44" s="17" t="s">
        <v>18</v>
      </c>
      <c r="B44" s="18">
        <v>1.1856</v>
      </c>
      <c r="C44" s="18">
        <v>0.24290000000000012</v>
      </c>
      <c r="D44" s="19">
        <f t="shared" si="0"/>
        <v>1.4285000000000001</v>
      </c>
      <c r="E44" s="20">
        <v>0.2235</v>
      </c>
      <c r="F44" s="20">
        <v>3.09E-2</v>
      </c>
      <c r="G44" s="20">
        <v>0.25140000000000001</v>
      </c>
      <c r="H44" s="20"/>
    </row>
    <row r="45" spans="1:8" x14ac:dyDescent="0.15">
      <c r="A45" s="12"/>
      <c r="B45" s="13">
        <v>1.1488</v>
      </c>
      <c r="C45" s="13">
        <v>0.25470000000000015</v>
      </c>
      <c r="D45" s="19">
        <f t="shared" si="0"/>
        <v>1.4035000000000002</v>
      </c>
      <c r="E45" s="20">
        <v>0.25519999999999998</v>
      </c>
      <c r="F45" s="20">
        <v>3.5599999999999993E-2</v>
      </c>
      <c r="G45" s="20">
        <v>0.27800000000000002</v>
      </c>
      <c r="H45" s="20"/>
    </row>
    <row r="46" spans="1:8" x14ac:dyDescent="0.15">
      <c r="A46" s="12"/>
      <c r="B46" s="13">
        <v>1.3815</v>
      </c>
      <c r="C46" s="13">
        <v>0.2288</v>
      </c>
      <c r="D46" s="19">
        <f t="shared" si="0"/>
        <v>1.6103000000000001</v>
      </c>
      <c r="E46" s="20">
        <v>0.17860000000000001</v>
      </c>
      <c r="F46" s="20">
        <v>3.2199999999999993E-2</v>
      </c>
      <c r="G46" s="20">
        <v>0.20949999999999999</v>
      </c>
      <c r="H46" s="20"/>
    </row>
    <row r="47" spans="1:8" x14ac:dyDescent="0.15">
      <c r="A47" s="12"/>
      <c r="B47" s="13">
        <v>1.159035</v>
      </c>
      <c r="C47" s="13">
        <v>0.17430000000000001</v>
      </c>
      <c r="D47" s="19">
        <f t="shared" si="0"/>
        <v>1.3333349999999999</v>
      </c>
      <c r="E47" s="20">
        <v>0.2104</v>
      </c>
      <c r="F47" s="20">
        <v>5.96E-2</v>
      </c>
      <c r="G47" s="20">
        <v>0.246</v>
      </c>
      <c r="H47" s="20"/>
    </row>
    <row r="48" spans="1:8" x14ac:dyDescent="0.15">
      <c r="A48" s="12"/>
      <c r="B48" s="13">
        <v>1.1795</v>
      </c>
      <c r="C48" s="13">
        <v>0.27010000000000001</v>
      </c>
      <c r="D48" s="19">
        <f t="shared" si="0"/>
        <v>1.4496</v>
      </c>
      <c r="E48" s="20">
        <v>0.18479999999999999</v>
      </c>
      <c r="F48" s="20">
        <v>6.3500000000000001E-2</v>
      </c>
      <c r="G48" s="20">
        <v>0.24829999999999999</v>
      </c>
      <c r="H48" s="20"/>
    </row>
    <row r="49" spans="1:8" x14ac:dyDescent="0.15">
      <c r="A49" s="12"/>
      <c r="B49" s="13">
        <v>1.2234</v>
      </c>
      <c r="C49" s="13">
        <v>0.23670000000000002</v>
      </c>
      <c r="D49" s="19">
        <f t="shared" si="0"/>
        <v>1.4601000000000002</v>
      </c>
      <c r="E49" s="20">
        <v>0.20669999999999999</v>
      </c>
      <c r="F49" s="20">
        <v>4.4700000000000017E-2</v>
      </c>
      <c r="G49" s="20">
        <v>0.25140000000000001</v>
      </c>
      <c r="H49" s="20"/>
    </row>
    <row r="50" spans="1:8" x14ac:dyDescent="0.15">
      <c r="A50" s="12"/>
      <c r="B50" s="13"/>
      <c r="C50" s="13"/>
      <c r="D50" s="19"/>
      <c r="E50" s="20"/>
      <c r="F50" s="20"/>
      <c r="G50" s="20"/>
      <c r="H50" s="20"/>
    </row>
    <row r="51" spans="1:8" x14ac:dyDescent="0.15">
      <c r="A51" s="17" t="s">
        <v>19</v>
      </c>
      <c r="B51" s="18">
        <v>0.94159999999999999</v>
      </c>
      <c r="C51" s="18">
        <v>0.10359999999999991</v>
      </c>
      <c r="D51" s="19">
        <f>B51+C51</f>
        <v>1.0451999999999999</v>
      </c>
      <c r="E51" s="20">
        <v>0.1613</v>
      </c>
      <c r="F51" s="20">
        <v>2.5899999999999979E-2</v>
      </c>
      <c r="G51" s="20">
        <v>0.19719999999999999</v>
      </c>
      <c r="H51" s="20"/>
    </row>
    <row r="52" spans="1:8" x14ac:dyDescent="0.15">
      <c r="A52" s="12"/>
      <c r="B52" s="13">
        <v>0.78739999999999999</v>
      </c>
      <c r="C52" s="13">
        <v>9.7600000000000006E-2</v>
      </c>
      <c r="D52" s="19">
        <f>B52+C52</f>
        <v>0.88500000000000001</v>
      </c>
      <c r="E52" s="20">
        <v>0.1802</v>
      </c>
      <c r="F52" s="20">
        <v>2.1300000000000013E-2</v>
      </c>
      <c r="G52" s="20">
        <v>0.20150000000000001</v>
      </c>
      <c r="H52" s="20"/>
    </row>
    <row r="53" spans="1:8" x14ac:dyDescent="0.15">
      <c r="A53" s="12"/>
      <c r="B53" s="13">
        <v>1.0484</v>
      </c>
      <c r="C53" s="13">
        <v>0.11240000000000006</v>
      </c>
      <c r="D53" s="19">
        <f>B53+C53</f>
        <v>1.1608000000000001</v>
      </c>
      <c r="E53" s="20">
        <v>0.16839999999999999</v>
      </c>
      <c r="F53" s="20">
        <v>2.9799999999999993E-2</v>
      </c>
      <c r="G53" s="20">
        <v>0.19819999999999999</v>
      </c>
      <c r="H53" s="20"/>
    </row>
    <row r="54" spans="1:8" x14ac:dyDescent="0.15">
      <c r="A54" s="12"/>
      <c r="B54" s="13">
        <v>1.3183</v>
      </c>
      <c r="C54" s="13">
        <v>0.10870000000000002</v>
      </c>
      <c r="D54" s="19">
        <f t="shared" ref="D54:D64" si="1">B54+C54</f>
        <v>1.427</v>
      </c>
      <c r="E54" s="20">
        <v>0.18640000000000001</v>
      </c>
      <c r="F54" s="20">
        <v>1.9800000000000012E-2</v>
      </c>
      <c r="G54" s="20">
        <v>0.22960000000000003</v>
      </c>
      <c r="H54" s="20"/>
    </row>
    <row r="55" spans="1:8" x14ac:dyDescent="0.15">
      <c r="A55" s="12"/>
      <c r="B55" s="13">
        <v>0.93810000000000004</v>
      </c>
      <c r="C55" s="13">
        <v>7.6499999999999901E-2</v>
      </c>
      <c r="D55" s="19">
        <f t="shared" si="1"/>
        <v>1.0145999999999999</v>
      </c>
      <c r="E55" s="20">
        <v>0.2185</v>
      </c>
      <c r="F55" s="20">
        <v>1.9799999999999984E-2</v>
      </c>
      <c r="G55" s="20">
        <v>0.23830000000000001</v>
      </c>
      <c r="H55" s="20"/>
    </row>
    <row r="56" spans="1:8" x14ac:dyDescent="0.15">
      <c r="A56" s="12"/>
      <c r="B56" s="13">
        <v>1.0197000000000001</v>
      </c>
      <c r="C56" s="13">
        <v>8.0399999999999999E-2</v>
      </c>
      <c r="D56" s="19">
        <f t="shared" si="1"/>
        <v>1.1001000000000001</v>
      </c>
      <c r="E56" s="20">
        <v>0.18840000000000001</v>
      </c>
      <c r="F56" s="20">
        <v>2.3199999999999998E-2</v>
      </c>
      <c r="G56" s="20">
        <v>0.21820000000000001</v>
      </c>
      <c r="H56" s="20"/>
    </row>
    <row r="57" spans="1:8" x14ac:dyDescent="0.15">
      <c r="A57" s="12"/>
      <c r="B57" s="13"/>
      <c r="C57" s="13">
        <f>AVERAGE(C51:C56)</f>
        <v>9.6533333333333318E-2</v>
      </c>
      <c r="D57" s="19">
        <f t="shared" si="1"/>
        <v>9.6533333333333318E-2</v>
      </c>
      <c r="E57" s="20"/>
      <c r="F57" s="20"/>
      <c r="G57" s="20"/>
      <c r="H57" s="20"/>
    </row>
    <row r="58" spans="1:8" x14ac:dyDescent="0.15">
      <c r="A58" s="12"/>
      <c r="B58" s="13"/>
      <c r="C58" s="13"/>
      <c r="D58" s="19">
        <f t="shared" si="1"/>
        <v>0</v>
      </c>
      <c r="E58" s="20"/>
      <c r="F58" s="20"/>
      <c r="G58" s="20"/>
      <c r="H58" s="20"/>
    </row>
    <row r="59" spans="1:8" x14ac:dyDescent="0.15">
      <c r="A59" s="17" t="s">
        <v>20</v>
      </c>
      <c r="B59" s="18">
        <v>0.55169999999999997</v>
      </c>
      <c r="C59" s="18">
        <v>6.0100000000000042E-2</v>
      </c>
      <c r="D59" s="19">
        <f t="shared" si="1"/>
        <v>0.61180000000000001</v>
      </c>
      <c r="E59" s="20">
        <v>0.1046</v>
      </c>
      <c r="F59" s="20">
        <v>1.2200000000000003E-2</v>
      </c>
      <c r="G59" s="20">
        <v>0.1168</v>
      </c>
      <c r="H59" s="20"/>
    </row>
    <row r="60" spans="1:8" x14ac:dyDescent="0.15">
      <c r="A60" s="12"/>
      <c r="B60" s="13">
        <v>0.47889999999999999</v>
      </c>
      <c r="C60" s="13">
        <v>5.6499999999999995E-2</v>
      </c>
      <c r="D60" s="19">
        <f t="shared" si="1"/>
        <v>0.53539999999999999</v>
      </c>
      <c r="E60" s="20">
        <v>0.1038</v>
      </c>
      <c r="F60" s="20">
        <v>1.1399999999999993E-2</v>
      </c>
      <c r="G60" s="20">
        <v>0.1152</v>
      </c>
      <c r="H60" s="20"/>
    </row>
    <row r="61" spans="1:8" x14ac:dyDescent="0.15">
      <c r="A61" s="12"/>
      <c r="B61" s="13">
        <v>0.2223</v>
      </c>
      <c r="C61" s="13">
        <v>2.3199999999999998E-2</v>
      </c>
      <c r="D61" s="19">
        <f t="shared" si="1"/>
        <v>0.2455</v>
      </c>
      <c r="E61" s="20">
        <v>0.10349999999999999</v>
      </c>
      <c r="F61" s="20">
        <v>9.7999999999999962E-3</v>
      </c>
      <c r="G61" s="20">
        <v>0.1176</v>
      </c>
      <c r="H61" s="20"/>
    </row>
    <row r="62" spans="1:8" x14ac:dyDescent="0.15">
      <c r="A62" s="12"/>
      <c r="B62" s="13">
        <v>0.43709999999999999</v>
      </c>
      <c r="C62" s="13">
        <v>7.6600000000000057E-2</v>
      </c>
      <c r="D62" s="19">
        <f t="shared" si="1"/>
        <v>0.51370000000000005</v>
      </c>
      <c r="E62" s="20">
        <v>8.6999999999999994E-2</v>
      </c>
      <c r="F62" s="20">
        <v>1.4100000000000001E-2</v>
      </c>
      <c r="G62" s="20">
        <v>0.1177</v>
      </c>
      <c r="H62" s="20"/>
    </row>
    <row r="63" spans="1:8" x14ac:dyDescent="0.15">
      <c r="A63" s="12"/>
      <c r="B63" s="13">
        <v>0.43340000000000001</v>
      </c>
      <c r="C63" s="13">
        <v>3.7399999999999989E-2</v>
      </c>
      <c r="D63" s="19">
        <f t="shared" si="1"/>
        <v>0.4708</v>
      </c>
      <c r="E63" s="20">
        <v>0.1061</v>
      </c>
      <c r="F63" s="20">
        <v>1.2200000000000003E-2</v>
      </c>
      <c r="G63" s="20">
        <v>0.1183</v>
      </c>
      <c r="H63" s="20"/>
    </row>
    <row r="64" spans="1:8" x14ac:dyDescent="0.15">
      <c r="A64" s="12"/>
      <c r="B64" s="13">
        <v>0.4728</v>
      </c>
      <c r="C64" s="13">
        <v>6.9200000000000039E-2</v>
      </c>
      <c r="D64" s="19">
        <f t="shared" si="1"/>
        <v>0.54200000000000004</v>
      </c>
      <c r="E64" s="20">
        <v>9.0499999999999997E-2</v>
      </c>
      <c r="F64" s="20">
        <v>1.7100000000000004E-2</v>
      </c>
      <c r="G64" s="20">
        <v>0.10759999999999999</v>
      </c>
      <c r="H64" s="20"/>
    </row>
    <row r="65" spans="1:8" x14ac:dyDescent="0.15">
      <c r="C65" s="21">
        <v>0</v>
      </c>
      <c r="D65" s="22">
        <v>0</v>
      </c>
      <c r="E65" s="20"/>
      <c r="F65" s="20"/>
      <c r="G65" s="20"/>
      <c r="H65" s="20"/>
    </row>
    <row r="66" spans="1:8" x14ac:dyDescent="0.15">
      <c r="A66" s="17" t="s">
        <v>21</v>
      </c>
      <c r="B66" s="18">
        <v>1.1003000000000001</v>
      </c>
      <c r="C66" s="18">
        <v>0.18039999999999989</v>
      </c>
      <c r="D66" s="19">
        <f t="shared" ref="D66:D87" si="2">B66+C66</f>
        <v>1.2806999999999999</v>
      </c>
      <c r="E66" s="20">
        <v>0.21879999999999999</v>
      </c>
      <c r="F66" s="20">
        <v>2.5100000000000011E-2</v>
      </c>
      <c r="G66" s="20">
        <v>0.24390000000000001</v>
      </c>
      <c r="H66" s="20"/>
    </row>
    <row r="67" spans="1:8" x14ac:dyDescent="0.15">
      <c r="A67" s="12"/>
      <c r="B67" s="13">
        <v>1.2417374999999999</v>
      </c>
      <c r="C67" s="13">
        <v>0.22950000000000004</v>
      </c>
      <c r="D67" s="19">
        <f t="shared" si="2"/>
        <v>1.4712375</v>
      </c>
      <c r="E67" s="20">
        <v>0.23719999999999999</v>
      </c>
      <c r="F67" s="20">
        <v>6.7100000000000021E-2</v>
      </c>
      <c r="G67" s="20">
        <v>0.30430000000000001</v>
      </c>
      <c r="H67" s="20"/>
    </row>
    <row r="68" spans="1:8" x14ac:dyDescent="0.15">
      <c r="A68" s="12"/>
      <c r="B68" s="13">
        <v>1.5134000000000001</v>
      </c>
      <c r="C68" s="13">
        <v>0.31329999999999991</v>
      </c>
      <c r="D68" s="19">
        <f t="shared" si="2"/>
        <v>1.8267</v>
      </c>
      <c r="E68" s="20">
        <v>9.8699999999999996E-2</v>
      </c>
      <c r="F68" s="20">
        <v>5.2000000000000005E-2</v>
      </c>
      <c r="G68" s="20">
        <v>0.1507</v>
      </c>
      <c r="H68" s="20"/>
    </row>
    <row r="69" spans="1:8" x14ac:dyDescent="0.15">
      <c r="A69" s="12"/>
      <c r="B69" s="13">
        <v>1.2094</v>
      </c>
      <c r="C69" s="13">
        <v>0.23269999999999991</v>
      </c>
      <c r="D69" s="19">
        <f t="shared" si="2"/>
        <v>1.4420999999999999</v>
      </c>
      <c r="E69" s="20">
        <v>0.39290000000000003</v>
      </c>
      <c r="F69" s="20">
        <v>6.6199999999999981E-2</v>
      </c>
      <c r="G69" s="20">
        <v>0.45910000000000001</v>
      </c>
      <c r="H69" s="20"/>
    </row>
    <row r="70" spans="1:8" x14ac:dyDescent="0.15">
      <c r="A70" s="12"/>
      <c r="B70" s="13">
        <v>1.6740999999999999</v>
      </c>
      <c r="C70" s="13">
        <v>0.22900000000000009</v>
      </c>
      <c r="D70" s="19">
        <f t="shared" si="2"/>
        <v>1.9031</v>
      </c>
      <c r="E70" s="20">
        <v>0.19950000000000001</v>
      </c>
      <c r="F70" s="20">
        <v>6.579999999999997E-2</v>
      </c>
      <c r="G70" s="20">
        <v>0.26529999999999998</v>
      </c>
      <c r="H70" s="20"/>
    </row>
    <row r="71" spans="1:8" x14ac:dyDescent="0.15">
      <c r="A71" s="12"/>
      <c r="B71" s="13">
        <v>1.1188</v>
      </c>
      <c r="C71" s="13">
        <v>0.25960000000000005</v>
      </c>
      <c r="D71" s="19">
        <f t="shared" si="2"/>
        <v>1.3784000000000001</v>
      </c>
      <c r="E71" s="20">
        <v>0.26469999999999999</v>
      </c>
      <c r="F71" s="20">
        <v>6.6000000000000003E-2</v>
      </c>
      <c r="G71" s="20">
        <v>0.33069999999999999</v>
      </c>
      <c r="H71" s="20"/>
    </row>
    <row r="72" spans="1:8" x14ac:dyDescent="0.15">
      <c r="A72" s="12"/>
      <c r="B72" s="13"/>
      <c r="C72" s="13">
        <f>AVERAGE(C66:C71)</f>
        <v>0.24074999999999999</v>
      </c>
      <c r="D72" s="19">
        <f t="shared" si="2"/>
        <v>0.24074999999999999</v>
      </c>
      <c r="E72" s="20"/>
      <c r="F72" s="20"/>
      <c r="G72" s="20"/>
      <c r="H72" s="20"/>
    </row>
    <row r="73" spans="1:8" x14ac:dyDescent="0.15">
      <c r="A73" s="12"/>
      <c r="B73" s="13"/>
      <c r="C73" s="13"/>
      <c r="D73" s="19">
        <f t="shared" si="2"/>
        <v>0</v>
      </c>
      <c r="E73" s="20"/>
      <c r="F73" s="20"/>
      <c r="G73" s="20"/>
      <c r="H73" s="20"/>
    </row>
    <row r="74" spans="1:8" x14ac:dyDescent="0.15">
      <c r="A74" s="17" t="s">
        <v>22</v>
      </c>
      <c r="B74" s="18">
        <v>0.995</v>
      </c>
      <c r="C74" s="18">
        <v>0.19869999999999999</v>
      </c>
      <c r="D74" s="19">
        <f t="shared" si="2"/>
        <v>1.1937</v>
      </c>
      <c r="E74" s="20">
        <v>0.20730000000000001</v>
      </c>
      <c r="F74" s="20">
        <v>3.0599999999999988E-2</v>
      </c>
      <c r="G74" s="20">
        <v>0.24790000000000001</v>
      </c>
      <c r="H74" s="20"/>
    </row>
    <row r="75" spans="1:8" x14ac:dyDescent="0.15">
      <c r="A75" s="12"/>
      <c r="B75" s="13">
        <v>1.4433</v>
      </c>
      <c r="C75" s="13">
        <v>0.1305</v>
      </c>
      <c r="D75" s="19">
        <f t="shared" si="2"/>
        <v>1.5738000000000001</v>
      </c>
      <c r="E75" s="20">
        <v>0.25259999999999999</v>
      </c>
      <c r="F75" s="20">
        <v>3.9300000000000002E-2</v>
      </c>
      <c r="G75" s="20">
        <v>0.2903</v>
      </c>
      <c r="H75" s="20"/>
    </row>
    <row r="76" spans="1:8" x14ac:dyDescent="0.15">
      <c r="A76" s="12"/>
      <c r="B76" s="13">
        <v>1.1184000000000001</v>
      </c>
      <c r="C76" s="13">
        <v>0.14359999999999995</v>
      </c>
      <c r="D76" s="19">
        <f t="shared" si="2"/>
        <v>1.262</v>
      </c>
      <c r="E76" s="20">
        <v>0.2235</v>
      </c>
      <c r="F76" s="20">
        <v>3.1E-2</v>
      </c>
      <c r="G76" s="20">
        <v>0.2346</v>
      </c>
      <c r="H76" s="20"/>
    </row>
    <row r="77" spans="1:8" x14ac:dyDescent="0.15">
      <c r="A77" s="12"/>
      <c r="B77" s="13">
        <v>0.96909999999999996</v>
      </c>
      <c r="C77" s="13">
        <v>0.17480000000000001</v>
      </c>
      <c r="D77" s="19">
        <f t="shared" si="2"/>
        <v>1.1438999999999999</v>
      </c>
      <c r="E77" s="20">
        <v>0.20730000000000001</v>
      </c>
      <c r="F77" s="20">
        <v>2.4499999999999994E-2</v>
      </c>
      <c r="G77" s="20">
        <v>0.2379</v>
      </c>
      <c r="H77" s="20"/>
    </row>
    <row r="78" spans="1:8" x14ac:dyDescent="0.15">
      <c r="A78" s="12"/>
      <c r="B78" s="13">
        <v>0.96</v>
      </c>
      <c r="C78" s="13">
        <v>0.1207</v>
      </c>
      <c r="D78" s="19">
        <f t="shared" si="2"/>
        <v>1.0807</v>
      </c>
      <c r="E78" s="20">
        <v>0.2082</v>
      </c>
      <c r="F78" s="20">
        <v>4.0599999999999997E-2</v>
      </c>
      <c r="G78" s="20">
        <v>0.2475</v>
      </c>
      <c r="H78" s="20"/>
    </row>
    <row r="79" spans="1:8" x14ac:dyDescent="0.15">
      <c r="A79" s="12"/>
      <c r="B79" s="13">
        <v>1.3122</v>
      </c>
      <c r="C79" s="13">
        <v>0.11980000000000002</v>
      </c>
      <c r="D79" s="19">
        <f t="shared" si="2"/>
        <v>1.4319999999999999</v>
      </c>
      <c r="E79" s="20">
        <v>0.18509999999999999</v>
      </c>
      <c r="F79" s="20">
        <v>3.7700000000000011E-2</v>
      </c>
      <c r="G79" s="20">
        <v>0.21609999999999999</v>
      </c>
      <c r="H79" s="20"/>
    </row>
    <row r="80" spans="1:8" x14ac:dyDescent="0.15">
      <c r="A80" s="12"/>
      <c r="B80" s="13"/>
      <c r="C80" s="13">
        <f>AVERAGE(C74:C79)</f>
        <v>0.14801666666666666</v>
      </c>
      <c r="D80" s="19">
        <f t="shared" si="2"/>
        <v>0.14801666666666666</v>
      </c>
      <c r="E80" s="20"/>
      <c r="F80" s="20"/>
      <c r="G80" s="20"/>
      <c r="H80" s="20"/>
    </row>
    <row r="81" spans="1:8" x14ac:dyDescent="0.15">
      <c r="A81" s="12"/>
      <c r="B81" s="13"/>
      <c r="C81" s="13"/>
      <c r="D81" s="19">
        <f t="shared" si="2"/>
        <v>0</v>
      </c>
      <c r="E81" s="20"/>
      <c r="F81" s="20"/>
      <c r="G81" s="20"/>
      <c r="H81" s="20"/>
    </row>
    <row r="82" spans="1:8" x14ac:dyDescent="0.15">
      <c r="A82" s="17" t="s">
        <v>23</v>
      </c>
      <c r="B82" s="18">
        <v>0.69979999999999998</v>
      </c>
      <c r="C82" s="18">
        <v>9.870000000000001E-2</v>
      </c>
      <c r="D82" s="19">
        <f t="shared" si="2"/>
        <v>0.79849999999999999</v>
      </c>
      <c r="E82" s="20">
        <v>0.1822</v>
      </c>
      <c r="F82" s="20">
        <v>2.8900000000000009E-2</v>
      </c>
      <c r="G82" s="20">
        <v>0.2011</v>
      </c>
      <c r="H82" s="20"/>
    </row>
    <row r="83" spans="1:8" x14ac:dyDescent="0.15">
      <c r="A83" s="12"/>
      <c r="B83" s="13">
        <v>0.65339999999999998</v>
      </c>
      <c r="C83" s="13">
        <v>0.10349999999999993</v>
      </c>
      <c r="D83" s="19">
        <f t="shared" si="2"/>
        <v>0.75689999999999991</v>
      </c>
      <c r="E83" s="20">
        <v>0.1333</v>
      </c>
      <c r="F83" s="20">
        <v>2.2199999999999984E-2</v>
      </c>
      <c r="G83" s="20">
        <v>0.14549999999999999</v>
      </c>
      <c r="H83" s="20"/>
    </row>
    <row r="84" spans="1:8" x14ac:dyDescent="0.15">
      <c r="A84" s="12"/>
      <c r="B84" s="13">
        <v>0.65890000000000004</v>
      </c>
      <c r="C84" s="13">
        <v>0.14359999999999995</v>
      </c>
      <c r="D84" s="19">
        <f t="shared" si="2"/>
        <v>0.80249999999999999</v>
      </c>
      <c r="E84" s="20">
        <v>0.12379999999999999</v>
      </c>
      <c r="F84" s="20">
        <v>1.4899999999999997E-2</v>
      </c>
      <c r="G84" s="20">
        <v>0.13539999999999999</v>
      </c>
      <c r="H84" s="20"/>
    </row>
    <row r="85" spans="1:8" x14ac:dyDescent="0.15">
      <c r="A85" s="12"/>
      <c r="B85" s="13">
        <v>0.65900000000000003</v>
      </c>
      <c r="C85" s="13">
        <v>0.10480000000000012</v>
      </c>
      <c r="D85" s="19">
        <f t="shared" si="2"/>
        <v>0.76380000000000015</v>
      </c>
      <c r="E85" s="20">
        <v>0.1065</v>
      </c>
      <c r="F85" s="20">
        <v>1.9300000000000012E-2</v>
      </c>
      <c r="G85" s="20">
        <v>0.12139999999999999</v>
      </c>
      <c r="H85" s="20"/>
    </row>
    <row r="86" spans="1:8" x14ac:dyDescent="0.15">
      <c r="A86" s="12"/>
      <c r="B86" s="13">
        <v>0.63739999999999997</v>
      </c>
      <c r="C86" s="13">
        <v>7.0699999999999985E-2</v>
      </c>
      <c r="D86" s="19">
        <f t="shared" si="2"/>
        <v>0.70809999999999995</v>
      </c>
      <c r="E86" s="20">
        <v>0.1081</v>
      </c>
      <c r="F86" s="20">
        <v>2.7099999999999985E-2</v>
      </c>
      <c r="G86" s="20">
        <v>0.12740000000000001</v>
      </c>
      <c r="H86" s="20"/>
    </row>
    <row r="87" spans="1:8" x14ac:dyDescent="0.15">
      <c r="A87" s="12"/>
      <c r="B87" s="13">
        <v>0.69359999999999999</v>
      </c>
      <c r="C87" s="13">
        <v>0.11980000000000002</v>
      </c>
      <c r="D87" s="19">
        <f t="shared" si="2"/>
        <v>0.81340000000000001</v>
      </c>
      <c r="E87" s="20">
        <v>0.1605</v>
      </c>
      <c r="F87" s="20">
        <v>1.9299999999999998E-2</v>
      </c>
      <c r="G87" s="20">
        <v>0.18759999999999999</v>
      </c>
      <c r="H87" s="20"/>
    </row>
    <row r="88" spans="1:8" x14ac:dyDescent="0.15">
      <c r="A88" s="20"/>
      <c r="B88" s="20"/>
      <c r="C88" s="20"/>
      <c r="D88" s="23"/>
      <c r="E88" s="20"/>
      <c r="F88" s="20"/>
      <c r="G88" s="20"/>
      <c r="H88" s="20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4"/>
  <sheetViews>
    <sheetView workbookViewId="0">
      <selection activeCell="B24" sqref="B24"/>
    </sheetView>
  </sheetViews>
  <sheetFormatPr defaultRowHeight="13.5" x14ac:dyDescent="0.15"/>
  <cols>
    <col min="2" max="2" width="17.25" customWidth="1"/>
    <col min="3" max="3" width="10.375" customWidth="1"/>
  </cols>
  <sheetData>
    <row r="1" spans="2:3" ht="40.5" x14ac:dyDescent="0.15">
      <c r="B1" s="2" t="s">
        <v>0</v>
      </c>
      <c r="C1" s="2" t="s">
        <v>1</v>
      </c>
    </row>
    <row r="2" spans="2:3" x14ac:dyDescent="0.15">
      <c r="B2">
        <v>0</v>
      </c>
      <c r="C2">
        <v>0</v>
      </c>
    </row>
    <row r="3" spans="2:3" x14ac:dyDescent="0.15">
      <c r="B3">
        <v>0.1</v>
      </c>
      <c r="C3">
        <v>5.2999999999999999E-2</v>
      </c>
    </row>
    <row r="4" spans="2:3" x14ac:dyDescent="0.15">
      <c r="B4">
        <v>0.2</v>
      </c>
      <c r="C4">
        <v>0.1</v>
      </c>
    </row>
    <row r="5" spans="2:3" x14ac:dyDescent="0.15">
      <c r="B5">
        <v>0.3</v>
      </c>
      <c r="C5">
        <v>0.13900000000000001</v>
      </c>
    </row>
    <row r="6" spans="2:3" x14ac:dyDescent="0.15">
      <c r="B6">
        <v>0.4</v>
      </c>
      <c r="C6">
        <v>0.2</v>
      </c>
    </row>
    <row r="7" spans="2:3" x14ac:dyDescent="0.15">
      <c r="B7">
        <v>0.5</v>
      </c>
      <c r="C7">
        <v>0.24099999999999999</v>
      </c>
    </row>
    <row r="8" spans="2:3" x14ac:dyDescent="0.15">
      <c r="B8">
        <v>0.6</v>
      </c>
      <c r="C8">
        <v>0.28000000000000003</v>
      </c>
    </row>
    <row r="24" spans="2:2" x14ac:dyDescent="0.15">
      <c r="B24" t="s">
        <v>65</v>
      </c>
    </row>
  </sheetData>
  <phoneticPr fontId="1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selection activeCell="L7" sqref="L7"/>
    </sheetView>
  </sheetViews>
  <sheetFormatPr defaultRowHeight="13.5" x14ac:dyDescent="0.15"/>
  <cols>
    <col min="1" max="1" width="25.25" customWidth="1"/>
    <col min="4" max="4" width="13.25" customWidth="1"/>
    <col min="8" max="8" width="19.25" customWidth="1"/>
    <col min="11" max="11" width="9" style="1"/>
    <col min="13" max="13" width="22.375" customWidth="1"/>
  </cols>
  <sheetData>
    <row r="1" spans="1:12" x14ac:dyDescent="0.15">
      <c r="A1" t="s">
        <v>66</v>
      </c>
      <c r="B1" t="s">
        <v>3</v>
      </c>
      <c r="D1" t="s">
        <v>4</v>
      </c>
      <c r="E1" t="s">
        <v>3</v>
      </c>
      <c r="J1" t="s">
        <v>2</v>
      </c>
      <c r="K1" s="1" t="s">
        <v>67</v>
      </c>
      <c r="L1" s="1" t="s">
        <v>68</v>
      </c>
    </row>
    <row r="2" spans="1:12" x14ac:dyDescent="0.15">
      <c r="A2">
        <v>0</v>
      </c>
      <c r="B2">
        <v>0</v>
      </c>
      <c r="D2">
        <v>0.2</v>
      </c>
      <c r="E2">
        <v>0.28533333333333338</v>
      </c>
      <c r="J2">
        <v>0.51100000000000001</v>
      </c>
      <c r="K2" s="1">
        <f>(0.8978*J2-0.0709)</f>
        <v>0.38787579999999999</v>
      </c>
      <c r="L2">
        <f>K2*5/0.5</f>
        <v>3.8787579999999999</v>
      </c>
    </row>
    <row r="3" spans="1:12" x14ac:dyDescent="0.15">
      <c r="A3">
        <v>0</v>
      </c>
      <c r="B3">
        <v>0</v>
      </c>
      <c r="D3">
        <v>0.3</v>
      </c>
      <c r="E3">
        <v>0.4326666666666667</v>
      </c>
      <c r="J3">
        <v>0.49</v>
      </c>
      <c r="K3" s="1">
        <f>(0.8978*J3-0.0709)</f>
        <v>0.36902200000000002</v>
      </c>
      <c r="L3">
        <f t="shared" ref="L3:L19" si="0">K3*5/0.5</f>
        <v>3.6902200000000001</v>
      </c>
    </row>
    <row r="4" spans="1:12" x14ac:dyDescent="0.15">
      <c r="A4">
        <v>0</v>
      </c>
      <c r="B4">
        <v>0</v>
      </c>
      <c r="D4">
        <v>0.4</v>
      </c>
      <c r="E4">
        <v>0.52566666666666662</v>
      </c>
      <c r="J4">
        <v>0.48199999999999998</v>
      </c>
      <c r="K4" s="1">
        <f>(0.8978*J4-0.0709)</f>
        <v>0.36183959999999998</v>
      </c>
      <c r="L4">
        <f t="shared" si="0"/>
        <v>3.6183959999999997</v>
      </c>
    </row>
    <row r="5" spans="1:12" x14ac:dyDescent="0.15">
      <c r="A5">
        <v>0.2</v>
      </c>
      <c r="B5">
        <v>0.26500000000000001</v>
      </c>
      <c r="D5">
        <v>0.5</v>
      </c>
      <c r="E5">
        <v>0.63266666666666671</v>
      </c>
      <c r="J5">
        <v>0.70299999999999996</v>
      </c>
      <c r="K5" s="1">
        <f>(0.8978*J5-0.0709)</f>
        <v>0.56025340000000001</v>
      </c>
      <c r="L5">
        <f t="shared" si="0"/>
        <v>5.6025340000000003</v>
      </c>
    </row>
    <row r="6" spans="1:12" x14ac:dyDescent="0.15">
      <c r="A6">
        <v>0.2</v>
      </c>
      <c r="B6">
        <v>0.307</v>
      </c>
      <c r="D6">
        <v>0.6</v>
      </c>
      <c r="E6">
        <v>0.77100000000000002</v>
      </c>
      <c r="J6">
        <v>0.69399999999999995</v>
      </c>
      <c r="K6" s="1">
        <f>(0.8978*J6-0.0709)</f>
        <v>0.55217320000000003</v>
      </c>
      <c r="L6">
        <f t="shared" si="0"/>
        <v>5.5217320000000001</v>
      </c>
    </row>
    <row r="7" spans="1:12" x14ac:dyDescent="0.15">
      <c r="A7">
        <v>0.2</v>
      </c>
      <c r="B7">
        <v>0.28399999999999997</v>
      </c>
      <c r="D7">
        <v>0.7</v>
      </c>
      <c r="E7">
        <v>0.83399999999999996</v>
      </c>
      <c r="J7">
        <v>0.70499999999999996</v>
      </c>
      <c r="K7" s="1">
        <f>(0.8978*J7-0.0709)</f>
        <v>0.56204900000000002</v>
      </c>
      <c r="L7">
        <f t="shared" si="0"/>
        <v>5.6204900000000002</v>
      </c>
    </row>
    <row r="8" spans="1:12" x14ac:dyDescent="0.15">
      <c r="A8">
        <v>0.3</v>
      </c>
      <c r="B8">
        <v>0.40799999999999997</v>
      </c>
      <c r="J8">
        <v>0.45300000000000001</v>
      </c>
      <c r="K8" s="1">
        <f>(0.8978*J8-0.0709)</f>
        <v>0.33580340000000003</v>
      </c>
      <c r="L8">
        <f t="shared" si="0"/>
        <v>3.3580340000000004</v>
      </c>
    </row>
    <row r="9" spans="1:12" x14ac:dyDescent="0.15">
      <c r="A9">
        <v>0.3</v>
      </c>
      <c r="B9">
        <v>0.43099999999999999</v>
      </c>
      <c r="J9">
        <v>0.438</v>
      </c>
      <c r="K9" s="1">
        <f>(0.8978*J9-0.0709)</f>
        <v>0.32233640000000002</v>
      </c>
      <c r="L9">
        <f t="shared" si="0"/>
        <v>3.2233640000000001</v>
      </c>
    </row>
    <row r="10" spans="1:12" x14ac:dyDescent="0.15">
      <c r="A10">
        <v>0.3</v>
      </c>
      <c r="B10">
        <v>0.45900000000000002</v>
      </c>
      <c r="J10">
        <v>0.46100000000000002</v>
      </c>
      <c r="K10" s="1">
        <f>(0.8978*J10-0.0709)</f>
        <v>0.34298580000000001</v>
      </c>
      <c r="L10">
        <f t="shared" si="0"/>
        <v>3.4298580000000003</v>
      </c>
    </row>
    <row r="11" spans="1:12" x14ac:dyDescent="0.15">
      <c r="A11">
        <v>0.4</v>
      </c>
      <c r="B11">
        <v>0.54200000000000004</v>
      </c>
      <c r="J11">
        <v>0.48199999999999998</v>
      </c>
      <c r="K11" s="1">
        <f>(0.8978*J11-0.0709)</f>
        <v>0.36183959999999998</v>
      </c>
      <c r="L11">
        <f t="shared" si="0"/>
        <v>3.6183959999999997</v>
      </c>
    </row>
    <row r="12" spans="1:12" x14ac:dyDescent="0.15">
      <c r="A12">
        <v>0.4</v>
      </c>
      <c r="B12">
        <v>0.51400000000000001</v>
      </c>
      <c r="J12">
        <v>0.49399999999999999</v>
      </c>
      <c r="K12" s="1">
        <f>(0.8978*J12-0.0709)</f>
        <v>0.37261319999999998</v>
      </c>
      <c r="L12">
        <f t="shared" si="0"/>
        <v>3.7261319999999998</v>
      </c>
    </row>
    <row r="13" spans="1:12" x14ac:dyDescent="0.15">
      <c r="A13">
        <v>0.4</v>
      </c>
      <c r="B13">
        <v>0.52100000000000002</v>
      </c>
      <c r="J13">
        <v>0.45300000000000001</v>
      </c>
      <c r="K13" s="1">
        <f>(0.8978*J13-0.0709)</f>
        <v>0.33580340000000003</v>
      </c>
      <c r="L13">
        <f t="shared" si="0"/>
        <v>3.3580340000000004</v>
      </c>
    </row>
    <row r="14" spans="1:12" x14ac:dyDescent="0.15">
      <c r="A14">
        <v>0.5</v>
      </c>
      <c r="B14">
        <v>0.63900000000000001</v>
      </c>
      <c r="J14">
        <v>0.70299999999999996</v>
      </c>
      <c r="K14" s="1">
        <f>(0.8978*J14-0.0709)</f>
        <v>0.56025340000000001</v>
      </c>
      <c r="L14">
        <f t="shared" si="0"/>
        <v>5.6025340000000003</v>
      </c>
    </row>
    <row r="15" spans="1:12" x14ac:dyDescent="0.15">
      <c r="A15">
        <v>0.5</v>
      </c>
      <c r="B15">
        <v>0.65800000000000003</v>
      </c>
      <c r="J15">
        <v>0.67100000000000004</v>
      </c>
      <c r="K15" s="1">
        <f>(0.8978*J15-0.0709)</f>
        <v>0.5315238000000001</v>
      </c>
      <c r="L15">
        <f t="shared" si="0"/>
        <v>5.3152380000000008</v>
      </c>
    </row>
    <row r="16" spans="1:12" x14ac:dyDescent="0.15">
      <c r="A16">
        <v>0.5</v>
      </c>
      <c r="B16">
        <v>0.60099999999999998</v>
      </c>
      <c r="J16">
        <v>0.66100000000000003</v>
      </c>
      <c r="K16" s="1">
        <f>(0.8978*J16-0.0709)</f>
        <v>0.52254580000000006</v>
      </c>
      <c r="L16">
        <f t="shared" si="0"/>
        <v>5.2254580000000006</v>
      </c>
    </row>
    <row r="17" spans="1:12" x14ac:dyDescent="0.15">
      <c r="A17">
        <v>0.6</v>
      </c>
      <c r="B17">
        <v>0.79</v>
      </c>
      <c r="J17">
        <v>0.53600000000000003</v>
      </c>
      <c r="K17" s="1">
        <f>(0.8978*J17-0.0709)</f>
        <v>0.41032080000000004</v>
      </c>
      <c r="L17">
        <f t="shared" si="0"/>
        <v>4.1032080000000004</v>
      </c>
    </row>
    <row r="18" spans="1:12" x14ac:dyDescent="0.15">
      <c r="A18">
        <v>0.6</v>
      </c>
      <c r="B18">
        <v>0.78600000000000003</v>
      </c>
      <c r="J18">
        <v>0.52</v>
      </c>
      <c r="K18" s="1">
        <f>(0.8978*J18-0.0709)</f>
        <v>0.39595600000000003</v>
      </c>
      <c r="L18">
        <f t="shared" si="0"/>
        <v>3.9595600000000002</v>
      </c>
    </row>
    <row r="19" spans="1:12" x14ac:dyDescent="0.15">
      <c r="A19">
        <v>0.6</v>
      </c>
      <c r="B19">
        <v>0.73699999999999999</v>
      </c>
      <c r="J19">
        <v>0.49</v>
      </c>
      <c r="K19" s="1">
        <f>(0.8978*J19-0.0709)</f>
        <v>0.36902200000000002</v>
      </c>
      <c r="L19">
        <f t="shared" si="0"/>
        <v>3.6902200000000001</v>
      </c>
    </row>
    <row r="20" spans="1:12" x14ac:dyDescent="0.15">
      <c r="A20">
        <v>0.7</v>
      </c>
      <c r="B20">
        <v>0.874</v>
      </c>
    </row>
    <row r="21" spans="1:12" x14ac:dyDescent="0.15">
      <c r="A21">
        <v>0.7</v>
      </c>
      <c r="B21">
        <v>0.80500000000000005</v>
      </c>
    </row>
    <row r="22" spans="1:12" x14ac:dyDescent="0.15">
      <c r="A22">
        <v>0.7</v>
      </c>
      <c r="B22">
        <v>0.82299999999999995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7"/>
  <sheetViews>
    <sheetView workbookViewId="0">
      <selection activeCell="I25" sqref="I25"/>
    </sheetView>
  </sheetViews>
  <sheetFormatPr defaultRowHeight="13.5" x14ac:dyDescent="0.15"/>
  <sheetData>
    <row r="1" spans="2:3" x14ac:dyDescent="0.15">
      <c r="B1" t="s">
        <v>5</v>
      </c>
      <c r="C1" t="s">
        <v>2</v>
      </c>
    </row>
    <row r="2" spans="2:3" x14ac:dyDescent="0.15">
      <c r="B2">
        <v>0</v>
      </c>
      <c r="C2">
        <v>0</v>
      </c>
    </row>
    <row r="3" spans="2:3" x14ac:dyDescent="0.15">
      <c r="B3">
        <v>20</v>
      </c>
      <c r="C3">
        <v>1.9E-2</v>
      </c>
    </row>
    <row r="4" spans="2:3" x14ac:dyDescent="0.15">
      <c r="B4">
        <v>40</v>
      </c>
      <c r="C4">
        <v>7.1999999999999995E-2</v>
      </c>
    </row>
    <row r="5" spans="2:3" x14ac:dyDescent="0.15">
      <c r="B5">
        <v>80</v>
      </c>
      <c r="C5">
        <v>0.16600000000000001</v>
      </c>
    </row>
    <row r="6" spans="2:3" x14ac:dyDescent="0.15">
      <c r="B6">
        <v>120</v>
      </c>
      <c r="C6">
        <v>0.23400000000000001</v>
      </c>
    </row>
    <row r="7" spans="2:3" x14ac:dyDescent="0.15">
      <c r="B7">
        <v>160</v>
      </c>
      <c r="C7">
        <v>0.33600000000000002</v>
      </c>
    </row>
  </sheetData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saponin content</vt:lpstr>
      <vt:lpstr>chlorophyll content</vt:lpstr>
      <vt:lpstr>total phosphorus</vt:lpstr>
      <vt:lpstr>Root activity</vt:lpstr>
      <vt:lpstr>dry and fresh weight</vt:lpstr>
      <vt:lpstr>Standard phosphorus content</vt:lpstr>
      <vt:lpstr>saponin content—standard curve</vt:lpstr>
      <vt:lpstr>root activity-standard curve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2020-10-26T02:35:45Z</dcterms:modified>
</cp:coreProperties>
</file>