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activeTab="5"/>
  </bookViews>
  <sheets>
    <sheet name="qcr7" sheetId="4" r:id="rId1"/>
    <sheet name="atp3" sheetId="6" r:id="rId2"/>
    <sheet name="cox4" sheetId="7" r:id="rId3"/>
    <sheet name="sod1" sheetId="11" r:id="rId4"/>
    <sheet name="pdr5" sheetId="18" r:id="rId5"/>
    <sheet name="Pearson" sheetId="19" r:id="rId6"/>
  </sheets>
  <externalReferences>
    <externalReference r:id="rId7"/>
  </externalReferences>
  <calcPr calcId="152511" iterateCount="1"/>
</workbook>
</file>

<file path=xl/calcChain.xml><?xml version="1.0" encoding="utf-8"?>
<calcChain xmlns="http://schemas.openxmlformats.org/spreadsheetml/2006/main">
  <c r="F3" i="19" l="1"/>
  <c r="H3" i="19" s="1"/>
  <c r="D7" i="18" l="1"/>
  <c r="D6" i="18"/>
  <c r="D5" i="18"/>
  <c r="D4" i="18"/>
  <c r="D3" i="18"/>
  <c r="D2" i="18"/>
  <c r="N1" i="18" s="1"/>
  <c r="E4" i="18" s="1"/>
  <c r="F4" i="18" s="1"/>
  <c r="D7" i="11"/>
  <c r="D6" i="11"/>
  <c r="D5" i="11"/>
  <c r="D4" i="11"/>
  <c r="D3" i="11"/>
  <c r="D2" i="11"/>
  <c r="N1" i="11" s="1"/>
  <c r="E4" i="11" s="1"/>
  <c r="F4" i="11" s="1"/>
  <c r="D7" i="7"/>
  <c r="D6" i="7"/>
  <c r="D5" i="7"/>
  <c r="D4" i="7"/>
  <c r="D3" i="7"/>
  <c r="D2" i="7"/>
  <c r="N1" i="7"/>
  <c r="E3" i="7" s="1"/>
  <c r="F3" i="7" s="1"/>
  <c r="D7" i="6"/>
  <c r="D6" i="6"/>
  <c r="D5" i="6"/>
  <c r="D4" i="6"/>
  <c r="D3" i="6"/>
  <c r="D2" i="6"/>
  <c r="D7" i="4"/>
  <c r="D6" i="4"/>
  <c r="D5" i="4"/>
  <c r="D4" i="4"/>
  <c r="D3" i="4"/>
  <c r="D2" i="4"/>
  <c r="N1" i="4" s="1"/>
  <c r="E4" i="4" s="1"/>
  <c r="F4" i="4" s="1"/>
  <c r="E5" i="18" l="1"/>
  <c r="F5" i="18" s="1"/>
  <c r="E6" i="7"/>
  <c r="F6" i="7" s="1"/>
  <c r="E4" i="7"/>
  <c r="F4" i="7" s="1"/>
  <c r="E5" i="7"/>
  <c r="F5" i="7" s="1"/>
  <c r="N1" i="6"/>
  <c r="E4" i="6" s="1"/>
  <c r="F4" i="6" s="1"/>
  <c r="E6" i="18"/>
  <c r="F6" i="18" s="1"/>
  <c r="E3" i="18"/>
  <c r="F3" i="18" s="1"/>
  <c r="E7" i="18"/>
  <c r="F7" i="18" s="1"/>
  <c r="G5" i="18" s="1"/>
  <c r="E2" i="18"/>
  <c r="F2" i="18" s="1"/>
  <c r="E6" i="11"/>
  <c r="F6" i="11" s="1"/>
  <c r="E3" i="11"/>
  <c r="F3" i="11" s="1"/>
  <c r="E7" i="11"/>
  <c r="F7" i="11" s="1"/>
  <c r="E5" i="11"/>
  <c r="F5" i="11" s="1"/>
  <c r="E2" i="11"/>
  <c r="F2" i="11" s="1"/>
  <c r="E7" i="7"/>
  <c r="F7" i="7" s="1"/>
  <c r="G5" i="7" s="1"/>
  <c r="E2" i="7"/>
  <c r="F2" i="7" s="1"/>
  <c r="G2" i="7" s="1"/>
  <c r="E6" i="6"/>
  <c r="F6" i="6" s="1"/>
  <c r="E5" i="4"/>
  <c r="F5" i="4" s="1"/>
  <c r="E6" i="4"/>
  <c r="F6" i="4" s="1"/>
  <c r="E3" i="4"/>
  <c r="F3" i="4" s="1"/>
  <c r="E7" i="4"/>
  <c r="F7" i="4" s="1"/>
  <c r="E2" i="4"/>
  <c r="F2" i="4" s="1"/>
  <c r="E2" i="6" l="1"/>
  <c r="F2" i="6" s="1"/>
  <c r="E5" i="6"/>
  <c r="F5" i="6" s="1"/>
  <c r="G5" i="6" s="1"/>
  <c r="E7" i="6"/>
  <c r="F7" i="6" s="1"/>
  <c r="E3" i="6"/>
  <c r="F3" i="6" s="1"/>
  <c r="G2" i="6" s="1"/>
  <c r="G2" i="4"/>
  <c r="G2" i="18"/>
  <c r="G2" i="11"/>
  <c r="G5" i="11"/>
  <c r="G5" i="4"/>
</calcChain>
</file>

<file path=xl/sharedStrings.xml><?xml version="1.0" encoding="utf-8"?>
<sst xmlns="http://schemas.openxmlformats.org/spreadsheetml/2006/main" count="79" uniqueCount="27">
  <si>
    <t>Sample Name</t>
  </si>
  <si>
    <t>DeltaCt</t>
  </si>
  <si>
    <t>DeltaDeltaCt</t>
  </si>
  <si>
    <t>FC</t>
  </si>
  <si>
    <t>Average</t>
  </si>
  <si>
    <t>Average Control</t>
  </si>
  <si>
    <t>Control1</t>
  </si>
  <si>
    <t>Control2</t>
  </si>
  <si>
    <t>Control3</t>
  </si>
  <si>
    <t>act1</t>
  </si>
  <si>
    <t>sod1</t>
  </si>
  <si>
    <t>pdr5</t>
  </si>
  <si>
    <t>2mg/L_1</t>
  </si>
  <si>
    <t>2mg/L_2</t>
  </si>
  <si>
    <t>2mg/L_3</t>
  </si>
  <si>
    <t>cox4</t>
  </si>
  <si>
    <t>atp3</t>
  </si>
  <si>
    <t>qcr7</t>
  </si>
  <si>
    <t>RNASeq</t>
  </si>
  <si>
    <t>Fold change</t>
  </si>
  <si>
    <t>Gene</t>
  </si>
  <si>
    <t>Relal-time RT-PCR</t>
  </si>
  <si>
    <t>QCR7</t>
  </si>
  <si>
    <t>ATP3</t>
  </si>
  <si>
    <t>COX4</t>
  </si>
  <si>
    <t>SOD1</t>
  </si>
  <si>
    <t>PDR5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</si>
</sst>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 ;\-0.00\ "/>
    <numFmt numFmtId="165" formatCode="###0.00;\-###0.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25"/>
      <name val="Microsoft Sans Serif"/>
      <family val="2"/>
    </font>
    <font>
      <sz val="8.25"/>
      <name val="Microsoft Sans Serif"/>
      <family val="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166" fontId="4" fillId="0" borderId="0" xfId="0" applyNumberFormat="1" applyFont="1" applyAlignment="1"/>
    <xf numFmtId="0" fontId="4" fillId="0" borderId="0" xfId="0" applyFont="1" applyAlignment="1"/>
    <xf numFmtId="166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[1]Sayfa2!$C$2</c:f>
              <c:strCache>
                <c:ptCount val="1"/>
                <c:pt idx="0">
                  <c:v>RNASeq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0951092826655691E-2"/>
                  <c:y val="-1.7169530128159222E-2"/>
                </c:manualLayout>
              </c:layout>
              <c:tx>
                <c:rich>
                  <a:bodyPr/>
                  <a:lstStyle/>
                  <a:p>
                    <a:r>
                      <a:rPr lang="en-US" sz="900" i="1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QCR7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841760216069909E-2"/>
                  <c:y val="-4.0405151878373936E-2"/>
                </c:manualLayout>
              </c:layout>
              <c:tx>
                <c:rich>
                  <a:bodyPr/>
                  <a:lstStyle/>
                  <a:p>
                    <a:r>
                      <a:rPr lang="en-US" i="1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ATP3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772016016633355E-2"/>
                  <c:y val="3.8102760517320568E-2"/>
                </c:manualLayout>
              </c:layout>
              <c:tx>
                <c:rich>
                  <a:bodyPr/>
                  <a:lstStyle/>
                  <a:p>
                    <a:r>
                      <a:rPr lang="en-US" i="1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COX4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346899051865539E-2"/>
                  <c:y val="3.2621087908015163E-2"/>
                </c:manualLayout>
              </c:layout>
              <c:tx>
                <c:rich>
                  <a:bodyPr/>
                  <a:lstStyle/>
                  <a:p>
                    <a:r>
                      <a:rPr lang="en-US" i="1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SOD1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i="1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PDR5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i="1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CTR3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i="1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SUE1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393406392921262E-2"/>
                  <c:y val="-3.9236241211727377E-2"/>
                </c:manualLayout>
              </c:layout>
              <c:tx>
                <c:rich>
                  <a:bodyPr/>
                  <a:lstStyle/>
                  <a:p>
                    <a:r>
                      <a:rPr lang="en-US" i="1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COX4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1248066740472608E-2"/>
                  <c:y val="-1.7296564882857597E-3"/>
                </c:manualLayout>
              </c:layout>
              <c:tx>
                <c:rich>
                  <a:bodyPr/>
                  <a:lstStyle/>
                  <a:p>
                    <a:r>
                      <a:rPr lang="en-US" i="1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QCR2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123110795984624E-3"/>
                  <c:y val="-5.2415089904806677E-3"/>
                </c:manualLayout>
              </c:layout>
              <c:tx>
                <c:rich>
                  <a:bodyPr/>
                  <a:lstStyle/>
                  <a:p>
                    <a:r>
                      <a:rPr lang="en-US" i="1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QCR7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8.8391154076037523E-2"/>
                  <c:y val="-7.454516093609710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[1]Sayfa2!$B$3:$B$12</c:f>
              <c:numCache>
                <c:formatCode>General</c:formatCode>
                <c:ptCount val="10"/>
                <c:pt idx="0">
                  <c:v>2.33</c:v>
                </c:pt>
                <c:pt idx="1">
                  <c:v>2.4500000000000002</c:v>
                </c:pt>
                <c:pt idx="2">
                  <c:v>3.06</c:v>
                </c:pt>
                <c:pt idx="3">
                  <c:v>2.41</c:v>
                </c:pt>
                <c:pt idx="4">
                  <c:v>4.1399999999999997</c:v>
                </c:pt>
              </c:numCache>
            </c:numRef>
          </c:xVal>
          <c:yVal>
            <c:numRef>
              <c:f>[1]Sayfa2!$C$3:$C$12</c:f>
              <c:numCache>
                <c:formatCode>General</c:formatCode>
                <c:ptCount val="10"/>
                <c:pt idx="0">
                  <c:v>1.79</c:v>
                </c:pt>
                <c:pt idx="1">
                  <c:v>1.74</c:v>
                </c:pt>
                <c:pt idx="2">
                  <c:v>1.85</c:v>
                </c:pt>
                <c:pt idx="3">
                  <c:v>1.71</c:v>
                </c:pt>
                <c:pt idx="4">
                  <c:v>2.17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39466400"/>
        <c:axId val="1539460416"/>
      </c:scatterChart>
      <c:valAx>
        <c:axId val="1539466400"/>
        <c:scaling>
          <c:orientation val="minMax"/>
          <c:min val="1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qPCR</a:t>
                </a:r>
                <a:r>
                  <a:rPr lang="tr-TR" sz="1200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r>
                  <a:rPr lang="tr-TR" sz="12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fold change</a:t>
                </a:r>
              </a:p>
            </c:rich>
          </c:tx>
          <c:layout>
            <c:manualLayout>
              <c:xMode val="edge"/>
              <c:yMode val="edge"/>
              <c:x val="0.36468145273310032"/>
              <c:y val="0.93854258121158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460416"/>
        <c:crosses val="autoZero"/>
        <c:crossBetween val="midCat"/>
      </c:valAx>
      <c:valAx>
        <c:axId val="1539460416"/>
        <c:scaling>
          <c:orientation val="minMax"/>
          <c:max val="2.5"/>
          <c:min val="1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2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RNASeq fold change</a:t>
                </a:r>
                <a:endParaRPr lang="en-US" sz="1200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1063717746182199E-3"/>
              <c:y val="0.25021949078138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46640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[1]Sayfa2!$B$2</c:f>
              <c:strCache>
                <c:ptCount val="1"/>
                <c:pt idx="0">
                  <c:v>Relal-time RT-PCR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[1]Sayfa2!$A$3:$A$12</c:f>
              <c:strCache>
                <c:ptCount val="10"/>
                <c:pt idx="0">
                  <c:v>QCR7</c:v>
                </c:pt>
                <c:pt idx="1">
                  <c:v>ATP3</c:v>
                </c:pt>
                <c:pt idx="2">
                  <c:v>COX4</c:v>
                </c:pt>
                <c:pt idx="3">
                  <c:v>SOD1</c:v>
                </c:pt>
                <c:pt idx="4">
                  <c:v>PDR5</c:v>
                </c:pt>
              </c:strCache>
            </c:strRef>
          </c:cat>
          <c:val>
            <c:numRef>
              <c:f>[1]Sayfa2!$B$3:$B$12</c:f>
              <c:numCache>
                <c:formatCode>General</c:formatCode>
                <c:ptCount val="10"/>
                <c:pt idx="0">
                  <c:v>2.33</c:v>
                </c:pt>
                <c:pt idx="1">
                  <c:v>2.4500000000000002</c:v>
                </c:pt>
                <c:pt idx="2">
                  <c:v>3.06</c:v>
                </c:pt>
                <c:pt idx="3">
                  <c:v>2.41</c:v>
                </c:pt>
                <c:pt idx="4">
                  <c:v>4.1399999999999997</c:v>
                </c:pt>
              </c:numCache>
            </c:numRef>
          </c:val>
        </c:ser>
        <c:ser>
          <c:idx val="1"/>
          <c:order val="1"/>
          <c:tx>
            <c:strRef>
              <c:f>[1]Sayfa2!$C$2</c:f>
              <c:strCache>
                <c:ptCount val="1"/>
                <c:pt idx="0">
                  <c:v>RNASeq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[1]Sayfa2!$A$3:$A$12</c:f>
              <c:strCache>
                <c:ptCount val="10"/>
                <c:pt idx="0">
                  <c:v>QCR7</c:v>
                </c:pt>
                <c:pt idx="1">
                  <c:v>ATP3</c:v>
                </c:pt>
                <c:pt idx="2">
                  <c:v>COX4</c:v>
                </c:pt>
                <c:pt idx="3">
                  <c:v>SOD1</c:v>
                </c:pt>
                <c:pt idx="4">
                  <c:v>PDR5</c:v>
                </c:pt>
              </c:strCache>
            </c:strRef>
          </c:cat>
          <c:val>
            <c:numRef>
              <c:f>[1]Sayfa2!$C$3:$C$12</c:f>
              <c:numCache>
                <c:formatCode>General</c:formatCode>
                <c:ptCount val="10"/>
                <c:pt idx="0">
                  <c:v>1.79</c:v>
                </c:pt>
                <c:pt idx="1">
                  <c:v>1.74</c:v>
                </c:pt>
                <c:pt idx="2">
                  <c:v>1.85</c:v>
                </c:pt>
                <c:pt idx="3">
                  <c:v>1.71</c:v>
                </c:pt>
                <c:pt idx="4">
                  <c:v>2.17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9463680"/>
        <c:axId val="1539466944"/>
      </c:barChart>
      <c:catAx>
        <c:axId val="15394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466944"/>
        <c:crosses val="autoZero"/>
        <c:auto val="1"/>
        <c:lblAlgn val="ctr"/>
        <c:lblOffset val="100"/>
        <c:noMultiLvlLbl val="0"/>
      </c:catAx>
      <c:valAx>
        <c:axId val="1539466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946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15874</xdr:colOff>
      <xdr:row>3</xdr:row>
      <xdr:rowOff>66674</xdr:rowOff>
    </xdr:from>
    <xdr:to>
      <xdr:col>14</xdr:col>
      <xdr:colOff>558799</xdr:colOff>
      <xdr:row>23</xdr:row>
      <xdr:rowOff>126999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25</xdr:row>
      <xdr:rowOff>171450</xdr:rowOff>
    </xdr:from>
    <xdr:to>
      <xdr:col>16</xdr:col>
      <xdr:colOff>133350</xdr:colOff>
      <xdr:row>46</xdr:row>
      <xdr:rowOff>57150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2"/>
    </sheetNames>
    <sheetDataSet>
      <sheetData sheetId="0">
        <row r="2">
          <cell r="B2" t="str">
            <v>Relal-time RT-PCR</v>
          </cell>
          <cell r="C2" t="str">
            <v>RNASeq</v>
          </cell>
        </row>
        <row r="3">
          <cell r="A3" t="str">
            <v>QCR7</v>
          </cell>
          <cell r="B3">
            <v>2.33</v>
          </cell>
          <cell r="C3">
            <v>1.79</v>
          </cell>
        </row>
        <row r="4">
          <cell r="A4" t="str">
            <v>ATP3</v>
          </cell>
          <cell r="B4">
            <v>2.4500000000000002</v>
          </cell>
          <cell r="C4">
            <v>1.74</v>
          </cell>
        </row>
        <row r="5">
          <cell r="A5" t="str">
            <v>COX4</v>
          </cell>
          <cell r="B5">
            <v>3.06</v>
          </cell>
          <cell r="C5">
            <v>1.85</v>
          </cell>
        </row>
        <row r="6">
          <cell r="A6" t="str">
            <v>SOD1</v>
          </cell>
          <cell r="B6">
            <v>2.41</v>
          </cell>
          <cell r="C6">
            <v>1.71</v>
          </cell>
        </row>
        <row r="7">
          <cell r="A7" t="str">
            <v>PDR5</v>
          </cell>
          <cell r="B7">
            <v>4.1399999999999997</v>
          </cell>
          <cell r="C7">
            <v>2.17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C1" sqref="C1"/>
    </sheetView>
  </sheetViews>
  <sheetFormatPr defaultRowHeight="15" x14ac:dyDescent="0.25"/>
  <cols>
    <col min="1" max="1" width="14.42578125" style="5" bestFit="1" customWidth="1"/>
    <col min="2" max="3" width="12.85546875" style="6" customWidth="1"/>
    <col min="5" max="5" width="11.28515625" bestFit="1" customWidth="1"/>
    <col min="13" max="13" width="15.42578125" bestFit="1" customWidth="1"/>
    <col min="20" max="20" width="14.42578125" style="5" bestFit="1" customWidth="1"/>
  </cols>
  <sheetData>
    <row r="1" spans="1:20" x14ac:dyDescent="0.25">
      <c r="A1" s="2" t="s">
        <v>0</v>
      </c>
      <c r="B1" s="3" t="s">
        <v>9</v>
      </c>
      <c r="C1" s="3" t="s">
        <v>17</v>
      </c>
      <c r="D1" s="3" t="s">
        <v>1</v>
      </c>
      <c r="E1" s="3" t="s">
        <v>2</v>
      </c>
      <c r="F1" s="3" t="s">
        <v>3</v>
      </c>
      <c r="G1" s="3" t="s">
        <v>4</v>
      </c>
      <c r="M1" t="s">
        <v>5</v>
      </c>
      <c r="N1" s="4">
        <f>AVERAGE(D2:D4)</f>
        <v>2.370000000000001</v>
      </c>
      <c r="T1" s="2"/>
    </row>
    <row r="2" spans="1:20" x14ac:dyDescent="0.25">
      <c r="A2" s="5" t="s">
        <v>6</v>
      </c>
      <c r="B2" s="7">
        <v>20.46</v>
      </c>
      <c r="C2" s="7">
        <v>22.85</v>
      </c>
      <c r="D2" s="4">
        <f>C2-B2</f>
        <v>2.3900000000000006</v>
      </c>
      <c r="E2" s="4">
        <f>D2-$N$1</f>
        <v>1.9999999999999574E-2</v>
      </c>
      <c r="F2">
        <f>2^-(E2)</f>
        <v>0.98623270449335942</v>
      </c>
      <c r="G2">
        <f>AVERAGE(F2:F4)</f>
        <v>1.0006285723470907</v>
      </c>
    </row>
    <row r="3" spans="1:20" x14ac:dyDescent="0.25">
      <c r="A3" s="5" t="s">
        <v>7</v>
      </c>
      <c r="B3" s="1">
        <v>21.02</v>
      </c>
      <c r="C3" s="1">
        <v>23.44</v>
      </c>
      <c r="D3" s="4">
        <f t="shared" ref="D3:D7" si="0">C3-B3</f>
        <v>2.4200000000000017</v>
      </c>
      <c r="E3" s="4">
        <f t="shared" ref="E3:E7" si="1">D3-$N$1</f>
        <v>5.0000000000000711E-2</v>
      </c>
      <c r="F3">
        <f t="shared" ref="F3:F7" si="2">2^-(E3)</f>
        <v>0.96593632892484504</v>
      </c>
    </row>
    <row r="4" spans="1:20" x14ac:dyDescent="0.25">
      <c r="A4" s="5" t="s">
        <v>8</v>
      </c>
      <c r="B4" s="7">
        <v>21.72</v>
      </c>
      <c r="C4" s="7">
        <v>24.02</v>
      </c>
      <c r="D4" s="4">
        <f t="shared" si="0"/>
        <v>2.3000000000000007</v>
      </c>
      <c r="E4" s="4">
        <f t="shared" si="1"/>
        <v>-7.0000000000000284E-2</v>
      </c>
      <c r="F4">
        <f t="shared" si="2"/>
        <v>1.0497166836230676</v>
      </c>
    </row>
    <row r="5" spans="1:20" x14ac:dyDescent="0.25">
      <c r="A5" s="7" t="s">
        <v>12</v>
      </c>
      <c r="B5" s="7">
        <v>18.170000000000002</v>
      </c>
      <c r="C5" s="7">
        <v>19.920000000000002</v>
      </c>
      <c r="D5" s="4">
        <f t="shared" si="0"/>
        <v>1.75</v>
      </c>
      <c r="E5" s="4">
        <f t="shared" si="1"/>
        <v>-0.62000000000000099</v>
      </c>
      <c r="F5">
        <f t="shared" si="2"/>
        <v>1.5368751812880135</v>
      </c>
      <c r="G5">
        <f>AVERAGE(F5:F7)</f>
        <v>2.3263577740743089</v>
      </c>
    </row>
    <row r="6" spans="1:20" x14ac:dyDescent="0.25">
      <c r="A6" s="7" t="s">
        <v>13</v>
      </c>
      <c r="B6" s="7">
        <v>18.899999999999999</v>
      </c>
      <c r="C6" s="7">
        <v>19.940000000000001</v>
      </c>
      <c r="D6" s="4">
        <f t="shared" si="0"/>
        <v>1.0400000000000027</v>
      </c>
      <c r="E6" s="4">
        <f t="shared" si="1"/>
        <v>-1.3299999999999983</v>
      </c>
      <c r="F6">
        <f t="shared" si="2"/>
        <v>2.5140267490436536</v>
      </c>
    </row>
    <row r="7" spans="1:20" x14ac:dyDescent="0.25">
      <c r="A7" s="7" t="s">
        <v>14</v>
      </c>
      <c r="B7" s="7">
        <v>19.510000000000002</v>
      </c>
      <c r="C7" s="7">
        <v>20.329999999999998</v>
      </c>
      <c r="D7" s="4">
        <f t="shared" si="0"/>
        <v>0.81999999999999673</v>
      </c>
      <c r="E7" s="4">
        <f t="shared" si="1"/>
        <v>-1.5500000000000043</v>
      </c>
      <c r="F7">
        <f t="shared" si="2"/>
        <v>2.9281713918912597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C1" sqref="C1"/>
    </sheetView>
  </sheetViews>
  <sheetFormatPr defaultRowHeight="15" x14ac:dyDescent="0.25"/>
  <cols>
    <col min="1" max="1" width="14.42578125" style="5" bestFit="1" customWidth="1"/>
    <col min="2" max="3" width="12.85546875" style="6" customWidth="1"/>
    <col min="5" max="5" width="11.28515625" bestFit="1" customWidth="1"/>
    <col min="13" max="13" width="15.42578125" bestFit="1" customWidth="1"/>
    <col min="20" max="20" width="14.42578125" style="5" bestFit="1" customWidth="1"/>
  </cols>
  <sheetData>
    <row r="1" spans="1:20" x14ac:dyDescent="0.25">
      <c r="A1" s="2" t="s">
        <v>0</v>
      </c>
      <c r="B1" s="3" t="s">
        <v>9</v>
      </c>
      <c r="C1" s="3" t="s">
        <v>16</v>
      </c>
      <c r="D1" s="3" t="s">
        <v>1</v>
      </c>
      <c r="E1" s="3" t="s">
        <v>2</v>
      </c>
      <c r="F1" s="3" t="s">
        <v>3</v>
      </c>
      <c r="G1" s="3" t="s">
        <v>4</v>
      </c>
      <c r="M1" t="s">
        <v>5</v>
      </c>
      <c r="N1" s="4">
        <f>AVERAGE(D2:D4)</f>
        <v>2.9233333333333342</v>
      </c>
      <c r="T1" s="2"/>
    </row>
    <row r="2" spans="1:20" x14ac:dyDescent="0.25">
      <c r="A2" s="5" t="s">
        <v>6</v>
      </c>
      <c r="B2" s="7">
        <v>20.46</v>
      </c>
      <c r="C2" s="7">
        <v>23.44</v>
      </c>
      <c r="D2" s="4">
        <f>C2-B2</f>
        <v>2.9800000000000004</v>
      </c>
      <c r="E2" s="4">
        <f>D2-$N$1</f>
        <v>5.6666666666666199E-2</v>
      </c>
      <c r="F2">
        <f>2^-(E2)</f>
        <v>0.96148305248265331</v>
      </c>
      <c r="G2">
        <f>AVERAGE(F2:F4)</f>
        <v>1.0007139736787551</v>
      </c>
    </row>
    <row r="3" spans="1:20" x14ac:dyDescent="0.25">
      <c r="A3" s="5" t="s">
        <v>7</v>
      </c>
      <c r="B3" s="1">
        <v>21.02</v>
      </c>
      <c r="C3" s="1">
        <v>23.96</v>
      </c>
      <c r="D3" s="4">
        <f t="shared" ref="D3:D7" si="0">C3-B3</f>
        <v>2.9400000000000013</v>
      </c>
      <c r="E3" s="4">
        <f t="shared" ref="E3:E7" si="1">D3-$N$1</f>
        <v>1.6666666666667052E-2</v>
      </c>
      <c r="F3">
        <f t="shared" ref="F3:F7" si="2">2^-(E3)</f>
        <v>0.98851402035289593</v>
      </c>
    </row>
    <row r="4" spans="1:20" x14ac:dyDescent="0.25">
      <c r="A4" s="5" t="s">
        <v>8</v>
      </c>
      <c r="B4" s="7">
        <v>21.72</v>
      </c>
      <c r="C4" s="7">
        <v>24.57</v>
      </c>
      <c r="D4" s="4">
        <f t="shared" si="0"/>
        <v>2.8500000000000014</v>
      </c>
      <c r="E4" s="4">
        <f t="shared" si="1"/>
        <v>-7.3333333333332806E-2</v>
      </c>
      <c r="F4">
        <f t="shared" si="2"/>
        <v>1.0521448482007161</v>
      </c>
    </row>
    <row r="5" spans="1:20" x14ac:dyDescent="0.25">
      <c r="A5" s="7" t="s">
        <v>12</v>
      </c>
      <c r="B5" s="7">
        <v>18.170000000000002</v>
      </c>
      <c r="C5" s="7">
        <v>20.2</v>
      </c>
      <c r="D5" s="4">
        <f t="shared" si="0"/>
        <v>2.0299999999999976</v>
      </c>
      <c r="E5" s="4">
        <f t="shared" si="1"/>
        <v>-0.89333333333333664</v>
      </c>
      <c r="F5">
        <f t="shared" si="2"/>
        <v>1.8574628200771013</v>
      </c>
      <c r="G5">
        <f>AVERAGE(F5:F7)</f>
        <v>2.4476348576085707</v>
      </c>
    </row>
    <row r="6" spans="1:20" x14ac:dyDescent="0.25">
      <c r="A6" s="7" t="s">
        <v>13</v>
      </c>
      <c r="B6" s="7">
        <v>18.899999999999999</v>
      </c>
      <c r="C6" s="7">
        <v>20.52</v>
      </c>
      <c r="D6" s="4">
        <f t="shared" si="0"/>
        <v>1.620000000000001</v>
      </c>
      <c r="E6" s="4">
        <f t="shared" si="1"/>
        <v>-1.3033333333333332</v>
      </c>
      <c r="F6">
        <f t="shared" si="2"/>
        <v>2.4679844992481397</v>
      </c>
    </row>
    <row r="7" spans="1:20" x14ac:dyDescent="0.25">
      <c r="A7" s="7" t="s">
        <v>14</v>
      </c>
      <c r="B7" s="7">
        <v>19.510000000000002</v>
      </c>
      <c r="C7" s="7">
        <v>20.84</v>
      </c>
      <c r="D7" s="4">
        <f t="shared" si="0"/>
        <v>1.3299999999999983</v>
      </c>
      <c r="E7" s="4">
        <f t="shared" si="1"/>
        <v>-1.5933333333333359</v>
      </c>
      <c r="F7">
        <f t="shared" si="2"/>
        <v>3.0174572535004716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H20" sqref="H20"/>
    </sheetView>
  </sheetViews>
  <sheetFormatPr defaultRowHeight="15" x14ac:dyDescent="0.25"/>
  <cols>
    <col min="1" max="1" width="14.42578125" style="5" bestFit="1" customWidth="1"/>
    <col min="2" max="3" width="12.85546875" style="6" customWidth="1"/>
    <col min="5" max="5" width="11.28515625" bestFit="1" customWidth="1"/>
    <col min="13" max="13" width="15.42578125" bestFit="1" customWidth="1"/>
    <col min="20" max="20" width="14.42578125" style="5" bestFit="1" customWidth="1"/>
  </cols>
  <sheetData>
    <row r="1" spans="1:20" x14ac:dyDescent="0.25">
      <c r="A1" s="2" t="s">
        <v>0</v>
      </c>
      <c r="B1" s="3" t="s">
        <v>9</v>
      </c>
      <c r="C1" s="3" t="s">
        <v>15</v>
      </c>
      <c r="D1" s="3" t="s">
        <v>1</v>
      </c>
      <c r="E1" s="3" t="s">
        <v>2</v>
      </c>
      <c r="F1" s="3" t="s">
        <v>3</v>
      </c>
      <c r="G1" s="3" t="s">
        <v>4</v>
      </c>
      <c r="M1" t="s">
        <v>5</v>
      </c>
      <c r="N1" s="4">
        <f>AVERAGE(D2:D4)</f>
        <v>4.0100000000000007</v>
      </c>
      <c r="T1" s="2"/>
    </row>
    <row r="2" spans="1:20" x14ac:dyDescent="0.25">
      <c r="A2" s="5" t="s">
        <v>6</v>
      </c>
      <c r="B2" s="7">
        <v>20.46</v>
      </c>
      <c r="C2" s="7">
        <v>24.64</v>
      </c>
      <c r="D2" s="4">
        <f>C2-B2</f>
        <v>4.18</v>
      </c>
      <c r="E2" s="4">
        <f>D2-$N$1</f>
        <v>0.16999999999999904</v>
      </c>
      <c r="F2">
        <f>2^-(E2)</f>
        <v>0.88884268116657084</v>
      </c>
      <c r="G2">
        <f>AVERAGE(F2:F4)</f>
        <v>1.0046337219517936</v>
      </c>
    </row>
    <row r="3" spans="1:20" x14ac:dyDescent="0.25">
      <c r="A3" s="5" t="s">
        <v>7</v>
      </c>
      <c r="B3" s="1">
        <v>21.02</v>
      </c>
      <c r="C3" s="1">
        <v>24.86</v>
      </c>
      <c r="D3" s="4">
        <f t="shared" ref="D3:D7" si="0">C3-B3</f>
        <v>3.84</v>
      </c>
      <c r="E3" s="4">
        <f t="shared" ref="E3:E7" si="1">D3-$N$1</f>
        <v>-0.17000000000000082</v>
      </c>
      <c r="F3">
        <f t="shared" ref="F3:F7" si="2">2^-(E3)</f>
        <v>1.1250584846888101</v>
      </c>
    </row>
    <row r="4" spans="1:20" x14ac:dyDescent="0.25">
      <c r="A4" s="5" t="s">
        <v>8</v>
      </c>
      <c r="B4" s="7">
        <v>21.72</v>
      </c>
      <c r="C4" s="7">
        <v>25.73</v>
      </c>
      <c r="D4" s="4">
        <f t="shared" si="0"/>
        <v>4.0100000000000016</v>
      </c>
      <c r="E4" s="4">
        <f t="shared" si="1"/>
        <v>0</v>
      </c>
      <c r="F4">
        <f t="shared" si="2"/>
        <v>1</v>
      </c>
    </row>
    <row r="5" spans="1:20" x14ac:dyDescent="0.25">
      <c r="A5" s="7" t="s">
        <v>12</v>
      </c>
      <c r="B5" s="7">
        <v>18.170000000000002</v>
      </c>
      <c r="C5" s="7">
        <v>20.89</v>
      </c>
      <c r="D5" s="4">
        <f t="shared" si="0"/>
        <v>2.7199999999999989</v>
      </c>
      <c r="E5" s="4">
        <f t="shared" si="1"/>
        <v>-1.2900000000000018</v>
      </c>
      <c r="F5">
        <f t="shared" si="2"/>
        <v>2.4452805553841399</v>
      </c>
      <c r="G5">
        <f>AVERAGE(F5:F7)</f>
        <v>3.0557036729337503</v>
      </c>
    </row>
    <row r="6" spans="1:20" x14ac:dyDescent="0.25">
      <c r="A6" s="7" t="s">
        <v>13</v>
      </c>
      <c r="B6" s="7">
        <v>18.899999999999999</v>
      </c>
      <c r="C6" s="7">
        <v>21.33</v>
      </c>
      <c r="D6" s="4">
        <f t="shared" si="0"/>
        <v>2.4299999999999997</v>
      </c>
      <c r="E6" s="4">
        <f t="shared" si="1"/>
        <v>-1.580000000000001</v>
      </c>
      <c r="F6">
        <f t="shared" si="2"/>
        <v>2.9896984972698788</v>
      </c>
    </row>
    <row r="7" spans="1:20" x14ac:dyDescent="0.25">
      <c r="A7" s="7" t="s">
        <v>14</v>
      </c>
      <c r="B7" s="7">
        <v>19.510000000000002</v>
      </c>
      <c r="C7" s="7">
        <v>21.62</v>
      </c>
      <c r="D7" s="4">
        <f t="shared" si="0"/>
        <v>2.1099999999999994</v>
      </c>
      <c r="E7" s="4">
        <f t="shared" si="1"/>
        <v>-1.9000000000000012</v>
      </c>
      <c r="F7">
        <f t="shared" si="2"/>
        <v>3.7321319661472327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G14" sqref="G14"/>
    </sheetView>
  </sheetViews>
  <sheetFormatPr defaultRowHeight="15" x14ac:dyDescent="0.25"/>
  <cols>
    <col min="1" max="1" width="14.42578125" style="5" bestFit="1" customWidth="1"/>
    <col min="2" max="3" width="12.85546875" style="6" customWidth="1"/>
    <col min="5" max="5" width="11.28515625" bestFit="1" customWidth="1"/>
    <col min="13" max="13" width="15.42578125" bestFit="1" customWidth="1"/>
    <col min="20" max="20" width="14.42578125" style="5" bestFit="1" customWidth="1"/>
  </cols>
  <sheetData>
    <row r="1" spans="1:20" x14ac:dyDescent="0.25">
      <c r="A1" s="2" t="s">
        <v>0</v>
      </c>
      <c r="B1" s="3" t="s">
        <v>9</v>
      </c>
      <c r="C1" s="3" t="s">
        <v>10</v>
      </c>
      <c r="D1" s="3" t="s">
        <v>1</v>
      </c>
      <c r="E1" s="3" t="s">
        <v>2</v>
      </c>
      <c r="F1" s="3" t="s">
        <v>3</v>
      </c>
      <c r="G1" s="3" t="s">
        <v>4</v>
      </c>
      <c r="M1" t="s">
        <v>5</v>
      </c>
      <c r="N1" s="4">
        <f>AVERAGE(D2:D4)</f>
        <v>1.9333333333333336</v>
      </c>
      <c r="T1" s="2"/>
    </row>
    <row r="2" spans="1:20" x14ac:dyDescent="0.25">
      <c r="A2" s="5" t="s">
        <v>6</v>
      </c>
      <c r="B2" s="7">
        <v>20.46</v>
      </c>
      <c r="C2" s="7">
        <v>22.44</v>
      </c>
      <c r="D2" s="4">
        <f>C2-B2</f>
        <v>1.9800000000000004</v>
      </c>
      <c r="E2" s="4">
        <f>D2-$N$1</f>
        <v>4.6666666666666856E-2</v>
      </c>
      <c r="F2">
        <f>2^-(E2)</f>
        <v>0.96817069598288297</v>
      </c>
      <c r="G2">
        <f>AVERAGE(F2:F4)</f>
        <v>1.0015789886578015</v>
      </c>
    </row>
    <row r="3" spans="1:20" x14ac:dyDescent="0.25">
      <c r="A3" s="5" t="s">
        <v>7</v>
      </c>
      <c r="B3" s="1">
        <v>21.02</v>
      </c>
      <c r="C3" s="1">
        <v>22.84</v>
      </c>
      <c r="D3" s="4">
        <f t="shared" ref="D3:D7" si="0">C3-B3</f>
        <v>1.8200000000000003</v>
      </c>
      <c r="E3" s="4">
        <f t="shared" ref="E3:E7" si="1">D3-$N$1</f>
        <v>-0.11333333333333329</v>
      </c>
      <c r="F3">
        <f t="shared" ref="F3:F7" si="2">2^-(E3)</f>
        <v>1.0817246660801048</v>
      </c>
    </row>
    <row r="4" spans="1:20" x14ac:dyDescent="0.25">
      <c r="A4" s="5" t="s">
        <v>8</v>
      </c>
      <c r="B4" s="7">
        <v>21.72</v>
      </c>
      <c r="C4" s="7">
        <v>23.72</v>
      </c>
      <c r="D4" s="4">
        <f t="shared" si="0"/>
        <v>2</v>
      </c>
      <c r="E4" s="4">
        <f t="shared" si="1"/>
        <v>6.666666666666643E-2</v>
      </c>
      <c r="F4">
        <f t="shared" si="2"/>
        <v>0.95484160391041673</v>
      </c>
    </row>
    <row r="5" spans="1:20" x14ac:dyDescent="0.25">
      <c r="A5" s="7" t="s">
        <v>12</v>
      </c>
      <c r="B5" s="7">
        <v>18.170000000000002</v>
      </c>
      <c r="C5" s="7">
        <v>19.16</v>
      </c>
      <c r="D5" s="4">
        <f t="shared" si="0"/>
        <v>0.98999999999999844</v>
      </c>
      <c r="E5" s="4">
        <f t="shared" si="1"/>
        <v>-0.94333333333333513</v>
      </c>
      <c r="F5">
        <f t="shared" si="2"/>
        <v>1.9229661049653086</v>
      </c>
      <c r="G5">
        <f>AVERAGE(F5:F7)</f>
        <v>2.4145232525619753</v>
      </c>
    </row>
    <row r="6" spans="1:20" x14ac:dyDescent="0.25">
      <c r="A6" s="7" t="s">
        <v>13</v>
      </c>
      <c r="B6" s="7">
        <v>18.899999999999999</v>
      </c>
      <c r="C6" s="7">
        <v>19.670000000000002</v>
      </c>
      <c r="D6" s="4">
        <f t="shared" si="0"/>
        <v>0.77000000000000313</v>
      </c>
      <c r="E6" s="4">
        <f t="shared" si="1"/>
        <v>-1.1633333333333304</v>
      </c>
      <c r="F6">
        <f t="shared" si="2"/>
        <v>2.2397432080935138</v>
      </c>
    </row>
    <row r="7" spans="1:20" x14ac:dyDescent="0.25">
      <c r="A7" s="7" t="s">
        <v>14</v>
      </c>
      <c r="B7" s="7">
        <v>19.510000000000002</v>
      </c>
      <c r="C7" s="7">
        <v>19.82</v>
      </c>
      <c r="D7" s="4">
        <f t="shared" si="0"/>
        <v>0.30999999999999872</v>
      </c>
      <c r="E7" s="4">
        <f t="shared" si="1"/>
        <v>-1.6233333333333348</v>
      </c>
      <c r="F7">
        <f t="shared" si="2"/>
        <v>3.0808604446271035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C1" sqref="C1"/>
    </sheetView>
  </sheetViews>
  <sheetFormatPr defaultRowHeight="15" x14ac:dyDescent="0.25"/>
  <cols>
    <col min="1" max="1" width="14.42578125" style="5" bestFit="1" customWidth="1"/>
    <col min="2" max="3" width="12.85546875" style="6" customWidth="1"/>
    <col min="5" max="5" width="11.28515625" bestFit="1" customWidth="1"/>
    <col min="13" max="13" width="15.42578125" bestFit="1" customWidth="1"/>
    <col min="20" max="20" width="14.42578125" style="5" bestFit="1" customWidth="1"/>
  </cols>
  <sheetData>
    <row r="1" spans="1:20" x14ac:dyDescent="0.25">
      <c r="A1" s="2" t="s">
        <v>0</v>
      </c>
      <c r="B1" s="3" t="s">
        <v>9</v>
      </c>
      <c r="C1" s="3" t="s">
        <v>11</v>
      </c>
      <c r="D1" s="3" t="s">
        <v>1</v>
      </c>
      <c r="E1" s="3" t="s">
        <v>2</v>
      </c>
      <c r="F1" s="3" t="s">
        <v>3</v>
      </c>
      <c r="G1" s="3" t="s">
        <v>4</v>
      </c>
      <c r="M1" t="s">
        <v>5</v>
      </c>
      <c r="N1" s="4">
        <f>AVERAGE(D2:D4)</f>
        <v>4.3866666666666667</v>
      </c>
      <c r="T1" s="2"/>
    </row>
    <row r="2" spans="1:20" x14ac:dyDescent="0.25">
      <c r="A2" s="5" t="s">
        <v>6</v>
      </c>
      <c r="B2" s="7">
        <v>20.46</v>
      </c>
      <c r="C2" s="7">
        <v>24.27</v>
      </c>
      <c r="D2" s="4">
        <f>C2-B2</f>
        <v>3.8099999999999987</v>
      </c>
      <c r="E2" s="4">
        <f>D2-$N$1</f>
        <v>-0.57666666666666799</v>
      </c>
      <c r="F2">
        <f>2^-(E2)</f>
        <v>1.4913994004503786</v>
      </c>
      <c r="G2">
        <f>AVERAGE(F2:F4)</f>
        <v>1.0432970333631673</v>
      </c>
    </row>
    <row r="3" spans="1:20" x14ac:dyDescent="0.25">
      <c r="A3" s="5" t="s">
        <v>7</v>
      </c>
      <c r="B3" s="1">
        <v>21.02</v>
      </c>
      <c r="C3" s="1">
        <v>25.65</v>
      </c>
      <c r="D3" s="4">
        <f t="shared" ref="D3:D7" si="0">C3-B3</f>
        <v>4.629999999999999</v>
      </c>
      <c r="E3" s="4">
        <f t="shared" ref="E3:E7" si="1">D3-$N$1</f>
        <v>0.24333333333333229</v>
      </c>
      <c r="F3">
        <f t="shared" ref="F3:F7" si="2">2^-(E3)</f>
        <v>0.84479117365502465</v>
      </c>
    </row>
    <row r="4" spans="1:20" x14ac:dyDescent="0.25">
      <c r="A4" s="5" t="s">
        <v>8</v>
      </c>
      <c r="B4" s="7">
        <v>21.72</v>
      </c>
      <c r="C4" s="7">
        <v>26.44</v>
      </c>
      <c r="D4" s="4">
        <f t="shared" si="0"/>
        <v>4.7200000000000024</v>
      </c>
      <c r="E4" s="4">
        <f t="shared" si="1"/>
        <v>0.3333333333333357</v>
      </c>
      <c r="F4">
        <f t="shared" si="2"/>
        <v>0.79370052598409846</v>
      </c>
    </row>
    <row r="5" spans="1:20" x14ac:dyDescent="0.25">
      <c r="A5" s="7" t="s">
        <v>12</v>
      </c>
      <c r="B5" s="7">
        <v>18.170000000000002</v>
      </c>
      <c r="C5" s="7">
        <v>21.03</v>
      </c>
      <c r="D5" s="4">
        <f t="shared" si="0"/>
        <v>2.8599999999999994</v>
      </c>
      <c r="E5" s="4">
        <f t="shared" si="1"/>
        <v>-1.5266666666666673</v>
      </c>
      <c r="F5">
        <f t="shared" si="2"/>
        <v>2.8811937236635075</v>
      </c>
      <c r="G5">
        <f>AVERAGE(F5:F7)</f>
        <v>4.1414148652549985</v>
      </c>
    </row>
    <row r="6" spans="1:20" x14ac:dyDescent="0.25">
      <c r="A6" s="7" t="s">
        <v>13</v>
      </c>
      <c r="B6" s="7">
        <v>18.899999999999999</v>
      </c>
      <c r="C6" s="7">
        <v>21.19</v>
      </c>
      <c r="D6" s="4">
        <f t="shared" si="0"/>
        <v>2.2900000000000027</v>
      </c>
      <c r="E6" s="4">
        <f t="shared" si="1"/>
        <v>-2.096666666666664</v>
      </c>
      <c r="F6">
        <f t="shared" si="2"/>
        <v>4.2771999943269456</v>
      </c>
    </row>
    <row r="7" spans="1:20" x14ac:dyDescent="0.25">
      <c r="A7" s="7" t="s">
        <v>14</v>
      </c>
      <c r="B7" s="7">
        <v>19.510000000000002</v>
      </c>
      <c r="C7" s="7">
        <v>21.5</v>
      </c>
      <c r="D7" s="4">
        <f t="shared" si="0"/>
        <v>1.9899999999999984</v>
      </c>
      <c r="E7" s="4">
        <f t="shared" si="1"/>
        <v>-2.3966666666666683</v>
      </c>
      <c r="F7">
        <f t="shared" si="2"/>
        <v>5.2658508777745423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D16" sqref="D16"/>
    </sheetView>
  </sheetViews>
  <sheetFormatPr defaultColWidth="8.7109375" defaultRowHeight="15" x14ac:dyDescent="0.25"/>
  <cols>
    <col min="1" max="1" width="8.7109375" style="8"/>
    <col min="2" max="2" width="15.5703125" style="11" bestFit="1" customWidth="1"/>
    <col min="3" max="3" width="9.140625" style="11" customWidth="1"/>
    <col min="4" max="16384" width="8.7109375" style="8"/>
  </cols>
  <sheetData>
    <row r="1" spans="1:8" x14ac:dyDescent="0.25">
      <c r="B1" s="9" t="s">
        <v>19</v>
      </c>
      <c r="C1" s="10"/>
    </row>
    <row r="2" spans="1:8" x14ac:dyDescent="0.25">
      <c r="A2" s="8" t="s">
        <v>20</v>
      </c>
      <c r="B2" s="8" t="s">
        <v>21</v>
      </c>
      <c r="C2" s="11" t="s">
        <v>18</v>
      </c>
      <c r="D2" s="11"/>
    </row>
    <row r="3" spans="1:8" x14ac:dyDescent="0.25">
      <c r="A3" s="8" t="s">
        <v>22</v>
      </c>
      <c r="B3">
        <v>2.33</v>
      </c>
      <c r="C3">
        <v>1.79</v>
      </c>
      <c r="D3" s="11"/>
      <c r="F3" s="12">
        <f>PEARSON(B3:B7,C3:C7)</f>
        <v>0.97022481668963567</v>
      </c>
      <c r="H3" s="8">
        <f>PRODUCT(F3,0.97)</f>
        <v>0.94111807218894661</v>
      </c>
    </row>
    <row r="4" spans="1:8" x14ac:dyDescent="0.25">
      <c r="A4" s="8" t="s">
        <v>23</v>
      </c>
      <c r="B4">
        <v>2.4500000000000002</v>
      </c>
      <c r="C4">
        <v>1.74</v>
      </c>
      <c r="D4" s="11"/>
    </row>
    <row r="5" spans="1:8" x14ac:dyDescent="0.25">
      <c r="A5" s="8" t="s">
        <v>24</v>
      </c>
      <c r="B5">
        <v>3.06</v>
      </c>
      <c r="C5">
        <v>1.85</v>
      </c>
      <c r="D5" s="11"/>
    </row>
    <row r="6" spans="1:8" x14ac:dyDescent="0.25">
      <c r="A6" s="8" t="s">
        <v>25</v>
      </c>
      <c r="B6">
        <v>2.41</v>
      </c>
      <c r="C6">
        <v>1.71</v>
      </c>
      <c r="D6" s="11"/>
    </row>
    <row r="7" spans="1:8" x14ac:dyDescent="0.25">
      <c r="A7" s="8" t="s">
        <v>26</v>
      </c>
      <c r="B7">
        <v>4.1399999999999997</v>
      </c>
      <c r="C7">
        <v>2.17</v>
      </c>
      <c r="D7" s="11"/>
    </row>
    <row r="8" spans="1:8" x14ac:dyDescent="0.25">
      <c r="D8" s="11"/>
    </row>
    <row r="9" spans="1:8" x14ac:dyDescent="0.25">
      <c r="D9" s="11"/>
    </row>
    <row r="10" spans="1:8" x14ac:dyDescent="0.25">
      <c r="D10" s="11"/>
    </row>
    <row r="14" spans="1:8" x14ac:dyDescent="0.25">
      <c r="B14"/>
      <c r="C14"/>
    </row>
    <row r="17" spans="2:3" x14ac:dyDescent="0.25">
      <c r="B17"/>
      <c r="C17"/>
    </row>
    <row r="22" spans="2:3" x14ac:dyDescent="0.25">
      <c r="B22" s="8"/>
    </row>
    <row r="23" spans="2:3" x14ac:dyDescent="0.25">
      <c r="B23" s="8"/>
    </row>
    <row r="24" spans="2:3" x14ac:dyDescent="0.25">
      <c r="B24" s="8"/>
    </row>
    <row r="25" spans="2:3" x14ac:dyDescent="0.25">
      <c r="B25" s="8"/>
    </row>
    <row r="26" spans="2:3" x14ac:dyDescent="0.25">
      <c r="B26" s="8"/>
    </row>
    <row r="27" spans="2:3" x14ac:dyDescent="0.25">
      <c r="B27" s="8"/>
    </row>
    <row r="28" spans="2:3" x14ac:dyDescent="0.25">
      <c r="B28" s="8"/>
    </row>
    <row r="29" spans="2:3" x14ac:dyDescent="0.25">
      <c r="B29" s="8"/>
    </row>
    <row r="30" spans="2:3" x14ac:dyDescent="0.25">
      <c r="B30" s="8"/>
    </row>
    <row r="31" spans="2:3" x14ac:dyDescent="0.25">
      <c r="B31" s="8"/>
    </row>
    <row r="32" spans="2:3" x14ac:dyDescent="0.25">
      <c r="B32" s="8"/>
    </row>
    <row r="33" spans="3:3" s="8" customFormat="1" x14ac:dyDescent="0.25">
      <c r="C33" s="11"/>
    </row>
    <row r="34" spans="3:3" s="8" customFormat="1" x14ac:dyDescent="0.25">
      <c r="C34" s="11"/>
    </row>
    <row r="35" spans="3:3" s="8" customFormat="1" x14ac:dyDescent="0.25">
      <c r="C35" s="11"/>
    </row>
    <row r="36" spans="3:3" s="8" customFormat="1" x14ac:dyDescent="0.25">
      <c r="C36" s="11"/>
    </row>
    <row r="37" spans="3:3" s="8" customFormat="1" x14ac:dyDescent="0.25">
      <c r="C37" s="11"/>
    </row>
    <row r="38" spans="3:3" s="8" customFormat="1" x14ac:dyDescent="0.25">
      <c r="C38" s="11"/>
    </row>
    <row r="39" spans="3:3" s="8" customFormat="1" x14ac:dyDescent="0.25">
      <c r="C39" s="11"/>
    </row>
  </sheetData>
  <mergeCells count="1">
    <mergeCell ref="B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qcr7</vt:lpstr>
      <vt:lpstr>atp3</vt:lpstr>
      <vt:lpstr>cox4</vt:lpstr>
      <vt:lpstr>sod1</vt:lpstr>
      <vt:lpstr>pdr5</vt:lpstr>
      <vt:lpstr>Pearson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2020-06-09T13:53:03Z</dcterms:modified>
</cp:coreProperties>
</file>