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Fc, FcK infiltration 논문작성\Fc FcK 논문 참고자료\Editing 완료\PeerJ submission\PeerJ law data\Figure 3 Raw data\"/>
    </mc:Choice>
  </mc:AlternateContent>
  <bookViews>
    <workbookView xWindow="0" yWindow="0" windowWidth="28800" windowHeight="1228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6" i="1" l="1"/>
  <c r="N36" i="1"/>
  <c r="O36" i="1"/>
  <c r="P36" i="1"/>
  <c r="Q36" i="1"/>
  <c r="R36" i="1"/>
  <c r="M37" i="1"/>
  <c r="N37" i="1"/>
  <c r="O37" i="1"/>
  <c r="P37" i="1"/>
  <c r="Q37" i="1"/>
  <c r="R37" i="1"/>
  <c r="M38" i="1"/>
  <c r="N38" i="1"/>
  <c r="O38" i="1"/>
  <c r="P38" i="1"/>
  <c r="Q38" i="1"/>
  <c r="R38" i="1"/>
  <c r="M39" i="1"/>
  <c r="N39" i="1"/>
  <c r="O39" i="1"/>
  <c r="P39" i="1"/>
  <c r="Q39" i="1"/>
  <c r="R39" i="1"/>
  <c r="M40" i="1"/>
  <c r="N40" i="1"/>
  <c r="O40" i="1"/>
  <c r="P40" i="1"/>
  <c r="Q40" i="1"/>
  <c r="R40" i="1"/>
  <c r="M41" i="1"/>
  <c r="N41" i="1"/>
  <c r="O41" i="1"/>
  <c r="P41" i="1"/>
  <c r="Q41" i="1"/>
  <c r="R41" i="1"/>
  <c r="N35" i="1"/>
  <c r="O35" i="1"/>
  <c r="P35" i="1"/>
  <c r="Q35" i="1"/>
  <c r="R35" i="1"/>
  <c r="M35" i="1"/>
  <c r="M25" i="1"/>
  <c r="N25" i="1"/>
  <c r="O25" i="1"/>
  <c r="P25" i="1"/>
  <c r="Q25" i="1"/>
  <c r="R25" i="1"/>
  <c r="M26" i="1"/>
  <c r="N26" i="1"/>
  <c r="O26" i="1"/>
  <c r="P26" i="1"/>
  <c r="Q26" i="1"/>
  <c r="R26" i="1"/>
  <c r="M27" i="1"/>
  <c r="N27" i="1"/>
  <c r="O27" i="1"/>
  <c r="P27" i="1"/>
  <c r="Q27" i="1"/>
  <c r="R27" i="1"/>
  <c r="M28" i="1"/>
  <c r="N28" i="1"/>
  <c r="O28" i="1"/>
  <c r="P28" i="1"/>
  <c r="Q28" i="1"/>
  <c r="R28" i="1"/>
  <c r="M29" i="1"/>
  <c r="N29" i="1"/>
  <c r="O29" i="1"/>
  <c r="P29" i="1"/>
  <c r="Q29" i="1"/>
  <c r="R29" i="1"/>
  <c r="M30" i="1"/>
  <c r="N30" i="1"/>
  <c r="O30" i="1"/>
  <c r="P30" i="1"/>
  <c r="Q30" i="1"/>
  <c r="R30" i="1"/>
  <c r="N24" i="1"/>
  <c r="O24" i="1"/>
  <c r="P24" i="1"/>
  <c r="Q24" i="1"/>
  <c r="R24" i="1"/>
  <c r="M24" i="1"/>
  <c r="M14" i="1"/>
  <c r="N14" i="1"/>
  <c r="O14" i="1"/>
  <c r="P14" i="1"/>
  <c r="Q14" i="1"/>
  <c r="R14" i="1"/>
  <c r="M15" i="1"/>
  <c r="N15" i="1"/>
  <c r="O15" i="1"/>
  <c r="P15" i="1"/>
  <c r="Q15" i="1"/>
  <c r="R15" i="1"/>
  <c r="M16" i="1"/>
  <c r="N16" i="1"/>
  <c r="O16" i="1"/>
  <c r="P16" i="1"/>
  <c r="Q16" i="1"/>
  <c r="R16" i="1"/>
  <c r="M17" i="1"/>
  <c r="N17" i="1"/>
  <c r="O17" i="1"/>
  <c r="P17" i="1"/>
  <c r="Q17" i="1"/>
  <c r="R17" i="1"/>
  <c r="M18" i="1"/>
  <c r="N18" i="1"/>
  <c r="O18" i="1"/>
  <c r="P18" i="1"/>
  <c r="Q18" i="1"/>
  <c r="R18" i="1"/>
  <c r="M19" i="1"/>
  <c r="N19" i="1"/>
  <c r="O19" i="1"/>
  <c r="P19" i="1"/>
  <c r="Q19" i="1"/>
  <c r="R19" i="1"/>
  <c r="N13" i="1"/>
  <c r="O13" i="1"/>
  <c r="P13" i="1"/>
  <c r="Q13" i="1"/>
  <c r="R13" i="1"/>
  <c r="M13" i="1"/>
  <c r="M4" i="1"/>
  <c r="N4" i="1"/>
  <c r="O4" i="1"/>
  <c r="P4" i="1"/>
  <c r="Q4" i="1"/>
  <c r="R4" i="1"/>
  <c r="M5" i="1"/>
  <c r="N5" i="1"/>
  <c r="O5" i="1"/>
  <c r="P5" i="1"/>
  <c r="Q5" i="1"/>
  <c r="R5" i="1"/>
  <c r="M6" i="1"/>
  <c r="N6" i="1"/>
  <c r="O6" i="1"/>
  <c r="P6" i="1"/>
  <c r="Q6" i="1"/>
  <c r="R6" i="1"/>
  <c r="M7" i="1"/>
  <c r="N7" i="1"/>
  <c r="O7" i="1"/>
  <c r="P7" i="1"/>
  <c r="Q7" i="1"/>
  <c r="R7" i="1"/>
  <c r="M8" i="1"/>
  <c r="N8" i="1"/>
  <c r="O8" i="1"/>
  <c r="P8" i="1"/>
  <c r="Q8" i="1"/>
  <c r="R8" i="1"/>
  <c r="M9" i="1"/>
  <c r="N9" i="1"/>
  <c r="O9" i="1"/>
  <c r="P9" i="1"/>
  <c r="Q9" i="1"/>
  <c r="R9" i="1"/>
  <c r="R3" i="1"/>
  <c r="N3" i="1"/>
  <c r="O3" i="1"/>
  <c r="P3" i="1"/>
  <c r="Q3" i="1"/>
  <c r="M3" i="1"/>
</calcChain>
</file>

<file path=xl/sharedStrings.xml><?xml version="1.0" encoding="utf-8"?>
<sst xmlns="http://schemas.openxmlformats.org/spreadsheetml/2006/main" count="72" uniqueCount="17">
  <si>
    <t>Days</t>
    <phoneticPr fontId="1" type="noConversion"/>
  </si>
  <si>
    <t>W/O</t>
    <phoneticPr fontId="1" type="noConversion"/>
  </si>
  <si>
    <t>W</t>
    <phoneticPr fontId="1" type="noConversion"/>
  </si>
  <si>
    <t>Base</t>
    <phoneticPr fontId="1" type="noConversion"/>
  </si>
  <si>
    <t>Top</t>
    <phoneticPr fontId="1" type="noConversion"/>
  </si>
  <si>
    <t>Base</t>
    <phoneticPr fontId="1" type="noConversion"/>
  </si>
  <si>
    <t xml:space="preserve"> Top</t>
    <phoneticPr fontId="1" type="noConversion"/>
  </si>
  <si>
    <t>1st</t>
    <phoneticPr fontId="1" type="noConversion"/>
  </si>
  <si>
    <t>2nd</t>
    <phoneticPr fontId="1" type="noConversion"/>
  </si>
  <si>
    <t>3rd</t>
    <phoneticPr fontId="1" type="noConversion"/>
  </si>
  <si>
    <t>4th</t>
    <phoneticPr fontId="1" type="noConversion"/>
  </si>
  <si>
    <t>STDEV</t>
    <phoneticPr fontId="1" type="noConversion"/>
  </si>
  <si>
    <t>STDEV/n^(1/2)</t>
    <phoneticPr fontId="1" type="noConversion"/>
  </si>
  <si>
    <t>STDEV/n^(1/2)/2</t>
    <phoneticPr fontId="1" type="noConversion"/>
  </si>
  <si>
    <t>W</t>
    <phoneticPr fontId="1" type="noConversion"/>
  </si>
  <si>
    <t xml:space="preserve"> Middle</t>
  </si>
  <si>
    <t xml:space="preserve"> Middle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</si>
</sst>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Sheet1!$M$1:$M$2</c:f>
              <c:strCache>
                <c:ptCount val="2"/>
                <c:pt idx="0">
                  <c:v>W/O</c:v>
                </c:pt>
                <c:pt idx="1">
                  <c:v> Top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bg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Sheet1!$M$35:$M$41</c:f>
                <c:numCache>
                  <c:formatCode>General</c:formatCode>
                  <c:ptCount val="7"/>
                  <c:pt idx="0">
                    <c:v>1.136583651049653</c:v>
                  </c:pt>
                  <c:pt idx="1">
                    <c:v>0.25732902900113436</c:v>
                  </c:pt>
                  <c:pt idx="2">
                    <c:v>1.5352773568642248</c:v>
                  </c:pt>
                  <c:pt idx="3">
                    <c:v>1.6086595092394989</c:v>
                  </c:pt>
                  <c:pt idx="4">
                    <c:v>1.7975643243010755</c:v>
                  </c:pt>
                  <c:pt idx="5">
                    <c:v>1.4178157717066049</c:v>
                  </c:pt>
                  <c:pt idx="6">
                    <c:v>0.67876841595642934</c:v>
                  </c:pt>
                </c:numCache>
              </c:numRef>
            </c:plus>
            <c:minus>
              <c:numRef>
                <c:f>Sheet1!$M$35:$M$41</c:f>
                <c:numCache>
                  <c:formatCode>General</c:formatCode>
                  <c:ptCount val="7"/>
                  <c:pt idx="0">
                    <c:v>1.136583651049653</c:v>
                  </c:pt>
                  <c:pt idx="1">
                    <c:v>0.25732902900113436</c:v>
                  </c:pt>
                  <c:pt idx="2">
                    <c:v>1.5352773568642248</c:v>
                  </c:pt>
                  <c:pt idx="3">
                    <c:v>1.6086595092394989</c:v>
                  </c:pt>
                  <c:pt idx="4">
                    <c:v>1.7975643243010755</c:v>
                  </c:pt>
                  <c:pt idx="5">
                    <c:v>1.4178157717066049</c:v>
                  </c:pt>
                  <c:pt idx="6">
                    <c:v>0.67876841595642934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Sheet1!$K$3:$L$9</c:f>
              <c:strCache>
                <c:ptCount val="7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</c:strCache>
            </c:strRef>
          </c:cat>
          <c:val>
            <c:numRef>
              <c:f>Sheet1!$M$3:$M$9</c:f>
              <c:numCache>
                <c:formatCode>0.00</c:formatCode>
                <c:ptCount val="7"/>
                <c:pt idx="0">
                  <c:v>36.142499999999998</c:v>
                </c:pt>
                <c:pt idx="1">
                  <c:v>41.167500000000004</c:v>
                </c:pt>
                <c:pt idx="2">
                  <c:v>71.982500000000002</c:v>
                </c:pt>
                <c:pt idx="3">
                  <c:v>61.924999999999997</c:v>
                </c:pt>
                <c:pt idx="4">
                  <c:v>47.839999999999996</c:v>
                </c:pt>
                <c:pt idx="5">
                  <c:v>44.897500000000001</c:v>
                </c:pt>
                <c:pt idx="6">
                  <c:v>39.737499999999997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861-438A-911B-D727199B5522}"/>
            </c:ext>
          </c:extLst>
        </c:ser>
        <c:ser>
          <c:idx val="1"/>
          <c:order val="1"/>
          <c:tx>
            <c:strRef>
              <c:f>Sheet1!$N$1:$N$2</c:f>
              <c:strCache>
                <c:ptCount val="2"/>
                <c:pt idx="0">
                  <c:v>W/O</c:v>
                </c:pt>
                <c:pt idx="1">
                  <c:v> Middle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bg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Sheet1!$N$35:$N$41</c:f>
                <c:numCache>
                  <c:formatCode>General</c:formatCode>
                  <c:ptCount val="7"/>
                  <c:pt idx="0">
                    <c:v>1.111561167532704</c:v>
                  </c:pt>
                  <c:pt idx="1">
                    <c:v>1.8737607015482707</c:v>
                  </c:pt>
                  <c:pt idx="2">
                    <c:v>0.93055203150244803</c:v>
                  </c:pt>
                  <c:pt idx="3">
                    <c:v>1.3554196767053284</c:v>
                  </c:pt>
                  <c:pt idx="4">
                    <c:v>0.782323928540261</c:v>
                  </c:pt>
                  <c:pt idx="5">
                    <c:v>0.76919160757685601</c:v>
                  </c:pt>
                  <c:pt idx="6">
                    <c:v>1.413076394195792</c:v>
                  </c:pt>
                </c:numCache>
              </c:numRef>
            </c:plus>
            <c:minus>
              <c:numRef>
                <c:f>Sheet1!$N$35:$N$41</c:f>
                <c:numCache>
                  <c:formatCode>General</c:formatCode>
                  <c:ptCount val="7"/>
                  <c:pt idx="0">
                    <c:v>1.111561167532704</c:v>
                  </c:pt>
                  <c:pt idx="1">
                    <c:v>1.8737607015482707</c:v>
                  </c:pt>
                  <c:pt idx="2">
                    <c:v>0.93055203150244803</c:v>
                  </c:pt>
                  <c:pt idx="3">
                    <c:v>1.3554196767053284</c:v>
                  </c:pt>
                  <c:pt idx="4">
                    <c:v>0.782323928540261</c:v>
                  </c:pt>
                  <c:pt idx="5">
                    <c:v>0.76919160757685601</c:v>
                  </c:pt>
                  <c:pt idx="6">
                    <c:v>1.413076394195792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Sheet1!$K$3:$L$9</c:f>
              <c:strCache>
                <c:ptCount val="7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</c:strCache>
            </c:strRef>
          </c:cat>
          <c:val>
            <c:numRef>
              <c:f>Sheet1!$N$3:$N$9</c:f>
              <c:numCache>
                <c:formatCode>0.00</c:formatCode>
                <c:ptCount val="7"/>
                <c:pt idx="0">
                  <c:v>41.272500000000001</c:v>
                </c:pt>
                <c:pt idx="1">
                  <c:v>50.64</c:v>
                </c:pt>
                <c:pt idx="2">
                  <c:v>56.305</c:v>
                </c:pt>
                <c:pt idx="3">
                  <c:v>42.150000000000006</c:v>
                </c:pt>
                <c:pt idx="4">
                  <c:v>52.662499999999994</c:v>
                </c:pt>
                <c:pt idx="5">
                  <c:v>68.517499999999998</c:v>
                </c:pt>
                <c:pt idx="6">
                  <c:v>46.027499999999996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861-438A-911B-D727199B5522}"/>
            </c:ext>
          </c:extLst>
        </c:ser>
        <c:ser>
          <c:idx val="2"/>
          <c:order val="2"/>
          <c:tx>
            <c:strRef>
              <c:f>Sheet1!$O$1:$O$2</c:f>
              <c:strCache>
                <c:ptCount val="2"/>
                <c:pt idx="0">
                  <c:v>W/O</c:v>
                </c:pt>
                <c:pt idx="1">
                  <c:v>Base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bg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Sheet1!$O$35:$O$41</c:f>
                <c:numCache>
                  <c:formatCode>General</c:formatCode>
                  <c:ptCount val="7"/>
                  <c:pt idx="0">
                    <c:v>0.3732765953909602</c:v>
                  </c:pt>
                  <c:pt idx="1">
                    <c:v>0.38506695846306999</c:v>
                  </c:pt>
                  <c:pt idx="2">
                    <c:v>0.33424276980462336</c:v>
                  </c:pt>
                  <c:pt idx="3">
                    <c:v>0.41660020303243428</c:v>
                  </c:pt>
                  <c:pt idx="4">
                    <c:v>0.18189253924593335</c:v>
                  </c:pt>
                  <c:pt idx="5">
                    <c:v>0.51473445824036268</c:v>
                  </c:pt>
                  <c:pt idx="6">
                    <c:v>0.38619066426658549</c:v>
                  </c:pt>
                </c:numCache>
              </c:numRef>
            </c:plus>
            <c:minus>
              <c:numRef>
                <c:f>Sheet1!$O$35:$O$41</c:f>
                <c:numCache>
                  <c:formatCode>General</c:formatCode>
                  <c:ptCount val="7"/>
                  <c:pt idx="0">
                    <c:v>0.3732765953909602</c:v>
                  </c:pt>
                  <c:pt idx="1">
                    <c:v>0.38506695846306999</c:v>
                  </c:pt>
                  <c:pt idx="2">
                    <c:v>0.33424276980462336</c:v>
                  </c:pt>
                  <c:pt idx="3">
                    <c:v>0.41660020303243428</c:v>
                  </c:pt>
                  <c:pt idx="4">
                    <c:v>0.18189253924593335</c:v>
                  </c:pt>
                  <c:pt idx="5">
                    <c:v>0.51473445824036268</c:v>
                  </c:pt>
                  <c:pt idx="6">
                    <c:v>0.38619066426658549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Sheet1!$K$3:$L$9</c:f>
              <c:strCache>
                <c:ptCount val="7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</c:strCache>
            </c:strRef>
          </c:cat>
          <c:val>
            <c:numRef>
              <c:f>Sheet1!$O$3:$O$9</c:f>
              <c:numCache>
                <c:formatCode>0.00</c:formatCode>
                <c:ptCount val="7"/>
                <c:pt idx="0">
                  <c:v>3.2450000000000001</c:v>
                </c:pt>
                <c:pt idx="1">
                  <c:v>3.9275000000000002</c:v>
                </c:pt>
                <c:pt idx="2">
                  <c:v>4.2975000000000003</c:v>
                </c:pt>
                <c:pt idx="3">
                  <c:v>5.557500000000001</c:v>
                </c:pt>
                <c:pt idx="4">
                  <c:v>4.3925000000000001</c:v>
                </c:pt>
                <c:pt idx="5">
                  <c:v>4.9125000000000005</c:v>
                </c:pt>
                <c:pt idx="6">
                  <c:v>6.1674999999999995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861-438A-911B-D727199B5522}"/>
            </c:ext>
          </c:extLst>
        </c:ser>
        <c:ser>
          <c:idx val="3"/>
          <c:order val="3"/>
          <c:tx>
            <c:strRef>
              <c:f>Sheet1!$P$1:$P$2</c:f>
              <c:strCache>
                <c:ptCount val="2"/>
                <c:pt idx="0">
                  <c:v>W</c:v>
                </c:pt>
                <c:pt idx="1">
                  <c:v>Top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triang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Sheet1!$P$35:$P$41</c:f>
                <c:numCache>
                  <c:formatCode>General</c:formatCode>
                  <c:ptCount val="7"/>
                  <c:pt idx="0">
                    <c:v>2.7340319546718352</c:v>
                  </c:pt>
                  <c:pt idx="1">
                    <c:v>2.7846845834253258</c:v>
                  </c:pt>
                  <c:pt idx="2">
                    <c:v>5.1827375226964607</c:v>
                  </c:pt>
                  <c:pt idx="3">
                    <c:v>3.1512612389063128</c:v>
                  </c:pt>
                  <c:pt idx="4">
                    <c:v>5.1722856710065752</c:v>
                  </c:pt>
                  <c:pt idx="5">
                    <c:v>5.4649477734619385</c:v>
                  </c:pt>
                  <c:pt idx="6">
                    <c:v>3.1782066320227425</c:v>
                  </c:pt>
                </c:numCache>
              </c:numRef>
            </c:plus>
            <c:minus>
              <c:numRef>
                <c:f>Sheet1!$P$35:$P$41</c:f>
                <c:numCache>
                  <c:formatCode>General</c:formatCode>
                  <c:ptCount val="7"/>
                  <c:pt idx="0">
                    <c:v>2.7340319546718352</c:v>
                  </c:pt>
                  <c:pt idx="1">
                    <c:v>2.7846845834253258</c:v>
                  </c:pt>
                  <c:pt idx="2">
                    <c:v>5.1827375226964607</c:v>
                  </c:pt>
                  <c:pt idx="3">
                    <c:v>3.1512612389063128</c:v>
                  </c:pt>
                  <c:pt idx="4">
                    <c:v>5.1722856710065752</c:v>
                  </c:pt>
                  <c:pt idx="5">
                    <c:v>5.4649477734619385</c:v>
                  </c:pt>
                  <c:pt idx="6">
                    <c:v>3.1782066320227425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Sheet1!$K$3:$L$9</c:f>
              <c:strCache>
                <c:ptCount val="7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</c:strCache>
            </c:strRef>
          </c:cat>
          <c:val>
            <c:numRef>
              <c:f>Sheet1!$P$3:$P$9</c:f>
              <c:numCache>
                <c:formatCode>0.00</c:formatCode>
                <c:ptCount val="7"/>
                <c:pt idx="0">
                  <c:v>65.987499999999997</c:v>
                </c:pt>
                <c:pt idx="1">
                  <c:v>74.532499999999999</c:v>
                </c:pt>
                <c:pt idx="2">
                  <c:v>162.41250000000002</c:v>
                </c:pt>
                <c:pt idx="3">
                  <c:v>95.472499999999997</c:v>
                </c:pt>
                <c:pt idx="4">
                  <c:v>150.42750000000001</c:v>
                </c:pt>
                <c:pt idx="5">
                  <c:v>145.24</c:v>
                </c:pt>
                <c:pt idx="6">
                  <c:v>118.5625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861-438A-911B-D727199B5522}"/>
            </c:ext>
          </c:extLst>
        </c:ser>
        <c:ser>
          <c:idx val="4"/>
          <c:order val="4"/>
          <c:tx>
            <c:strRef>
              <c:f>Sheet1!$Q$1:$Q$2</c:f>
              <c:strCache>
                <c:ptCount val="2"/>
                <c:pt idx="0">
                  <c:v>W</c:v>
                </c:pt>
                <c:pt idx="1">
                  <c:v> Middle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Sheet1!$Q$35:$Q$41</c:f>
                <c:numCache>
                  <c:formatCode>General</c:formatCode>
                  <c:ptCount val="7"/>
                  <c:pt idx="0">
                    <c:v>1.8982605798906189</c:v>
                  </c:pt>
                  <c:pt idx="1">
                    <c:v>2.9637682763389908</c:v>
                  </c:pt>
                  <c:pt idx="2">
                    <c:v>3.2945048945175377</c:v>
                  </c:pt>
                  <c:pt idx="3">
                    <c:v>2.5476798063793988</c:v>
                  </c:pt>
                  <c:pt idx="4">
                    <c:v>2.1221731197053639</c:v>
                  </c:pt>
                  <c:pt idx="5">
                    <c:v>1.8353863977829494</c:v>
                  </c:pt>
                  <c:pt idx="6">
                    <c:v>4.0365584557474987</c:v>
                  </c:pt>
                </c:numCache>
              </c:numRef>
            </c:plus>
            <c:minus>
              <c:numRef>
                <c:f>Sheet1!$Q$35:$Q$41</c:f>
                <c:numCache>
                  <c:formatCode>General</c:formatCode>
                  <c:ptCount val="7"/>
                  <c:pt idx="0">
                    <c:v>1.8982605798906189</c:v>
                  </c:pt>
                  <c:pt idx="1">
                    <c:v>2.9637682763389908</c:v>
                  </c:pt>
                  <c:pt idx="2">
                    <c:v>3.2945048945175377</c:v>
                  </c:pt>
                  <c:pt idx="3">
                    <c:v>2.5476798063793988</c:v>
                  </c:pt>
                  <c:pt idx="4">
                    <c:v>2.1221731197053639</c:v>
                  </c:pt>
                  <c:pt idx="5">
                    <c:v>1.8353863977829494</c:v>
                  </c:pt>
                  <c:pt idx="6">
                    <c:v>4.0365584557474987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Sheet1!$K$3:$L$9</c:f>
              <c:strCache>
                <c:ptCount val="7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</c:strCache>
            </c:strRef>
          </c:cat>
          <c:val>
            <c:numRef>
              <c:f>Sheet1!$Q$3:$Q$9</c:f>
              <c:numCache>
                <c:formatCode>0.00</c:formatCode>
                <c:ptCount val="7"/>
                <c:pt idx="0">
                  <c:v>66.752499999999998</c:v>
                </c:pt>
                <c:pt idx="1">
                  <c:v>81.732500000000002</c:v>
                </c:pt>
                <c:pt idx="2">
                  <c:v>166.89</c:v>
                </c:pt>
                <c:pt idx="3">
                  <c:v>75.222499999999997</c:v>
                </c:pt>
                <c:pt idx="4">
                  <c:v>99.815000000000012</c:v>
                </c:pt>
                <c:pt idx="5">
                  <c:v>121.3575</c:v>
                </c:pt>
                <c:pt idx="6">
                  <c:v>76.78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861-438A-911B-D727199B5522}"/>
            </c:ext>
          </c:extLst>
        </c:ser>
        <c:ser>
          <c:idx val="5"/>
          <c:order val="5"/>
          <c:tx>
            <c:strRef>
              <c:f>Sheet1!$R$1:$R$2</c:f>
              <c:strCache>
                <c:ptCount val="2"/>
                <c:pt idx="0">
                  <c:v>W</c:v>
                </c:pt>
                <c:pt idx="1">
                  <c:v>Base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  <a:round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Sheet1!$R$35:$R$41</c:f>
                <c:numCache>
                  <c:formatCode>General</c:formatCode>
                  <c:ptCount val="7"/>
                  <c:pt idx="0">
                    <c:v>3.6823092703492541</c:v>
                  </c:pt>
                  <c:pt idx="1">
                    <c:v>3.6112303853165217</c:v>
                  </c:pt>
                  <c:pt idx="2">
                    <c:v>1.5996483988677015</c:v>
                  </c:pt>
                  <c:pt idx="3">
                    <c:v>4.9159169096415738</c:v>
                  </c:pt>
                  <c:pt idx="4">
                    <c:v>3.0874682015906356</c:v>
                  </c:pt>
                  <c:pt idx="5">
                    <c:v>3.2052073515868789</c:v>
                  </c:pt>
                  <c:pt idx="6">
                    <c:v>3.7952916966288517</c:v>
                  </c:pt>
                </c:numCache>
              </c:numRef>
            </c:plus>
            <c:minus>
              <c:numRef>
                <c:f>Sheet1!$R$35:$R$41</c:f>
                <c:numCache>
                  <c:formatCode>General</c:formatCode>
                  <c:ptCount val="7"/>
                  <c:pt idx="0">
                    <c:v>3.6823092703492541</c:v>
                  </c:pt>
                  <c:pt idx="1">
                    <c:v>3.6112303853165217</c:v>
                  </c:pt>
                  <c:pt idx="2">
                    <c:v>1.5996483988677015</c:v>
                  </c:pt>
                  <c:pt idx="3">
                    <c:v>4.9159169096415738</c:v>
                  </c:pt>
                  <c:pt idx="4">
                    <c:v>3.0874682015906356</c:v>
                  </c:pt>
                  <c:pt idx="5">
                    <c:v>3.2052073515868789</c:v>
                  </c:pt>
                  <c:pt idx="6">
                    <c:v>3.7952916966288517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Sheet1!$K$3:$L$9</c:f>
              <c:strCache>
                <c:ptCount val="7"/>
                <c:pt idx="0">
                  <c:v>1</c:v>
                </c:pt>
                <c:pt idx="1">
                  <c:v>3</c:v>
                </c:pt>
                <c:pt idx="2">
                  <c:v>5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</c:strCache>
            </c:strRef>
          </c:cat>
          <c:val>
            <c:numRef>
              <c:f>Sheet1!$R$3:$R$9</c:f>
              <c:numCache>
                <c:formatCode>0.00</c:formatCode>
                <c:ptCount val="7"/>
                <c:pt idx="0">
                  <c:v>61.647499999999994</c:v>
                </c:pt>
                <c:pt idx="1">
                  <c:v>66.362499999999997</c:v>
                </c:pt>
                <c:pt idx="2">
                  <c:v>61.82</c:v>
                </c:pt>
                <c:pt idx="3">
                  <c:v>55.287500000000001</c:v>
                </c:pt>
                <c:pt idx="4">
                  <c:v>60.982500000000002</c:v>
                </c:pt>
                <c:pt idx="5">
                  <c:v>61.710000000000008</c:v>
                </c:pt>
                <c:pt idx="6">
                  <c:v>77.772500000000008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861-438A-911B-D727199B55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253872"/>
        <c:axId val="214260944"/>
      </c:lineChart>
      <c:catAx>
        <c:axId val="2142538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cap="none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ko-KR" sz="1800" b="1" cap="none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 post infiltration</a:t>
                </a:r>
                <a:endParaRPr lang="ko-KR" altLang="en-US" sz="1800" b="1" cap="none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cap="none" baseline="0">
                  <a:solidFill>
                    <a:sysClr val="windowText" lastClr="000000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ko-K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ko-KR"/>
          </a:p>
        </c:txPr>
        <c:crossAx val="214260944"/>
        <c:crossesAt val="0"/>
        <c:auto val="1"/>
        <c:lblAlgn val="ctr"/>
        <c:lblOffset val="100"/>
        <c:noMultiLvlLbl val="0"/>
      </c:catAx>
      <c:valAx>
        <c:axId val="214260944"/>
        <c:scaling>
          <c:orientation val="minMax"/>
          <c:max val="18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cap="none" baseline="0">
                    <a:solidFill>
                      <a:sysClr val="windowText" lastClr="000000"/>
                    </a:solidFill>
                    <a:latin typeface="times" panose="02020603050405020304" pitchFamily="18" charset="0"/>
                    <a:ea typeface="+mn-ea"/>
                    <a:cs typeface="times" panose="02020603050405020304" pitchFamily="18" charset="0"/>
                  </a:defRPr>
                </a:pPr>
                <a:r>
                  <a:rPr lang="en-US" altLang="ko-KR" sz="1800" b="1" cap="none" baseline="0">
                    <a:solidFill>
                      <a:sysClr val="windowText" lastClr="000000"/>
                    </a:solidFill>
                    <a:latin typeface="times" panose="02020603050405020304" pitchFamily="18" charset="0"/>
                    <a:cs typeface="times" panose="02020603050405020304" pitchFamily="18" charset="0"/>
                  </a:rPr>
                  <a:t>Relative density</a:t>
                </a:r>
                <a:endParaRPr lang="ko-KR" altLang="en-US" sz="1800" b="1" cap="none" baseline="0">
                  <a:solidFill>
                    <a:sysClr val="windowText" lastClr="000000"/>
                  </a:solidFill>
                  <a:latin typeface="times" panose="02020603050405020304" pitchFamily="18" charset="0"/>
                  <a:cs typeface="times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cap="none" baseline="0">
                  <a:solidFill>
                    <a:sysClr val="windowText" lastClr="000000"/>
                  </a:solidFill>
                  <a:latin typeface="times" panose="02020603050405020304" pitchFamily="18" charset="0"/>
                  <a:ea typeface="+mn-ea"/>
                  <a:cs typeface="times" panose="02020603050405020304" pitchFamily="18" charset="0"/>
                </a:defRPr>
              </a:pPr>
              <a:endParaRPr lang="ko-KR"/>
            </a:p>
          </c:txPr>
        </c:title>
        <c:numFmt formatCode="#,##0_);[Red]\(#,##0\)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ko-KR"/>
          </a:p>
        </c:txPr>
        <c:crossAx val="214253872"/>
        <c:crosses val="autoZero"/>
        <c:crossBetween val="between"/>
      </c:valAx>
      <c:spPr>
        <a:noFill/>
        <a:ln>
          <a:solidFill>
            <a:schemeClr val="dk1">
              <a:lumMod val="15000"/>
              <a:lumOff val="85000"/>
            </a:schemeClr>
          </a:solidFill>
        </a:ln>
        <a:effectLst/>
      </c:spPr>
    </c:plotArea>
    <c:legend>
      <c:legendPos val="tr"/>
      <c:layout>
        <c:manualLayout>
          <c:xMode val="edge"/>
          <c:yMode val="edge"/>
          <c:x val="0.14050212905137222"/>
          <c:y val="3.4627822077927257E-2"/>
          <c:w val="0.16240016308819138"/>
          <c:h val="0.32718529535695301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effectLst>
                <a:glow rad="25400">
                  <a:schemeClr val="accent1">
                    <a:alpha val="40000"/>
                  </a:schemeClr>
                </a:glow>
              </a:effectLst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108859</xdr:colOff>
      <xdr:row>4</xdr:row>
      <xdr:rowOff>50343</xdr:rowOff>
    </xdr:from>
    <xdr:to>
      <xdr:col>32</xdr:col>
      <xdr:colOff>415418</xdr:colOff>
      <xdr:row>24</xdr:row>
      <xdr:rowOff>56830</xdr:rowOff>
    </xdr:to>
    <xdr:graphicFrame macro="">
      <xdr:nvGraphicFramePr>
        <xdr:cNvPr id="8" name="차트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zoomScale="70" zoomScaleNormal="70" workbookViewId="0">
      <selection sqref="A1:B2"/>
    </sheetView>
  </sheetViews>
  <sheetFormatPr defaultRowHeight="16.5" x14ac:dyDescent="0.3"/>
  <sheetData>
    <row r="1" spans="1:18" x14ac:dyDescent="0.3">
      <c r="A1" s="3" t="s">
        <v>7</v>
      </c>
      <c r="B1" s="3"/>
      <c r="C1" s="3" t="s">
        <v>1</v>
      </c>
      <c r="D1" s="3"/>
      <c r="E1" s="3"/>
      <c r="F1" s="3" t="s">
        <v>2</v>
      </c>
      <c r="G1" s="3"/>
      <c r="H1" s="3"/>
      <c r="K1" s="3"/>
      <c r="L1" s="3"/>
      <c r="M1" s="3" t="s">
        <v>1</v>
      </c>
      <c r="N1" s="3"/>
      <c r="O1" s="3"/>
      <c r="P1" s="3" t="s">
        <v>2</v>
      </c>
      <c r="Q1" s="3"/>
      <c r="R1" s="3"/>
    </row>
    <row r="2" spans="1:18" x14ac:dyDescent="0.3">
      <c r="A2" s="3"/>
      <c r="B2" s="3"/>
      <c r="C2" s="1" t="s">
        <v>6</v>
      </c>
      <c r="D2" s="1" t="s">
        <v>16</v>
      </c>
      <c r="E2" s="1" t="s">
        <v>5</v>
      </c>
      <c r="F2" s="1" t="s">
        <v>4</v>
      </c>
      <c r="G2" s="1" t="s">
        <v>15</v>
      </c>
      <c r="H2" s="1" t="s">
        <v>3</v>
      </c>
      <c r="K2" s="3"/>
      <c r="L2" s="3"/>
      <c r="M2" s="1" t="s">
        <v>6</v>
      </c>
      <c r="N2" s="1" t="s">
        <v>15</v>
      </c>
      <c r="O2" s="1" t="s">
        <v>5</v>
      </c>
      <c r="P2" s="1" t="s">
        <v>4</v>
      </c>
      <c r="Q2" s="1" t="s">
        <v>15</v>
      </c>
      <c r="R2" s="1" t="s">
        <v>3</v>
      </c>
    </row>
    <row r="3" spans="1:18" x14ac:dyDescent="0.3">
      <c r="A3" s="3" t="s">
        <v>0</v>
      </c>
      <c r="B3" s="1">
        <v>1</v>
      </c>
      <c r="C3" s="1">
        <v>30.01</v>
      </c>
      <c r="D3" s="1">
        <v>35.909999999999997</v>
      </c>
      <c r="E3" s="1">
        <v>5.07</v>
      </c>
      <c r="F3" s="1">
        <v>77.400000000000006</v>
      </c>
      <c r="G3" s="1">
        <v>73.900000000000006</v>
      </c>
      <c r="H3" s="1">
        <v>74.150000000000006</v>
      </c>
      <c r="K3" s="3"/>
      <c r="L3" s="1">
        <v>1</v>
      </c>
      <c r="M3" s="2">
        <f>AVERAGE(C3,C15,C27,C39)</f>
        <v>36.142499999999998</v>
      </c>
      <c r="N3" s="2">
        <f t="shared" ref="N3:Q3" si="0">AVERAGE(D3,D15,D27,D39)</f>
        <v>41.272500000000001</v>
      </c>
      <c r="O3" s="2">
        <f t="shared" si="0"/>
        <v>3.2450000000000001</v>
      </c>
      <c r="P3" s="2">
        <f t="shared" si="0"/>
        <v>65.987499999999997</v>
      </c>
      <c r="Q3" s="2">
        <f t="shared" si="0"/>
        <v>66.752499999999998</v>
      </c>
      <c r="R3" s="2">
        <f>AVERAGE(H3,H15,H27,H39)</f>
        <v>61.647499999999994</v>
      </c>
    </row>
    <row r="4" spans="1:18" x14ac:dyDescent="0.3">
      <c r="A4" s="3"/>
      <c r="B4" s="1">
        <v>3</v>
      </c>
      <c r="C4" s="1">
        <v>40.57</v>
      </c>
      <c r="D4" s="1">
        <v>59.35</v>
      </c>
      <c r="E4" s="1">
        <v>5.71</v>
      </c>
      <c r="F4" s="1">
        <v>91.01</v>
      </c>
      <c r="G4" s="1">
        <v>93.1</v>
      </c>
      <c r="H4" s="1">
        <v>61.62</v>
      </c>
      <c r="K4" s="3"/>
      <c r="L4" s="1">
        <v>3</v>
      </c>
      <c r="M4" s="2">
        <f t="shared" ref="M4:M9" si="1">AVERAGE(C4,C16,C28,C40)</f>
        <v>41.167500000000004</v>
      </c>
      <c r="N4" s="2">
        <f t="shared" ref="N4:N9" si="2">AVERAGE(D4,D16,D28,D40)</f>
        <v>50.64</v>
      </c>
      <c r="O4" s="2">
        <f t="shared" ref="O4:O9" si="3">AVERAGE(E4,E16,E28,E40)</f>
        <v>3.9275000000000002</v>
      </c>
      <c r="P4" s="2">
        <f t="shared" ref="P4:P9" si="4">AVERAGE(F4,F16,F28,F40)</f>
        <v>74.532499999999999</v>
      </c>
      <c r="Q4" s="2">
        <f t="shared" ref="Q4:R9" si="5">AVERAGE(G4,G16,G28,G40)</f>
        <v>81.732500000000002</v>
      </c>
      <c r="R4" s="2">
        <f t="shared" si="5"/>
        <v>66.362499999999997</v>
      </c>
    </row>
    <row r="5" spans="1:18" x14ac:dyDescent="0.3">
      <c r="A5" s="3"/>
      <c r="B5" s="1">
        <v>5</v>
      </c>
      <c r="C5" s="1">
        <v>64.72</v>
      </c>
      <c r="D5" s="1">
        <v>58.01</v>
      </c>
      <c r="E5" s="1">
        <v>5.94</v>
      </c>
      <c r="F5" s="1">
        <v>191.62</v>
      </c>
      <c r="G5" s="1">
        <v>166.03</v>
      </c>
      <c r="H5" s="1">
        <v>68.650000000000006</v>
      </c>
      <c r="K5" s="3"/>
      <c r="L5" s="1">
        <v>5</v>
      </c>
      <c r="M5" s="2">
        <f t="shared" si="1"/>
        <v>71.982500000000002</v>
      </c>
      <c r="N5" s="2">
        <f t="shared" si="2"/>
        <v>56.305</v>
      </c>
      <c r="O5" s="2">
        <f t="shared" si="3"/>
        <v>4.2975000000000003</v>
      </c>
      <c r="P5" s="2">
        <f t="shared" si="4"/>
        <v>162.41250000000002</v>
      </c>
      <c r="Q5" s="2">
        <f t="shared" si="5"/>
        <v>166.89</v>
      </c>
      <c r="R5" s="2">
        <f t="shared" ref="R5:R9" si="6">AVERAGE(H5,H17,H29,H41)</f>
        <v>61.82</v>
      </c>
    </row>
    <row r="6" spans="1:18" x14ac:dyDescent="0.3">
      <c r="A6" s="3"/>
      <c r="B6" s="1">
        <v>7</v>
      </c>
      <c r="C6" s="1">
        <v>54.96</v>
      </c>
      <c r="D6" s="1">
        <v>42.02</v>
      </c>
      <c r="E6" s="1">
        <v>7.95</v>
      </c>
      <c r="F6" s="1">
        <v>113.61</v>
      </c>
      <c r="G6" s="1">
        <v>89.62</v>
      </c>
      <c r="H6" s="1">
        <v>29.45</v>
      </c>
      <c r="K6" s="3"/>
      <c r="L6" s="1">
        <v>7</v>
      </c>
      <c r="M6" s="2">
        <f t="shared" si="1"/>
        <v>61.924999999999997</v>
      </c>
      <c r="N6" s="2">
        <f t="shared" si="2"/>
        <v>42.150000000000006</v>
      </c>
      <c r="O6" s="2">
        <f t="shared" si="3"/>
        <v>5.557500000000001</v>
      </c>
      <c r="P6" s="2">
        <f t="shared" si="4"/>
        <v>95.472499999999997</v>
      </c>
      <c r="Q6" s="2">
        <f t="shared" si="5"/>
        <v>75.222499999999997</v>
      </c>
      <c r="R6" s="2">
        <f t="shared" si="6"/>
        <v>55.287500000000001</v>
      </c>
    </row>
    <row r="7" spans="1:18" x14ac:dyDescent="0.3">
      <c r="A7" s="3"/>
      <c r="B7" s="1">
        <v>8</v>
      </c>
      <c r="C7" s="1">
        <v>37.799999999999997</v>
      </c>
      <c r="D7" s="1">
        <v>55.88</v>
      </c>
      <c r="E7" s="1">
        <v>4.99</v>
      </c>
      <c r="F7" s="1">
        <v>181.08</v>
      </c>
      <c r="G7" s="1">
        <v>95.15</v>
      </c>
      <c r="H7" s="1">
        <v>50.17</v>
      </c>
      <c r="K7" s="3"/>
      <c r="L7" s="1">
        <v>8</v>
      </c>
      <c r="M7" s="2">
        <f t="shared" si="1"/>
        <v>47.839999999999996</v>
      </c>
      <c r="N7" s="2">
        <f t="shared" si="2"/>
        <v>52.662499999999994</v>
      </c>
      <c r="O7" s="2">
        <f t="shared" si="3"/>
        <v>4.3925000000000001</v>
      </c>
      <c r="P7" s="2">
        <f t="shared" si="4"/>
        <v>150.42750000000001</v>
      </c>
      <c r="Q7" s="2">
        <f t="shared" si="5"/>
        <v>99.815000000000012</v>
      </c>
      <c r="R7" s="2">
        <f t="shared" si="6"/>
        <v>60.982500000000002</v>
      </c>
    </row>
    <row r="8" spans="1:18" x14ac:dyDescent="0.3">
      <c r="A8" s="3"/>
      <c r="B8" s="1">
        <v>9</v>
      </c>
      <c r="C8" s="1">
        <v>42.56</v>
      </c>
      <c r="D8" s="1">
        <v>69.430000000000007</v>
      </c>
      <c r="E8" s="1">
        <v>7.37</v>
      </c>
      <c r="F8" s="1">
        <v>177.41</v>
      </c>
      <c r="G8" s="1">
        <v>126.6</v>
      </c>
      <c r="H8" s="1">
        <v>45.03</v>
      </c>
      <c r="K8" s="3"/>
      <c r="L8" s="1">
        <v>9</v>
      </c>
      <c r="M8" s="2">
        <f t="shared" si="1"/>
        <v>44.897500000000001</v>
      </c>
      <c r="N8" s="2">
        <f t="shared" si="2"/>
        <v>68.517499999999998</v>
      </c>
      <c r="O8" s="2">
        <f t="shared" si="3"/>
        <v>4.9125000000000005</v>
      </c>
      <c r="P8" s="2">
        <f t="shared" si="4"/>
        <v>145.24</v>
      </c>
      <c r="Q8" s="2">
        <f t="shared" si="5"/>
        <v>121.3575</v>
      </c>
      <c r="R8" s="2">
        <f t="shared" si="6"/>
        <v>61.710000000000008</v>
      </c>
    </row>
    <row r="9" spans="1:18" x14ac:dyDescent="0.3">
      <c r="A9" s="3"/>
      <c r="B9" s="1">
        <v>10</v>
      </c>
      <c r="C9" s="1">
        <v>36.119999999999997</v>
      </c>
      <c r="D9" s="1">
        <v>49.91</v>
      </c>
      <c r="E9" s="1">
        <v>8.09</v>
      </c>
      <c r="F9" s="1">
        <v>136.71</v>
      </c>
      <c r="G9" s="1">
        <v>99.4</v>
      </c>
      <c r="H9" s="1">
        <v>59.86</v>
      </c>
      <c r="K9" s="3"/>
      <c r="L9" s="1">
        <v>10</v>
      </c>
      <c r="M9" s="2">
        <f t="shared" si="1"/>
        <v>39.737499999999997</v>
      </c>
      <c r="N9" s="2">
        <f t="shared" si="2"/>
        <v>46.027499999999996</v>
      </c>
      <c r="O9" s="2">
        <f t="shared" si="3"/>
        <v>6.1674999999999995</v>
      </c>
      <c r="P9" s="2">
        <f t="shared" si="4"/>
        <v>118.5625</v>
      </c>
      <c r="Q9" s="2">
        <f t="shared" si="5"/>
        <v>76.78</v>
      </c>
      <c r="R9" s="2">
        <f t="shared" si="6"/>
        <v>77.772500000000008</v>
      </c>
    </row>
    <row r="11" spans="1:18" x14ac:dyDescent="0.3">
      <c r="K11" s="3" t="s">
        <v>11</v>
      </c>
      <c r="L11" s="3"/>
      <c r="M11" s="3" t="s">
        <v>1</v>
      </c>
      <c r="N11" s="3"/>
      <c r="O11" s="3"/>
      <c r="P11" s="3" t="s">
        <v>14</v>
      </c>
      <c r="Q11" s="3"/>
      <c r="R11" s="3"/>
    </row>
    <row r="12" spans="1:18" x14ac:dyDescent="0.3">
      <c r="K12" s="3"/>
      <c r="L12" s="3"/>
      <c r="M12" s="1" t="s">
        <v>6</v>
      </c>
      <c r="N12" s="1" t="s">
        <v>15</v>
      </c>
      <c r="O12" s="1" t="s">
        <v>5</v>
      </c>
      <c r="P12" s="1" t="s">
        <v>4</v>
      </c>
      <c r="Q12" s="1" t="s">
        <v>15</v>
      </c>
      <c r="R12" s="1" t="s">
        <v>3</v>
      </c>
    </row>
    <row r="13" spans="1:18" x14ac:dyDescent="0.3">
      <c r="A13" s="3" t="s">
        <v>8</v>
      </c>
      <c r="B13" s="3"/>
      <c r="C13" s="3" t="s">
        <v>1</v>
      </c>
      <c r="D13" s="3"/>
      <c r="E13" s="3"/>
      <c r="F13" s="3" t="s">
        <v>2</v>
      </c>
      <c r="G13" s="3"/>
      <c r="H13" s="3"/>
      <c r="K13" s="3"/>
      <c r="L13" s="1">
        <v>1</v>
      </c>
      <c r="M13" s="2">
        <f>STDEV(C3,C15,C27,C39)</f>
        <v>4.5463346041986119</v>
      </c>
      <c r="N13" s="2">
        <f t="shared" ref="N13:R13" si="7">STDEV(D3,D15,D27,D39)</f>
        <v>4.4462446701308158</v>
      </c>
      <c r="O13" s="2">
        <f t="shared" si="7"/>
        <v>1.4931063815638408</v>
      </c>
      <c r="P13" s="2">
        <f t="shared" si="7"/>
        <v>10.936127818687341</v>
      </c>
      <c r="Q13" s="2">
        <f t="shared" si="7"/>
        <v>7.5930423195624757</v>
      </c>
      <c r="R13" s="2">
        <f t="shared" si="7"/>
        <v>14.729237081397017</v>
      </c>
    </row>
    <row r="14" spans="1:18" x14ac:dyDescent="0.3">
      <c r="A14" s="3"/>
      <c r="B14" s="3"/>
      <c r="C14" s="1" t="s">
        <v>6</v>
      </c>
      <c r="D14" s="1" t="s">
        <v>15</v>
      </c>
      <c r="E14" s="1" t="s">
        <v>5</v>
      </c>
      <c r="F14" s="1" t="s">
        <v>4</v>
      </c>
      <c r="G14" s="1" t="s">
        <v>15</v>
      </c>
      <c r="H14" s="1" t="s">
        <v>3</v>
      </c>
      <c r="K14" s="3"/>
      <c r="L14" s="1">
        <v>3</v>
      </c>
      <c r="M14" s="2">
        <f t="shared" ref="M14:M19" si="8">STDEV(C4,C16,C28,C40)</f>
        <v>1.0293161160045374</v>
      </c>
      <c r="N14" s="2">
        <f t="shared" ref="N14:N19" si="9">STDEV(D4,D16,D28,D40)</f>
        <v>7.4950428061930827</v>
      </c>
      <c r="O14" s="2">
        <f t="shared" ref="O14:O19" si="10">STDEV(E4,E16,E28,E40)</f>
        <v>1.5402678338522799</v>
      </c>
      <c r="P14" s="2">
        <f t="shared" ref="P14:P19" si="11">STDEV(F4,F16,F28,F40)</f>
        <v>11.138738333701303</v>
      </c>
      <c r="Q14" s="2">
        <f t="shared" ref="Q14:Q19" si="12">STDEV(G4,G16,G28,G40)</f>
        <v>11.855073105355963</v>
      </c>
      <c r="R14" s="2">
        <f t="shared" ref="R14:R19" si="13">STDEV(H4,H16,H28,H40)</f>
        <v>14.444921541266087</v>
      </c>
    </row>
    <row r="15" spans="1:18" x14ac:dyDescent="0.3">
      <c r="A15" s="3"/>
      <c r="B15" s="1">
        <v>1</v>
      </c>
      <c r="C15" s="1">
        <v>36.590000000000003</v>
      </c>
      <c r="D15" s="1">
        <v>46.53</v>
      </c>
      <c r="E15" s="1">
        <v>3.86</v>
      </c>
      <c r="F15" s="1">
        <v>70.569999999999993</v>
      </c>
      <c r="G15" s="1">
        <v>56.01</v>
      </c>
      <c r="H15" s="1">
        <v>40.56</v>
      </c>
      <c r="K15" s="3"/>
      <c r="L15" s="1">
        <v>5</v>
      </c>
      <c r="M15" s="2">
        <f t="shared" si="8"/>
        <v>6.1411094274568994</v>
      </c>
      <c r="N15" s="2">
        <f t="shared" si="9"/>
        <v>3.7222081260097921</v>
      </c>
      <c r="O15" s="2">
        <f t="shared" si="10"/>
        <v>1.3369710792184935</v>
      </c>
      <c r="P15" s="2">
        <f t="shared" si="11"/>
        <v>20.730950090785843</v>
      </c>
      <c r="Q15" s="2">
        <f t="shared" si="12"/>
        <v>13.178019578070151</v>
      </c>
      <c r="R15" s="2">
        <f t="shared" si="13"/>
        <v>6.398593595470806</v>
      </c>
    </row>
    <row r="16" spans="1:18" x14ac:dyDescent="0.3">
      <c r="A16" s="3"/>
      <c r="B16" s="1">
        <v>3</v>
      </c>
      <c r="C16" s="1">
        <v>42.68</v>
      </c>
      <c r="D16" s="1">
        <v>53.76</v>
      </c>
      <c r="E16" s="1">
        <v>4.6900000000000004</v>
      </c>
      <c r="F16" s="1">
        <v>66.47</v>
      </c>
      <c r="G16" s="1">
        <v>82.62</v>
      </c>
      <c r="H16" s="1">
        <v>48.92</v>
      </c>
      <c r="K16" s="3"/>
      <c r="L16" s="1">
        <v>7</v>
      </c>
      <c r="M16" s="2">
        <f t="shared" si="8"/>
        <v>6.4346380369579954</v>
      </c>
      <c r="N16" s="2">
        <f t="shared" si="9"/>
        <v>5.4216787068213135</v>
      </c>
      <c r="O16" s="2">
        <f t="shared" si="10"/>
        <v>1.6664008121297371</v>
      </c>
      <c r="P16" s="2">
        <f t="shared" si="11"/>
        <v>12.605044955625251</v>
      </c>
      <c r="Q16" s="2">
        <f t="shared" si="12"/>
        <v>10.190719225517595</v>
      </c>
      <c r="R16" s="2">
        <f t="shared" si="13"/>
        <v>19.663667638566295</v>
      </c>
    </row>
    <row r="17" spans="1:18" x14ac:dyDescent="0.3">
      <c r="A17" s="3"/>
      <c r="B17" s="1">
        <v>5</v>
      </c>
      <c r="C17" s="1">
        <v>72.2</v>
      </c>
      <c r="D17" s="1">
        <v>57.35</v>
      </c>
      <c r="E17" s="1">
        <v>4.82</v>
      </c>
      <c r="F17" s="1">
        <v>162.69</v>
      </c>
      <c r="G17" s="1">
        <v>166.54</v>
      </c>
      <c r="H17" s="1">
        <v>63.19</v>
      </c>
      <c r="K17" s="3"/>
      <c r="L17" s="1">
        <v>8</v>
      </c>
      <c r="M17" s="2">
        <f t="shared" si="8"/>
        <v>7.190257297204302</v>
      </c>
      <c r="N17" s="2">
        <f t="shared" si="9"/>
        <v>3.129295714161044</v>
      </c>
      <c r="O17" s="2">
        <f t="shared" si="10"/>
        <v>0.7275701569837334</v>
      </c>
      <c r="P17" s="2">
        <f t="shared" si="11"/>
        <v>20.689142684026301</v>
      </c>
      <c r="Q17" s="2">
        <f t="shared" si="12"/>
        <v>8.4886924788214557</v>
      </c>
      <c r="R17" s="2">
        <f t="shared" si="13"/>
        <v>12.349872806362542</v>
      </c>
    </row>
    <row r="18" spans="1:18" x14ac:dyDescent="0.3">
      <c r="A18" s="3"/>
      <c r="B18" s="1">
        <v>7</v>
      </c>
      <c r="C18" s="1">
        <v>60.61</v>
      </c>
      <c r="D18" s="1">
        <v>45.5</v>
      </c>
      <c r="E18" s="1">
        <v>5.33</v>
      </c>
      <c r="F18" s="1">
        <v>89.92</v>
      </c>
      <c r="G18" s="1">
        <v>68.97</v>
      </c>
      <c r="H18" s="1">
        <v>76.739999999999995</v>
      </c>
      <c r="K18" s="3"/>
      <c r="L18" s="1">
        <v>9</v>
      </c>
      <c r="M18" s="2">
        <f t="shared" si="8"/>
        <v>5.6712630868264196</v>
      </c>
      <c r="N18" s="2">
        <f t="shared" si="9"/>
        <v>3.076766430307424</v>
      </c>
      <c r="O18" s="2">
        <f t="shared" si="10"/>
        <v>2.0589378329614507</v>
      </c>
      <c r="P18" s="2">
        <f t="shared" si="11"/>
        <v>21.859791093847754</v>
      </c>
      <c r="Q18" s="2">
        <f t="shared" si="12"/>
        <v>7.3415455911317977</v>
      </c>
      <c r="R18" s="2">
        <f t="shared" si="13"/>
        <v>12.820829406347515</v>
      </c>
    </row>
    <row r="19" spans="1:18" x14ac:dyDescent="0.3">
      <c r="A19" s="3"/>
      <c r="B19" s="1">
        <v>8</v>
      </c>
      <c r="C19" s="1">
        <v>52.83</v>
      </c>
      <c r="D19" s="1">
        <v>48.51</v>
      </c>
      <c r="E19" s="1">
        <v>5.05</v>
      </c>
      <c r="F19" s="1">
        <v>144.35</v>
      </c>
      <c r="G19" s="1">
        <v>97.9</v>
      </c>
      <c r="H19" s="1">
        <v>57.08</v>
      </c>
      <c r="K19" s="3"/>
      <c r="L19" s="1">
        <v>10</v>
      </c>
      <c r="M19" s="2">
        <f t="shared" si="8"/>
        <v>2.7150736638257174</v>
      </c>
      <c r="N19" s="2">
        <f t="shared" si="9"/>
        <v>5.652305576783168</v>
      </c>
      <c r="O19" s="2">
        <f t="shared" si="10"/>
        <v>1.544762657066342</v>
      </c>
      <c r="P19" s="2">
        <f t="shared" si="11"/>
        <v>12.71282652809097</v>
      </c>
      <c r="Q19" s="2">
        <f t="shared" si="12"/>
        <v>16.146233822989995</v>
      </c>
      <c r="R19" s="2">
        <f t="shared" si="13"/>
        <v>15.181166786515407</v>
      </c>
    </row>
    <row r="20" spans="1:18" x14ac:dyDescent="0.3">
      <c r="A20" s="3"/>
      <c r="B20" s="1">
        <v>9</v>
      </c>
      <c r="C20" s="1">
        <v>47.74</v>
      </c>
      <c r="D20" s="1">
        <v>65.849999999999994</v>
      </c>
      <c r="E20" s="1">
        <v>5.57</v>
      </c>
      <c r="F20" s="1">
        <v>139.66</v>
      </c>
      <c r="G20" s="1">
        <v>115.13</v>
      </c>
      <c r="H20" s="1">
        <v>59.15</v>
      </c>
    </row>
    <row r="21" spans="1:18" x14ac:dyDescent="0.3">
      <c r="A21" s="3"/>
      <c r="B21" s="1">
        <v>10</v>
      </c>
      <c r="C21" s="1">
        <v>41.79</v>
      </c>
      <c r="D21" s="1">
        <v>48.94</v>
      </c>
      <c r="E21" s="1">
        <v>6.61</v>
      </c>
      <c r="F21" s="1">
        <v>116.27</v>
      </c>
      <c r="G21" s="1">
        <v>73.27</v>
      </c>
      <c r="H21" s="1">
        <v>86.78</v>
      </c>
    </row>
    <row r="22" spans="1:18" x14ac:dyDescent="0.3">
      <c r="K22" s="3" t="s">
        <v>12</v>
      </c>
      <c r="L22" s="3"/>
      <c r="M22" s="3" t="s">
        <v>1</v>
      </c>
      <c r="N22" s="3"/>
      <c r="O22" s="3"/>
      <c r="P22" s="3" t="s">
        <v>2</v>
      </c>
      <c r="Q22" s="3"/>
      <c r="R22" s="3"/>
    </row>
    <row r="23" spans="1:18" x14ac:dyDescent="0.3">
      <c r="K23" s="3"/>
      <c r="L23" s="3"/>
      <c r="M23" s="1" t="s">
        <v>6</v>
      </c>
      <c r="N23" s="1" t="s">
        <v>15</v>
      </c>
      <c r="O23" s="1" t="s">
        <v>5</v>
      </c>
      <c r="P23" s="1" t="s">
        <v>4</v>
      </c>
      <c r="Q23" s="1" t="s">
        <v>15</v>
      </c>
      <c r="R23" s="1" t="s">
        <v>3</v>
      </c>
    </row>
    <row r="24" spans="1:18" x14ac:dyDescent="0.3">
      <c r="K24" s="3"/>
      <c r="L24" s="1">
        <v>1</v>
      </c>
      <c r="M24" s="2">
        <f>M13/4^(1/2)</f>
        <v>2.273167302099306</v>
      </c>
      <c r="N24" s="2">
        <f t="shared" ref="N24:R24" si="14">N13/4^(1/2)</f>
        <v>2.2231223350654079</v>
      </c>
      <c r="O24" s="2">
        <f t="shared" si="14"/>
        <v>0.74655319078192039</v>
      </c>
      <c r="P24" s="2">
        <f t="shared" si="14"/>
        <v>5.4680639093436705</v>
      </c>
      <c r="Q24" s="2">
        <f t="shared" si="14"/>
        <v>3.7965211597812378</v>
      </c>
      <c r="R24" s="2">
        <f t="shared" si="14"/>
        <v>7.3646185406985083</v>
      </c>
    </row>
    <row r="25" spans="1:18" x14ac:dyDescent="0.3">
      <c r="A25" s="3" t="s">
        <v>9</v>
      </c>
      <c r="B25" s="3"/>
      <c r="C25" s="3" t="s">
        <v>1</v>
      </c>
      <c r="D25" s="3"/>
      <c r="E25" s="3"/>
      <c r="F25" s="3" t="s">
        <v>2</v>
      </c>
      <c r="G25" s="3"/>
      <c r="H25" s="3"/>
      <c r="K25" s="3"/>
      <c r="L25" s="1">
        <v>3</v>
      </c>
      <c r="M25" s="2">
        <f t="shared" ref="M25:R25" si="15">M14/4^(1/2)</f>
        <v>0.51465805800226871</v>
      </c>
      <c r="N25" s="2">
        <f t="shared" si="15"/>
        <v>3.7475214030965414</v>
      </c>
      <c r="O25" s="2">
        <f t="shared" si="15"/>
        <v>0.77013391692613997</v>
      </c>
      <c r="P25" s="2">
        <f t="shared" si="15"/>
        <v>5.5693691668506515</v>
      </c>
      <c r="Q25" s="2">
        <f t="shared" si="15"/>
        <v>5.9275365526779815</v>
      </c>
      <c r="R25" s="2">
        <f t="shared" si="15"/>
        <v>7.2224607706330435</v>
      </c>
    </row>
    <row r="26" spans="1:18" x14ac:dyDescent="0.3">
      <c r="A26" s="3"/>
      <c r="B26" s="3"/>
      <c r="C26" s="1" t="s">
        <v>6</v>
      </c>
      <c r="D26" s="1" t="s">
        <v>15</v>
      </c>
      <c r="E26" s="1" t="s">
        <v>5</v>
      </c>
      <c r="F26" s="1" t="s">
        <v>4</v>
      </c>
      <c r="G26" s="1" t="s">
        <v>15</v>
      </c>
      <c r="H26" s="1" t="s">
        <v>3</v>
      </c>
      <c r="K26" s="3"/>
      <c r="L26" s="1">
        <v>5</v>
      </c>
      <c r="M26" s="2">
        <f t="shared" ref="M26:R26" si="16">M15/4^(1/2)</f>
        <v>3.0705547137284497</v>
      </c>
      <c r="N26" s="2">
        <f t="shared" si="16"/>
        <v>1.8611040630048961</v>
      </c>
      <c r="O26" s="2">
        <f t="shared" si="16"/>
        <v>0.66848553960924673</v>
      </c>
      <c r="P26" s="2">
        <f t="shared" si="16"/>
        <v>10.365475045392921</v>
      </c>
      <c r="Q26" s="2">
        <f t="shared" si="16"/>
        <v>6.5890097890350754</v>
      </c>
      <c r="R26" s="2">
        <f t="shared" si="16"/>
        <v>3.199296797735403</v>
      </c>
    </row>
    <row r="27" spans="1:18" x14ac:dyDescent="0.3">
      <c r="A27" s="3"/>
      <c r="B27" s="1">
        <v>1</v>
      </c>
      <c r="C27" s="1">
        <v>40.99</v>
      </c>
      <c r="D27" s="1">
        <v>42.53</v>
      </c>
      <c r="E27" s="1">
        <v>2.06</v>
      </c>
      <c r="F27" s="1">
        <v>51.68</v>
      </c>
      <c r="G27" s="1">
        <v>68.63</v>
      </c>
      <c r="H27" s="1">
        <v>68.489999999999995</v>
      </c>
      <c r="K27" s="3"/>
      <c r="L27" s="1">
        <v>7</v>
      </c>
      <c r="M27" s="2">
        <f t="shared" ref="M27:R27" si="17">M16/4^(1/2)</f>
        <v>3.2173190184789977</v>
      </c>
      <c r="N27" s="2">
        <f t="shared" si="17"/>
        <v>2.7108393534106567</v>
      </c>
      <c r="O27" s="2">
        <f t="shared" si="17"/>
        <v>0.83320040606486856</v>
      </c>
      <c r="P27" s="2">
        <f t="shared" si="17"/>
        <v>6.3025224778126256</v>
      </c>
      <c r="Q27" s="2">
        <f t="shared" si="17"/>
        <v>5.0953596127587977</v>
      </c>
      <c r="R27" s="2">
        <f t="shared" si="17"/>
        <v>9.8318338192831476</v>
      </c>
    </row>
    <row r="28" spans="1:18" x14ac:dyDescent="0.3">
      <c r="A28" s="3"/>
      <c r="B28" s="1">
        <v>3</v>
      </c>
      <c r="C28" s="1">
        <v>40.47</v>
      </c>
      <c r="D28" s="1">
        <v>42.18</v>
      </c>
      <c r="E28" s="1">
        <v>2.9</v>
      </c>
      <c r="F28" s="1">
        <v>69.94</v>
      </c>
      <c r="G28" s="1">
        <v>65.2</v>
      </c>
      <c r="H28" s="1">
        <v>72.3</v>
      </c>
      <c r="K28" s="3"/>
      <c r="L28" s="1">
        <v>8</v>
      </c>
      <c r="M28" s="2">
        <f t="shared" ref="M28:R28" si="18">M17/4^(1/2)</f>
        <v>3.595128648602151</v>
      </c>
      <c r="N28" s="2">
        <f t="shared" si="18"/>
        <v>1.564647857080522</v>
      </c>
      <c r="O28" s="2">
        <f t="shared" si="18"/>
        <v>0.3637850784918667</v>
      </c>
      <c r="P28" s="2">
        <f t="shared" si="18"/>
        <v>10.34457134201315</v>
      </c>
      <c r="Q28" s="2">
        <f t="shared" si="18"/>
        <v>4.2443462394107279</v>
      </c>
      <c r="R28" s="2">
        <f t="shared" si="18"/>
        <v>6.1749364031812712</v>
      </c>
    </row>
    <row r="29" spans="1:18" x14ac:dyDescent="0.3">
      <c r="A29" s="3"/>
      <c r="B29" s="1">
        <v>5</v>
      </c>
      <c r="C29" s="1">
        <v>79.72</v>
      </c>
      <c r="D29" s="1">
        <v>50.82</v>
      </c>
      <c r="E29" s="1">
        <v>3.37</v>
      </c>
      <c r="F29" s="1">
        <v>148.53</v>
      </c>
      <c r="G29" s="1">
        <v>151.38</v>
      </c>
      <c r="H29" s="1">
        <v>53.21</v>
      </c>
      <c r="K29" s="3"/>
      <c r="L29" s="1">
        <v>9</v>
      </c>
      <c r="M29" s="2">
        <f t="shared" ref="M29:R29" si="19">M18/4^(1/2)</f>
        <v>2.8356315434132098</v>
      </c>
      <c r="N29" s="2">
        <f t="shared" si="19"/>
        <v>1.538383215153712</v>
      </c>
      <c r="O29" s="2">
        <f t="shared" si="19"/>
        <v>1.0294689164807254</v>
      </c>
      <c r="P29" s="2">
        <f t="shared" si="19"/>
        <v>10.929895546923877</v>
      </c>
      <c r="Q29" s="2">
        <f t="shared" si="19"/>
        <v>3.6707727955658989</v>
      </c>
      <c r="R29" s="2">
        <f t="shared" si="19"/>
        <v>6.4104147031737577</v>
      </c>
    </row>
    <row r="30" spans="1:18" x14ac:dyDescent="0.3">
      <c r="A30" s="3"/>
      <c r="B30" s="1">
        <v>7</v>
      </c>
      <c r="C30" s="1">
        <v>70.52</v>
      </c>
      <c r="D30" s="1">
        <v>34.549999999999997</v>
      </c>
      <c r="E30" s="1">
        <v>4.8</v>
      </c>
      <c r="F30" s="1">
        <v>84.84</v>
      </c>
      <c r="G30" s="1">
        <v>67.150000000000006</v>
      </c>
      <c r="H30" s="1">
        <v>60.84</v>
      </c>
      <c r="K30" s="3"/>
      <c r="L30" s="1">
        <v>10</v>
      </c>
      <c r="M30" s="2">
        <f t="shared" ref="M30:R30" si="20">M19/4^(1/2)</f>
        <v>1.3575368319128587</v>
      </c>
      <c r="N30" s="2">
        <f t="shared" si="20"/>
        <v>2.826152788391584</v>
      </c>
      <c r="O30" s="2">
        <f t="shared" si="20"/>
        <v>0.77238132853317099</v>
      </c>
      <c r="P30" s="2">
        <f t="shared" si="20"/>
        <v>6.3564132640454849</v>
      </c>
      <c r="Q30" s="2">
        <f t="shared" si="20"/>
        <v>8.0731169114949974</v>
      </c>
      <c r="R30" s="2">
        <f t="shared" si="20"/>
        <v>7.5905833932577034</v>
      </c>
    </row>
    <row r="31" spans="1:18" x14ac:dyDescent="0.3">
      <c r="A31" s="3"/>
      <c r="B31" s="1">
        <v>8</v>
      </c>
      <c r="C31" s="1">
        <v>53.25</v>
      </c>
      <c r="D31" s="1">
        <v>52.31</v>
      </c>
      <c r="E31" s="1">
        <v>3.84</v>
      </c>
      <c r="F31" s="1">
        <v>136.46</v>
      </c>
      <c r="G31" s="1">
        <v>93.91</v>
      </c>
      <c r="H31" s="1">
        <v>57.92</v>
      </c>
    </row>
    <row r="32" spans="1:18" x14ac:dyDescent="0.3">
      <c r="A32" s="3"/>
      <c r="B32" s="1">
        <v>9</v>
      </c>
      <c r="C32" s="1">
        <v>51.08</v>
      </c>
      <c r="D32" s="1">
        <v>66.319999999999993</v>
      </c>
      <c r="E32" s="1">
        <v>4.1900000000000004</v>
      </c>
      <c r="F32" s="1">
        <v>134.59</v>
      </c>
      <c r="G32" s="1">
        <v>114.96</v>
      </c>
      <c r="H32" s="1">
        <v>74.739999999999995</v>
      </c>
    </row>
    <row r="33" spans="1:18" x14ac:dyDescent="0.3">
      <c r="A33" s="3"/>
      <c r="B33" s="1">
        <v>10</v>
      </c>
      <c r="C33" s="1">
        <v>41.86</v>
      </c>
      <c r="D33" s="1">
        <v>37.67</v>
      </c>
      <c r="E33" s="1">
        <v>4.5</v>
      </c>
      <c r="F33" s="1">
        <v>107.13</v>
      </c>
      <c r="G33" s="1">
        <v>61.08</v>
      </c>
      <c r="H33" s="1">
        <v>71.05</v>
      </c>
      <c r="K33" s="3" t="s">
        <v>13</v>
      </c>
      <c r="L33" s="3"/>
      <c r="M33" s="3" t="s">
        <v>1</v>
      </c>
      <c r="N33" s="3"/>
      <c r="O33" s="3"/>
      <c r="P33" s="3" t="s">
        <v>2</v>
      </c>
      <c r="Q33" s="3"/>
      <c r="R33" s="3"/>
    </row>
    <row r="34" spans="1:18" x14ac:dyDescent="0.3">
      <c r="K34" s="3"/>
      <c r="L34" s="3"/>
      <c r="M34" s="1" t="s">
        <v>6</v>
      </c>
      <c r="N34" s="1" t="s">
        <v>15</v>
      </c>
      <c r="O34" s="1" t="s">
        <v>5</v>
      </c>
      <c r="P34" s="1" t="s">
        <v>4</v>
      </c>
      <c r="Q34" s="1" t="s">
        <v>15</v>
      </c>
      <c r="R34" s="1" t="s">
        <v>3</v>
      </c>
    </row>
    <row r="35" spans="1:18" x14ac:dyDescent="0.3">
      <c r="K35" s="3"/>
      <c r="L35" s="1">
        <v>1</v>
      </c>
      <c r="M35" s="2">
        <f>M24/2</f>
        <v>1.136583651049653</v>
      </c>
      <c r="N35" s="2">
        <f t="shared" ref="N35:R35" si="21">N24/2</f>
        <v>1.111561167532704</v>
      </c>
      <c r="O35" s="2">
        <f t="shared" si="21"/>
        <v>0.3732765953909602</v>
      </c>
      <c r="P35" s="2">
        <f t="shared" si="21"/>
        <v>2.7340319546718352</v>
      </c>
      <c r="Q35" s="2">
        <f t="shared" si="21"/>
        <v>1.8982605798906189</v>
      </c>
      <c r="R35" s="2">
        <f t="shared" si="21"/>
        <v>3.6823092703492541</v>
      </c>
    </row>
    <row r="36" spans="1:18" x14ac:dyDescent="0.3">
      <c r="K36" s="3"/>
      <c r="L36" s="1">
        <v>3</v>
      </c>
      <c r="M36" s="2">
        <f t="shared" ref="M36:R36" si="22">M25/2</f>
        <v>0.25732902900113436</v>
      </c>
      <c r="N36" s="2">
        <f t="shared" si="22"/>
        <v>1.8737607015482707</v>
      </c>
      <c r="O36" s="2">
        <f t="shared" si="22"/>
        <v>0.38506695846306999</v>
      </c>
      <c r="P36" s="2">
        <f t="shared" si="22"/>
        <v>2.7846845834253258</v>
      </c>
      <c r="Q36" s="2">
        <f t="shared" si="22"/>
        <v>2.9637682763389908</v>
      </c>
      <c r="R36" s="2">
        <f t="shared" si="22"/>
        <v>3.6112303853165217</v>
      </c>
    </row>
    <row r="37" spans="1:18" x14ac:dyDescent="0.3">
      <c r="A37" s="3" t="s">
        <v>10</v>
      </c>
      <c r="B37" s="3"/>
      <c r="C37" s="3" t="s">
        <v>1</v>
      </c>
      <c r="D37" s="3"/>
      <c r="E37" s="3"/>
      <c r="F37" s="3" t="s">
        <v>2</v>
      </c>
      <c r="G37" s="3"/>
      <c r="H37" s="3"/>
      <c r="K37" s="3"/>
      <c r="L37" s="1">
        <v>5</v>
      </c>
      <c r="M37" s="2">
        <f t="shared" ref="M37:R37" si="23">M26/2</f>
        <v>1.5352773568642248</v>
      </c>
      <c r="N37" s="2">
        <f t="shared" si="23"/>
        <v>0.93055203150244803</v>
      </c>
      <c r="O37" s="2">
        <f t="shared" si="23"/>
        <v>0.33424276980462336</v>
      </c>
      <c r="P37" s="2">
        <f t="shared" si="23"/>
        <v>5.1827375226964607</v>
      </c>
      <c r="Q37" s="2">
        <f t="shared" si="23"/>
        <v>3.2945048945175377</v>
      </c>
      <c r="R37" s="2">
        <f t="shared" si="23"/>
        <v>1.5996483988677015</v>
      </c>
    </row>
    <row r="38" spans="1:18" x14ac:dyDescent="0.3">
      <c r="A38" s="3"/>
      <c r="B38" s="3"/>
      <c r="C38" s="1" t="s">
        <v>6</v>
      </c>
      <c r="D38" s="1" t="s">
        <v>15</v>
      </c>
      <c r="E38" s="1" t="s">
        <v>5</v>
      </c>
      <c r="F38" s="1" t="s">
        <v>4</v>
      </c>
      <c r="G38" s="1" t="s">
        <v>15</v>
      </c>
      <c r="H38" s="1" t="s">
        <v>3</v>
      </c>
      <c r="K38" s="3"/>
      <c r="L38" s="1">
        <v>7</v>
      </c>
      <c r="M38" s="2">
        <f t="shared" ref="M38:R38" si="24">M27/2</f>
        <v>1.6086595092394989</v>
      </c>
      <c r="N38" s="2">
        <f t="shared" si="24"/>
        <v>1.3554196767053284</v>
      </c>
      <c r="O38" s="2">
        <f t="shared" si="24"/>
        <v>0.41660020303243428</v>
      </c>
      <c r="P38" s="2">
        <f t="shared" si="24"/>
        <v>3.1512612389063128</v>
      </c>
      <c r="Q38" s="2">
        <f t="shared" si="24"/>
        <v>2.5476798063793988</v>
      </c>
      <c r="R38" s="2">
        <f t="shared" si="24"/>
        <v>4.9159169096415738</v>
      </c>
    </row>
    <row r="39" spans="1:18" x14ac:dyDescent="0.3">
      <c r="A39" s="3"/>
      <c r="B39" s="1">
        <v>1</v>
      </c>
      <c r="C39" s="1">
        <v>36.979999999999997</v>
      </c>
      <c r="D39" s="1">
        <v>40.119999999999997</v>
      </c>
      <c r="E39" s="1">
        <v>1.99</v>
      </c>
      <c r="F39" s="1">
        <v>64.3</v>
      </c>
      <c r="G39" s="1">
        <v>68.47</v>
      </c>
      <c r="H39" s="1">
        <v>63.39</v>
      </c>
      <c r="K39" s="3"/>
      <c r="L39" s="1">
        <v>8</v>
      </c>
      <c r="M39" s="2">
        <f t="shared" ref="M39:R39" si="25">M28/2</f>
        <v>1.7975643243010755</v>
      </c>
      <c r="N39" s="2">
        <f t="shared" si="25"/>
        <v>0.782323928540261</v>
      </c>
      <c r="O39" s="2">
        <f t="shared" si="25"/>
        <v>0.18189253924593335</v>
      </c>
      <c r="P39" s="2">
        <f t="shared" si="25"/>
        <v>5.1722856710065752</v>
      </c>
      <c r="Q39" s="2">
        <f t="shared" si="25"/>
        <v>2.1221731197053639</v>
      </c>
      <c r="R39" s="2">
        <f t="shared" si="25"/>
        <v>3.0874682015906356</v>
      </c>
    </row>
    <row r="40" spans="1:18" x14ac:dyDescent="0.3">
      <c r="A40" s="3"/>
      <c r="B40" s="1">
        <v>3</v>
      </c>
      <c r="C40" s="1">
        <v>40.950000000000003</v>
      </c>
      <c r="D40" s="1">
        <v>47.27</v>
      </c>
      <c r="E40" s="1">
        <v>2.41</v>
      </c>
      <c r="F40" s="1">
        <v>70.709999999999994</v>
      </c>
      <c r="G40" s="1">
        <v>86.01</v>
      </c>
      <c r="H40" s="1">
        <v>82.61</v>
      </c>
      <c r="K40" s="3"/>
      <c r="L40" s="1">
        <v>9</v>
      </c>
      <c r="M40" s="2">
        <f t="shared" ref="M40:R40" si="26">M29/2</f>
        <v>1.4178157717066049</v>
      </c>
      <c r="N40" s="2">
        <f t="shared" si="26"/>
        <v>0.76919160757685601</v>
      </c>
      <c r="O40" s="2">
        <f t="shared" si="26"/>
        <v>0.51473445824036268</v>
      </c>
      <c r="P40" s="2">
        <f t="shared" si="26"/>
        <v>5.4649477734619385</v>
      </c>
      <c r="Q40" s="2">
        <f t="shared" si="26"/>
        <v>1.8353863977829494</v>
      </c>
      <c r="R40" s="2">
        <f t="shared" si="26"/>
        <v>3.2052073515868789</v>
      </c>
    </row>
    <row r="41" spans="1:18" x14ac:dyDescent="0.3">
      <c r="A41" s="3"/>
      <c r="B41" s="1">
        <v>5</v>
      </c>
      <c r="C41" s="1">
        <v>71.290000000000006</v>
      </c>
      <c r="D41" s="1">
        <v>59.04</v>
      </c>
      <c r="E41" s="1">
        <v>3.06</v>
      </c>
      <c r="F41" s="1">
        <v>146.81</v>
      </c>
      <c r="G41" s="1">
        <v>183.61</v>
      </c>
      <c r="H41" s="1">
        <v>62.23</v>
      </c>
      <c r="K41" s="3"/>
      <c r="L41" s="1">
        <v>10</v>
      </c>
      <c r="M41" s="2">
        <f t="shared" ref="M41:R41" si="27">M30/2</f>
        <v>0.67876841595642934</v>
      </c>
      <c r="N41" s="2">
        <f t="shared" si="27"/>
        <v>1.413076394195792</v>
      </c>
      <c r="O41" s="2">
        <f t="shared" si="27"/>
        <v>0.38619066426658549</v>
      </c>
      <c r="P41" s="2">
        <f t="shared" si="27"/>
        <v>3.1782066320227425</v>
      </c>
      <c r="Q41" s="2">
        <f t="shared" si="27"/>
        <v>4.0365584557474987</v>
      </c>
      <c r="R41" s="2">
        <f t="shared" si="27"/>
        <v>3.7952916966288517</v>
      </c>
    </row>
    <row r="42" spans="1:18" x14ac:dyDescent="0.3">
      <c r="A42" s="3"/>
      <c r="B42" s="1">
        <v>7</v>
      </c>
      <c r="C42" s="1">
        <v>61.61</v>
      </c>
      <c r="D42" s="1">
        <v>46.53</v>
      </c>
      <c r="E42" s="1">
        <v>4.1500000000000004</v>
      </c>
      <c r="F42" s="1">
        <v>93.52</v>
      </c>
      <c r="G42" s="1">
        <v>75.150000000000006</v>
      </c>
      <c r="H42" s="1">
        <v>54.12</v>
      </c>
    </row>
    <row r="43" spans="1:18" x14ac:dyDescent="0.3">
      <c r="A43" s="3"/>
      <c r="B43" s="1">
        <v>8</v>
      </c>
      <c r="C43" s="1">
        <v>47.48</v>
      </c>
      <c r="D43" s="1">
        <v>53.95</v>
      </c>
      <c r="E43" s="1">
        <v>3.69</v>
      </c>
      <c r="F43" s="1">
        <v>139.82</v>
      </c>
      <c r="G43" s="1">
        <v>112.3</v>
      </c>
      <c r="H43" s="1">
        <v>78.760000000000005</v>
      </c>
    </row>
    <row r="44" spans="1:18" x14ac:dyDescent="0.3">
      <c r="A44" s="3"/>
      <c r="B44" s="1">
        <v>9</v>
      </c>
      <c r="C44" s="1">
        <v>38.21</v>
      </c>
      <c r="D44" s="1">
        <v>72.47</v>
      </c>
      <c r="E44" s="1">
        <v>2.52</v>
      </c>
      <c r="F44" s="1">
        <v>129.30000000000001</v>
      </c>
      <c r="G44" s="1">
        <v>128.74</v>
      </c>
      <c r="H44" s="1">
        <v>67.92</v>
      </c>
    </row>
    <row r="45" spans="1:18" x14ac:dyDescent="0.3">
      <c r="A45" s="3"/>
      <c r="B45" s="1">
        <v>10</v>
      </c>
      <c r="C45" s="1">
        <v>39.18</v>
      </c>
      <c r="D45" s="1">
        <v>47.59</v>
      </c>
      <c r="E45" s="1">
        <v>5.47</v>
      </c>
      <c r="F45" s="1">
        <v>114.14</v>
      </c>
      <c r="G45" s="1">
        <v>73.37</v>
      </c>
      <c r="H45" s="1">
        <v>93.4</v>
      </c>
    </row>
  </sheetData>
  <mergeCells count="32">
    <mergeCell ref="K33:L34"/>
    <mergeCell ref="M33:O33"/>
    <mergeCell ref="P33:R33"/>
    <mergeCell ref="K35:K41"/>
    <mergeCell ref="P11:R11"/>
    <mergeCell ref="K13:K19"/>
    <mergeCell ref="K22:L23"/>
    <mergeCell ref="M22:O22"/>
    <mergeCell ref="P22:R22"/>
    <mergeCell ref="K24:K30"/>
    <mergeCell ref="A39:A45"/>
    <mergeCell ref="K1:L2"/>
    <mergeCell ref="M1:O1"/>
    <mergeCell ref="P1:R1"/>
    <mergeCell ref="K3:K9"/>
    <mergeCell ref="K11:L12"/>
    <mergeCell ref="M11:O11"/>
    <mergeCell ref="A15:A21"/>
    <mergeCell ref="A25:B26"/>
    <mergeCell ref="C25:E25"/>
    <mergeCell ref="F25:H25"/>
    <mergeCell ref="A27:A33"/>
    <mergeCell ref="A37:B38"/>
    <mergeCell ref="C37:E37"/>
    <mergeCell ref="F37:H37"/>
    <mergeCell ref="A3:A9"/>
    <mergeCell ref="C1:E1"/>
    <mergeCell ref="F1:H1"/>
    <mergeCell ref="A1:B2"/>
    <mergeCell ref="A13:B14"/>
    <mergeCell ref="C13:E13"/>
    <mergeCell ref="F13:H13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2020-05-13T01:48:30Z</dcterms:created>
  <dcterms:modified xsi:type="dcterms:W3CDTF">2020-07-14T07:50:19Z</dcterms:modified>
</cp:coreProperties>
</file>