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Fc, FcK infiltration 논문작성\Fc FcK 논문 참고자료\Editing 완료\PeerJ submission\PeerJ\PeerJ Raw data\Raw data PNG\"/>
    </mc:Choice>
  </mc:AlternateContent>
  <bookViews>
    <workbookView xWindow="0" yWindow="0" windowWidth="28800" windowHeight="1228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62" i="1" l="1"/>
  <c r="S62" i="1"/>
  <c r="T62" i="1"/>
  <c r="U62" i="1"/>
  <c r="V62" i="1"/>
  <c r="W62" i="1"/>
  <c r="R64" i="1"/>
  <c r="S64" i="1"/>
  <c r="T64" i="1"/>
  <c r="U64" i="1"/>
  <c r="V64" i="1"/>
  <c r="W64" i="1"/>
  <c r="S60" i="1"/>
  <c r="T60" i="1"/>
  <c r="U60" i="1"/>
  <c r="V60" i="1"/>
  <c r="W60" i="1"/>
  <c r="R60" i="1"/>
  <c r="R53" i="1"/>
  <c r="S53" i="1"/>
  <c r="T53" i="1"/>
  <c r="U53" i="1"/>
  <c r="V53" i="1"/>
  <c r="W53" i="1"/>
  <c r="R55" i="1"/>
  <c r="S55" i="1"/>
  <c r="T55" i="1"/>
  <c r="U55" i="1"/>
  <c r="V55" i="1"/>
  <c r="W55" i="1"/>
  <c r="S51" i="1"/>
  <c r="T51" i="1"/>
  <c r="U51" i="1"/>
  <c r="V51" i="1"/>
  <c r="W51" i="1"/>
  <c r="R51" i="1"/>
  <c r="R44" i="1"/>
  <c r="S44" i="1"/>
  <c r="T44" i="1"/>
  <c r="U44" i="1"/>
  <c r="V44" i="1"/>
  <c r="W44" i="1"/>
  <c r="R46" i="1"/>
  <c r="S46" i="1"/>
  <c r="T46" i="1"/>
  <c r="U46" i="1"/>
  <c r="V46" i="1"/>
  <c r="W46" i="1"/>
  <c r="S42" i="1"/>
  <c r="T42" i="1"/>
  <c r="U42" i="1"/>
  <c r="V42" i="1"/>
  <c r="W42" i="1"/>
  <c r="R42" i="1"/>
  <c r="R37" i="1"/>
  <c r="R35" i="1"/>
  <c r="S35" i="1"/>
  <c r="T35" i="1"/>
  <c r="U35" i="1"/>
  <c r="V35" i="1"/>
  <c r="W35" i="1"/>
  <c r="S37" i="1"/>
  <c r="T37" i="1"/>
  <c r="U37" i="1"/>
  <c r="V37" i="1"/>
  <c r="W37" i="1"/>
  <c r="S33" i="1"/>
  <c r="T33" i="1"/>
  <c r="U33" i="1"/>
  <c r="V33" i="1"/>
  <c r="W33" i="1"/>
  <c r="R33" i="1"/>
  <c r="AC25" i="1"/>
  <c r="AD25" i="1"/>
  <c r="AE25" i="1"/>
  <c r="AF25" i="1"/>
  <c r="AG25" i="1"/>
  <c r="AB25" i="1"/>
  <c r="AC23" i="1"/>
  <c r="AD23" i="1"/>
  <c r="AE23" i="1"/>
  <c r="AF23" i="1"/>
  <c r="AG23" i="1"/>
  <c r="AB23" i="1"/>
  <c r="AC21" i="1"/>
  <c r="AD21" i="1"/>
  <c r="AE21" i="1"/>
  <c r="AF21" i="1"/>
  <c r="AG21" i="1"/>
  <c r="AB21" i="1"/>
  <c r="S23" i="1"/>
  <c r="T23" i="1"/>
  <c r="U23" i="1"/>
  <c r="V23" i="1"/>
  <c r="W23" i="1"/>
  <c r="R23" i="1"/>
  <c r="S25" i="1"/>
  <c r="T25" i="1"/>
  <c r="U25" i="1"/>
  <c r="V25" i="1"/>
  <c r="W25" i="1"/>
  <c r="R25" i="1"/>
  <c r="S21" i="1"/>
  <c r="T21" i="1"/>
  <c r="U21" i="1"/>
  <c r="V21" i="1"/>
  <c r="W21" i="1"/>
  <c r="R21" i="1"/>
  <c r="AC16" i="1"/>
  <c r="AD16" i="1"/>
  <c r="AE16" i="1"/>
  <c r="AF16" i="1"/>
  <c r="AG16" i="1"/>
  <c r="AB16" i="1"/>
  <c r="AC14" i="1"/>
  <c r="AD14" i="1"/>
  <c r="AE14" i="1"/>
  <c r="AF14" i="1"/>
  <c r="AG14" i="1"/>
  <c r="AB14" i="1"/>
  <c r="AC12" i="1"/>
  <c r="AD12" i="1"/>
  <c r="AE12" i="1"/>
  <c r="AF12" i="1"/>
  <c r="AG12" i="1"/>
  <c r="AB12" i="1"/>
  <c r="S16" i="1"/>
  <c r="T16" i="1"/>
  <c r="U16" i="1"/>
  <c r="V16" i="1"/>
  <c r="W16" i="1"/>
  <c r="R16" i="1"/>
  <c r="S14" i="1"/>
  <c r="T14" i="1"/>
  <c r="U14" i="1"/>
  <c r="V14" i="1"/>
  <c r="W14" i="1"/>
  <c r="R14" i="1"/>
  <c r="S12" i="1"/>
  <c r="T12" i="1"/>
  <c r="U12" i="1"/>
  <c r="V12" i="1"/>
  <c r="W12" i="1"/>
  <c r="R12" i="1"/>
  <c r="AC7" i="1"/>
  <c r="AD7" i="1"/>
  <c r="AE7" i="1"/>
  <c r="AF7" i="1"/>
  <c r="AG7" i="1"/>
  <c r="AB7" i="1"/>
  <c r="AC5" i="1"/>
  <c r="AD5" i="1"/>
  <c r="AE5" i="1"/>
  <c r="AF5" i="1"/>
  <c r="AG5" i="1"/>
  <c r="AB5" i="1"/>
  <c r="R7" i="1"/>
  <c r="R5" i="1"/>
  <c r="AC3" i="1"/>
  <c r="AD3" i="1"/>
  <c r="AE3" i="1"/>
  <c r="AF3" i="1"/>
  <c r="AG3" i="1"/>
  <c r="AB3" i="1"/>
  <c r="S5" i="1"/>
  <c r="T5" i="1"/>
  <c r="U5" i="1"/>
  <c r="V5" i="1"/>
  <c r="W5" i="1"/>
  <c r="S7" i="1"/>
  <c r="T7" i="1"/>
  <c r="U7" i="1"/>
  <c r="V7" i="1"/>
  <c r="W7" i="1"/>
  <c r="S3" i="1"/>
  <c r="T3" i="1"/>
  <c r="U3" i="1"/>
  <c r="V3" i="1"/>
  <c r="W3" i="1"/>
  <c r="R3" i="1"/>
  <c r="F21" i="1"/>
  <c r="F32" i="1"/>
  <c r="F10" i="1"/>
</calcChain>
</file>

<file path=xl/sharedStrings.xml><?xml version="1.0" encoding="utf-8"?>
<sst xmlns="http://schemas.openxmlformats.org/spreadsheetml/2006/main" count="115" uniqueCount="30">
  <si>
    <t>1st</t>
    <phoneticPr fontId="1" type="noConversion"/>
  </si>
  <si>
    <t>2nd</t>
    <phoneticPr fontId="1" type="noConversion"/>
  </si>
  <si>
    <t>3rd</t>
    <phoneticPr fontId="1" type="noConversion"/>
  </si>
  <si>
    <r>
      <t>EpCAM-Fc</t>
    </r>
    <r>
      <rPr>
        <vertAlign val="superscript"/>
        <sz val="10"/>
        <color rgb="FF27413E"/>
        <rFont val="Arial"/>
        <family val="2"/>
      </rPr>
      <t>M</t>
    </r>
    <phoneticPr fontId="1" type="noConversion"/>
  </si>
  <si>
    <r>
      <t>GA733-Fc</t>
    </r>
    <r>
      <rPr>
        <vertAlign val="superscript"/>
        <sz val="10"/>
        <color rgb="FF27413E"/>
        <rFont val="Arial"/>
        <family val="2"/>
      </rPr>
      <t>P</t>
    </r>
    <phoneticPr fontId="1" type="noConversion"/>
  </si>
  <si>
    <r>
      <t>GA733-FcK</t>
    </r>
    <r>
      <rPr>
        <vertAlign val="superscript"/>
        <sz val="10"/>
        <color rgb="FF27413E"/>
        <rFont val="Arial"/>
        <family val="2"/>
      </rPr>
      <t>P</t>
    </r>
    <phoneticPr fontId="1" type="noConversion"/>
  </si>
  <si>
    <t>Positive control</t>
    <phoneticPr fontId="1" type="noConversion"/>
  </si>
  <si>
    <t>50 ng</t>
    <phoneticPr fontId="1" type="noConversion"/>
  </si>
  <si>
    <t>25 ng</t>
    <phoneticPr fontId="1" type="noConversion"/>
  </si>
  <si>
    <t>12.5 ng</t>
    <phoneticPr fontId="1" type="noConversion"/>
  </si>
  <si>
    <t>6.25 ng</t>
    <phoneticPr fontId="1" type="noConversion"/>
  </si>
  <si>
    <t>3.125 ng</t>
    <phoneticPr fontId="1" type="noConversion"/>
  </si>
  <si>
    <t>1.56 ng</t>
    <phoneticPr fontId="1" type="noConversion"/>
  </si>
  <si>
    <t>average absorbance</t>
    <phoneticPr fontId="1" type="noConversion"/>
  </si>
  <si>
    <t>standard deviation</t>
    <phoneticPr fontId="1" type="noConversion"/>
  </si>
  <si>
    <t>standard error</t>
    <phoneticPr fontId="1" type="noConversion"/>
  </si>
  <si>
    <t>error range</t>
    <phoneticPr fontId="1" type="noConversion"/>
  </si>
  <si>
    <t>1st-1 absorbance</t>
    <phoneticPr fontId="1" type="noConversion"/>
  </si>
  <si>
    <t>1st-2 absorbance</t>
    <phoneticPr fontId="1" type="noConversion"/>
  </si>
  <si>
    <t>2nd-1 absorbance</t>
    <phoneticPr fontId="1" type="noConversion"/>
  </si>
  <si>
    <t>2nd-2 absorbance</t>
    <phoneticPr fontId="1" type="noConversion"/>
  </si>
  <si>
    <t>3rd-1 absorbance</t>
    <phoneticPr fontId="1" type="noConversion"/>
  </si>
  <si>
    <t>3rd-2 absorbance</t>
    <phoneticPr fontId="1" type="noConversion"/>
  </si>
  <si>
    <r>
      <t>GA733-Fc</t>
    </r>
    <r>
      <rPr>
        <vertAlign val="superscript"/>
        <sz val="10"/>
        <color rgb="FF27413E"/>
        <rFont val="Arial"/>
        <family val="2"/>
      </rPr>
      <t>M</t>
    </r>
    <phoneticPr fontId="1" type="noConversion"/>
  </si>
  <si>
    <r>
      <t>GA733-Fc</t>
    </r>
    <r>
      <rPr>
        <vertAlign val="superscript"/>
        <sz val="10"/>
        <color rgb="FF27413E"/>
        <rFont val="Arial"/>
        <family val="2"/>
      </rPr>
      <t>M</t>
    </r>
    <phoneticPr fontId="1" type="noConversion"/>
  </si>
  <si>
    <r>
      <t>GA733-Fc</t>
    </r>
    <r>
      <rPr>
        <vertAlign val="superscript"/>
        <sz val="10"/>
        <color rgb="FF27413E"/>
        <rFont val="Arial"/>
        <family val="2"/>
      </rPr>
      <t>M</t>
    </r>
    <phoneticPr fontId="1" type="noConversion"/>
  </si>
  <si>
    <r>
      <t>GA733-Fc</t>
    </r>
    <r>
      <rPr>
        <vertAlign val="superscript"/>
        <sz val="10"/>
        <color rgb="FF27413E"/>
        <rFont val="Arial"/>
        <family val="2"/>
      </rPr>
      <t>M</t>
    </r>
    <phoneticPr fontId="1" type="noConversion"/>
  </si>
  <si>
    <r>
      <t>GA733-Fc</t>
    </r>
    <r>
      <rPr>
        <vertAlign val="superscript"/>
        <sz val="10"/>
        <color rgb="FF27413E"/>
        <rFont val="Arial"/>
        <family val="2"/>
      </rPr>
      <t>M</t>
    </r>
    <phoneticPr fontId="1" type="noConversion"/>
  </si>
  <si>
    <r>
      <t>GA733-Fc</t>
    </r>
    <r>
      <rPr>
        <vertAlign val="superscript"/>
        <sz val="10"/>
        <color rgb="FF27413E"/>
        <rFont val="Arial"/>
        <family val="2"/>
      </rPr>
      <t>M</t>
    </r>
    <phoneticPr fontId="1" type="noConversion"/>
  </si>
  <si>
    <r>
      <t>GA733-Fc</t>
    </r>
    <r>
      <rPr>
        <vertAlign val="superscript"/>
        <sz val="10"/>
        <color rgb="FF27413E"/>
        <rFont val="Arial"/>
        <family val="2"/>
      </rPr>
      <t>M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</si>
</sst>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0"/>
  </numFmts>
  <fonts count="6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color rgb="FF27413E"/>
      <name val="Arial"/>
      <family val="2"/>
    </font>
    <font>
      <sz val="10"/>
      <color rgb="FF000000"/>
      <name val="Arial"/>
      <family val="2"/>
    </font>
    <font>
      <sz val="7"/>
      <color rgb="FF000000"/>
      <name val="Arial"/>
      <family val="2"/>
    </font>
    <font>
      <vertAlign val="superscript"/>
      <sz val="10"/>
      <color rgb="FF27413E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ABCEEA"/>
        <bgColor indexed="64"/>
      </patternFill>
    </fill>
    <fill>
      <patternFill patternType="solid">
        <fgColor rgb="FFC9E0F4"/>
        <bgColor indexed="64"/>
      </patternFill>
    </fill>
    <fill>
      <patternFill patternType="solid">
        <fgColor rgb="FFD8E9F9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BAD7EF"/>
        <bgColor indexed="64"/>
      </patternFill>
    </fill>
    <fill>
      <patternFill patternType="solid">
        <fgColor rgb="FF6FA9D6"/>
        <bgColor indexed="64"/>
      </patternFill>
    </fill>
    <fill>
      <patternFill patternType="solid">
        <fgColor rgb="FF247CBD"/>
        <bgColor indexed="64"/>
      </patternFill>
    </fill>
    <fill>
      <patternFill patternType="solid">
        <fgColor rgb="FF428EC7"/>
        <bgColor indexed="64"/>
      </patternFill>
    </fill>
    <fill>
      <patternFill patternType="solid">
        <fgColor rgb="FF9CC5E5"/>
        <bgColor indexed="64"/>
      </patternFill>
    </fill>
    <fill>
      <patternFill patternType="solid">
        <fgColor rgb="FF8DBCE0"/>
        <bgColor indexed="64"/>
      </patternFill>
    </fill>
    <fill>
      <patternFill patternType="solid">
        <fgColor rgb="FF7EB2DB"/>
        <bgColor indexed="64"/>
      </patternFill>
    </fill>
    <fill>
      <patternFill patternType="solid">
        <fgColor rgb="FF5197CC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0" fillId="2" borderId="1" xfId="0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/>
    <xf numFmtId="0" fontId="3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 wrapText="1"/>
    </xf>
    <xf numFmtId="0" fontId="3" fillId="10" borderId="1" xfId="0" applyFont="1" applyFill="1" applyBorder="1" applyAlignment="1">
      <alignment horizontal="center" vertical="center" wrapText="1"/>
    </xf>
    <xf numFmtId="0" fontId="3" fillId="11" borderId="1" xfId="0" applyFont="1" applyFill="1" applyBorder="1" applyAlignment="1">
      <alignment horizontal="center" vertical="center" wrapText="1"/>
    </xf>
    <xf numFmtId="0" fontId="3" fillId="12" borderId="1" xfId="0" applyFont="1" applyFill="1" applyBorder="1" applyAlignment="1">
      <alignment horizontal="center" vertical="center" wrapText="1"/>
    </xf>
    <xf numFmtId="0" fontId="3" fillId="13" borderId="1" xfId="0" applyFont="1" applyFill="1" applyBorder="1" applyAlignment="1">
      <alignment horizontal="center" vertical="center" wrapText="1"/>
    </xf>
    <xf numFmtId="0" fontId="3" fillId="14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Sheet1!$R$32</c:f>
              <c:strCache>
                <c:ptCount val="1"/>
                <c:pt idx="0">
                  <c:v>50 ng</c:v>
                </c:pt>
              </c:strCache>
            </c:strRef>
          </c:tx>
          <c:spPr>
            <a:solidFill>
              <a:schemeClr val="accent3">
                <a:shade val="5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Sheet1!$R$60:$R$65</c:f>
                <c:numCache>
                  <c:formatCode>General</c:formatCode>
                  <c:ptCount val="6"/>
                  <c:pt idx="0">
                    <c:v>1.0623480283472741E-2</c:v>
                  </c:pt>
                  <c:pt idx="2">
                    <c:v>1.8955503451797542E-2</c:v>
                  </c:pt>
                  <c:pt idx="4">
                    <c:v>2.9155021484776621E-2</c:v>
                  </c:pt>
                </c:numCache>
              </c:numRef>
            </c:plus>
            <c:minus>
              <c:numRef>
                <c:f>Sheet1!$R$60:$R$65</c:f>
                <c:numCache>
                  <c:formatCode>General</c:formatCode>
                  <c:ptCount val="6"/>
                  <c:pt idx="0">
                    <c:v>1.0623480283472741E-2</c:v>
                  </c:pt>
                  <c:pt idx="2">
                    <c:v>1.8955503451797542E-2</c:v>
                  </c:pt>
                  <c:pt idx="4">
                    <c:v>2.9155021484776621E-2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Sheet1!$Q$33:$Q$38</c:f>
              <c:strCache>
                <c:ptCount val="5"/>
                <c:pt idx="0">
                  <c:v>GA733-FcM</c:v>
                </c:pt>
                <c:pt idx="2">
                  <c:v>GA733-FcP</c:v>
                </c:pt>
                <c:pt idx="4">
                  <c:v>GA733-FcKP</c:v>
                </c:pt>
              </c:strCache>
            </c:strRef>
          </c:cat>
          <c:val>
            <c:numRef>
              <c:f>Sheet1!$R$33:$R$38</c:f>
              <c:numCache>
                <c:formatCode>0.000</c:formatCode>
                <c:ptCount val="6"/>
                <c:pt idx="0">
                  <c:v>0.29099999999999998</c:v>
                </c:pt>
                <c:pt idx="2">
                  <c:v>0.52866666666666673</c:v>
                </c:pt>
                <c:pt idx="4">
                  <c:v>0.94016666666666648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3D7-4ACF-8632-B26BB88F69BA}"/>
            </c:ext>
          </c:extLst>
        </c:ser>
        <c:ser>
          <c:idx val="1"/>
          <c:order val="1"/>
          <c:tx>
            <c:strRef>
              <c:f>Sheet1!$S$32</c:f>
              <c:strCache>
                <c:ptCount val="1"/>
                <c:pt idx="0">
                  <c:v>25 ng</c:v>
                </c:pt>
              </c:strCache>
            </c:strRef>
          </c:tx>
          <c:spPr>
            <a:solidFill>
              <a:schemeClr val="accent3">
                <a:shade val="7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Sheet1!$S$60:$S$65</c:f>
                <c:numCache>
                  <c:formatCode>General</c:formatCode>
                  <c:ptCount val="6"/>
                  <c:pt idx="0">
                    <c:v>7.3072452629793002E-3</c:v>
                  </c:pt>
                  <c:pt idx="2">
                    <c:v>1.2249263016379571E-2</c:v>
                  </c:pt>
                  <c:pt idx="4">
                    <c:v>2.7210368734485599E-2</c:v>
                  </c:pt>
                </c:numCache>
              </c:numRef>
            </c:plus>
            <c:minus>
              <c:numRef>
                <c:f>Sheet1!$S$60:$S$65</c:f>
                <c:numCache>
                  <c:formatCode>General</c:formatCode>
                  <c:ptCount val="6"/>
                  <c:pt idx="0">
                    <c:v>7.3072452629793002E-3</c:v>
                  </c:pt>
                  <c:pt idx="2">
                    <c:v>1.2249263016379571E-2</c:v>
                  </c:pt>
                  <c:pt idx="4">
                    <c:v>2.7210368734485599E-2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Sheet1!$Q$33:$Q$38</c:f>
              <c:strCache>
                <c:ptCount val="5"/>
                <c:pt idx="0">
                  <c:v>GA733-FcM</c:v>
                </c:pt>
                <c:pt idx="2">
                  <c:v>GA733-FcP</c:v>
                </c:pt>
                <c:pt idx="4">
                  <c:v>GA733-FcKP</c:v>
                </c:pt>
              </c:strCache>
            </c:strRef>
          </c:cat>
          <c:val>
            <c:numRef>
              <c:f>Sheet1!$S$33:$S$38</c:f>
              <c:numCache>
                <c:formatCode>0.000</c:formatCode>
                <c:ptCount val="6"/>
                <c:pt idx="0">
                  <c:v>0.11749999999999998</c:v>
                </c:pt>
                <c:pt idx="2">
                  <c:v>0.24433333333333332</c:v>
                </c:pt>
                <c:pt idx="4">
                  <c:v>0.42349999999999993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3D7-4ACF-8632-B26BB88F69BA}"/>
            </c:ext>
          </c:extLst>
        </c:ser>
        <c:ser>
          <c:idx val="2"/>
          <c:order val="2"/>
          <c:tx>
            <c:strRef>
              <c:f>Sheet1!$T$32</c:f>
              <c:strCache>
                <c:ptCount val="1"/>
                <c:pt idx="0">
                  <c:v>12.5 ng</c:v>
                </c:pt>
              </c:strCache>
            </c:strRef>
          </c:tx>
          <c:spPr>
            <a:solidFill>
              <a:schemeClr val="accent3">
                <a:shade val="9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Sheet1!$T$60:$T$65</c:f>
                <c:numCache>
                  <c:formatCode>General</c:formatCode>
                  <c:ptCount val="6"/>
                  <c:pt idx="0">
                    <c:v>8.3001004009991761E-3</c:v>
                  </c:pt>
                  <c:pt idx="2">
                    <c:v>1.3565888593576663E-2</c:v>
                  </c:pt>
                  <c:pt idx="4">
                    <c:v>1.4777328731690461E-2</c:v>
                  </c:pt>
                </c:numCache>
              </c:numRef>
            </c:plus>
            <c:minus>
              <c:numRef>
                <c:f>Sheet1!$T$60:$T$65</c:f>
                <c:numCache>
                  <c:formatCode>General</c:formatCode>
                  <c:ptCount val="6"/>
                  <c:pt idx="0">
                    <c:v>8.3001004009991761E-3</c:v>
                  </c:pt>
                  <c:pt idx="2">
                    <c:v>1.3565888593576663E-2</c:v>
                  </c:pt>
                  <c:pt idx="4">
                    <c:v>1.4777328731690461E-2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Sheet1!$Q$33:$Q$38</c:f>
              <c:strCache>
                <c:ptCount val="5"/>
                <c:pt idx="0">
                  <c:v>GA733-FcM</c:v>
                </c:pt>
                <c:pt idx="2">
                  <c:v>GA733-FcP</c:v>
                </c:pt>
                <c:pt idx="4">
                  <c:v>GA733-FcKP</c:v>
                </c:pt>
              </c:strCache>
            </c:strRef>
          </c:cat>
          <c:val>
            <c:numRef>
              <c:f>Sheet1!$T$33:$T$38</c:f>
              <c:numCache>
                <c:formatCode>0.000</c:formatCode>
                <c:ptCount val="6"/>
                <c:pt idx="0">
                  <c:v>3.6999999999999998E-2</c:v>
                </c:pt>
                <c:pt idx="2">
                  <c:v>0.10699999999999998</c:v>
                </c:pt>
                <c:pt idx="4">
                  <c:v>0.21366666666666667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3D7-4ACF-8632-B26BB88F69BA}"/>
            </c:ext>
          </c:extLst>
        </c:ser>
        <c:ser>
          <c:idx val="3"/>
          <c:order val="3"/>
          <c:tx>
            <c:strRef>
              <c:f>Sheet1!$U$32</c:f>
              <c:strCache>
                <c:ptCount val="1"/>
                <c:pt idx="0">
                  <c:v>6.25 ng</c:v>
                </c:pt>
              </c:strCache>
            </c:strRef>
          </c:tx>
          <c:spPr>
            <a:solidFill>
              <a:schemeClr val="accent3">
                <a:tint val="9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Sheet1!$U$60:$U$65</c:f>
                <c:numCache>
                  <c:formatCode>General</c:formatCode>
                  <c:ptCount val="6"/>
                  <c:pt idx="0">
                    <c:v>9.5412845629459717E-3</c:v>
                  </c:pt>
                  <c:pt idx="2">
                    <c:v>1.3726444469627881E-2</c:v>
                  </c:pt>
                  <c:pt idx="4">
                    <c:v>1.2279499627880235E-2</c:v>
                  </c:pt>
                </c:numCache>
              </c:numRef>
            </c:plus>
            <c:minus>
              <c:numRef>
                <c:f>Sheet1!$U$60:$U$65</c:f>
                <c:numCache>
                  <c:formatCode>General</c:formatCode>
                  <c:ptCount val="6"/>
                  <c:pt idx="0">
                    <c:v>9.5412845629459717E-3</c:v>
                  </c:pt>
                  <c:pt idx="2">
                    <c:v>1.3726444469627881E-2</c:v>
                  </c:pt>
                  <c:pt idx="4">
                    <c:v>1.2279499627880235E-2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Sheet1!$Q$33:$Q$38</c:f>
              <c:strCache>
                <c:ptCount val="5"/>
                <c:pt idx="0">
                  <c:v>GA733-FcM</c:v>
                </c:pt>
                <c:pt idx="2">
                  <c:v>GA733-FcP</c:v>
                </c:pt>
                <c:pt idx="4">
                  <c:v>GA733-FcKP</c:v>
                </c:pt>
              </c:strCache>
            </c:strRef>
          </c:cat>
          <c:val>
            <c:numRef>
              <c:f>Sheet1!$U$33:$U$38</c:f>
              <c:numCache>
                <c:formatCode>0.000</c:formatCode>
                <c:ptCount val="6"/>
                <c:pt idx="0">
                  <c:v>4.6666666666666618E-3</c:v>
                </c:pt>
                <c:pt idx="2">
                  <c:v>3.8833333333333338E-2</c:v>
                </c:pt>
                <c:pt idx="4">
                  <c:v>9.633333333333334E-2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3D7-4ACF-8632-B26BB88F69BA}"/>
            </c:ext>
          </c:extLst>
        </c:ser>
        <c:ser>
          <c:idx val="4"/>
          <c:order val="4"/>
          <c:tx>
            <c:strRef>
              <c:f>Sheet1!$V$32</c:f>
              <c:strCache>
                <c:ptCount val="1"/>
                <c:pt idx="0">
                  <c:v>3.125 ng</c:v>
                </c:pt>
              </c:strCache>
            </c:strRef>
          </c:tx>
          <c:spPr>
            <a:solidFill>
              <a:schemeClr val="accent3">
                <a:tint val="7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Sheet1!$V$60:$V$65</c:f>
                <c:numCache>
                  <c:formatCode>General</c:formatCode>
                  <c:ptCount val="6"/>
                  <c:pt idx="0">
                    <c:v>1.0115513388410454E-2</c:v>
                  </c:pt>
                  <c:pt idx="2">
                    <c:v>1.2485435959993994E-2</c:v>
                  </c:pt>
                  <c:pt idx="4">
                    <c:v>1.1514423322270399E-2</c:v>
                  </c:pt>
                </c:numCache>
              </c:numRef>
            </c:plus>
            <c:minus>
              <c:numRef>
                <c:f>Sheet1!$V$60:$V$65</c:f>
                <c:numCache>
                  <c:formatCode>General</c:formatCode>
                  <c:ptCount val="6"/>
                  <c:pt idx="0">
                    <c:v>1.0115513388410454E-2</c:v>
                  </c:pt>
                  <c:pt idx="2">
                    <c:v>1.2485435959993994E-2</c:v>
                  </c:pt>
                  <c:pt idx="4">
                    <c:v>1.1514423322270399E-2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Sheet1!$Q$33:$Q$38</c:f>
              <c:strCache>
                <c:ptCount val="5"/>
                <c:pt idx="0">
                  <c:v>GA733-FcM</c:v>
                </c:pt>
                <c:pt idx="2">
                  <c:v>GA733-FcP</c:v>
                </c:pt>
                <c:pt idx="4">
                  <c:v>GA733-FcKP</c:v>
                </c:pt>
              </c:strCache>
            </c:strRef>
          </c:cat>
          <c:val>
            <c:numRef>
              <c:f>Sheet1!$V$33:$V$38</c:f>
              <c:numCache>
                <c:formatCode>0.000</c:formatCode>
                <c:ptCount val="6"/>
                <c:pt idx="0">
                  <c:v>-6.1666666666666814E-3</c:v>
                </c:pt>
                <c:pt idx="2">
                  <c:v>-1.6666666666666774E-3</c:v>
                </c:pt>
                <c:pt idx="4">
                  <c:v>2.9833333333333333E-2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3D7-4ACF-8632-B26BB88F69BA}"/>
            </c:ext>
          </c:extLst>
        </c:ser>
        <c:ser>
          <c:idx val="5"/>
          <c:order val="5"/>
          <c:tx>
            <c:strRef>
              <c:f>Sheet1!$W$32</c:f>
              <c:strCache>
                <c:ptCount val="1"/>
                <c:pt idx="0">
                  <c:v>1.56 ng</c:v>
                </c:pt>
              </c:strCache>
            </c:strRef>
          </c:tx>
          <c:spPr>
            <a:solidFill>
              <a:schemeClr val="accent3">
                <a:tint val="5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Sheet1!$W$60:$W$65</c:f>
                <c:numCache>
                  <c:formatCode>General</c:formatCode>
                  <c:ptCount val="6"/>
                  <c:pt idx="0">
                    <c:v>8.9056785879073324E-3</c:v>
                  </c:pt>
                  <c:pt idx="2">
                    <c:v>9.7068847274041099E-3</c:v>
                  </c:pt>
                  <c:pt idx="4">
                    <c:v>1.0942082373418082E-2</c:v>
                  </c:pt>
                </c:numCache>
              </c:numRef>
            </c:plus>
            <c:minus>
              <c:numRef>
                <c:f>Sheet1!$W$60:$W$65</c:f>
                <c:numCache>
                  <c:formatCode>General</c:formatCode>
                  <c:ptCount val="6"/>
                  <c:pt idx="0">
                    <c:v>8.9056785879073324E-3</c:v>
                  </c:pt>
                  <c:pt idx="2">
                    <c:v>9.7068847274041099E-3</c:v>
                  </c:pt>
                  <c:pt idx="4">
                    <c:v>1.0942082373418082E-2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Sheet1!$Q$33:$Q$38</c:f>
              <c:strCache>
                <c:ptCount val="5"/>
                <c:pt idx="0">
                  <c:v>GA733-FcM</c:v>
                </c:pt>
                <c:pt idx="2">
                  <c:v>GA733-FcP</c:v>
                </c:pt>
                <c:pt idx="4">
                  <c:v>GA733-FcKP</c:v>
                </c:pt>
              </c:strCache>
            </c:strRef>
          </c:cat>
          <c:val>
            <c:numRef>
              <c:f>Sheet1!$W$33:$W$38</c:f>
              <c:numCache>
                <c:formatCode>0.000</c:formatCode>
                <c:ptCount val="6"/>
                <c:pt idx="0">
                  <c:v>-1.6666666666666774E-3</c:v>
                </c:pt>
                <c:pt idx="2">
                  <c:v>-1.5833333333333338E-2</c:v>
                </c:pt>
                <c:pt idx="4">
                  <c:v>3.499999999999994E-3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3D7-4ACF-8632-B26BB88F69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7577024"/>
        <c:axId val="197566208"/>
      </c:barChart>
      <c:catAx>
        <c:axId val="19757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ko-KR"/>
          </a:p>
        </c:txPr>
        <c:crossAx val="197566208"/>
        <c:crosses val="autoZero"/>
        <c:auto val="1"/>
        <c:lblAlgn val="ctr"/>
        <c:lblOffset val="100"/>
        <c:noMultiLvlLbl val="0"/>
      </c:catAx>
      <c:valAx>
        <c:axId val="197566208"/>
        <c:scaling>
          <c:orientation val="minMax"/>
          <c:min val="0"/>
        </c:scaling>
        <c:delete val="0"/>
        <c:axPos val="l"/>
        <c:numFmt formatCode="0.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ko-KR"/>
          </a:p>
        </c:txPr>
        <c:crossAx val="197577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r"/>
      <c:layout/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567497</xdr:colOff>
      <xdr:row>33</xdr:row>
      <xdr:rowOff>76761</xdr:rowOff>
    </xdr:from>
    <xdr:to>
      <xdr:col>35</xdr:col>
      <xdr:colOff>526675</xdr:colOff>
      <xdr:row>52</xdr:row>
      <xdr:rowOff>4002</xdr:rowOff>
    </xdr:to>
    <xdr:graphicFrame macro="">
      <xdr:nvGraphicFramePr>
        <xdr:cNvPr id="2" name="차트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65"/>
  <sheetViews>
    <sheetView tabSelected="1" topLeftCell="Q1" zoomScale="85" zoomScaleNormal="85" workbookViewId="0">
      <selection activeCell="AN46" sqref="AN46"/>
    </sheetView>
  </sheetViews>
  <sheetFormatPr defaultRowHeight="16.5" x14ac:dyDescent="0.3"/>
  <sheetData>
    <row r="1" spans="1:33" x14ac:dyDescent="0.3">
      <c r="A1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Q1" t="s">
        <v>17</v>
      </c>
      <c r="AA1" t="s">
        <v>18</v>
      </c>
    </row>
    <row r="2" spans="1:33" x14ac:dyDescent="0.3">
      <c r="A2" s="1"/>
      <c r="B2" s="2">
        <v>1</v>
      </c>
      <c r="C2" s="2">
        <v>2</v>
      </c>
      <c r="D2" s="2">
        <v>3</v>
      </c>
      <c r="E2" s="2">
        <v>4</v>
      </c>
      <c r="F2" s="2">
        <v>5</v>
      </c>
      <c r="G2" s="2">
        <v>6</v>
      </c>
      <c r="H2" s="2">
        <v>7</v>
      </c>
      <c r="I2" s="2">
        <v>8</v>
      </c>
      <c r="J2" s="2">
        <v>9</v>
      </c>
      <c r="K2" s="2">
        <v>10</v>
      </c>
      <c r="L2" s="2">
        <v>11</v>
      </c>
      <c r="M2" s="2">
        <v>12</v>
      </c>
      <c r="N2" s="3"/>
      <c r="Q2" s="1"/>
      <c r="R2" s="17" t="s">
        <v>7</v>
      </c>
      <c r="S2" s="17" t="s">
        <v>8</v>
      </c>
      <c r="T2" s="17" t="s">
        <v>9</v>
      </c>
      <c r="U2" s="17" t="s">
        <v>10</v>
      </c>
      <c r="V2" s="17" t="s">
        <v>11</v>
      </c>
      <c r="W2" s="17" t="s">
        <v>12</v>
      </c>
      <c r="AA2" s="1"/>
      <c r="AB2" s="17" t="s">
        <v>7</v>
      </c>
      <c r="AC2" s="17" t="s">
        <v>8</v>
      </c>
      <c r="AD2" s="17" t="s">
        <v>9</v>
      </c>
      <c r="AE2" s="17" t="s">
        <v>10</v>
      </c>
      <c r="AF2" s="17" t="s">
        <v>11</v>
      </c>
      <c r="AG2" s="17" t="s">
        <v>12</v>
      </c>
    </row>
    <row r="3" spans="1:33" x14ac:dyDescent="0.3">
      <c r="A3" s="18" t="s">
        <v>3</v>
      </c>
      <c r="B3" s="4">
        <v>0.432</v>
      </c>
      <c r="C3" s="5">
        <v>0.28399999999999997</v>
      </c>
      <c r="D3" s="6">
        <v>0.19500000000000001</v>
      </c>
      <c r="E3" s="6">
        <v>0.16200000000000001</v>
      </c>
      <c r="F3" s="6">
        <v>0.17299999999999999</v>
      </c>
      <c r="G3" s="6">
        <v>0.17699999999999999</v>
      </c>
      <c r="H3" s="7">
        <v>4.3999999999999997E-2</v>
      </c>
      <c r="I3" s="7">
        <v>4.5999999999999999E-2</v>
      </c>
      <c r="J3" s="7">
        <v>4.7E-2</v>
      </c>
      <c r="K3" s="7">
        <v>4.5999999999999999E-2</v>
      </c>
      <c r="L3" s="7">
        <v>4.5999999999999999E-2</v>
      </c>
      <c r="M3" s="7">
        <v>4.8000000000000001E-2</v>
      </c>
      <c r="N3" s="8">
        <v>450</v>
      </c>
      <c r="Q3" s="21" t="s">
        <v>23</v>
      </c>
      <c r="R3" s="20">
        <f>B3-$F$10</f>
        <v>0.29949999999999999</v>
      </c>
      <c r="S3" s="20">
        <f t="shared" ref="S3:W3" si="0">C3-$F$10</f>
        <v>0.15149999999999997</v>
      </c>
      <c r="T3" s="20">
        <f t="shared" si="0"/>
        <v>6.25E-2</v>
      </c>
      <c r="U3" s="20">
        <f t="shared" si="0"/>
        <v>2.9499999999999998E-2</v>
      </c>
      <c r="V3" s="20">
        <f t="shared" si="0"/>
        <v>4.049999999999998E-2</v>
      </c>
      <c r="W3" s="20">
        <f t="shared" si="0"/>
        <v>4.4499999999999984E-2</v>
      </c>
      <c r="AA3" s="21" t="s">
        <v>28</v>
      </c>
      <c r="AB3" s="22">
        <f>B4-$F$10</f>
        <v>0.2465</v>
      </c>
      <c r="AC3" s="22">
        <f t="shared" ref="AC3:AG3" si="1">C4-$F$10</f>
        <v>0.10649999999999998</v>
      </c>
      <c r="AD3" s="22">
        <f t="shared" si="1"/>
        <v>4.3499999999999983E-2</v>
      </c>
      <c r="AE3" s="22">
        <f t="shared" si="1"/>
        <v>2.8499999999999998E-2</v>
      </c>
      <c r="AF3" s="22">
        <f t="shared" si="1"/>
        <v>2.6499999999999996E-2</v>
      </c>
      <c r="AG3" s="22">
        <f t="shared" si="1"/>
        <v>2.049999999999999E-2</v>
      </c>
    </row>
    <row r="4" spans="1:33" x14ac:dyDescent="0.3">
      <c r="A4" s="19"/>
      <c r="B4" s="9">
        <v>0.379</v>
      </c>
      <c r="C4" s="5">
        <v>0.23899999999999999</v>
      </c>
      <c r="D4" s="6">
        <v>0.17599999999999999</v>
      </c>
      <c r="E4" s="6">
        <v>0.161</v>
      </c>
      <c r="F4" s="6">
        <v>0.159</v>
      </c>
      <c r="G4" s="6">
        <v>0.153</v>
      </c>
      <c r="H4" s="7">
        <v>4.5999999999999999E-2</v>
      </c>
      <c r="I4" s="7">
        <v>4.4999999999999998E-2</v>
      </c>
      <c r="J4" s="7">
        <v>4.4999999999999998E-2</v>
      </c>
      <c r="K4" s="7">
        <v>4.4999999999999998E-2</v>
      </c>
      <c r="L4" s="7">
        <v>4.5999999999999999E-2</v>
      </c>
      <c r="M4" s="7">
        <v>4.4999999999999998E-2</v>
      </c>
      <c r="N4" s="8">
        <v>450</v>
      </c>
      <c r="Q4" s="21"/>
      <c r="R4" s="20"/>
      <c r="S4" s="20"/>
      <c r="T4" s="20"/>
      <c r="U4" s="20"/>
      <c r="V4" s="20"/>
      <c r="W4" s="20"/>
      <c r="AA4" s="21"/>
      <c r="AB4" s="23"/>
      <c r="AC4" s="23"/>
      <c r="AD4" s="23"/>
      <c r="AE4" s="23"/>
      <c r="AF4" s="23"/>
      <c r="AG4" s="23"/>
    </row>
    <row r="5" spans="1:33" x14ac:dyDescent="0.3">
      <c r="A5" s="18" t="s">
        <v>4</v>
      </c>
      <c r="B5" s="10">
        <v>0.76400000000000001</v>
      </c>
      <c r="C5" s="4">
        <v>0.46100000000000002</v>
      </c>
      <c r="D5" s="5">
        <v>0.30199999999999999</v>
      </c>
      <c r="E5" s="5">
        <v>0.221</v>
      </c>
      <c r="F5" s="6">
        <v>0.19</v>
      </c>
      <c r="G5" s="6">
        <v>0.16400000000000001</v>
      </c>
      <c r="H5" s="7">
        <v>4.7E-2</v>
      </c>
      <c r="I5" s="7">
        <v>4.4999999999999998E-2</v>
      </c>
      <c r="J5" s="7">
        <v>4.4999999999999998E-2</v>
      </c>
      <c r="K5" s="7">
        <v>4.3999999999999997E-2</v>
      </c>
      <c r="L5" s="7">
        <v>4.3999999999999997E-2</v>
      </c>
      <c r="M5" s="7">
        <v>4.7E-2</v>
      </c>
      <c r="N5" s="8">
        <v>450</v>
      </c>
      <c r="Q5" s="21" t="s">
        <v>4</v>
      </c>
      <c r="R5" s="20">
        <f>B5-$F$10</f>
        <v>0.63149999999999995</v>
      </c>
      <c r="S5" s="20">
        <f t="shared" ref="S5" si="2">C5-$F$10</f>
        <v>0.32850000000000001</v>
      </c>
      <c r="T5" s="20">
        <f t="shared" ref="T5" si="3">D5-$F$10</f>
        <v>0.16949999999999998</v>
      </c>
      <c r="U5" s="20">
        <f t="shared" ref="U5" si="4">E5-$F$10</f>
        <v>8.8499999999999995E-2</v>
      </c>
      <c r="V5" s="20">
        <f t="shared" ref="V5" si="5">F5-$F$10</f>
        <v>5.7499999999999996E-2</v>
      </c>
      <c r="W5" s="20">
        <f t="shared" ref="W5" si="6">G5-$F$10</f>
        <v>3.15E-2</v>
      </c>
      <c r="AA5" s="21" t="s">
        <v>4</v>
      </c>
      <c r="AB5" s="22">
        <f>B6-$F$10</f>
        <v>0.64250000000000007</v>
      </c>
      <c r="AC5" s="22">
        <f t="shared" ref="AC5:AG5" si="7">C6-$F$10</f>
        <v>0.30349999999999999</v>
      </c>
      <c r="AD5" s="22">
        <f t="shared" si="7"/>
        <v>0.1865</v>
      </c>
      <c r="AE5" s="22">
        <f t="shared" si="7"/>
        <v>9.0499999999999997E-2</v>
      </c>
      <c r="AF5" s="22">
        <f t="shared" si="7"/>
        <v>4.049999999999998E-2</v>
      </c>
      <c r="AG5" s="22">
        <f t="shared" si="7"/>
        <v>1.6499999999999987E-2</v>
      </c>
    </row>
    <row r="6" spans="1:33" x14ac:dyDescent="0.3">
      <c r="A6" s="19"/>
      <c r="B6" s="10">
        <v>0.77500000000000002</v>
      </c>
      <c r="C6" s="4">
        <v>0.436</v>
      </c>
      <c r="D6" s="9">
        <v>0.31900000000000001</v>
      </c>
      <c r="E6" s="5">
        <v>0.223</v>
      </c>
      <c r="F6" s="6">
        <v>0.17299999999999999</v>
      </c>
      <c r="G6" s="6">
        <v>0.14899999999999999</v>
      </c>
      <c r="H6" s="7">
        <v>4.8000000000000001E-2</v>
      </c>
      <c r="I6" s="7">
        <v>4.8000000000000001E-2</v>
      </c>
      <c r="J6" s="7">
        <v>4.5999999999999999E-2</v>
      </c>
      <c r="K6" s="7">
        <v>4.5999999999999999E-2</v>
      </c>
      <c r="L6" s="7">
        <v>4.4999999999999998E-2</v>
      </c>
      <c r="M6" s="7">
        <v>4.7E-2</v>
      </c>
      <c r="N6" s="8">
        <v>450</v>
      </c>
      <c r="Q6" s="21"/>
      <c r="R6" s="20"/>
      <c r="S6" s="20"/>
      <c r="T6" s="20"/>
      <c r="U6" s="20"/>
      <c r="V6" s="20"/>
      <c r="W6" s="20"/>
      <c r="AA6" s="21"/>
      <c r="AB6" s="23"/>
      <c r="AC6" s="23"/>
      <c r="AD6" s="23"/>
      <c r="AE6" s="23"/>
      <c r="AF6" s="23"/>
      <c r="AG6" s="23"/>
    </row>
    <row r="7" spans="1:33" x14ac:dyDescent="0.3">
      <c r="A7" s="18" t="s">
        <v>5</v>
      </c>
      <c r="B7" s="11">
        <v>1.276</v>
      </c>
      <c r="C7" s="10">
        <v>0.75800000000000001</v>
      </c>
      <c r="D7" s="4">
        <v>0.44600000000000001</v>
      </c>
      <c r="E7" s="9">
        <v>0.316</v>
      </c>
      <c r="F7" s="5">
        <v>0.222</v>
      </c>
      <c r="G7" s="6">
        <v>0.17699999999999999</v>
      </c>
      <c r="H7" s="7">
        <v>4.7E-2</v>
      </c>
      <c r="I7" s="7">
        <v>4.8000000000000001E-2</v>
      </c>
      <c r="J7" s="7">
        <v>4.8000000000000001E-2</v>
      </c>
      <c r="K7" s="7">
        <v>4.9000000000000002E-2</v>
      </c>
      <c r="L7" s="7">
        <v>4.4999999999999998E-2</v>
      </c>
      <c r="M7" s="7">
        <v>4.8000000000000001E-2</v>
      </c>
      <c r="N7" s="8">
        <v>450</v>
      </c>
      <c r="Q7" s="21" t="s">
        <v>5</v>
      </c>
      <c r="R7" s="20">
        <f>B7-$F$10</f>
        <v>1.1435</v>
      </c>
      <c r="S7" s="20">
        <f t="shared" ref="S7" si="8">C7-$F$10</f>
        <v>0.62549999999999994</v>
      </c>
      <c r="T7" s="20">
        <f t="shared" ref="T7" si="9">D7-$F$10</f>
        <v>0.3135</v>
      </c>
      <c r="U7" s="20">
        <f t="shared" ref="U7" si="10">E7-$F$10</f>
        <v>0.1835</v>
      </c>
      <c r="V7" s="20">
        <f t="shared" ref="V7" si="11">F7-$F$10</f>
        <v>8.9499999999999996E-2</v>
      </c>
      <c r="W7" s="20">
        <f t="shared" ref="W7" si="12">G7-$F$10</f>
        <v>4.4499999999999984E-2</v>
      </c>
      <c r="AA7" s="21" t="s">
        <v>5</v>
      </c>
      <c r="AB7" s="22">
        <f>B8-$F$10</f>
        <v>0.91649999999999987</v>
      </c>
      <c r="AC7" s="22">
        <f t="shared" ref="AC7:AG7" si="13">C8-$F$10</f>
        <v>0.40450000000000003</v>
      </c>
      <c r="AD7" s="22">
        <f t="shared" si="13"/>
        <v>0.22649999999999998</v>
      </c>
      <c r="AE7" s="22">
        <f t="shared" si="13"/>
        <v>0.1195</v>
      </c>
      <c r="AF7" s="22">
        <f t="shared" si="13"/>
        <v>4.5499999999999985E-2</v>
      </c>
      <c r="AG7" s="22">
        <f t="shared" si="13"/>
        <v>2.049999999999999E-2</v>
      </c>
    </row>
    <row r="8" spans="1:33" x14ac:dyDescent="0.3">
      <c r="A8" s="19"/>
      <c r="B8" s="12">
        <v>1.0489999999999999</v>
      </c>
      <c r="C8" s="13">
        <v>0.53700000000000003</v>
      </c>
      <c r="D8" s="9">
        <v>0.35899999999999999</v>
      </c>
      <c r="E8" s="5">
        <v>0.252</v>
      </c>
      <c r="F8" s="6">
        <v>0.17799999999999999</v>
      </c>
      <c r="G8" s="6">
        <v>0.153</v>
      </c>
      <c r="H8" s="7">
        <v>4.5999999999999999E-2</v>
      </c>
      <c r="I8" s="7">
        <v>4.4999999999999998E-2</v>
      </c>
      <c r="J8" s="7">
        <v>4.7E-2</v>
      </c>
      <c r="K8" s="7">
        <v>4.7E-2</v>
      </c>
      <c r="L8" s="7">
        <v>4.5999999999999999E-2</v>
      </c>
      <c r="M8" s="7">
        <v>4.7E-2</v>
      </c>
      <c r="N8" s="8">
        <v>450</v>
      </c>
      <c r="Q8" s="21"/>
      <c r="R8" s="20"/>
      <c r="S8" s="20"/>
      <c r="T8" s="20"/>
      <c r="U8" s="20"/>
      <c r="V8" s="20"/>
      <c r="W8" s="20"/>
      <c r="AA8" s="21"/>
      <c r="AB8" s="23"/>
      <c r="AC8" s="23"/>
      <c r="AD8" s="23"/>
      <c r="AE8" s="23"/>
      <c r="AF8" s="23"/>
      <c r="AG8" s="23"/>
    </row>
    <row r="9" spans="1:33" ht="16.5" customHeight="1" x14ac:dyDescent="0.3">
      <c r="A9" s="18" t="s">
        <v>6</v>
      </c>
      <c r="B9" s="7">
        <v>0.129</v>
      </c>
      <c r="C9" s="7">
        <v>4.9000000000000002E-2</v>
      </c>
      <c r="D9" s="7">
        <v>6.7000000000000004E-2</v>
      </c>
    </row>
    <row r="10" spans="1:33" x14ac:dyDescent="0.3">
      <c r="A10" s="19"/>
      <c r="B10" s="6">
        <v>0.13600000000000001</v>
      </c>
      <c r="C10" s="7">
        <v>4.7E-2</v>
      </c>
      <c r="D10" s="7">
        <v>0.05</v>
      </c>
      <c r="F10">
        <f>AVERAGE(B9:B10)</f>
        <v>0.13250000000000001</v>
      </c>
      <c r="Q10" t="s">
        <v>19</v>
      </c>
      <c r="AA10" t="s">
        <v>20</v>
      </c>
    </row>
    <row r="11" spans="1:33" x14ac:dyDescent="0.3">
      <c r="Q11" s="1"/>
      <c r="R11" s="17" t="s">
        <v>7</v>
      </c>
      <c r="S11" s="17" t="s">
        <v>8</v>
      </c>
      <c r="T11" s="17" t="s">
        <v>9</v>
      </c>
      <c r="U11" s="17" t="s">
        <v>10</v>
      </c>
      <c r="V11" s="17" t="s">
        <v>11</v>
      </c>
      <c r="W11" s="17" t="s">
        <v>12</v>
      </c>
      <c r="AA11" s="1"/>
      <c r="AB11" s="17" t="s">
        <v>7</v>
      </c>
      <c r="AC11" s="17" t="s">
        <v>8</v>
      </c>
      <c r="AD11" s="17" t="s">
        <v>9</v>
      </c>
      <c r="AE11" s="17" t="s">
        <v>10</v>
      </c>
      <c r="AF11" s="17" t="s">
        <v>11</v>
      </c>
      <c r="AG11" s="17" t="s">
        <v>12</v>
      </c>
    </row>
    <row r="12" spans="1:33" x14ac:dyDescent="0.3">
      <c r="A12" t="s">
        <v>1</v>
      </c>
      <c r="Q12" s="21" t="s">
        <v>24</v>
      </c>
      <c r="R12" s="22">
        <f>B14-$F$21</f>
        <v>0.34950000000000003</v>
      </c>
      <c r="S12" s="22">
        <f t="shared" ref="S12:W12" si="14">C14-$F$21</f>
        <v>0.11149999999999999</v>
      </c>
      <c r="T12" s="22">
        <f t="shared" si="14"/>
        <v>7.8500000000000014E-2</v>
      </c>
      <c r="U12" s="22">
        <f t="shared" si="14"/>
        <v>4.3499999999999983E-2</v>
      </c>
      <c r="V12" s="22">
        <f t="shared" si="14"/>
        <v>1.3499999999999984E-2</v>
      </c>
      <c r="W12" s="22">
        <f t="shared" si="14"/>
        <v>2.3499999999999993E-2</v>
      </c>
      <c r="AA12" s="21" t="s">
        <v>23</v>
      </c>
      <c r="AB12" s="20">
        <f>B15-$F$21</f>
        <v>0.35450000000000004</v>
      </c>
      <c r="AC12" s="20">
        <f t="shared" ref="AC12:AG12" si="15">C15-$F$21</f>
        <v>0.13150000000000001</v>
      </c>
      <c r="AD12" s="20">
        <f t="shared" si="15"/>
        <v>6.1499999999999999E-2</v>
      </c>
      <c r="AE12" s="20">
        <f t="shared" si="15"/>
        <v>3.6500000000000005E-2</v>
      </c>
      <c r="AF12" s="20">
        <f t="shared" si="15"/>
        <v>1.8499999999999989E-2</v>
      </c>
      <c r="AG12" s="20">
        <f t="shared" si="15"/>
        <v>1.2499999999999983E-2</v>
      </c>
    </row>
    <row r="13" spans="1:33" x14ac:dyDescent="0.3">
      <c r="A13" s="1"/>
      <c r="B13" s="2">
        <v>1</v>
      </c>
      <c r="C13" s="2">
        <v>2</v>
      </c>
      <c r="D13" s="2">
        <v>3</v>
      </c>
      <c r="E13" s="2">
        <v>4</v>
      </c>
      <c r="F13" s="2">
        <v>5</v>
      </c>
      <c r="G13" s="2">
        <v>6</v>
      </c>
      <c r="H13" s="2">
        <v>7</v>
      </c>
      <c r="I13" s="2">
        <v>8</v>
      </c>
      <c r="J13" s="2">
        <v>9</v>
      </c>
      <c r="K13" s="2">
        <v>10</v>
      </c>
      <c r="L13" s="2">
        <v>11</v>
      </c>
      <c r="M13" s="2">
        <v>12</v>
      </c>
      <c r="N13" s="3"/>
      <c r="Q13" s="21"/>
      <c r="R13" s="23"/>
      <c r="S13" s="23"/>
      <c r="T13" s="23"/>
      <c r="U13" s="23"/>
      <c r="V13" s="23"/>
      <c r="W13" s="23"/>
      <c r="AA13" s="21"/>
      <c r="AB13" s="20"/>
      <c r="AC13" s="20"/>
      <c r="AD13" s="20"/>
      <c r="AE13" s="20"/>
      <c r="AF13" s="20"/>
      <c r="AG13" s="20"/>
    </row>
    <row r="14" spans="1:33" ht="16.5" customHeight="1" x14ac:dyDescent="0.3">
      <c r="A14" s="18" t="s">
        <v>3</v>
      </c>
      <c r="B14" s="14">
        <v>0.54200000000000004</v>
      </c>
      <c r="C14" s="9">
        <v>0.30399999999999999</v>
      </c>
      <c r="D14" s="5">
        <v>0.27100000000000002</v>
      </c>
      <c r="E14" s="5">
        <v>0.23599999999999999</v>
      </c>
      <c r="F14" s="5">
        <v>0.20599999999999999</v>
      </c>
      <c r="G14" s="5">
        <v>0.216</v>
      </c>
      <c r="H14" s="7">
        <v>4.2999999999999997E-2</v>
      </c>
      <c r="I14" s="7">
        <v>4.3999999999999997E-2</v>
      </c>
      <c r="J14" s="7">
        <v>4.8000000000000001E-2</v>
      </c>
      <c r="K14" s="7">
        <v>4.5999999999999999E-2</v>
      </c>
      <c r="L14" s="7">
        <v>0.05</v>
      </c>
      <c r="M14" s="7">
        <v>4.2999999999999997E-2</v>
      </c>
      <c r="N14" s="8">
        <v>450</v>
      </c>
      <c r="Q14" s="21" t="s">
        <v>4</v>
      </c>
      <c r="R14" s="22">
        <f>B16-$F$21</f>
        <v>0.53649999999999998</v>
      </c>
      <c r="S14" s="22">
        <f t="shared" ref="S14:W14" si="16">C16-$F$21</f>
        <v>0.24249999999999999</v>
      </c>
      <c r="T14" s="22">
        <f t="shared" si="16"/>
        <v>0.11649999999999999</v>
      </c>
      <c r="U14" s="22">
        <f t="shared" si="16"/>
        <v>7.1500000000000008E-2</v>
      </c>
      <c r="V14" s="22">
        <f t="shared" si="16"/>
        <v>2.7499999999999997E-2</v>
      </c>
      <c r="W14" s="22">
        <f t="shared" si="16"/>
        <v>9.5000000000000084E-3</v>
      </c>
      <c r="AA14" s="21" t="s">
        <v>4</v>
      </c>
      <c r="AB14" s="20">
        <f>B17-$F$21</f>
        <v>0.49250000000000005</v>
      </c>
      <c r="AC14" s="20">
        <f t="shared" ref="AC14:AG14" si="17">C17-$F$21</f>
        <v>0.21849999999999997</v>
      </c>
      <c r="AD14" s="20">
        <f t="shared" si="17"/>
        <v>0.10849999999999999</v>
      </c>
      <c r="AE14" s="20">
        <f t="shared" si="17"/>
        <v>7.7500000000000013E-2</v>
      </c>
      <c r="AF14" s="20">
        <f t="shared" si="17"/>
        <v>2.2499999999999992E-2</v>
      </c>
      <c r="AG14" s="20">
        <f t="shared" si="17"/>
        <v>-2.5000000000000022E-3</v>
      </c>
    </row>
    <row r="15" spans="1:33" x14ac:dyDescent="0.3">
      <c r="A15" s="19"/>
      <c r="B15" s="14">
        <v>0.54700000000000004</v>
      </c>
      <c r="C15" s="9">
        <v>0.32400000000000001</v>
      </c>
      <c r="D15" s="5">
        <v>0.254</v>
      </c>
      <c r="E15" s="5">
        <v>0.22900000000000001</v>
      </c>
      <c r="F15" s="5">
        <v>0.21099999999999999</v>
      </c>
      <c r="G15" s="5">
        <v>0.20499999999999999</v>
      </c>
      <c r="H15" s="7">
        <v>4.4999999999999998E-2</v>
      </c>
      <c r="I15" s="7">
        <v>4.2999999999999997E-2</v>
      </c>
      <c r="J15" s="7">
        <v>4.2999999999999997E-2</v>
      </c>
      <c r="K15" s="7">
        <v>4.3999999999999997E-2</v>
      </c>
      <c r="L15" s="7">
        <v>4.7E-2</v>
      </c>
      <c r="M15" s="7">
        <v>4.2999999999999997E-2</v>
      </c>
      <c r="N15" s="8">
        <v>450</v>
      </c>
      <c r="Q15" s="21"/>
      <c r="R15" s="23"/>
      <c r="S15" s="23"/>
      <c r="T15" s="23"/>
      <c r="U15" s="23"/>
      <c r="V15" s="23"/>
      <c r="W15" s="23"/>
      <c r="AA15" s="21"/>
      <c r="AB15" s="20"/>
      <c r="AC15" s="20"/>
      <c r="AD15" s="20"/>
      <c r="AE15" s="20"/>
      <c r="AF15" s="20"/>
      <c r="AG15" s="20"/>
    </row>
    <row r="16" spans="1:33" x14ac:dyDescent="0.3">
      <c r="A16" s="18" t="s">
        <v>4</v>
      </c>
      <c r="B16" s="10">
        <v>0.72899999999999998</v>
      </c>
      <c r="C16" s="13">
        <v>0.435</v>
      </c>
      <c r="D16" s="9">
        <v>0.309</v>
      </c>
      <c r="E16" s="5">
        <v>0.26400000000000001</v>
      </c>
      <c r="F16" s="5">
        <v>0.22</v>
      </c>
      <c r="G16" s="5">
        <v>0.20200000000000001</v>
      </c>
      <c r="H16" s="7">
        <v>4.2000000000000003E-2</v>
      </c>
      <c r="I16" s="7">
        <v>4.4999999999999998E-2</v>
      </c>
      <c r="J16" s="7">
        <v>4.3999999999999997E-2</v>
      </c>
      <c r="K16" s="7">
        <v>4.3999999999999997E-2</v>
      </c>
      <c r="L16" s="7">
        <v>4.2999999999999997E-2</v>
      </c>
      <c r="M16" s="7">
        <v>4.8000000000000001E-2</v>
      </c>
      <c r="N16" s="8">
        <v>450</v>
      </c>
      <c r="Q16" s="21" t="s">
        <v>5</v>
      </c>
      <c r="R16" s="22">
        <f>B18-$F$21</f>
        <v>0.91049999999999998</v>
      </c>
      <c r="S16" s="22">
        <f t="shared" ref="S16:W16" si="18">C18-$F$21</f>
        <v>0.48350000000000004</v>
      </c>
      <c r="T16" s="22">
        <f t="shared" si="18"/>
        <v>0.24049999999999999</v>
      </c>
      <c r="U16" s="22">
        <f t="shared" si="18"/>
        <v>9.8499999999999976E-2</v>
      </c>
      <c r="V16" s="22">
        <f t="shared" si="18"/>
        <v>5.6499999999999995E-2</v>
      </c>
      <c r="W16" s="22">
        <f t="shared" si="18"/>
        <v>2.9499999999999998E-2</v>
      </c>
      <c r="AA16" s="21" t="s">
        <v>5</v>
      </c>
      <c r="AB16" s="20">
        <f>B19-$F$21</f>
        <v>0.9454999999999999</v>
      </c>
      <c r="AC16" s="20">
        <f t="shared" ref="AC16:AG16" si="19">C19-$F$21</f>
        <v>0.4345</v>
      </c>
      <c r="AD16" s="20">
        <f t="shared" si="19"/>
        <v>0.24149999999999999</v>
      </c>
      <c r="AE16" s="20">
        <f t="shared" si="19"/>
        <v>0.1205</v>
      </c>
      <c r="AF16" s="20">
        <f t="shared" si="19"/>
        <v>6.8500000000000005E-2</v>
      </c>
      <c r="AG16" s="20">
        <f t="shared" si="19"/>
        <v>5.4499999999999993E-2</v>
      </c>
    </row>
    <row r="17" spans="1:33" x14ac:dyDescent="0.3">
      <c r="A17" s="19"/>
      <c r="B17" s="10">
        <v>0.68500000000000005</v>
      </c>
      <c r="C17" s="4">
        <v>0.41099999999999998</v>
      </c>
      <c r="D17" s="9">
        <v>0.30099999999999999</v>
      </c>
      <c r="E17" s="5">
        <v>0.27</v>
      </c>
      <c r="F17" s="5">
        <v>0.215</v>
      </c>
      <c r="G17" s="6">
        <v>0.19</v>
      </c>
      <c r="H17" s="7">
        <v>4.3999999999999997E-2</v>
      </c>
      <c r="I17" s="7">
        <v>4.2999999999999997E-2</v>
      </c>
      <c r="J17" s="7">
        <v>4.2999999999999997E-2</v>
      </c>
      <c r="K17" s="7">
        <v>4.3999999999999997E-2</v>
      </c>
      <c r="L17" s="7">
        <v>4.3999999999999997E-2</v>
      </c>
      <c r="M17" s="7">
        <v>4.3999999999999997E-2</v>
      </c>
      <c r="N17" s="8">
        <v>450</v>
      </c>
      <c r="Q17" s="21"/>
      <c r="R17" s="23"/>
      <c r="S17" s="23"/>
      <c r="T17" s="23"/>
      <c r="U17" s="23"/>
      <c r="V17" s="23"/>
      <c r="W17" s="23"/>
      <c r="AA17" s="21"/>
      <c r="AB17" s="20"/>
      <c r="AC17" s="20"/>
      <c r="AD17" s="20"/>
      <c r="AE17" s="20"/>
      <c r="AF17" s="20"/>
      <c r="AG17" s="20"/>
    </row>
    <row r="18" spans="1:33" ht="16.5" customHeight="1" x14ac:dyDescent="0.3">
      <c r="A18" s="18" t="s">
        <v>5</v>
      </c>
      <c r="B18" s="11">
        <v>1.103</v>
      </c>
      <c r="C18" s="10">
        <v>0.67600000000000005</v>
      </c>
      <c r="D18" s="13">
        <v>0.433</v>
      </c>
      <c r="E18" s="9">
        <v>0.29099999999999998</v>
      </c>
      <c r="F18" s="5">
        <v>0.249</v>
      </c>
      <c r="G18" s="5">
        <v>0.222</v>
      </c>
      <c r="H18" s="7">
        <v>4.2999999999999997E-2</v>
      </c>
      <c r="I18" s="7">
        <v>4.3999999999999997E-2</v>
      </c>
      <c r="J18" s="7">
        <v>4.3999999999999997E-2</v>
      </c>
      <c r="K18" s="7">
        <v>4.2999999999999997E-2</v>
      </c>
      <c r="L18" s="7">
        <v>4.2999999999999997E-2</v>
      </c>
      <c r="M18" s="7">
        <v>4.2999999999999997E-2</v>
      </c>
      <c r="N18" s="8">
        <v>450</v>
      </c>
    </row>
    <row r="19" spans="1:33" x14ac:dyDescent="0.3">
      <c r="A19" s="19"/>
      <c r="B19" s="11">
        <v>1.1379999999999999</v>
      </c>
      <c r="C19" s="15">
        <v>0.627</v>
      </c>
      <c r="D19" s="13">
        <v>0.434</v>
      </c>
      <c r="E19" s="9">
        <v>0.313</v>
      </c>
      <c r="F19" s="5">
        <v>0.26100000000000001</v>
      </c>
      <c r="G19" s="5">
        <v>0.247</v>
      </c>
      <c r="H19" s="7">
        <v>4.7E-2</v>
      </c>
      <c r="I19" s="7">
        <v>5.7000000000000002E-2</v>
      </c>
      <c r="J19" s="7">
        <v>4.7E-2</v>
      </c>
      <c r="K19" s="7">
        <v>4.5999999999999999E-2</v>
      </c>
      <c r="L19" s="7">
        <v>4.7E-2</v>
      </c>
      <c r="M19" s="7">
        <v>5.7000000000000002E-2</v>
      </c>
      <c r="N19" s="8">
        <v>450</v>
      </c>
      <c r="Q19" t="s">
        <v>21</v>
      </c>
      <c r="AA19" t="s">
        <v>22</v>
      </c>
    </row>
    <row r="20" spans="1:33" ht="16.5" customHeight="1" x14ac:dyDescent="0.3">
      <c r="A20" s="18" t="s">
        <v>6</v>
      </c>
      <c r="B20" s="6">
        <v>0.193</v>
      </c>
      <c r="C20" s="7">
        <v>4.9000000000000002E-2</v>
      </c>
      <c r="D20" s="7">
        <v>4.2999999999999997E-2</v>
      </c>
      <c r="Q20" s="1"/>
      <c r="R20" s="17" t="s">
        <v>7</v>
      </c>
      <c r="S20" s="17" t="s">
        <v>8</v>
      </c>
      <c r="T20" s="17" t="s">
        <v>9</v>
      </c>
      <c r="U20" s="17" t="s">
        <v>10</v>
      </c>
      <c r="V20" s="17" t="s">
        <v>11</v>
      </c>
      <c r="W20" s="17" t="s">
        <v>12</v>
      </c>
      <c r="AA20" s="1"/>
      <c r="AB20" s="17" t="s">
        <v>7</v>
      </c>
      <c r="AC20" s="17" t="s">
        <v>8</v>
      </c>
      <c r="AD20" s="17" t="s">
        <v>9</v>
      </c>
      <c r="AE20" s="17" t="s">
        <v>10</v>
      </c>
      <c r="AF20" s="17" t="s">
        <v>11</v>
      </c>
      <c r="AG20" s="17" t="s">
        <v>12</v>
      </c>
    </row>
    <row r="21" spans="1:33" x14ac:dyDescent="0.3">
      <c r="A21" s="19"/>
      <c r="B21" s="6">
        <v>0.192</v>
      </c>
      <c r="C21" s="7">
        <v>0.05</v>
      </c>
      <c r="D21" s="7">
        <v>7.6999999999999999E-2</v>
      </c>
      <c r="F21">
        <f>AVERAGE(B20:B21)</f>
        <v>0.1925</v>
      </c>
      <c r="Q21" s="21" t="s">
        <v>25</v>
      </c>
      <c r="R21" s="22">
        <f>B25-$F$32</f>
        <v>0.23499999999999999</v>
      </c>
      <c r="S21" s="22">
        <f t="shared" ref="S21:W21" si="20">C25-$F$32</f>
        <v>0.14899999999999997</v>
      </c>
      <c r="T21" s="22">
        <f t="shared" si="20"/>
        <v>3.0000000000000027E-3</v>
      </c>
      <c r="U21" s="22">
        <f t="shared" si="20"/>
        <v>-4.8000000000000015E-2</v>
      </c>
      <c r="V21" s="22">
        <f t="shared" si="20"/>
        <v>-5.400000000000002E-2</v>
      </c>
      <c r="W21" s="22">
        <f t="shared" si="20"/>
        <v>-4.4000000000000011E-2</v>
      </c>
      <c r="AA21" s="21" t="s">
        <v>29</v>
      </c>
      <c r="AB21" s="20">
        <f>B26-$F$32</f>
        <v>0.26100000000000001</v>
      </c>
      <c r="AC21" s="20">
        <f t="shared" ref="AC21:AG21" si="21">C26-$F$32</f>
        <v>5.4999999999999993E-2</v>
      </c>
      <c r="AD21" s="20">
        <f t="shared" si="21"/>
        <v>-2.7000000000000024E-2</v>
      </c>
      <c r="AE21" s="20">
        <f t="shared" si="21"/>
        <v>-6.2E-2</v>
      </c>
      <c r="AF21" s="20">
        <f t="shared" si="21"/>
        <v>-8.2000000000000017E-2</v>
      </c>
      <c r="AG21" s="20">
        <f t="shared" si="21"/>
        <v>-6.7000000000000004E-2</v>
      </c>
    </row>
    <row r="22" spans="1:33" x14ac:dyDescent="0.3">
      <c r="Q22" s="21"/>
      <c r="R22" s="23"/>
      <c r="S22" s="23"/>
      <c r="T22" s="23"/>
      <c r="U22" s="23"/>
      <c r="V22" s="23"/>
      <c r="W22" s="23"/>
      <c r="AA22" s="21"/>
      <c r="AB22" s="20"/>
      <c r="AC22" s="20"/>
      <c r="AD22" s="20"/>
      <c r="AE22" s="20"/>
      <c r="AF22" s="20"/>
      <c r="AG22" s="20"/>
    </row>
    <row r="23" spans="1:33" x14ac:dyDescent="0.3">
      <c r="A23" t="s">
        <v>2</v>
      </c>
      <c r="Q23" s="21" t="s">
        <v>4</v>
      </c>
      <c r="R23" s="22">
        <f>B27-$F$32</f>
        <v>0.44999999999999996</v>
      </c>
      <c r="S23" s="22">
        <f t="shared" ref="S23:W23" si="22">C27-$F$32</f>
        <v>0.192</v>
      </c>
      <c r="T23" s="22">
        <f t="shared" si="22"/>
        <v>3.5999999999999976E-2</v>
      </c>
      <c r="U23" s="22">
        <f t="shared" si="22"/>
        <v>-4.6000000000000013E-2</v>
      </c>
      <c r="V23" s="22">
        <f t="shared" si="22"/>
        <v>-7.5000000000000011E-2</v>
      </c>
      <c r="W23" s="22">
        <f t="shared" si="22"/>
        <v>-6.5000000000000002E-2</v>
      </c>
      <c r="AA23" s="21" t="s">
        <v>4</v>
      </c>
      <c r="AB23" s="20">
        <f>B28-$F$32</f>
        <v>0.41900000000000004</v>
      </c>
      <c r="AC23" s="20">
        <f t="shared" ref="AC23:AG23" si="23">C28-$F$32</f>
        <v>0.18099999999999999</v>
      </c>
      <c r="AD23" s="20">
        <f t="shared" si="23"/>
        <v>2.4999999999999967E-2</v>
      </c>
      <c r="AE23" s="20">
        <f t="shared" si="23"/>
        <v>-4.9000000000000016E-2</v>
      </c>
      <c r="AF23" s="20">
        <f t="shared" si="23"/>
        <v>-8.3000000000000018E-2</v>
      </c>
      <c r="AG23" s="20">
        <f t="shared" si="23"/>
        <v>-8.500000000000002E-2</v>
      </c>
    </row>
    <row r="24" spans="1:33" x14ac:dyDescent="0.3">
      <c r="A24" s="1"/>
      <c r="B24" s="2">
        <v>1</v>
      </c>
      <c r="C24" s="2">
        <v>2</v>
      </c>
      <c r="D24" s="2">
        <v>3</v>
      </c>
      <c r="E24" s="2">
        <v>4</v>
      </c>
      <c r="F24" s="2">
        <v>5</v>
      </c>
      <c r="G24" s="2">
        <v>6</v>
      </c>
      <c r="H24" s="2">
        <v>7</v>
      </c>
      <c r="I24" s="2">
        <v>8</v>
      </c>
      <c r="J24" s="2">
        <v>9</v>
      </c>
      <c r="K24" s="2">
        <v>10</v>
      </c>
      <c r="L24" s="2">
        <v>11</v>
      </c>
      <c r="M24" s="2">
        <v>12</v>
      </c>
      <c r="N24" s="3"/>
      <c r="Q24" s="21"/>
      <c r="R24" s="23"/>
      <c r="S24" s="23"/>
      <c r="T24" s="23"/>
      <c r="U24" s="23"/>
      <c r="V24" s="23"/>
      <c r="W24" s="23"/>
      <c r="AA24" s="21"/>
      <c r="AB24" s="20"/>
      <c r="AC24" s="20"/>
      <c r="AD24" s="20"/>
      <c r="AE24" s="20"/>
      <c r="AF24" s="20"/>
      <c r="AG24" s="20"/>
    </row>
    <row r="25" spans="1:33" ht="16.5" customHeight="1" x14ac:dyDescent="0.3">
      <c r="A25" s="18" t="s">
        <v>3</v>
      </c>
      <c r="B25" s="13">
        <v>0.498</v>
      </c>
      <c r="C25" s="4">
        <v>0.41199999999999998</v>
      </c>
      <c r="D25" s="5">
        <v>0.26600000000000001</v>
      </c>
      <c r="E25" s="5">
        <v>0.215</v>
      </c>
      <c r="F25" s="6">
        <v>0.20899999999999999</v>
      </c>
      <c r="G25" s="5">
        <v>0.219</v>
      </c>
      <c r="H25" s="7">
        <v>4.2999999999999997E-2</v>
      </c>
      <c r="I25" s="7">
        <v>4.3999999999999997E-2</v>
      </c>
      <c r="J25" s="7">
        <v>4.2000000000000003E-2</v>
      </c>
      <c r="K25" s="7">
        <v>4.2000000000000003E-2</v>
      </c>
      <c r="L25" s="7">
        <v>4.5999999999999999E-2</v>
      </c>
      <c r="M25" s="7">
        <v>4.2999999999999997E-2</v>
      </c>
      <c r="N25" s="8">
        <v>450</v>
      </c>
      <c r="Q25" s="21" t="s">
        <v>5</v>
      </c>
      <c r="R25" s="22">
        <f>B29-$F$32</f>
        <v>1.016</v>
      </c>
      <c r="S25" s="22">
        <f t="shared" ref="S25:W25" si="24">C29-$F$32</f>
        <v>0.373</v>
      </c>
      <c r="T25" s="22">
        <f t="shared" si="24"/>
        <v>0.14699999999999996</v>
      </c>
      <c r="U25" s="22">
        <f t="shared" si="24"/>
        <v>3.1999999999999973E-2</v>
      </c>
      <c r="V25" s="22">
        <f t="shared" si="24"/>
        <v>-4.200000000000001E-2</v>
      </c>
      <c r="W25" s="22">
        <f t="shared" si="24"/>
        <v>-6.6000000000000003E-2</v>
      </c>
      <c r="AA25" s="21" t="s">
        <v>5</v>
      </c>
      <c r="AB25" s="20">
        <f>B30-$F$32</f>
        <v>0.70899999999999996</v>
      </c>
      <c r="AC25" s="20">
        <f t="shared" ref="AC25:AG25" si="25">C30-$F$32</f>
        <v>0.21999999999999997</v>
      </c>
      <c r="AD25" s="20">
        <f t="shared" si="25"/>
        <v>0.11299999999999999</v>
      </c>
      <c r="AE25" s="20">
        <f t="shared" si="25"/>
        <v>2.3999999999999966E-2</v>
      </c>
      <c r="AF25" s="20">
        <f t="shared" si="25"/>
        <v>-3.9000000000000007E-2</v>
      </c>
      <c r="AG25" s="20">
        <f t="shared" si="25"/>
        <v>-6.2E-2</v>
      </c>
    </row>
    <row r="26" spans="1:33" x14ac:dyDescent="0.3">
      <c r="A26" s="19"/>
      <c r="B26" s="13">
        <v>0.52400000000000002</v>
      </c>
      <c r="C26" s="9">
        <v>0.318</v>
      </c>
      <c r="D26" s="5">
        <v>0.23599999999999999</v>
      </c>
      <c r="E26" s="6">
        <v>0.20100000000000001</v>
      </c>
      <c r="F26" s="6">
        <v>0.18099999999999999</v>
      </c>
      <c r="G26" s="6">
        <v>0.19600000000000001</v>
      </c>
      <c r="H26" s="7">
        <v>4.2999999999999997E-2</v>
      </c>
      <c r="I26" s="7">
        <v>4.2000000000000003E-2</v>
      </c>
      <c r="J26" s="7">
        <v>4.2000000000000003E-2</v>
      </c>
      <c r="K26" s="7">
        <v>4.2999999999999997E-2</v>
      </c>
      <c r="L26" s="7">
        <v>4.2999999999999997E-2</v>
      </c>
      <c r="M26" s="7">
        <v>4.2999999999999997E-2</v>
      </c>
      <c r="N26" s="8">
        <v>450</v>
      </c>
      <c r="Q26" s="21"/>
      <c r="R26" s="23"/>
      <c r="S26" s="23"/>
      <c r="T26" s="23"/>
      <c r="U26" s="23"/>
      <c r="V26" s="23"/>
      <c r="W26" s="23"/>
      <c r="AA26" s="21"/>
      <c r="AB26" s="20"/>
      <c r="AC26" s="20"/>
      <c r="AD26" s="20"/>
      <c r="AE26" s="20"/>
      <c r="AF26" s="20"/>
      <c r="AG26" s="20"/>
    </row>
    <row r="27" spans="1:33" ht="16.5" customHeight="1" x14ac:dyDescent="0.3">
      <c r="A27" s="18" t="s">
        <v>4</v>
      </c>
      <c r="B27" s="15">
        <v>0.71299999999999997</v>
      </c>
      <c r="C27" s="4">
        <v>0.45500000000000002</v>
      </c>
      <c r="D27" s="5">
        <v>0.29899999999999999</v>
      </c>
      <c r="E27" s="5">
        <v>0.217</v>
      </c>
      <c r="F27" s="6">
        <v>0.188</v>
      </c>
      <c r="G27" s="6">
        <v>0.19800000000000001</v>
      </c>
      <c r="H27" s="7">
        <v>4.2000000000000003E-2</v>
      </c>
      <c r="I27" s="7">
        <v>4.2999999999999997E-2</v>
      </c>
      <c r="J27" s="7">
        <v>4.2999999999999997E-2</v>
      </c>
      <c r="K27" s="7">
        <v>4.2999999999999997E-2</v>
      </c>
      <c r="L27" s="7">
        <v>4.2999999999999997E-2</v>
      </c>
      <c r="M27" s="7">
        <v>4.2000000000000003E-2</v>
      </c>
      <c r="N27" s="8">
        <v>450</v>
      </c>
    </row>
    <row r="28" spans="1:33" x14ac:dyDescent="0.3">
      <c r="A28" s="19"/>
      <c r="B28" s="15">
        <v>0.68200000000000005</v>
      </c>
      <c r="C28" s="4">
        <v>0.44400000000000001</v>
      </c>
      <c r="D28" s="5">
        <v>0.28799999999999998</v>
      </c>
      <c r="E28" s="6">
        <v>0.214</v>
      </c>
      <c r="F28" s="6">
        <v>0.18</v>
      </c>
      <c r="G28" s="6">
        <v>0.17799999999999999</v>
      </c>
      <c r="H28" s="7">
        <v>4.2999999999999997E-2</v>
      </c>
      <c r="I28" s="7">
        <v>4.2000000000000003E-2</v>
      </c>
      <c r="J28" s="7">
        <v>4.2000000000000003E-2</v>
      </c>
      <c r="K28" s="7">
        <v>4.2000000000000003E-2</v>
      </c>
      <c r="L28" s="7">
        <v>4.2999999999999997E-2</v>
      </c>
      <c r="M28" s="7">
        <v>4.2000000000000003E-2</v>
      </c>
      <c r="N28" s="8">
        <v>450</v>
      </c>
    </row>
    <row r="29" spans="1:33" ht="16.5" customHeight="1" x14ac:dyDescent="0.3">
      <c r="A29" s="18" t="s">
        <v>5</v>
      </c>
      <c r="B29" s="11">
        <v>1.2789999999999999</v>
      </c>
      <c r="C29" s="14">
        <v>0.63600000000000001</v>
      </c>
      <c r="D29" s="4">
        <v>0.41</v>
      </c>
      <c r="E29" s="5">
        <v>0.29499999999999998</v>
      </c>
      <c r="F29" s="5">
        <v>0.221</v>
      </c>
      <c r="G29" s="6">
        <v>0.19700000000000001</v>
      </c>
      <c r="H29" s="7">
        <v>4.2999999999999997E-2</v>
      </c>
      <c r="I29" s="7">
        <v>4.2999999999999997E-2</v>
      </c>
      <c r="J29" s="7">
        <v>4.2999999999999997E-2</v>
      </c>
      <c r="K29" s="7">
        <v>4.2999999999999997E-2</v>
      </c>
      <c r="L29" s="7">
        <v>4.2999999999999997E-2</v>
      </c>
      <c r="M29" s="7">
        <v>4.2000000000000003E-2</v>
      </c>
      <c r="N29" s="8">
        <v>450</v>
      </c>
    </row>
    <row r="30" spans="1:33" x14ac:dyDescent="0.3">
      <c r="A30" s="19"/>
      <c r="B30" s="16">
        <v>0.97199999999999998</v>
      </c>
      <c r="C30" s="13">
        <v>0.48299999999999998</v>
      </c>
      <c r="D30" s="9">
        <v>0.376</v>
      </c>
      <c r="E30" s="5">
        <v>0.28699999999999998</v>
      </c>
      <c r="F30" s="5">
        <v>0.224</v>
      </c>
      <c r="G30" s="6">
        <v>0.20100000000000001</v>
      </c>
      <c r="H30" s="7">
        <v>4.2000000000000003E-2</v>
      </c>
      <c r="I30" s="7">
        <v>4.2000000000000003E-2</v>
      </c>
      <c r="J30" s="7">
        <v>4.2999999999999997E-2</v>
      </c>
      <c r="K30" s="7">
        <v>4.2999999999999997E-2</v>
      </c>
      <c r="L30" s="7">
        <v>4.4999999999999998E-2</v>
      </c>
      <c r="M30" s="7">
        <v>4.2999999999999997E-2</v>
      </c>
      <c r="N30" s="8">
        <v>450</v>
      </c>
    </row>
    <row r="31" spans="1:33" ht="16.5" customHeight="1" x14ac:dyDescent="0.3">
      <c r="A31" s="18" t="s">
        <v>6</v>
      </c>
      <c r="B31" s="5">
        <v>0.22700000000000001</v>
      </c>
      <c r="C31" s="7">
        <v>4.3999999999999997E-2</v>
      </c>
      <c r="D31" s="7">
        <v>4.2999999999999997E-2</v>
      </c>
      <c r="Q31" t="s">
        <v>13</v>
      </c>
    </row>
    <row r="32" spans="1:33" x14ac:dyDescent="0.3">
      <c r="A32" s="19"/>
      <c r="B32" s="5">
        <v>0.29899999999999999</v>
      </c>
      <c r="C32" s="7">
        <v>4.8000000000000001E-2</v>
      </c>
      <c r="D32" s="7">
        <v>4.3999999999999997E-2</v>
      </c>
      <c r="F32">
        <f>AVERAGE(B31:B32)</f>
        <v>0.26300000000000001</v>
      </c>
      <c r="Q32" s="1"/>
      <c r="R32" s="2" t="s">
        <v>7</v>
      </c>
      <c r="S32" s="2" t="s">
        <v>8</v>
      </c>
      <c r="T32" s="2" t="s">
        <v>9</v>
      </c>
      <c r="U32" s="2" t="s">
        <v>10</v>
      </c>
      <c r="V32" s="2" t="s">
        <v>11</v>
      </c>
      <c r="W32" s="2" t="s">
        <v>12</v>
      </c>
    </row>
    <row r="33" spans="17:23" x14ac:dyDescent="0.3">
      <c r="Q33" s="21" t="s">
        <v>23</v>
      </c>
      <c r="R33" s="24">
        <f>AVERAGE(R3,AB3,R12,AB12,R21,AB21)</f>
        <v>0.29099999999999998</v>
      </c>
      <c r="S33" s="24">
        <f t="shared" ref="S33:W33" si="26">AVERAGE(S3,AC3,S12,AC12,S21,AC21)</f>
        <v>0.11749999999999998</v>
      </c>
      <c r="T33" s="24">
        <f t="shared" si="26"/>
        <v>3.6999999999999998E-2</v>
      </c>
      <c r="U33" s="24">
        <f t="shared" si="26"/>
        <v>4.6666666666666618E-3</v>
      </c>
      <c r="V33" s="24">
        <f t="shared" si="26"/>
        <v>-6.1666666666666814E-3</v>
      </c>
      <c r="W33" s="24">
        <f t="shared" si="26"/>
        <v>-1.6666666666666774E-3</v>
      </c>
    </row>
    <row r="34" spans="17:23" x14ac:dyDescent="0.3">
      <c r="Q34" s="21"/>
      <c r="R34" s="24"/>
      <c r="S34" s="24"/>
      <c r="T34" s="24"/>
      <c r="U34" s="24"/>
      <c r="V34" s="24"/>
      <c r="W34" s="24"/>
    </row>
    <row r="35" spans="17:23" x14ac:dyDescent="0.3">
      <c r="Q35" s="21" t="s">
        <v>4</v>
      </c>
      <c r="R35" s="24">
        <f t="shared" ref="R35" si="27">AVERAGE(R5,AB5,R14,AB14,R23,AB23)</f>
        <v>0.52866666666666673</v>
      </c>
      <c r="S35" s="24">
        <f t="shared" ref="S35" si="28">AVERAGE(S5,AC5,S14,AC14,S23,AC23)</f>
        <v>0.24433333333333332</v>
      </c>
      <c r="T35" s="24">
        <f t="shared" ref="T35" si="29">AVERAGE(T5,AD5,T14,AD14,T23,AD23)</f>
        <v>0.10699999999999998</v>
      </c>
      <c r="U35" s="24">
        <f t="shared" ref="U35" si="30">AVERAGE(U5,AE5,U14,AE14,U23,AE23)</f>
        <v>3.8833333333333338E-2</v>
      </c>
      <c r="V35" s="24">
        <f t="shared" ref="V35" si="31">AVERAGE(V5,AF5,V14,AF14,V23,AF23)</f>
        <v>-1.6666666666666774E-3</v>
      </c>
      <c r="W35" s="24">
        <f t="shared" ref="W35" si="32">AVERAGE(W5,AG5,W14,AG14,W23,AG23)</f>
        <v>-1.5833333333333338E-2</v>
      </c>
    </row>
    <row r="36" spans="17:23" x14ac:dyDescent="0.3">
      <c r="Q36" s="21"/>
      <c r="R36" s="24"/>
      <c r="S36" s="24"/>
      <c r="T36" s="24"/>
      <c r="U36" s="24"/>
      <c r="V36" s="24"/>
      <c r="W36" s="24"/>
    </row>
    <row r="37" spans="17:23" x14ac:dyDescent="0.3">
      <c r="Q37" s="21" t="s">
        <v>5</v>
      </c>
      <c r="R37" s="24">
        <f>AVERAGE(R7,AB7,R16,AB16,R25,AB25)</f>
        <v>0.94016666666666648</v>
      </c>
      <c r="S37" s="24">
        <f t="shared" ref="S37" si="33">AVERAGE(S7,AC7,S16,AC16,S25,AC25)</f>
        <v>0.42349999999999993</v>
      </c>
      <c r="T37" s="24">
        <f t="shared" ref="T37" si="34">AVERAGE(T7,AD7,T16,AD16,T25,AD25)</f>
        <v>0.21366666666666667</v>
      </c>
      <c r="U37" s="24">
        <f t="shared" ref="U37" si="35">AVERAGE(U7,AE7,U16,AE16,U25,AE25)</f>
        <v>9.633333333333334E-2</v>
      </c>
      <c r="V37" s="24">
        <f t="shared" ref="V37" si="36">AVERAGE(V7,AF7,V16,AF16,V25,AF25)</f>
        <v>2.9833333333333333E-2</v>
      </c>
      <c r="W37" s="24">
        <f t="shared" ref="W37" si="37">AVERAGE(W7,AG7,W16,AG16,W25,AG25)</f>
        <v>3.499999999999994E-3</v>
      </c>
    </row>
    <row r="38" spans="17:23" x14ac:dyDescent="0.3">
      <c r="Q38" s="21"/>
      <c r="R38" s="24"/>
      <c r="S38" s="24"/>
      <c r="T38" s="24"/>
      <c r="U38" s="24"/>
      <c r="V38" s="24"/>
      <c r="W38" s="24"/>
    </row>
    <row r="40" spans="17:23" x14ac:dyDescent="0.3">
      <c r="Q40" t="s">
        <v>14</v>
      </c>
    </row>
    <row r="41" spans="17:23" x14ac:dyDescent="0.3">
      <c r="Q41" s="1"/>
      <c r="R41" s="2" t="s">
        <v>7</v>
      </c>
      <c r="S41" s="2" t="s">
        <v>8</v>
      </c>
      <c r="T41" s="2" t="s">
        <v>9</v>
      </c>
      <c r="U41" s="2" t="s">
        <v>10</v>
      </c>
      <c r="V41" s="2" t="s">
        <v>11</v>
      </c>
      <c r="W41" s="2" t="s">
        <v>12</v>
      </c>
    </row>
    <row r="42" spans="17:23" x14ac:dyDescent="0.3">
      <c r="Q42" s="21" t="s">
        <v>26</v>
      </c>
      <c r="R42" s="24">
        <f>STDEV(R3,AB3,R12,AB12,R21,AB21)</f>
        <v>5.204421197405161E-2</v>
      </c>
      <c r="S42" s="24">
        <f t="shared" ref="S42:W42" si="38">STDEV(S3,AC3,S12,AC12,S21,AC21)</f>
        <v>3.5798044639337522E-2</v>
      </c>
      <c r="T42" s="24">
        <f t="shared" si="38"/>
        <v>4.0662021592636051E-2</v>
      </c>
      <c r="U42" s="24">
        <f t="shared" si="38"/>
        <v>4.6742557339823271E-2</v>
      </c>
      <c r="V42" s="24">
        <f t="shared" si="38"/>
        <v>4.9555692575794633E-2</v>
      </c>
      <c r="W42" s="24">
        <f t="shared" si="38"/>
        <v>4.3628736707205573E-2</v>
      </c>
    </row>
    <row r="43" spans="17:23" x14ac:dyDescent="0.3">
      <c r="Q43" s="21"/>
      <c r="R43" s="24"/>
      <c r="S43" s="24"/>
      <c r="T43" s="24"/>
      <c r="U43" s="24"/>
      <c r="V43" s="24"/>
      <c r="W43" s="24"/>
    </row>
    <row r="44" spans="17:23" x14ac:dyDescent="0.3">
      <c r="Q44" s="21" t="s">
        <v>4</v>
      </c>
      <c r="R44" s="24">
        <f t="shared" ref="R44" si="39">STDEV(R5,AB5,R14,AB14,R23,AB23)</f>
        <v>9.2862622548938401E-2</v>
      </c>
      <c r="S44" s="24">
        <f t="shared" ref="S44" si="40">STDEV(S5,AC5,S14,AC14,S23,AC23)</f>
        <v>6.0008888230550179E-2</v>
      </c>
      <c r="T44" s="24">
        <f t="shared" ref="T44" si="41">STDEV(T5,AD5,T14,AD14,T23,AD23)</f>
        <v>6.6459009923410695E-2</v>
      </c>
      <c r="U44" s="24">
        <f t="shared" ref="U44" si="42">STDEV(U5,AE5,U14,AE14,U23,AE23)</f>
        <v>6.7245569866472746E-2</v>
      </c>
      <c r="V44" s="24">
        <f t="shared" ref="V44" si="43">STDEV(V5,AF5,V14,AF14,V23,AF23)</f>
        <v>6.1165894636363058E-2</v>
      </c>
      <c r="W44" s="24">
        <f t="shared" ref="W44" si="44">STDEV(W5,AG5,W14,AG14,W23,AG23)</f>
        <v>4.7553829148310099E-2</v>
      </c>
    </row>
    <row r="45" spans="17:23" x14ac:dyDescent="0.3">
      <c r="Q45" s="21"/>
      <c r="R45" s="24"/>
      <c r="S45" s="24"/>
      <c r="T45" s="24"/>
      <c r="U45" s="24"/>
      <c r="V45" s="24"/>
      <c r="W45" s="24"/>
    </row>
    <row r="46" spans="17:23" x14ac:dyDescent="0.3">
      <c r="Q46" s="21" t="s">
        <v>5</v>
      </c>
      <c r="R46" s="24">
        <f t="shared" ref="R46" si="45">STDEV(R7,AB7,R16,AB16,R25,AB25)</f>
        <v>0.14282985215516703</v>
      </c>
      <c r="S46" s="24">
        <f t="shared" ref="S46" si="46">STDEV(S7,AC7,S16,AC16,S25,AC25)</f>
        <v>0.13330303822494111</v>
      </c>
      <c r="T46" s="24">
        <f t="shared" ref="T46" si="47">STDEV(T7,AD7,T16,AD16,T25,AD25)</f>
        <v>7.2393830308021864E-2</v>
      </c>
      <c r="U46" s="24">
        <f t="shared" ref="U46" si="48">STDEV(U7,AE7,U16,AE16,U25,AE25)</f>
        <v>6.015701677000497E-2</v>
      </c>
      <c r="V46" s="24">
        <f t="shared" ref="V46" si="49">STDEV(V7,AF7,V16,AF16,V25,AF25)</f>
        <v>5.6408923643929486E-2</v>
      </c>
      <c r="W46" s="24">
        <f t="shared" ref="W46" si="50">STDEV(W7,AG7,W16,AG16,W25,AG25)</f>
        <v>5.3605037076752404E-2</v>
      </c>
    </row>
    <row r="47" spans="17:23" x14ac:dyDescent="0.3">
      <c r="Q47" s="21"/>
      <c r="R47" s="24"/>
      <c r="S47" s="24"/>
      <c r="T47" s="24"/>
      <c r="U47" s="24"/>
      <c r="V47" s="24"/>
      <c r="W47" s="24"/>
    </row>
    <row r="49" spans="17:23" x14ac:dyDescent="0.3">
      <c r="Q49" t="s">
        <v>15</v>
      </c>
    </row>
    <row r="50" spans="17:23" x14ac:dyDescent="0.3">
      <c r="Q50" s="1"/>
      <c r="R50" s="2" t="s">
        <v>7</v>
      </c>
      <c r="S50" s="2" t="s">
        <v>8</v>
      </c>
      <c r="T50" s="2" t="s">
        <v>9</v>
      </c>
      <c r="U50" s="2" t="s">
        <v>10</v>
      </c>
      <c r="V50" s="2" t="s">
        <v>11</v>
      </c>
      <c r="W50" s="2" t="s">
        <v>12</v>
      </c>
    </row>
    <row r="51" spans="17:23" x14ac:dyDescent="0.3">
      <c r="Q51" s="21" t="s">
        <v>27</v>
      </c>
      <c r="R51" s="24">
        <f>R42/6^(1/2)</f>
        <v>2.1246960566945482E-2</v>
      </c>
      <c r="S51" s="24">
        <f t="shared" ref="S51:W51" si="51">S42/6^(1/2)</f>
        <v>1.46144905259586E-2</v>
      </c>
      <c r="T51" s="24">
        <f t="shared" si="51"/>
        <v>1.6600200801998352E-2</v>
      </c>
      <c r="U51" s="24">
        <f t="shared" si="51"/>
        <v>1.9082569125891943E-2</v>
      </c>
      <c r="V51" s="24">
        <f t="shared" si="51"/>
        <v>2.0231026776820909E-2</v>
      </c>
      <c r="W51" s="24">
        <f t="shared" si="51"/>
        <v>1.7811357175814665E-2</v>
      </c>
    </row>
    <row r="52" spans="17:23" x14ac:dyDescent="0.3">
      <c r="Q52" s="21"/>
      <c r="R52" s="24"/>
      <c r="S52" s="24"/>
      <c r="T52" s="24"/>
      <c r="U52" s="24"/>
      <c r="V52" s="24"/>
      <c r="W52" s="24"/>
    </row>
    <row r="53" spans="17:23" x14ac:dyDescent="0.3">
      <c r="Q53" s="21" t="s">
        <v>4</v>
      </c>
      <c r="R53" s="24">
        <f t="shared" ref="R53:W53" si="52">R44/6^(1/2)</f>
        <v>3.7911006903595085E-2</v>
      </c>
      <c r="S53" s="24">
        <f t="shared" si="52"/>
        <v>2.4498526032759142E-2</v>
      </c>
      <c r="T53" s="24">
        <f t="shared" si="52"/>
        <v>2.7131777187153327E-2</v>
      </c>
      <c r="U53" s="24">
        <f t="shared" si="52"/>
        <v>2.7452888939255762E-2</v>
      </c>
      <c r="V53" s="24">
        <f t="shared" si="52"/>
        <v>2.4970871919987987E-2</v>
      </c>
      <c r="W53" s="24">
        <f t="shared" si="52"/>
        <v>1.941376945480822E-2</v>
      </c>
    </row>
    <row r="54" spans="17:23" x14ac:dyDescent="0.3">
      <c r="Q54" s="21"/>
      <c r="R54" s="24"/>
      <c r="S54" s="24"/>
      <c r="T54" s="24"/>
      <c r="U54" s="24"/>
      <c r="V54" s="24"/>
      <c r="W54" s="24"/>
    </row>
    <row r="55" spans="17:23" x14ac:dyDescent="0.3">
      <c r="Q55" s="21" t="s">
        <v>5</v>
      </c>
      <c r="R55" s="24">
        <f t="shared" ref="R55:W55" si="53">R46/6^(1/2)</f>
        <v>5.8310042969553243E-2</v>
      </c>
      <c r="S55" s="24">
        <f t="shared" si="53"/>
        <v>5.4420737468971199E-2</v>
      </c>
      <c r="T55" s="24">
        <f t="shared" si="53"/>
        <v>2.9554657463380922E-2</v>
      </c>
      <c r="U55" s="24">
        <f t="shared" si="53"/>
        <v>2.455899925576047E-2</v>
      </c>
      <c r="V55" s="24">
        <f t="shared" si="53"/>
        <v>2.3028846644540798E-2</v>
      </c>
      <c r="W55" s="24">
        <f t="shared" si="53"/>
        <v>2.1884164746836163E-2</v>
      </c>
    </row>
    <row r="56" spans="17:23" x14ac:dyDescent="0.3">
      <c r="Q56" s="21"/>
      <c r="R56" s="24"/>
      <c r="S56" s="24"/>
      <c r="T56" s="24"/>
      <c r="U56" s="24"/>
      <c r="V56" s="24"/>
      <c r="W56" s="24"/>
    </row>
    <row r="58" spans="17:23" x14ac:dyDescent="0.3">
      <c r="Q58" t="s">
        <v>16</v>
      </c>
    </row>
    <row r="59" spans="17:23" x14ac:dyDescent="0.3">
      <c r="Q59" s="1"/>
      <c r="R59" s="2" t="s">
        <v>7</v>
      </c>
      <c r="S59" s="2" t="s">
        <v>8</v>
      </c>
      <c r="T59" s="2" t="s">
        <v>9</v>
      </c>
      <c r="U59" s="2" t="s">
        <v>10</v>
      </c>
      <c r="V59" s="2" t="s">
        <v>11</v>
      </c>
      <c r="W59" s="2" t="s">
        <v>12</v>
      </c>
    </row>
    <row r="60" spans="17:23" x14ac:dyDescent="0.3">
      <c r="Q60" s="21" t="s">
        <v>28</v>
      </c>
      <c r="R60" s="24">
        <f>R51/2</f>
        <v>1.0623480283472741E-2</v>
      </c>
      <c r="S60" s="24">
        <f t="shared" ref="S60:W60" si="54">S51/2</f>
        <v>7.3072452629793002E-3</v>
      </c>
      <c r="T60" s="24">
        <f t="shared" si="54"/>
        <v>8.3001004009991761E-3</v>
      </c>
      <c r="U60" s="24">
        <f t="shared" si="54"/>
        <v>9.5412845629459717E-3</v>
      </c>
      <c r="V60" s="24">
        <f t="shared" si="54"/>
        <v>1.0115513388410454E-2</v>
      </c>
      <c r="W60" s="24">
        <f t="shared" si="54"/>
        <v>8.9056785879073324E-3</v>
      </c>
    </row>
    <row r="61" spans="17:23" x14ac:dyDescent="0.3">
      <c r="Q61" s="21"/>
      <c r="R61" s="24"/>
      <c r="S61" s="24"/>
      <c r="T61" s="24"/>
      <c r="U61" s="24"/>
      <c r="V61" s="24"/>
      <c r="W61" s="24"/>
    </row>
    <row r="62" spans="17:23" x14ac:dyDescent="0.3">
      <c r="Q62" s="21" t="s">
        <v>4</v>
      </c>
      <c r="R62" s="24">
        <f t="shared" ref="R62:W62" si="55">R53/2</f>
        <v>1.8955503451797542E-2</v>
      </c>
      <c r="S62" s="24">
        <f t="shared" si="55"/>
        <v>1.2249263016379571E-2</v>
      </c>
      <c r="T62" s="24">
        <f t="shared" si="55"/>
        <v>1.3565888593576663E-2</v>
      </c>
      <c r="U62" s="24">
        <f t="shared" si="55"/>
        <v>1.3726444469627881E-2</v>
      </c>
      <c r="V62" s="24">
        <f t="shared" si="55"/>
        <v>1.2485435959993994E-2</v>
      </c>
      <c r="W62" s="24">
        <f t="shared" si="55"/>
        <v>9.7068847274041099E-3</v>
      </c>
    </row>
    <row r="63" spans="17:23" x14ac:dyDescent="0.3">
      <c r="Q63" s="21"/>
      <c r="R63" s="24"/>
      <c r="S63" s="24"/>
      <c r="T63" s="24"/>
      <c r="U63" s="24"/>
      <c r="V63" s="24"/>
      <c r="W63" s="24"/>
    </row>
    <row r="64" spans="17:23" x14ac:dyDescent="0.3">
      <c r="Q64" s="21" t="s">
        <v>5</v>
      </c>
      <c r="R64" s="24">
        <f t="shared" ref="R64:W64" si="56">R55/2</f>
        <v>2.9155021484776621E-2</v>
      </c>
      <c r="S64" s="24">
        <f t="shared" si="56"/>
        <v>2.7210368734485599E-2</v>
      </c>
      <c r="T64" s="24">
        <f t="shared" si="56"/>
        <v>1.4777328731690461E-2</v>
      </c>
      <c r="U64" s="24">
        <f t="shared" si="56"/>
        <v>1.2279499627880235E-2</v>
      </c>
      <c r="V64" s="24">
        <f t="shared" si="56"/>
        <v>1.1514423322270399E-2</v>
      </c>
      <c r="W64" s="24">
        <f t="shared" si="56"/>
        <v>1.0942082373418082E-2</v>
      </c>
    </row>
    <row r="65" spans="17:23" x14ac:dyDescent="0.3">
      <c r="Q65" s="21"/>
      <c r="R65" s="24"/>
      <c r="S65" s="24"/>
      <c r="T65" s="24"/>
      <c r="U65" s="24"/>
      <c r="V65" s="24"/>
      <c r="W65" s="24"/>
    </row>
  </sheetData>
  <mergeCells count="224">
    <mergeCell ref="W64:W65"/>
    <mergeCell ref="Q64:Q65"/>
    <mergeCell ref="R64:R65"/>
    <mergeCell ref="S64:S65"/>
    <mergeCell ref="T64:T65"/>
    <mergeCell ref="U64:U65"/>
    <mergeCell ref="V64:V65"/>
    <mergeCell ref="W60:W61"/>
    <mergeCell ref="Q62:Q63"/>
    <mergeCell ref="R62:R63"/>
    <mergeCell ref="S62:S63"/>
    <mergeCell ref="T62:T63"/>
    <mergeCell ref="U62:U63"/>
    <mergeCell ref="V62:V63"/>
    <mergeCell ref="W62:W63"/>
    <mergeCell ref="Q60:Q61"/>
    <mergeCell ref="R60:R61"/>
    <mergeCell ref="S60:S61"/>
    <mergeCell ref="T60:T61"/>
    <mergeCell ref="U60:U61"/>
    <mergeCell ref="V60:V61"/>
    <mergeCell ref="W53:W54"/>
    <mergeCell ref="Q55:Q56"/>
    <mergeCell ref="R55:R56"/>
    <mergeCell ref="S55:S56"/>
    <mergeCell ref="T55:T56"/>
    <mergeCell ref="U55:U56"/>
    <mergeCell ref="V55:V56"/>
    <mergeCell ref="W55:W56"/>
    <mergeCell ref="Q53:Q54"/>
    <mergeCell ref="R53:R54"/>
    <mergeCell ref="S53:S54"/>
    <mergeCell ref="T53:T54"/>
    <mergeCell ref="U53:U54"/>
    <mergeCell ref="V53:V54"/>
    <mergeCell ref="W46:W47"/>
    <mergeCell ref="Q51:Q52"/>
    <mergeCell ref="R51:R52"/>
    <mergeCell ref="S51:S52"/>
    <mergeCell ref="T51:T52"/>
    <mergeCell ref="U51:U52"/>
    <mergeCell ref="V51:V52"/>
    <mergeCell ref="W51:W52"/>
    <mergeCell ref="Q46:Q47"/>
    <mergeCell ref="R46:R47"/>
    <mergeCell ref="S46:S47"/>
    <mergeCell ref="T46:T47"/>
    <mergeCell ref="U46:U47"/>
    <mergeCell ref="V46:V47"/>
    <mergeCell ref="W42:W43"/>
    <mergeCell ref="Q44:Q45"/>
    <mergeCell ref="R44:R45"/>
    <mergeCell ref="S44:S45"/>
    <mergeCell ref="T44:T45"/>
    <mergeCell ref="U44:U45"/>
    <mergeCell ref="V44:V45"/>
    <mergeCell ref="W44:W45"/>
    <mergeCell ref="Q42:Q43"/>
    <mergeCell ref="R42:R43"/>
    <mergeCell ref="S42:S43"/>
    <mergeCell ref="T42:T43"/>
    <mergeCell ref="U42:U43"/>
    <mergeCell ref="V42:V43"/>
    <mergeCell ref="W35:W36"/>
    <mergeCell ref="Q37:Q38"/>
    <mergeCell ref="R37:R38"/>
    <mergeCell ref="S37:S38"/>
    <mergeCell ref="T37:T38"/>
    <mergeCell ref="U37:U38"/>
    <mergeCell ref="V37:V38"/>
    <mergeCell ref="W37:W38"/>
    <mergeCell ref="T33:T34"/>
    <mergeCell ref="U33:U34"/>
    <mergeCell ref="V33:V34"/>
    <mergeCell ref="W33:W34"/>
    <mergeCell ref="Q35:Q36"/>
    <mergeCell ref="R35:R36"/>
    <mergeCell ref="S35:S36"/>
    <mergeCell ref="T35:T36"/>
    <mergeCell ref="U35:U36"/>
    <mergeCell ref="V35:V36"/>
    <mergeCell ref="Q33:Q34"/>
    <mergeCell ref="R33:R34"/>
    <mergeCell ref="S33:S34"/>
    <mergeCell ref="B1:G1"/>
    <mergeCell ref="H1:M1"/>
    <mergeCell ref="Q16:Q17"/>
    <mergeCell ref="Q14:Q15"/>
    <mergeCell ref="S14:S15"/>
    <mergeCell ref="R5:R6"/>
    <mergeCell ref="S5:S6"/>
    <mergeCell ref="S21:S22"/>
    <mergeCell ref="T21:T22"/>
    <mergeCell ref="U21:U22"/>
    <mergeCell ref="V21:V22"/>
    <mergeCell ref="W16:W17"/>
    <mergeCell ref="R16:R17"/>
    <mergeCell ref="S16:S17"/>
    <mergeCell ref="T16:T17"/>
    <mergeCell ref="U16:U17"/>
    <mergeCell ref="V16:V17"/>
    <mergeCell ref="AE25:AE26"/>
    <mergeCell ref="AF25:AF26"/>
    <mergeCell ref="AG25:AG26"/>
    <mergeCell ref="AF23:AF24"/>
    <mergeCell ref="AG23:AG24"/>
    <mergeCell ref="AA23:AA24"/>
    <mergeCell ref="AB23:AB24"/>
    <mergeCell ref="AC23:AC24"/>
    <mergeCell ref="AD23:AD24"/>
    <mergeCell ref="AE23:AE24"/>
    <mergeCell ref="AA25:AA26"/>
    <mergeCell ref="AB25:AB26"/>
    <mergeCell ref="AC25:AC26"/>
    <mergeCell ref="AD25:AD26"/>
    <mergeCell ref="AE21:AE22"/>
    <mergeCell ref="AF21:AF22"/>
    <mergeCell ref="AG21:AG22"/>
    <mergeCell ref="AA16:AA17"/>
    <mergeCell ref="AB16:AB17"/>
    <mergeCell ref="AC16:AC17"/>
    <mergeCell ref="AD16:AD17"/>
    <mergeCell ref="AE16:AE17"/>
    <mergeCell ref="AF16:AF17"/>
    <mergeCell ref="AG16:AG17"/>
    <mergeCell ref="AA21:AA22"/>
    <mergeCell ref="AB21:AB22"/>
    <mergeCell ref="AC21:AC22"/>
    <mergeCell ref="AD21:AD22"/>
    <mergeCell ref="AF14:AF15"/>
    <mergeCell ref="AG14:AG15"/>
    <mergeCell ref="AA14:AA15"/>
    <mergeCell ref="AB14:AB15"/>
    <mergeCell ref="AC14:AC15"/>
    <mergeCell ref="AD14:AD15"/>
    <mergeCell ref="AE14:AE15"/>
    <mergeCell ref="AA12:AA13"/>
    <mergeCell ref="AB12:AB13"/>
    <mergeCell ref="AC12:AC13"/>
    <mergeCell ref="AD12:AD13"/>
    <mergeCell ref="AE12:AE13"/>
    <mergeCell ref="AF12:AF13"/>
    <mergeCell ref="AG12:AG13"/>
    <mergeCell ref="AA7:AA8"/>
    <mergeCell ref="AB7:AB8"/>
    <mergeCell ref="AC7:AC8"/>
    <mergeCell ref="AD7:AD8"/>
    <mergeCell ref="AE7:AE8"/>
    <mergeCell ref="AF7:AF8"/>
    <mergeCell ref="AG7:AG8"/>
    <mergeCell ref="AF5:AF6"/>
    <mergeCell ref="AG5:AG6"/>
    <mergeCell ref="AA5:AA6"/>
    <mergeCell ref="AB5:AB6"/>
    <mergeCell ref="AC5:AC6"/>
    <mergeCell ref="AD5:AD6"/>
    <mergeCell ref="AE5:AE6"/>
    <mergeCell ref="AC3:AC4"/>
    <mergeCell ref="AD3:AD4"/>
    <mergeCell ref="AE3:AE4"/>
    <mergeCell ref="AF3:AF4"/>
    <mergeCell ref="AG3:AG4"/>
    <mergeCell ref="AA3:AA4"/>
    <mergeCell ref="AB3:AB4"/>
    <mergeCell ref="W25:W26"/>
    <mergeCell ref="Q25:Q26"/>
    <mergeCell ref="R25:R26"/>
    <mergeCell ref="S25:S26"/>
    <mergeCell ref="T25:T26"/>
    <mergeCell ref="U25:U26"/>
    <mergeCell ref="V25:V26"/>
    <mergeCell ref="Q23:Q24"/>
    <mergeCell ref="R23:R24"/>
    <mergeCell ref="S23:S24"/>
    <mergeCell ref="T23:T24"/>
    <mergeCell ref="U23:U24"/>
    <mergeCell ref="V23:V24"/>
    <mergeCell ref="W23:W24"/>
    <mergeCell ref="W21:W22"/>
    <mergeCell ref="Q21:Q22"/>
    <mergeCell ref="R21:R22"/>
    <mergeCell ref="T14:T15"/>
    <mergeCell ref="U14:U15"/>
    <mergeCell ref="V14:V15"/>
    <mergeCell ref="W14:W15"/>
    <mergeCell ref="W12:W13"/>
    <mergeCell ref="Q12:Q13"/>
    <mergeCell ref="T7:T8"/>
    <mergeCell ref="U7:U8"/>
    <mergeCell ref="V7:V8"/>
    <mergeCell ref="W7:W8"/>
    <mergeCell ref="Q7:Q8"/>
    <mergeCell ref="V12:V13"/>
    <mergeCell ref="U12:U13"/>
    <mergeCell ref="T12:T13"/>
    <mergeCell ref="S12:S13"/>
    <mergeCell ref="R12:R13"/>
    <mergeCell ref="R14:R15"/>
    <mergeCell ref="S7:S8"/>
    <mergeCell ref="R7:R8"/>
    <mergeCell ref="T5:T6"/>
    <mergeCell ref="U5:U6"/>
    <mergeCell ref="V5:V6"/>
    <mergeCell ref="W5:W6"/>
    <mergeCell ref="T3:T4"/>
    <mergeCell ref="U3:U4"/>
    <mergeCell ref="V3:V4"/>
    <mergeCell ref="W3:W4"/>
    <mergeCell ref="Q3:Q4"/>
    <mergeCell ref="Q5:Q6"/>
    <mergeCell ref="S3:S4"/>
    <mergeCell ref="R3:R4"/>
    <mergeCell ref="A18:A19"/>
    <mergeCell ref="A20:A21"/>
    <mergeCell ref="A25:A26"/>
    <mergeCell ref="A27:A28"/>
    <mergeCell ref="A29:A30"/>
    <mergeCell ref="A31:A32"/>
    <mergeCell ref="A3:A4"/>
    <mergeCell ref="A5:A6"/>
    <mergeCell ref="A7:A8"/>
    <mergeCell ref="A9:A10"/>
    <mergeCell ref="A14:A15"/>
    <mergeCell ref="A16:A17"/>
  </mergeCells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2020-07-24T08:21:34Z</dcterms:created>
  <dcterms:modified xsi:type="dcterms:W3CDTF">2020-08-12T03:49:24Z</dcterms:modified>
</cp:coreProperties>
</file>