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activeTab="1"/>
  </bookViews>
  <sheets>
    <sheet name="Larva" sheetId="1" r:id="rId1"/>
    <sheet name="Adult" sheetId="2" r:id="rId2"/>
  </sheets>
  <calcPr calcId="144525"/>
</workbook>
</file>

<file path=xl/sharedStrings.xml><?xml version="1.0" encoding="utf-8"?>
<sst xmlns="http://schemas.openxmlformats.org/spreadsheetml/2006/main" count="283" uniqueCount="59">
  <si>
    <t>Larva data</t>
  </si>
  <si>
    <t>average value</t>
  </si>
  <si>
    <t>△Cq</t>
  </si>
  <si>
    <r>
      <rPr>
        <sz val="12"/>
        <color theme="1"/>
        <rFont val="宋体"/>
        <charset val="134"/>
      </rPr>
      <t>2</t>
    </r>
    <r>
      <rPr>
        <vertAlign val="superscript"/>
        <sz val="12"/>
        <color theme="1"/>
        <rFont val="宋体"/>
        <charset val="134"/>
      </rPr>
      <t>﹣△Cq</t>
    </r>
  </si>
  <si>
    <r>
      <rPr>
        <sz val="12"/>
        <color theme="1"/>
        <rFont val="宋体"/>
        <charset val="134"/>
      </rPr>
      <t>2</t>
    </r>
    <r>
      <rPr>
        <vertAlign val="superscript"/>
        <sz val="12"/>
        <color theme="1"/>
        <rFont val="宋体"/>
        <charset val="134"/>
      </rPr>
      <t>﹣△△Cq</t>
    </r>
  </si>
  <si>
    <t>TUB</t>
  </si>
  <si>
    <t>January</t>
  </si>
  <si>
    <t>May</t>
  </si>
  <si>
    <t>TRINITY_DN18757_c0_g2</t>
  </si>
  <si>
    <t>down</t>
  </si>
  <si>
    <t>TRINITY_DN18927_c0_g1</t>
  </si>
  <si>
    <t>TRINITY_DN26187_c0_g1</t>
  </si>
  <si>
    <t>TRINITY_DN26090_c0_g1</t>
  </si>
  <si>
    <t>TRINITY_DN21780_c1_g1</t>
  </si>
  <si>
    <t>TRINITY_DN22243_c0_g1</t>
  </si>
  <si>
    <t>TRINITY_DN22610_c0_g2</t>
  </si>
  <si>
    <t>TRINITY_DN20229_c0_g1</t>
  </si>
  <si>
    <t>TRINITY_DN27537_c0_g1</t>
  </si>
  <si>
    <t>up</t>
  </si>
  <si>
    <t>TRINITY_DN22439_c0_g5</t>
  </si>
  <si>
    <t>TRINITY_DN27207_c0_g1</t>
  </si>
  <si>
    <t>TRINITY_DN19691_c0_g1</t>
  </si>
  <si>
    <t>TRINITY_DN25425_c0_g4</t>
  </si>
  <si>
    <t>TRINITY_DN22377_c1_g1</t>
  </si>
  <si>
    <t>Descriptive statistics</t>
  </si>
  <si>
    <t>N statistics</t>
  </si>
  <si>
    <t>Range statistics</t>
  </si>
  <si>
    <t>Minimum statistics</t>
  </si>
  <si>
    <t>Maximum Statistics</t>
  </si>
  <si>
    <t>Average statistics</t>
  </si>
  <si>
    <t>Standard error</t>
  </si>
  <si>
    <t>standard deviation</t>
  </si>
  <si>
    <t>variance</t>
  </si>
  <si>
    <t>VAR00001</t>
  </si>
  <si>
    <t>VAR00002</t>
  </si>
  <si>
    <t>VAR00003</t>
  </si>
  <si>
    <t>VAR00004</t>
  </si>
  <si>
    <t>VAR00005</t>
  </si>
  <si>
    <t>VAR00006</t>
  </si>
  <si>
    <t>VAR00007</t>
  </si>
  <si>
    <t>VAR00008</t>
  </si>
  <si>
    <t>VAR00009</t>
  </si>
  <si>
    <t>VAR00010</t>
  </si>
  <si>
    <t>VAR00011</t>
  </si>
  <si>
    <t>VAR00012</t>
  </si>
  <si>
    <t>VAR00013</t>
  </si>
  <si>
    <t>VAR00014</t>
  </si>
  <si>
    <t>VAR00015</t>
  </si>
  <si>
    <t>VAR00016</t>
  </si>
  <si>
    <t>Adult data</t>
  </si>
  <si>
    <t>PRS</t>
  </si>
  <si>
    <t>VAR00017</t>
  </si>
  <si>
    <t>VAR00018</t>
  </si>
  <si>
    <t>VAR00019</t>
  </si>
  <si>
    <t>VAR00020</t>
  </si>
  <si>
    <t>VAR00021</t>
  </si>
  <si>
    <t>VAR00022</t>
  </si>
  <si>
    <t>VAR00023</t>
  </si>
  <si>
    <t>VAR00024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</si>
</sst>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00000000000000_ "/>
    <numFmt numFmtId="177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等线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vertAlign val="superscript"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8" fillId="15" borderId="12" applyNumberFormat="0" applyAlignment="0" applyProtection="0">
      <alignment vertical="center"/>
    </xf>
    <xf numFmtId="0" fontId="6" fillId="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0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4"/>
  <sheetViews>
    <sheetView zoomScale="115" zoomScaleNormal="115" topLeftCell="A91" workbookViewId="0">
      <selection activeCell="A113" sqref="A113:A114"/>
    </sheetView>
  </sheetViews>
  <sheetFormatPr defaultColWidth="9.81818181818182" defaultRowHeight="15"/>
  <cols>
    <col min="1" max="1" width="20.1818181818182" style="1" customWidth="1"/>
    <col min="2" max="5" width="9.81818181818182" style="1"/>
    <col min="6" max="6" width="13.8181818181818" style="1" customWidth="1"/>
    <col min="7" max="7" width="14.2727272727273" style="1" customWidth="1"/>
    <col min="8" max="9" width="14.0909090909091" style="1" customWidth="1"/>
    <col min="10" max="10" width="15.1818181818182" style="1" customWidth="1"/>
    <col min="11" max="11" width="24.2727272727273" style="1" customWidth="1"/>
    <col min="12" max="15" width="9.81818181818182" style="1"/>
    <col min="16" max="16" width="13.8181818181818" style="1" customWidth="1"/>
    <col min="17" max="17" width="15.0909090909091" style="1" customWidth="1"/>
    <col min="18" max="19" width="25.1818181818182" style="1" customWidth="1"/>
    <col min="20" max="20" width="13.8181818181818" style="1" customWidth="1"/>
    <col min="21" max="16384" width="9.81818181818182" style="1"/>
  </cols>
  <sheetData>
    <row r="1" s="1" customFormat="1" ht="17" spans="1:20">
      <c r="A1" s="1" t="s">
        <v>0</v>
      </c>
      <c r="F1" s="1" t="s">
        <v>1</v>
      </c>
      <c r="G1" s="1" t="s">
        <v>2</v>
      </c>
      <c r="H1" s="1" t="s">
        <v>3</v>
      </c>
      <c r="J1" s="1" t="s">
        <v>4</v>
      </c>
      <c r="P1" s="1" t="s">
        <v>1</v>
      </c>
      <c r="Q1" s="1" t="s">
        <v>2</v>
      </c>
      <c r="R1" s="1" t="s">
        <v>3</v>
      </c>
      <c r="T1" s="1" t="s">
        <v>4</v>
      </c>
    </row>
    <row r="2" s="1" customFormat="1" spans="1:16">
      <c r="A2" s="2" t="s">
        <v>5</v>
      </c>
      <c r="B2" s="5" t="s">
        <v>6</v>
      </c>
      <c r="C2" s="18">
        <v>22.21</v>
      </c>
      <c r="D2" s="18">
        <v>22.15</v>
      </c>
      <c r="E2" s="19">
        <v>22.31</v>
      </c>
      <c r="F2" s="1">
        <f t="shared" ref="F2:F65" si="0">AVERAGE(C2:E2)</f>
        <v>22.2233333333333</v>
      </c>
      <c r="K2" s="2" t="s">
        <v>5</v>
      </c>
      <c r="L2" s="5" t="s">
        <v>6</v>
      </c>
      <c r="M2" s="18">
        <v>20.37</v>
      </c>
      <c r="N2" s="18">
        <v>20.22</v>
      </c>
      <c r="O2" s="19">
        <v>20.3</v>
      </c>
      <c r="P2" s="1">
        <f t="shared" ref="P2:P65" si="1">AVERAGE(M2:O2)</f>
        <v>20.2966666666667</v>
      </c>
    </row>
    <row r="3" s="1" customFormat="1" spans="1:16">
      <c r="A3" s="4"/>
      <c r="C3" s="20">
        <v>21.72</v>
      </c>
      <c r="D3" s="20">
        <v>21.91</v>
      </c>
      <c r="E3" s="21">
        <v>21.68</v>
      </c>
      <c r="F3" s="1">
        <f t="shared" si="0"/>
        <v>21.77</v>
      </c>
      <c r="K3" s="4"/>
      <c r="M3" s="20">
        <v>21.5</v>
      </c>
      <c r="N3" s="20">
        <v>21.55</v>
      </c>
      <c r="O3" s="21">
        <v>21.51</v>
      </c>
      <c r="P3" s="1">
        <f t="shared" si="1"/>
        <v>21.52</v>
      </c>
    </row>
    <row r="4" s="1" customFormat="1" spans="1:16">
      <c r="A4" s="4"/>
      <c r="C4" s="20">
        <v>21.54</v>
      </c>
      <c r="D4" s="20">
        <v>21.5</v>
      </c>
      <c r="E4" s="21">
        <v>21.49</v>
      </c>
      <c r="F4" s="1">
        <f t="shared" si="0"/>
        <v>21.51</v>
      </c>
      <c r="K4" s="4"/>
      <c r="M4" s="20">
        <v>22.67</v>
      </c>
      <c r="N4" s="20">
        <v>22.67</v>
      </c>
      <c r="O4" s="21">
        <v>22.31</v>
      </c>
      <c r="P4" s="1">
        <f t="shared" si="1"/>
        <v>22.55</v>
      </c>
    </row>
    <row r="5" s="1" customFormat="1" spans="1:16">
      <c r="A5" s="4"/>
      <c r="B5" s="5" t="s">
        <v>7</v>
      </c>
      <c r="C5" s="20">
        <v>20.92</v>
      </c>
      <c r="D5" s="20">
        <v>20.89</v>
      </c>
      <c r="E5" s="21">
        <v>21.03</v>
      </c>
      <c r="F5" s="1">
        <f t="shared" si="0"/>
        <v>20.9466666666667</v>
      </c>
      <c r="K5" s="4"/>
      <c r="L5" s="5" t="s">
        <v>7</v>
      </c>
      <c r="M5" s="20">
        <v>21.83</v>
      </c>
      <c r="N5" s="20">
        <v>21.44</v>
      </c>
      <c r="O5" s="21">
        <v>21.44</v>
      </c>
      <c r="P5" s="1">
        <f t="shared" si="1"/>
        <v>21.57</v>
      </c>
    </row>
    <row r="6" s="1" customFormat="1" spans="1:16">
      <c r="A6" s="4"/>
      <c r="C6" s="20">
        <v>20.09</v>
      </c>
      <c r="D6" s="20">
        <v>20.06</v>
      </c>
      <c r="E6" s="21">
        <v>20.12</v>
      </c>
      <c r="F6" s="1">
        <f t="shared" si="0"/>
        <v>20.09</v>
      </c>
      <c r="K6" s="4"/>
      <c r="M6" s="20">
        <v>23</v>
      </c>
      <c r="N6" s="20">
        <v>22.54</v>
      </c>
      <c r="O6" s="21">
        <v>22.83</v>
      </c>
      <c r="P6" s="1">
        <f t="shared" si="1"/>
        <v>22.79</v>
      </c>
    </row>
    <row r="7" s="1" customFormat="1" spans="1:16">
      <c r="A7" s="4"/>
      <c r="C7" s="20">
        <v>22.08</v>
      </c>
      <c r="D7" s="20">
        <v>21.9</v>
      </c>
      <c r="E7" s="21">
        <v>22</v>
      </c>
      <c r="F7" s="1">
        <f t="shared" si="0"/>
        <v>21.9933333333333</v>
      </c>
      <c r="K7" s="4"/>
      <c r="M7" s="20">
        <v>22.45</v>
      </c>
      <c r="N7" s="20">
        <v>22.49</v>
      </c>
      <c r="O7" s="21">
        <v>22.38</v>
      </c>
      <c r="P7" s="1">
        <f t="shared" si="1"/>
        <v>22.44</v>
      </c>
    </row>
    <row r="8" s="1" customFormat="1" spans="1:20">
      <c r="A8" s="4" t="s">
        <v>8</v>
      </c>
      <c r="B8" s="5" t="s">
        <v>6</v>
      </c>
      <c r="C8" s="20">
        <v>22.54</v>
      </c>
      <c r="D8" s="20">
        <v>22.53</v>
      </c>
      <c r="E8" s="21">
        <v>22.57</v>
      </c>
      <c r="F8" s="1">
        <f t="shared" si="0"/>
        <v>22.5466666666667</v>
      </c>
      <c r="G8" s="1">
        <f t="shared" ref="G8:G13" si="2">F8-F2</f>
        <v>0.323333333333334</v>
      </c>
      <c r="H8" s="1">
        <f t="shared" ref="H8:H19" si="3">2^(-G8)</f>
        <v>0.799221149722626</v>
      </c>
      <c r="I8" s="14" t="s">
        <v>9</v>
      </c>
      <c r="J8" s="1">
        <f>H8/I11</f>
        <v>0.520216430796271</v>
      </c>
      <c r="K8" s="4" t="s">
        <v>10</v>
      </c>
      <c r="L8" s="5" t="s">
        <v>6</v>
      </c>
      <c r="M8" s="20">
        <v>29.11</v>
      </c>
      <c r="N8" s="20">
        <v>28.56</v>
      </c>
      <c r="O8" s="21">
        <v>28.82</v>
      </c>
      <c r="P8" s="1">
        <f t="shared" si="1"/>
        <v>28.83</v>
      </c>
      <c r="Q8" s="1">
        <f t="shared" ref="Q8:Q13" si="4">P8-P2</f>
        <v>8.53333333333333</v>
      </c>
      <c r="R8" s="1">
        <f t="shared" ref="R8:R19" si="5">2^(-Q8)</f>
        <v>0.00269904859368706</v>
      </c>
      <c r="S8" s="14" t="s">
        <v>9</v>
      </c>
      <c r="T8" s="1">
        <f>R8/S11</f>
        <v>0.00371531362244649</v>
      </c>
    </row>
    <row r="9" s="1" customFormat="1" spans="1:20">
      <c r="A9" s="4"/>
      <c r="C9" s="20">
        <v>22.5</v>
      </c>
      <c r="D9" s="20">
        <v>22.57</v>
      </c>
      <c r="E9" s="21">
        <v>22.38</v>
      </c>
      <c r="F9" s="1">
        <f t="shared" si="0"/>
        <v>22.4833333333333</v>
      </c>
      <c r="G9" s="1">
        <f t="shared" si="2"/>
        <v>0.713333333333335</v>
      </c>
      <c r="H9" s="1">
        <f t="shared" si="3"/>
        <v>0.609909319880101</v>
      </c>
      <c r="J9" s="1">
        <f>H9/I11</f>
        <v>0.396992559077701</v>
      </c>
      <c r="K9" s="4"/>
      <c r="M9" s="20">
        <v>25.31</v>
      </c>
      <c r="N9" s="20">
        <v>25.99</v>
      </c>
      <c r="O9" s="21">
        <v>25.63</v>
      </c>
      <c r="P9" s="1">
        <f t="shared" si="1"/>
        <v>25.6433333333333</v>
      </c>
      <c r="Q9" s="1">
        <f t="shared" si="4"/>
        <v>4.12333333333333</v>
      </c>
      <c r="R9" s="1">
        <f t="shared" si="5"/>
        <v>0.0573790012478263</v>
      </c>
      <c r="T9" s="1">
        <f>R9/S11</f>
        <v>0.078983752081027</v>
      </c>
    </row>
    <row r="10" s="1" customFormat="1" spans="1:20">
      <c r="A10" s="4"/>
      <c r="C10" s="20">
        <v>22.3</v>
      </c>
      <c r="D10" s="20">
        <v>22.18</v>
      </c>
      <c r="E10" s="21">
        <v>22.17</v>
      </c>
      <c r="F10" s="1">
        <f t="shared" si="0"/>
        <v>22.2166666666667</v>
      </c>
      <c r="G10" s="1">
        <f t="shared" si="2"/>
        <v>0.706666666666667</v>
      </c>
      <c r="H10" s="1">
        <f t="shared" si="3"/>
        <v>0.612734221264565</v>
      </c>
      <c r="J10" s="1">
        <f>H10/I11</f>
        <v>0.398831299351387</v>
      </c>
      <c r="K10" s="4"/>
      <c r="M10" s="20">
        <v>29.86</v>
      </c>
      <c r="N10" s="20">
        <v>30.14</v>
      </c>
      <c r="O10" s="21">
        <v>30.03</v>
      </c>
      <c r="P10" s="1">
        <f t="shared" si="1"/>
        <v>30.01</v>
      </c>
      <c r="Q10" s="1">
        <f t="shared" si="4"/>
        <v>7.46</v>
      </c>
      <c r="R10" s="1">
        <f t="shared" si="5"/>
        <v>0.00567958014578246</v>
      </c>
      <c r="T10" s="1">
        <f>R10/S11</f>
        <v>0.00781809617461404</v>
      </c>
    </row>
    <row r="11" s="1" customFormat="1" spans="1:20">
      <c r="A11" s="4"/>
      <c r="B11" s="5" t="s">
        <v>7</v>
      </c>
      <c r="C11" s="20">
        <v>20.24</v>
      </c>
      <c r="D11" s="20">
        <v>20.2</v>
      </c>
      <c r="E11" s="21">
        <v>20.29</v>
      </c>
      <c r="F11" s="1">
        <f t="shared" si="0"/>
        <v>20.2433333333333</v>
      </c>
      <c r="G11" s="1">
        <f t="shared" si="2"/>
        <v>-0.703333333333337</v>
      </c>
      <c r="H11" s="1">
        <f t="shared" si="3"/>
        <v>1.6282625352114</v>
      </c>
      <c r="I11" s="1">
        <f>AVERAGE(H11:H13)</f>
        <v>1.53632431120889</v>
      </c>
      <c r="J11" s="1">
        <f>H11/I11</f>
        <v>1.05984297933174</v>
      </c>
      <c r="K11" s="4"/>
      <c r="L11" s="5" t="s">
        <v>7</v>
      </c>
      <c r="M11" s="20">
        <v>21.76</v>
      </c>
      <c r="N11" s="20">
        <v>21.64</v>
      </c>
      <c r="O11" s="21">
        <v>21.44</v>
      </c>
      <c r="P11" s="1">
        <f t="shared" si="1"/>
        <v>21.6133333333333</v>
      </c>
      <c r="Q11" s="1">
        <f t="shared" si="4"/>
        <v>0.0433333333333366</v>
      </c>
      <c r="R11" s="1">
        <f t="shared" si="5"/>
        <v>0.970410231493538</v>
      </c>
      <c r="S11" s="1">
        <f>AVERAGE(R11:R13)</f>
        <v>0.726465883628356</v>
      </c>
      <c r="T11" s="1">
        <f>R11/S11</f>
        <v>1.33579601377396</v>
      </c>
    </row>
    <row r="12" s="1" customFormat="1" spans="1:20">
      <c r="A12" s="4"/>
      <c r="C12" s="20">
        <v>20.04</v>
      </c>
      <c r="D12" s="20">
        <v>19.91</v>
      </c>
      <c r="E12" s="21">
        <v>19.52</v>
      </c>
      <c r="F12" s="1">
        <f t="shared" si="0"/>
        <v>19.8233333333333</v>
      </c>
      <c r="G12" s="1">
        <f t="shared" si="2"/>
        <v>-0.266666666666666</v>
      </c>
      <c r="H12" s="1">
        <f t="shared" si="3"/>
        <v>1.20302503608212</v>
      </c>
      <c r="J12" s="1">
        <f>H12/I11</f>
        <v>0.783054090405881</v>
      </c>
      <c r="K12" s="4"/>
      <c r="M12" s="20">
        <v>24.26</v>
      </c>
      <c r="N12" s="20">
        <v>23.8</v>
      </c>
      <c r="O12" s="21">
        <v>22.6</v>
      </c>
      <c r="P12" s="1">
        <f t="shared" si="1"/>
        <v>23.5533333333333</v>
      </c>
      <c r="Q12" s="1">
        <f t="shared" si="4"/>
        <v>0.763333333333328</v>
      </c>
      <c r="R12" s="1">
        <f t="shared" si="5"/>
        <v>0.589133569422037</v>
      </c>
      <c r="T12" s="1">
        <f>R12/S11</f>
        <v>0.810958343259826</v>
      </c>
    </row>
    <row r="13" s="1" customFormat="1" spans="1:20">
      <c r="A13" s="4"/>
      <c r="C13" s="20">
        <v>21.11</v>
      </c>
      <c r="D13" s="20">
        <v>21.18</v>
      </c>
      <c r="E13" s="21">
        <v>21.2</v>
      </c>
      <c r="F13" s="1">
        <f t="shared" si="0"/>
        <v>21.1633333333333</v>
      </c>
      <c r="G13" s="1">
        <f t="shared" si="2"/>
        <v>-0.829999999999998</v>
      </c>
      <c r="H13" s="1">
        <f t="shared" si="3"/>
        <v>1.77768536233314</v>
      </c>
      <c r="J13" s="1">
        <f>H13/I11</f>
        <v>1.15710293026238</v>
      </c>
      <c r="K13" s="4"/>
      <c r="M13" s="20">
        <v>23.16</v>
      </c>
      <c r="N13" s="20">
        <v>23.13</v>
      </c>
      <c r="O13" s="21">
        <v>23.1</v>
      </c>
      <c r="P13" s="1">
        <f t="shared" si="1"/>
        <v>23.13</v>
      </c>
      <c r="Q13" s="1">
        <f t="shared" si="4"/>
        <v>0.690000000000001</v>
      </c>
      <c r="R13" s="1">
        <f t="shared" si="5"/>
        <v>0.619853849969493</v>
      </c>
      <c r="T13" s="1">
        <f>R13/S11</f>
        <v>0.85324564296621</v>
      </c>
    </row>
    <row r="14" s="1" customFormat="1" spans="1:20">
      <c r="A14" s="4" t="s">
        <v>11</v>
      </c>
      <c r="B14" s="5" t="s">
        <v>6</v>
      </c>
      <c r="C14" s="20">
        <v>26.64</v>
      </c>
      <c r="D14" s="20">
        <v>26.63</v>
      </c>
      <c r="E14" s="21">
        <v>26.6</v>
      </c>
      <c r="F14" s="1">
        <f t="shared" si="0"/>
        <v>26.6233333333333</v>
      </c>
      <c r="G14" s="1">
        <f t="shared" ref="G14:G19" si="6">F14-F2</f>
        <v>4.4</v>
      </c>
      <c r="H14" s="1">
        <f t="shared" si="3"/>
        <v>0.0473661427034499</v>
      </c>
      <c r="I14" s="14" t="s">
        <v>9</v>
      </c>
      <c r="J14" s="1">
        <f>H14/I17</f>
        <v>2.29559516896757</v>
      </c>
      <c r="K14" s="4" t="s">
        <v>12</v>
      </c>
      <c r="L14" s="5" t="s">
        <v>6</v>
      </c>
      <c r="M14" s="20">
        <v>27.88</v>
      </c>
      <c r="N14" s="20">
        <v>28.07</v>
      </c>
      <c r="O14" s="21">
        <v>28.04</v>
      </c>
      <c r="P14" s="1">
        <f t="shared" si="1"/>
        <v>27.9966666666667</v>
      </c>
      <c r="Q14" s="1">
        <f t="shared" ref="Q14:Q19" si="7">P14-P2</f>
        <v>7.7</v>
      </c>
      <c r="R14" s="1">
        <f t="shared" si="5"/>
        <v>0.00480915786462857</v>
      </c>
      <c r="S14" s="14" t="s">
        <v>9</v>
      </c>
      <c r="T14" s="1">
        <f>R14/S17</f>
        <v>0.0938928479004997</v>
      </c>
    </row>
    <row r="15" s="1" customFormat="1" spans="1:20">
      <c r="A15" s="4"/>
      <c r="C15" s="20">
        <v>27.58</v>
      </c>
      <c r="D15" s="20">
        <v>27.77</v>
      </c>
      <c r="E15" s="21">
        <v>27.66</v>
      </c>
      <c r="F15" s="1">
        <f t="shared" si="0"/>
        <v>27.67</v>
      </c>
      <c r="G15" s="1">
        <f t="shared" si="6"/>
        <v>5.9</v>
      </c>
      <c r="H15" s="1">
        <f t="shared" si="3"/>
        <v>0.0167464603521296</v>
      </c>
      <c r="J15" s="1">
        <f>H15/I17</f>
        <v>0.811615455418024</v>
      </c>
      <c r="K15" s="4"/>
      <c r="M15" s="20">
        <v>25.18</v>
      </c>
      <c r="N15" s="20">
        <v>25.24</v>
      </c>
      <c r="O15" s="21">
        <v>25.23</v>
      </c>
      <c r="P15" s="1">
        <f t="shared" si="1"/>
        <v>25.2166666666667</v>
      </c>
      <c r="Q15" s="1">
        <f t="shared" si="7"/>
        <v>3.69666666666667</v>
      </c>
      <c r="R15" s="1">
        <f t="shared" si="5"/>
        <v>0.0771245156015043</v>
      </c>
      <c r="T15" s="1">
        <f>R15/S17</f>
        <v>1.50576059605626</v>
      </c>
    </row>
    <row r="16" s="1" customFormat="1" spans="1:20">
      <c r="A16" s="4"/>
      <c r="C16" s="20">
        <v>27.52</v>
      </c>
      <c r="D16" s="20">
        <v>27.58</v>
      </c>
      <c r="E16" s="21">
        <v>27.59</v>
      </c>
      <c r="F16" s="1">
        <f t="shared" si="0"/>
        <v>27.5633333333333</v>
      </c>
      <c r="G16" s="1">
        <f t="shared" si="6"/>
        <v>6.05333333333333</v>
      </c>
      <c r="H16" s="1">
        <f t="shared" si="3"/>
        <v>0.015057923724868</v>
      </c>
      <c r="J16" s="1">
        <f>H16/I17</f>
        <v>0.729780703780455</v>
      </c>
      <c r="K16" s="4"/>
      <c r="M16" s="20">
        <v>28.32</v>
      </c>
      <c r="N16" s="20">
        <v>28.1</v>
      </c>
      <c r="O16" s="21">
        <v>28.5</v>
      </c>
      <c r="P16" s="1">
        <f t="shared" si="1"/>
        <v>28.3066666666667</v>
      </c>
      <c r="Q16" s="1">
        <f t="shared" si="7"/>
        <v>5.75666666666667</v>
      </c>
      <c r="R16" s="1">
        <f t="shared" si="5"/>
        <v>0.0184956951342162</v>
      </c>
      <c r="T16" s="1">
        <f>R16/S17</f>
        <v>0.361105528022648</v>
      </c>
    </row>
    <row r="17" s="1" customFormat="1" spans="1:20">
      <c r="A17" s="4"/>
      <c r="B17" s="5" t="s">
        <v>7</v>
      </c>
      <c r="C17" s="20">
        <v>29.37</v>
      </c>
      <c r="D17" s="20">
        <v>29.51</v>
      </c>
      <c r="E17" s="21">
        <v>29.19</v>
      </c>
      <c r="F17" s="1">
        <f t="shared" si="0"/>
        <v>29.3566666666667</v>
      </c>
      <c r="G17" s="1">
        <f t="shared" si="6"/>
        <v>8.41</v>
      </c>
      <c r="H17" s="1">
        <f t="shared" si="3"/>
        <v>0.00293993505353724</v>
      </c>
      <c r="I17" s="1">
        <f>(H18+H19)/2</f>
        <v>0.0206334911938121</v>
      </c>
      <c r="K17" s="4"/>
      <c r="L17" s="5" t="s">
        <v>7</v>
      </c>
      <c r="M17" s="20">
        <v>26.51</v>
      </c>
      <c r="N17" s="20">
        <v>26.66</v>
      </c>
      <c r="O17" s="21">
        <v>27.07</v>
      </c>
      <c r="P17" s="1">
        <f t="shared" si="1"/>
        <v>26.7466666666667</v>
      </c>
      <c r="Q17" s="1">
        <f t="shared" si="7"/>
        <v>5.17666666666667</v>
      </c>
      <c r="R17" s="1">
        <f t="shared" si="5"/>
        <v>0.0276482759743638</v>
      </c>
      <c r="S17" s="1">
        <f>AVERAGE(R17:R19)</f>
        <v>0.0512196399636844</v>
      </c>
      <c r="T17" s="1">
        <f>R17/S17</f>
        <v>0.539798327242576</v>
      </c>
    </row>
    <row r="18" s="1" customFormat="1" spans="1:20">
      <c r="A18" s="4"/>
      <c r="C18" s="20">
        <v>26.39</v>
      </c>
      <c r="D18" s="20">
        <v>26.66</v>
      </c>
      <c r="E18" s="21">
        <v>26.6</v>
      </c>
      <c r="F18" s="1">
        <f t="shared" si="0"/>
        <v>26.55</v>
      </c>
      <c r="G18" s="1">
        <f t="shared" si="6"/>
        <v>6.46</v>
      </c>
      <c r="H18" s="1">
        <f t="shared" si="3"/>
        <v>0.0113591602915649</v>
      </c>
      <c r="J18" s="1">
        <f>H18/I17</f>
        <v>0.550520519521751</v>
      </c>
      <c r="K18" s="4"/>
      <c r="M18" s="20">
        <v>27.2</v>
      </c>
      <c r="N18" s="20">
        <v>26.81</v>
      </c>
      <c r="O18" s="21">
        <v>26.91</v>
      </c>
      <c r="P18" s="1">
        <f t="shared" si="1"/>
        <v>26.9733333333333</v>
      </c>
      <c r="Q18" s="1">
        <f t="shared" si="7"/>
        <v>4.18333333333333</v>
      </c>
      <c r="R18" s="1">
        <f t="shared" si="5"/>
        <v>0.0550416170997594</v>
      </c>
      <c r="T18" s="1">
        <f>R18/S17</f>
        <v>1.0746193674689</v>
      </c>
    </row>
    <row r="19" s="1" customFormat="1" spans="1:20">
      <c r="A19" s="8"/>
      <c r="B19" s="9"/>
      <c r="C19" s="22">
        <v>27.03</v>
      </c>
      <c r="D19" s="22">
        <v>27.03</v>
      </c>
      <c r="E19" s="23">
        <v>27.11</v>
      </c>
      <c r="F19" s="1">
        <f t="shared" si="0"/>
        <v>27.0566666666667</v>
      </c>
      <c r="G19" s="1">
        <f t="shared" si="6"/>
        <v>5.06333333333334</v>
      </c>
      <c r="H19" s="1">
        <f t="shared" si="3"/>
        <v>0.0299078220960593</v>
      </c>
      <c r="J19" s="1">
        <f>H19/I17</f>
        <v>1.44947948047825</v>
      </c>
      <c r="K19" s="8"/>
      <c r="L19" s="9"/>
      <c r="M19" s="22">
        <v>26.29</v>
      </c>
      <c r="N19" s="22">
        <v>26.23</v>
      </c>
      <c r="O19" s="23">
        <v>26.25</v>
      </c>
      <c r="P19" s="1">
        <f t="shared" si="1"/>
        <v>26.2566666666667</v>
      </c>
      <c r="Q19" s="1">
        <f t="shared" si="7"/>
        <v>3.81666666666667</v>
      </c>
      <c r="R19" s="1">
        <f t="shared" si="5"/>
        <v>0.0709690268169298</v>
      </c>
      <c r="T19" s="1">
        <f>R19/S17</f>
        <v>1.38558230528852</v>
      </c>
    </row>
    <row r="20" s="1" customFormat="1" spans="1:16">
      <c r="A20" s="2" t="s">
        <v>5</v>
      </c>
      <c r="B20" s="5" t="s">
        <v>6</v>
      </c>
      <c r="C20" s="18">
        <v>20.33</v>
      </c>
      <c r="D20" s="18">
        <v>21.2</v>
      </c>
      <c r="E20" s="19">
        <v>21.19</v>
      </c>
      <c r="F20" s="1">
        <f t="shared" si="0"/>
        <v>20.9066666666667</v>
      </c>
      <c r="K20" s="2" t="s">
        <v>5</v>
      </c>
      <c r="L20" s="5" t="s">
        <v>6</v>
      </c>
      <c r="M20" s="18">
        <v>18.12</v>
      </c>
      <c r="N20" s="18">
        <v>18.18</v>
      </c>
      <c r="O20" s="19">
        <v>18.14</v>
      </c>
      <c r="P20" s="1">
        <f t="shared" si="1"/>
        <v>18.1466666666667</v>
      </c>
    </row>
    <row r="21" s="1" customFormat="1" spans="1:16">
      <c r="A21" s="4"/>
      <c r="C21" s="20">
        <v>21.34</v>
      </c>
      <c r="D21" s="20">
        <v>21.56</v>
      </c>
      <c r="E21" s="21">
        <v>21.5</v>
      </c>
      <c r="F21" s="1">
        <f t="shared" si="0"/>
        <v>21.4666666666667</v>
      </c>
      <c r="K21" s="4"/>
      <c r="M21" s="20">
        <v>18.5</v>
      </c>
      <c r="N21" s="20">
        <v>18.54</v>
      </c>
      <c r="O21" s="21">
        <v>18.85</v>
      </c>
      <c r="P21" s="1">
        <f t="shared" si="1"/>
        <v>18.63</v>
      </c>
    </row>
    <row r="22" s="1" customFormat="1" spans="1:16">
      <c r="A22" s="4"/>
      <c r="C22" s="20">
        <v>21.17</v>
      </c>
      <c r="D22" s="20">
        <v>21.24</v>
      </c>
      <c r="E22" s="21">
        <v>21.09</v>
      </c>
      <c r="F22" s="1">
        <f t="shared" si="0"/>
        <v>21.1666666666667</v>
      </c>
      <c r="K22" s="4"/>
      <c r="M22" s="20">
        <v>18.61</v>
      </c>
      <c r="N22" s="20">
        <v>18.77</v>
      </c>
      <c r="O22" s="21">
        <v>18.76</v>
      </c>
      <c r="P22" s="1">
        <f t="shared" si="1"/>
        <v>18.7133333333333</v>
      </c>
    </row>
    <row r="23" s="1" customFormat="1" spans="1:16">
      <c r="A23" s="4"/>
      <c r="B23" s="5" t="s">
        <v>7</v>
      </c>
      <c r="C23" s="20">
        <v>20.66</v>
      </c>
      <c r="D23" s="20">
        <v>20.82</v>
      </c>
      <c r="E23" s="21">
        <v>20.76</v>
      </c>
      <c r="F23" s="1">
        <f t="shared" si="0"/>
        <v>20.7466666666667</v>
      </c>
      <c r="K23" s="4"/>
      <c r="L23" s="5" t="s">
        <v>7</v>
      </c>
      <c r="M23" s="20">
        <v>18.32</v>
      </c>
      <c r="N23" s="20">
        <v>18.54</v>
      </c>
      <c r="O23" s="21">
        <v>18.47</v>
      </c>
      <c r="P23" s="1">
        <f t="shared" si="1"/>
        <v>18.4433333333333</v>
      </c>
    </row>
    <row r="24" s="1" customFormat="1" spans="1:16">
      <c r="A24" s="4"/>
      <c r="C24" s="20">
        <v>19.76</v>
      </c>
      <c r="D24" s="20">
        <v>19.85</v>
      </c>
      <c r="E24" s="21">
        <v>20.13</v>
      </c>
      <c r="F24" s="1">
        <f t="shared" si="0"/>
        <v>19.9133333333333</v>
      </c>
      <c r="K24" s="4"/>
      <c r="M24" s="20">
        <v>17.97</v>
      </c>
      <c r="N24" s="20">
        <v>17.97</v>
      </c>
      <c r="O24" s="21">
        <v>17.95</v>
      </c>
      <c r="P24" s="1">
        <f t="shared" si="1"/>
        <v>17.9633333333333</v>
      </c>
    </row>
    <row r="25" s="1" customFormat="1" spans="1:16">
      <c r="A25" s="4"/>
      <c r="C25" s="20">
        <v>21.36</v>
      </c>
      <c r="D25" s="20">
        <v>21.4</v>
      </c>
      <c r="E25" s="21">
        <v>21.4</v>
      </c>
      <c r="F25" s="1">
        <f t="shared" si="0"/>
        <v>21.3866666666667</v>
      </c>
      <c r="K25" s="4"/>
      <c r="M25" s="20">
        <v>19.35</v>
      </c>
      <c r="N25" s="20">
        <v>19.54</v>
      </c>
      <c r="O25" s="21">
        <v>19.64</v>
      </c>
      <c r="P25" s="1">
        <f t="shared" si="1"/>
        <v>19.51</v>
      </c>
    </row>
    <row r="26" s="1" customFormat="1" spans="1:20">
      <c r="A26" s="4" t="s">
        <v>13</v>
      </c>
      <c r="B26" s="5" t="s">
        <v>6</v>
      </c>
      <c r="C26" s="20">
        <v>24.1</v>
      </c>
      <c r="D26" s="20">
        <v>24.2</v>
      </c>
      <c r="E26" s="21">
        <v>24.25</v>
      </c>
      <c r="F26" s="1">
        <f t="shared" si="0"/>
        <v>24.1833333333333</v>
      </c>
      <c r="G26" s="1">
        <f t="shared" ref="G26:G31" si="8">F26-F20</f>
        <v>3.27666666666667</v>
      </c>
      <c r="H26" s="1">
        <f t="shared" ref="H26:H37" si="9">2^(-G26)</f>
        <v>0.103187014572784</v>
      </c>
      <c r="I26" s="14" t="s">
        <v>9</v>
      </c>
      <c r="J26" s="1">
        <f>H26/I29</f>
        <v>0.760975810614325</v>
      </c>
      <c r="K26" s="6" t="s">
        <v>14</v>
      </c>
      <c r="L26" s="5" t="s">
        <v>6</v>
      </c>
      <c r="M26" s="20">
        <v>22.13</v>
      </c>
      <c r="N26" s="20">
        <v>22.11</v>
      </c>
      <c r="O26" s="21">
        <v>22.11</v>
      </c>
      <c r="P26" s="1">
        <f t="shared" si="1"/>
        <v>22.1166666666667</v>
      </c>
      <c r="Q26" s="1">
        <f t="shared" ref="Q26:Q31" si="10">P26-P20</f>
        <v>3.97</v>
      </c>
      <c r="R26" s="1">
        <f t="shared" ref="R26:R31" si="11">2^(-Q26)</f>
        <v>0.0638132578566996</v>
      </c>
      <c r="S26" s="14" t="s">
        <v>9</v>
      </c>
      <c r="T26" s="1">
        <f>R26/S29</f>
        <v>0.648204338238453</v>
      </c>
    </row>
    <row r="27" s="1" customFormat="1" spans="1:20">
      <c r="A27" s="4"/>
      <c r="C27" s="20">
        <v>24.57</v>
      </c>
      <c r="D27" s="20">
        <v>24.7</v>
      </c>
      <c r="E27" s="21">
        <v>24.85</v>
      </c>
      <c r="F27" s="1">
        <f t="shared" si="0"/>
        <v>24.7066666666667</v>
      </c>
      <c r="G27" s="1">
        <f t="shared" si="8"/>
        <v>3.24</v>
      </c>
      <c r="H27" s="1">
        <f t="shared" si="9"/>
        <v>0.105843164045316</v>
      </c>
      <c r="J27" s="1">
        <f>H27/I29</f>
        <v>0.780564181363699</v>
      </c>
      <c r="K27" s="6"/>
      <c r="M27" s="20">
        <v>21.33</v>
      </c>
      <c r="N27" s="20">
        <v>21.51</v>
      </c>
      <c r="O27" s="21">
        <v>21.47</v>
      </c>
      <c r="P27" s="1">
        <f t="shared" si="1"/>
        <v>21.4366666666667</v>
      </c>
      <c r="Q27" s="1">
        <f t="shared" si="10"/>
        <v>2.80666666666667</v>
      </c>
      <c r="R27" s="1">
        <f t="shared" si="11"/>
        <v>0.142925310870863</v>
      </c>
      <c r="T27" s="1">
        <f>R27/S29</f>
        <v>1.45181126402633</v>
      </c>
    </row>
    <row r="28" s="1" customFormat="1" spans="1:20">
      <c r="A28" s="4"/>
      <c r="C28" s="20">
        <v>24.08</v>
      </c>
      <c r="D28" s="20">
        <v>24.05</v>
      </c>
      <c r="E28" s="21">
        <v>24.11</v>
      </c>
      <c r="F28" s="1">
        <f t="shared" si="0"/>
        <v>24.08</v>
      </c>
      <c r="G28" s="1">
        <f t="shared" si="8"/>
        <v>2.91333333333333</v>
      </c>
      <c r="H28" s="1">
        <f t="shared" si="9"/>
        <v>0.132739225495295</v>
      </c>
      <c r="J28" s="1">
        <f>H28/I29</f>
        <v>0.978915226298657</v>
      </c>
      <c r="K28" s="6"/>
      <c r="M28" s="20">
        <v>22.47</v>
      </c>
      <c r="N28" s="20">
        <v>22.51</v>
      </c>
      <c r="O28" s="21">
        <v>22.53</v>
      </c>
      <c r="P28" s="1">
        <f t="shared" si="1"/>
        <v>22.5033333333333</v>
      </c>
      <c r="Q28" s="1">
        <f t="shared" si="10"/>
        <v>3.79</v>
      </c>
      <c r="R28" s="1">
        <f t="shared" si="11"/>
        <v>0.0722930114940805</v>
      </c>
      <c r="T28" s="1">
        <f>R28/S29</f>
        <v>0.734340249169171</v>
      </c>
    </row>
    <row r="29" s="1" customFormat="1" spans="1:20">
      <c r="A29" s="4"/>
      <c r="B29" s="5" t="s">
        <v>7</v>
      </c>
      <c r="C29" s="20">
        <v>23.4</v>
      </c>
      <c r="D29" s="20">
        <v>23.16</v>
      </c>
      <c r="E29" s="21">
        <v>23.37</v>
      </c>
      <c r="F29" s="1">
        <f t="shared" si="0"/>
        <v>23.31</v>
      </c>
      <c r="G29" s="1">
        <f t="shared" si="8"/>
        <v>2.56333333333333</v>
      </c>
      <c r="H29" s="1">
        <f t="shared" si="9"/>
        <v>0.169184190517156</v>
      </c>
      <c r="I29" s="1">
        <f>AVERAGE(H29:H31)</f>
        <v>0.135598284641246</v>
      </c>
      <c r="J29" s="1">
        <f>H29/I29</f>
        <v>1.24768680492359</v>
      </c>
      <c r="K29" s="6"/>
      <c r="L29" s="5" t="s">
        <v>7</v>
      </c>
      <c r="M29" s="20">
        <v>22.11</v>
      </c>
      <c r="N29" s="20">
        <v>22.1</v>
      </c>
      <c r="O29" s="21">
        <v>22.08</v>
      </c>
      <c r="P29" s="1">
        <f t="shared" si="1"/>
        <v>22.0966666666667</v>
      </c>
      <c r="Q29" s="1">
        <f t="shared" si="10"/>
        <v>3.65333333333333</v>
      </c>
      <c r="R29" s="1">
        <f t="shared" si="11"/>
        <v>0.0794761978991127</v>
      </c>
      <c r="S29" s="1">
        <f>AVERAGE(R29:R31)</f>
        <v>0.0984462060684709</v>
      </c>
      <c r="T29" s="1">
        <f>R29/S29</f>
        <v>0.807305848270432</v>
      </c>
    </row>
    <row r="30" s="1" customFormat="1" spans="1:20">
      <c r="A30" s="4"/>
      <c r="C30" s="20">
        <v>23.29</v>
      </c>
      <c r="D30" s="20">
        <v>23.49</v>
      </c>
      <c r="E30" s="21">
        <v>23.27</v>
      </c>
      <c r="F30" s="1">
        <f t="shared" si="0"/>
        <v>23.35</v>
      </c>
      <c r="G30" s="1">
        <f t="shared" si="8"/>
        <v>3.43666666666667</v>
      </c>
      <c r="H30" s="1">
        <f t="shared" si="9"/>
        <v>0.0923549650368518</v>
      </c>
      <c r="J30" s="1">
        <f>H30/I29</f>
        <v>0.681092428869557</v>
      </c>
      <c r="K30" s="6"/>
      <c r="M30" s="20">
        <v>20.78</v>
      </c>
      <c r="N30" s="20">
        <v>21.03</v>
      </c>
      <c r="O30" s="21">
        <v>20.75</v>
      </c>
      <c r="P30" s="1">
        <f t="shared" si="1"/>
        <v>20.8533333333333</v>
      </c>
      <c r="Q30" s="1">
        <f t="shared" si="10"/>
        <v>2.89</v>
      </c>
      <c r="R30" s="1">
        <f t="shared" si="11"/>
        <v>0.134903529563053</v>
      </c>
      <c r="T30" s="1">
        <f>R30/S29</f>
        <v>1.37032735897639</v>
      </c>
    </row>
    <row r="31" s="1" customFormat="1" spans="1:20">
      <c r="A31" s="4"/>
      <c r="C31" s="20">
        <v>24.22</v>
      </c>
      <c r="D31" s="20">
        <v>24.19</v>
      </c>
      <c r="E31" s="21">
        <v>24.1</v>
      </c>
      <c r="F31" s="1">
        <f t="shared" si="0"/>
        <v>24.17</v>
      </c>
      <c r="G31" s="1">
        <f t="shared" si="8"/>
        <v>2.78333333333333</v>
      </c>
      <c r="H31" s="1">
        <f t="shared" si="9"/>
        <v>0.14525569836973</v>
      </c>
      <c r="J31" s="1">
        <f>H31/I29</f>
        <v>1.07122076620685</v>
      </c>
      <c r="K31" s="25"/>
      <c r="L31" s="9"/>
      <c r="M31" s="22">
        <v>23.2</v>
      </c>
      <c r="N31" s="22">
        <v>23.1</v>
      </c>
      <c r="O31" s="23">
        <v>23.11</v>
      </c>
      <c r="P31" s="1">
        <f t="shared" si="1"/>
        <v>23.1366666666667</v>
      </c>
      <c r="Q31" s="1">
        <f t="shared" si="10"/>
        <v>3.62666666666666</v>
      </c>
      <c r="R31" s="1">
        <f t="shared" si="11"/>
        <v>0.0809588907432468</v>
      </c>
      <c r="T31" s="1">
        <f>R31/S29</f>
        <v>0.822366792753177</v>
      </c>
    </row>
    <row r="32" s="1" customFormat="1" spans="1:16">
      <c r="A32" s="4" t="s">
        <v>15</v>
      </c>
      <c r="B32" s="5" t="s">
        <v>6</v>
      </c>
      <c r="C32" s="20">
        <v>22.36</v>
      </c>
      <c r="D32" s="20">
        <v>22.42</v>
      </c>
      <c r="E32" s="21">
        <v>22.35</v>
      </c>
      <c r="F32" s="1">
        <f t="shared" si="0"/>
        <v>22.3766666666667</v>
      </c>
      <c r="G32" s="1">
        <f t="shared" ref="G32:G37" si="12">F32-F20</f>
        <v>1.47</v>
      </c>
      <c r="H32" s="1">
        <f t="shared" si="9"/>
        <v>0.360982298880624</v>
      </c>
      <c r="I32" s="14" t="s">
        <v>9</v>
      </c>
      <c r="J32" s="1">
        <f>H32/I35</f>
        <v>0.443527487220884</v>
      </c>
      <c r="K32" s="2" t="s">
        <v>5</v>
      </c>
      <c r="L32" s="5" t="s">
        <v>6</v>
      </c>
      <c r="M32" s="1">
        <v>18.82</v>
      </c>
      <c r="N32" s="1">
        <v>19.08</v>
      </c>
      <c r="O32" s="1">
        <v>19.04</v>
      </c>
      <c r="P32" s="1">
        <f t="shared" si="1"/>
        <v>18.98</v>
      </c>
    </row>
    <row r="33" s="1" customFormat="1" spans="1:16">
      <c r="A33" s="4"/>
      <c r="C33" s="20">
        <v>23.05</v>
      </c>
      <c r="D33" s="20">
        <v>23.06</v>
      </c>
      <c r="E33" s="21">
        <v>23.18</v>
      </c>
      <c r="F33" s="1">
        <f t="shared" si="0"/>
        <v>23.0966666666667</v>
      </c>
      <c r="G33" s="1">
        <f t="shared" si="12"/>
        <v>1.63</v>
      </c>
      <c r="H33" s="1">
        <f t="shared" si="9"/>
        <v>0.323088207659374</v>
      </c>
      <c r="J33" s="1">
        <f>H33/I35</f>
        <v>0.396968220708378</v>
      </c>
      <c r="K33" s="4"/>
      <c r="M33" s="1">
        <v>19.66</v>
      </c>
      <c r="N33" s="1">
        <v>19.95</v>
      </c>
      <c r="O33" s="1">
        <v>19.94</v>
      </c>
      <c r="P33" s="1">
        <f t="shared" si="1"/>
        <v>19.85</v>
      </c>
    </row>
    <row r="34" s="1" customFormat="1" spans="1:16">
      <c r="A34" s="4"/>
      <c r="C34" s="20">
        <v>22.91</v>
      </c>
      <c r="D34" s="20">
        <v>22.88</v>
      </c>
      <c r="E34" s="21">
        <v>23.12</v>
      </c>
      <c r="F34" s="1">
        <f t="shared" si="0"/>
        <v>22.97</v>
      </c>
      <c r="G34" s="1">
        <f t="shared" si="12"/>
        <v>1.80333333333333</v>
      </c>
      <c r="H34" s="1">
        <f t="shared" si="9"/>
        <v>0.286511840492501</v>
      </c>
      <c r="J34" s="1">
        <f>H34/I35</f>
        <v>0.352027999895622</v>
      </c>
      <c r="K34" s="4"/>
      <c r="M34" s="1">
        <v>18.64</v>
      </c>
      <c r="N34" s="1">
        <v>19.32</v>
      </c>
      <c r="O34" s="1">
        <v>20.04</v>
      </c>
      <c r="P34" s="1">
        <f t="shared" si="1"/>
        <v>19.3333333333333</v>
      </c>
    </row>
    <row r="35" s="1" customFormat="1" spans="1:16">
      <c r="A35" s="4"/>
      <c r="B35" s="5" t="s">
        <v>7</v>
      </c>
      <c r="C35" s="20">
        <v>21.02</v>
      </c>
      <c r="D35" s="20">
        <v>20.92</v>
      </c>
      <c r="E35" s="21">
        <v>21.07</v>
      </c>
      <c r="F35" s="1">
        <f t="shared" si="0"/>
        <v>21.0033333333333</v>
      </c>
      <c r="G35" s="1">
        <f t="shared" si="12"/>
        <v>0.256666666666664</v>
      </c>
      <c r="H35" s="1">
        <f t="shared" si="9"/>
        <v>0.837019612938452</v>
      </c>
      <c r="I35" s="1">
        <f>AVERAGE(H35:H37)</f>
        <v>0.813889351351181</v>
      </c>
      <c r="J35" s="1">
        <f>H35/I35</f>
        <v>1.02841941788386</v>
      </c>
      <c r="K35" s="4"/>
      <c r="L35" s="5" t="s">
        <v>7</v>
      </c>
      <c r="M35" s="1">
        <v>20.41</v>
      </c>
      <c r="N35" s="1">
        <v>20.41</v>
      </c>
      <c r="O35" s="1">
        <v>20.35</v>
      </c>
      <c r="P35" s="1">
        <f t="shared" si="1"/>
        <v>20.39</v>
      </c>
    </row>
    <row r="36" s="1" customFormat="1" spans="1:16">
      <c r="A36" s="4"/>
      <c r="C36" s="20">
        <v>20.63</v>
      </c>
      <c r="D36" s="20">
        <v>20.7</v>
      </c>
      <c r="E36" s="21">
        <v>20.94</v>
      </c>
      <c r="F36" s="1">
        <f t="shared" si="0"/>
        <v>20.7566666666667</v>
      </c>
      <c r="G36" s="1">
        <f t="shared" si="12"/>
        <v>0.843333333333334</v>
      </c>
      <c r="H36" s="1">
        <f t="shared" si="9"/>
        <v>0.557354318294461</v>
      </c>
      <c r="J36" s="1">
        <f>H36/I35</f>
        <v>0.684803551452255</v>
      </c>
      <c r="K36" s="4"/>
      <c r="M36" s="1">
        <v>19.56</v>
      </c>
      <c r="N36" s="1">
        <v>19.6</v>
      </c>
      <c r="O36" s="1">
        <v>19.63</v>
      </c>
      <c r="P36" s="1">
        <f t="shared" si="1"/>
        <v>19.5966666666667</v>
      </c>
    </row>
    <row r="37" s="1" customFormat="1" spans="1:16">
      <c r="A37" s="4"/>
      <c r="B37" s="5"/>
      <c r="C37" s="24">
        <v>21.28</v>
      </c>
      <c r="D37" s="24">
        <v>21.3</v>
      </c>
      <c r="E37" s="21">
        <v>21.38</v>
      </c>
      <c r="F37" s="1">
        <f t="shared" si="0"/>
        <v>21.32</v>
      </c>
      <c r="G37" s="1">
        <f t="shared" si="12"/>
        <v>-0.06666666666667</v>
      </c>
      <c r="H37" s="1">
        <f t="shared" si="9"/>
        <v>1.04729412282063</v>
      </c>
      <c r="J37" s="1">
        <f>H37/I35</f>
        <v>1.28677703066389</v>
      </c>
      <c r="K37" s="4"/>
      <c r="M37" s="1">
        <v>22.76</v>
      </c>
      <c r="N37" s="1">
        <v>22.71</v>
      </c>
      <c r="O37" s="1">
        <v>22.67</v>
      </c>
      <c r="P37" s="1">
        <f t="shared" si="1"/>
        <v>22.7133333333333</v>
      </c>
    </row>
    <row r="38" s="1" customFormat="1" spans="1:20">
      <c r="A38" s="2" t="s">
        <v>5</v>
      </c>
      <c r="B38" s="5" t="s">
        <v>6</v>
      </c>
      <c r="C38" s="18">
        <v>20.2</v>
      </c>
      <c r="D38" s="18">
        <v>20.05</v>
      </c>
      <c r="E38" s="19">
        <v>20</v>
      </c>
      <c r="F38" s="1">
        <f t="shared" si="0"/>
        <v>20.0833333333333</v>
      </c>
      <c r="K38" s="4" t="s">
        <v>16</v>
      </c>
      <c r="L38" s="5" t="s">
        <v>6</v>
      </c>
      <c r="M38" s="1">
        <v>18.06</v>
      </c>
      <c r="N38" s="1">
        <v>18.02</v>
      </c>
      <c r="O38" s="1">
        <v>18.13</v>
      </c>
      <c r="P38" s="1">
        <f t="shared" si="1"/>
        <v>18.07</v>
      </c>
      <c r="Q38" s="1">
        <f t="shared" ref="Q38:Q43" si="13">P38-P32</f>
        <v>-0.910000000000004</v>
      </c>
      <c r="R38" s="1">
        <f t="shared" ref="R38:R49" si="14">2^(-Q38)</f>
        <v>1.87904549842803</v>
      </c>
      <c r="S38" s="14" t="s">
        <v>9</v>
      </c>
      <c r="T38" s="1">
        <f>R38/S41</f>
        <v>0.0161951334448802</v>
      </c>
    </row>
    <row r="39" s="1" customFormat="1" spans="1:20">
      <c r="A39" s="4"/>
      <c r="B39" s="5"/>
      <c r="C39" s="24">
        <v>20.65</v>
      </c>
      <c r="D39" s="24">
        <v>20.85</v>
      </c>
      <c r="E39" s="21">
        <v>21</v>
      </c>
      <c r="F39" s="1">
        <f t="shared" si="0"/>
        <v>20.8333333333333</v>
      </c>
      <c r="J39" s="1">
        <f>AVERAGE(J44:J46)</f>
        <v>411.501992511956</v>
      </c>
      <c r="K39" s="4"/>
      <c r="M39" s="1">
        <v>13.77</v>
      </c>
      <c r="N39" s="1">
        <v>13.92</v>
      </c>
      <c r="O39" s="1">
        <v>13.86</v>
      </c>
      <c r="P39" s="1">
        <f t="shared" si="1"/>
        <v>13.85</v>
      </c>
      <c r="Q39" s="1">
        <f t="shared" si="13"/>
        <v>-6</v>
      </c>
      <c r="R39" s="1">
        <f t="shared" si="14"/>
        <v>63.9999999999999</v>
      </c>
      <c r="T39" s="1">
        <f>R39/S41</f>
        <v>0.551603748466674</v>
      </c>
    </row>
    <row r="40" s="1" customFormat="1" spans="1:20">
      <c r="A40" s="4"/>
      <c r="B40" s="5"/>
      <c r="C40" s="24">
        <v>22.09</v>
      </c>
      <c r="D40" s="24">
        <v>22.14</v>
      </c>
      <c r="E40" s="21">
        <v>22.01</v>
      </c>
      <c r="F40" s="1">
        <f t="shared" si="0"/>
        <v>22.08</v>
      </c>
      <c r="K40" s="4"/>
      <c r="M40" s="1">
        <v>16.12</v>
      </c>
      <c r="N40" s="1">
        <v>16.15</v>
      </c>
      <c r="O40" s="1">
        <v>16.37</v>
      </c>
      <c r="P40" s="1">
        <f t="shared" si="1"/>
        <v>16.2133333333333</v>
      </c>
      <c r="Q40" s="1">
        <f t="shared" si="13"/>
        <v>-3.12</v>
      </c>
      <c r="R40" s="1">
        <f t="shared" si="14"/>
        <v>8.69387890020845</v>
      </c>
      <c r="T40" s="1">
        <f>R40/S41</f>
        <v>0.0749308779698487</v>
      </c>
    </row>
    <row r="41" s="1" customFormat="1" spans="1:20">
      <c r="A41" s="4"/>
      <c r="B41" s="5" t="s">
        <v>7</v>
      </c>
      <c r="C41" s="24">
        <v>20.91</v>
      </c>
      <c r="D41" s="24">
        <v>20.83</v>
      </c>
      <c r="E41" s="21">
        <v>20.61</v>
      </c>
      <c r="F41" s="1">
        <f t="shared" si="0"/>
        <v>20.7833333333333</v>
      </c>
      <c r="K41" s="4"/>
      <c r="L41" s="5" t="s">
        <v>7</v>
      </c>
      <c r="M41" s="1">
        <v>13.01</v>
      </c>
      <c r="N41" s="1">
        <v>13.22</v>
      </c>
      <c r="O41" s="1">
        <v>13.12</v>
      </c>
      <c r="P41" s="1">
        <f t="shared" si="1"/>
        <v>13.1166666666667</v>
      </c>
      <c r="Q41" s="1">
        <f t="shared" si="13"/>
        <v>-7.27333333333333</v>
      </c>
      <c r="R41" s="1">
        <f t="shared" si="14"/>
        <v>154.700423212386</v>
      </c>
      <c r="S41" s="1">
        <f>(R41+R43)/2</f>
        <v>116.02531740929</v>
      </c>
      <c r="T41" s="1">
        <f>R41/S41</f>
        <v>1.33333333333333</v>
      </c>
    </row>
    <row r="42" s="1" customFormat="1" spans="1:18">
      <c r="A42" s="4"/>
      <c r="B42" s="5"/>
      <c r="C42" s="24">
        <v>20.52</v>
      </c>
      <c r="D42" s="24">
        <v>20.35</v>
      </c>
      <c r="E42" s="21">
        <v>20.52</v>
      </c>
      <c r="F42" s="1">
        <f t="shared" si="0"/>
        <v>20.4633333333333</v>
      </c>
      <c r="K42" s="4"/>
      <c r="M42" s="1">
        <v>11.57</v>
      </c>
      <c r="N42" s="1">
        <v>11.56</v>
      </c>
      <c r="O42" s="1">
        <v>11.33</v>
      </c>
      <c r="P42" s="1">
        <f t="shared" si="1"/>
        <v>11.4866666666667</v>
      </c>
      <c r="Q42" s="1">
        <f t="shared" si="13"/>
        <v>-8.11</v>
      </c>
      <c r="R42" s="1">
        <f t="shared" si="14"/>
        <v>276.282428545133</v>
      </c>
    </row>
    <row r="43" s="1" customFormat="1" spans="1:20">
      <c r="A43" s="4"/>
      <c r="B43" s="5"/>
      <c r="C43" s="24">
        <v>21.81</v>
      </c>
      <c r="D43" s="24">
        <v>21.9</v>
      </c>
      <c r="E43" s="21">
        <v>21.9</v>
      </c>
      <c r="F43" s="1">
        <f t="shared" si="0"/>
        <v>21.87</v>
      </c>
      <c r="K43" s="4"/>
      <c r="M43" s="1">
        <v>16.43</v>
      </c>
      <c r="N43" s="1">
        <v>16.38</v>
      </c>
      <c r="O43" s="1">
        <v>16.51</v>
      </c>
      <c r="P43" s="1">
        <f t="shared" si="1"/>
        <v>16.44</v>
      </c>
      <c r="Q43" s="1">
        <f t="shared" si="13"/>
        <v>-6.27333333333333</v>
      </c>
      <c r="R43" s="1">
        <f t="shared" si="14"/>
        <v>77.3502116061932</v>
      </c>
      <c r="T43" s="1">
        <f>R43/S41</f>
        <v>0.666666666666667</v>
      </c>
    </row>
    <row r="44" s="1" customFormat="1" spans="1:20">
      <c r="A44" s="4" t="s">
        <v>17</v>
      </c>
      <c r="B44" s="5" t="s">
        <v>6</v>
      </c>
      <c r="C44" s="24">
        <v>19.42</v>
      </c>
      <c r="D44" s="24">
        <v>19.31</v>
      </c>
      <c r="E44" s="21">
        <v>19.2</v>
      </c>
      <c r="F44" s="1">
        <f t="shared" si="0"/>
        <v>19.31</v>
      </c>
      <c r="G44" s="1">
        <f t="shared" ref="G44:G49" si="15">F44-F38</f>
        <v>-0.77333333333333</v>
      </c>
      <c r="H44" s="1">
        <f t="shared" ref="H44:H49" si="16">2^(-G44)</f>
        <v>1.7092143485298</v>
      </c>
      <c r="I44" s="14" t="s">
        <v>18</v>
      </c>
      <c r="J44" s="1">
        <f>H44/I47</f>
        <v>139.863853877663</v>
      </c>
      <c r="K44" s="4" t="s">
        <v>19</v>
      </c>
      <c r="L44" s="5" t="s">
        <v>6</v>
      </c>
      <c r="M44" s="1">
        <v>19.6</v>
      </c>
      <c r="N44" s="1">
        <v>19.71</v>
      </c>
      <c r="O44" s="1">
        <v>19.67</v>
      </c>
      <c r="P44" s="1">
        <f t="shared" si="1"/>
        <v>19.66</v>
      </c>
      <c r="Q44" s="1">
        <f t="shared" ref="Q44:Q49" si="17">P44-P32</f>
        <v>0.68</v>
      </c>
      <c r="R44" s="1">
        <f t="shared" si="14"/>
        <v>0.624165274450806</v>
      </c>
      <c r="S44" s="14" t="s">
        <v>9</v>
      </c>
      <c r="T44" s="1">
        <f>R44/S47</f>
        <v>0.0914762539130835</v>
      </c>
    </row>
    <row r="45" s="1" customFormat="1" spans="1:20">
      <c r="A45" s="4"/>
      <c r="B45" s="5"/>
      <c r="C45" s="24">
        <v>17.96</v>
      </c>
      <c r="D45" s="24">
        <v>18.05</v>
      </c>
      <c r="E45" s="21">
        <v>18.06</v>
      </c>
      <c r="F45" s="1">
        <f t="shared" si="0"/>
        <v>18.0233333333333</v>
      </c>
      <c r="G45" s="1">
        <f t="shared" si="15"/>
        <v>-2.81</v>
      </c>
      <c r="H45" s="1">
        <f t="shared" si="16"/>
        <v>7.01284577052826</v>
      </c>
      <c r="J45" s="1">
        <f>H45/I47</f>
        <v>573.856425298228</v>
      </c>
      <c r="K45" s="4"/>
      <c r="M45" s="1">
        <v>19.49</v>
      </c>
      <c r="N45" s="1">
        <v>19.55</v>
      </c>
      <c r="O45" s="1">
        <v>19.61</v>
      </c>
      <c r="P45" s="1">
        <f t="shared" si="1"/>
        <v>19.55</v>
      </c>
      <c r="Q45" s="1">
        <f t="shared" si="17"/>
        <v>-0.299999999999997</v>
      </c>
      <c r="R45" s="1">
        <f t="shared" si="14"/>
        <v>1.23114441334491</v>
      </c>
      <c r="T45" s="1">
        <f>R45/S47</f>
        <v>0.180433746587243</v>
      </c>
    </row>
    <row r="46" s="1" customFormat="1" spans="1:20">
      <c r="A46" s="4"/>
      <c r="B46" s="5"/>
      <c r="C46" s="24">
        <v>19.26</v>
      </c>
      <c r="D46" s="24">
        <v>19.32</v>
      </c>
      <c r="E46" s="21">
        <v>19.65</v>
      </c>
      <c r="F46" s="1">
        <f t="shared" si="0"/>
        <v>19.41</v>
      </c>
      <c r="G46" s="1">
        <f t="shared" si="15"/>
        <v>-2.67</v>
      </c>
      <c r="H46" s="1">
        <f t="shared" si="16"/>
        <v>6.36429187003936</v>
      </c>
      <c r="J46" s="1">
        <f>H46/I47</f>
        <v>520.785698359976</v>
      </c>
      <c r="K46" s="4"/>
      <c r="M46" s="1">
        <v>20.02</v>
      </c>
      <c r="N46" s="1">
        <v>19.91</v>
      </c>
      <c r="O46" s="1">
        <v>20.41</v>
      </c>
      <c r="P46" s="1">
        <f t="shared" si="1"/>
        <v>20.1133333333333</v>
      </c>
      <c r="Q46" s="1">
        <f t="shared" si="17"/>
        <v>0.780000000000001</v>
      </c>
      <c r="R46" s="1">
        <f t="shared" si="14"/>
        <v>0.582366793234227</v>
      </c>
      <c r="T46" s="1">
        <f>R46/S47</f>
        <v>0.0853503628431048</v>
      </c>
    </row>
    <row r="47" s="1" customFormat="1" spans="1:20">
      <c r="A47" s="4"/>
      <c r="B47" s="5" t="s">
        <v>7</v>
      </c>
      <c r="C47" s="24">
        <v>27.7</v>
      </c>
      <c r="D47" s="24">
        <v>27.31</v>
      </c>
      <c r="E47" s="21">
        <v>27.16</v>
      </c>
      <c r="F47" s="1">
        <f t="shared" si="0"/>
        <v>27.39</v>
      </c>
      <c r="G47" s="1">
        <f t="shared" si="15"/>
        <v>6.60666666666667</v>
      </c>
      <c r="H47" s="1">
        <f t="shared" si="16"/>
        <v>0.0102611293428</v>
      </c>
      <c r="I47" s="1">
        <f>(H47+H49)/2</f>
        <v>0.0122205580723153</v>
      </c>
      <c r="J47" s="1">
        <f>H47/I47</f>
        <v>0.839661272593254</v>
      </c>
      <c r="K47" s="4"/>
      <c r="L47" s="5" t="s">
        <v>7</v>
      </c>
      <c r="M47" s="1">
        <v>17.47</v>
      </c>
      <c r="N47" s="1">
        <v>17.68</v>
      </c>
      <c r="O47" s="1">
        <v>17.48</v>
      </c>
      <c r="P47" s="1">
        <f t="shared" si="1"/>
        <v>17.5433333333333</v>
      </c>
      <c r="Q47" s="1">
        <f t="shared" si="17"/>
        <v>-2.84666666666667</v>
      </c>
      <c r="R47" s="1">
        <f t="shared" si="14"/>
        <v>7.19336428510549</v>
      </c>
      <c r="S47" s="1">
        <f>(R47+R49)/2</f>
        <v>6.82324917944125</v>
      </c>
      <c r="T47" s="1">
        <f>R47/S47</f>
        <v>1.0542432345545</v>
      </c>
    </row>
    <row r="48" s="1" customFormat="1" spans="1:18">
      <c r="A48" s="4"/>
      <c r="B48" s="5"/>
      <c r="C48" s="24">
        <v>27.38</v>
      </c>
      <c r="D48" s="24">
        <v>27.25</v>
      </c>
      <c r="E48" s="21">
        <v>28.6</v>
      </c>
      <c r="F48" s="1">
        <f t="shared" si="0"/>
        <v>27.7433333333333</v>
      </c>
      <c r="G48" s="1">
        <f t="shared" si="15"/>
        <v>7.27999999999999</v>
      </c>
      <c r="H48" s="1">
        <f t="shared" si="16"/>
        <v>0.00643430482240294</v>
      </c>
      <c r="K48" s="4"/>
      <c r="M48" s="1">
        <v>18.67</v>
      </c>
      <c r="N48" s="1">
        <v>18.65</v>
      </c>
      <c r="O48" s="1">
        <v>18.93</v>
      </c>
      <c r="P48" s="1">
        <f t="shared" si="1"/>
        <v>18.75</v>
      </c>
      <c r="Q48" s="1">
        <f t="shared" si="17"/>
        <v>-0.846666666666664</v>
      </c>
      <c r="R48" s="1">
        <f t="shared" si="14"/>
        <v>1.79834107127637</v>
      </c>
    </row>
    <row r="49" s="1" customFormat="1" spans="1:20">
      <c r="A49" s="8"/>
      <c r="B49" s="9"/>
      <c r="C49" s="22">
        <v>28.6</v>
      </c>
      <c r="D49" s="22">
        <v>27.18</v>
      </c>
      <c r="E49" s="23">
        <v>28.25</v>
      </c>
      <c r="F49" s="1">
        <f t="shared" si="0"/>
        <v>28.01</v>
      </c>
      <c r="G49" s="1">
        <f t="shared" si="15"/>
        <v>6.14000000000001</v>
      </c>
      <c r="H49" s="1">
        <f t="shared" si="16"/>
        <v>0.0141799868018306</v>
      </c>
      <c r="J49" s="1">
        <f>H49/I47</f>
        <v>1.16033872740675</v>
      </c>
      <c r="K49" s="8"/>
      <c r="L49" s="9"/>
      <c r="M49" s="1">
        <v>20.02</v>
      </c>
      <c r="N49" s="1">
        <v>19.96</v>
      </c>
      <c r="O49" s="1">
        <v>20.09</v>
      </c>
      <c r="P49" s="1">
        <f t="shared" si="1"/>
        <v>20.0233333333333</v>
      </c>
      <c r="Q49" s="1">
        <f t="shared" si="17"/>
        <v>-2.69</v>
      </c>
      <c r="R49" s="1">
        <f t="shared" si="14"/>
        <v>6.453134073777</v>
      </c>
      <c r="T49" s="1">
        <f>R49/S47</f>
        <v>0.945756765445498</v>
      </c>
    </row>
    <row r="50" s="1" customFormat="1" spans="1:16">
      <c r="A50" s="2" t="s">
        <v>5</v>
      </c>
      <c r="B50" s="5" t="s">
        <v>6</v>
      </c>
      <c r="C50" s="1">
        <v>20.64</v>
      </c>
      <c r="D50" s="1">
        <v>20.42</v>
      </c>
      <c r="E50" s="1">
        <v>20.26</v>
      </c>
      <c r="F50" s="1">
        <f t="shared" si="0"/>
        <v>20.44</v>
      </c>
      <c r="K50" s="2" t="s">
        <v>5</v>
      </c>
      <c r="L50" s="5" t="s">
        <v>6</v>
      </c>
      <c r="M50" s="1">
        <v>20.78</v>
      </c>
      <c r="N50" s="1">
        <v>20.69</v>
      </c>
      <c r="O50" s="1">
        <v>20.59</v>
      </c>
      <c r="P50" s="1">
        <f t="shared" si="1"/>
        <v>20.6866666666667</v>
      </c>
    </row>
    <row r="51" s="1" customFormat="1" spans="1:16">
      <c r="A51" s="4"/>
      <c r="C51" s="1">
        <v>21.01</v>
      </c>
      <c r="D51" s="1">
        <v>21.15</v>
      </c>
      <c r="E51" s="1">
        <v>21.42</v>
      </c>
      <c r="F51" s="1">
        <f t="shared" si="0"/>
        <v>21.1933333333333</v>
      </c>
      <c r="K51" s="4"/>
      <c r="M51" s="1">
        <v>21.74</v>
      </c>
      <c r="N51" s="1">
        <v>21.69</v>
      </c>
      <c r="O51" s="1">
        <v>22.03</v>
      </c>
      <c r="P51" s="1">
        <f t="shared" si="1"/>
        <v>21.82</v>
      </c>
    </row>
    <row r="52" s="1" customFormat="1" spans="1:16">
      <c r="A52" s="4"/>
      <c r="C52" s="1">
        <v>21.28</v>
      </c>
      <c r="D52" s="1">
        <v>21.41</v>
      </c>
      <c r="E52" s="1">
        <v>21.24</v>
      </c>
      <c r="F52" s="1">
        <f t="shared" si="0"/>
        <v>21.31</v>
      </c>
      <c r="K52" s="4"/>
      <c r="M52" s="1">
        <v>21.8</v>
      </c>
      <c r="N52" s="1">
        <v>21.99</v>
      </c>
      <c r="O52" s="1">
        <v>21.78</v>
      </c>
      <c r="P52" s="1">
        <f t="shared" si="1"/>
        <v>21.8566666666667</v>
      </c>
    </row>
    <row r="53" s="1" customFormat="1" spans="1:16">
      <c r="A53" s="4"/>
      <c r="B53" s="5" t="s">
        <v>7</v>
      </c>
      <c r="C53" s="1">
        <v>21.96</v>
      </c>
      <c r="D53" s="1">
        <v>21.69</v>
      </c>
      <c r="E53" s="1">
        <v>21.39</v>
      </c>
      <c r="F53" s="1">
        <f t="shared" si="0"/>
        <v>21.68</v>
      </c>
      <c r="K53" s="4"/>
      <c r="L53" s="5" t="s">
        <v>7</v>
      </c>
      <c r="M53" s="1">
        <v>21.41</v>
      </c>
      <c r="N53" s="1">
        <v>21.39</v>
      </c>
      <c r="O53" s="1">
        <v>21.18</v>
      </c>
      <c r="P53" s="1">
        <f t="shared" si="1"/>
        <v>21.3266666666667</v>
      </c>
    </row>
    <row r="54" s="1" customFormat="1" spans="1:16">
      <c r="A54" s="4"/>
      <c r="C54" s="1">
        <v>20.87</v>
      </c>
      <c r="D54" s="1">
        <v>20.68</v>
      </c>
      <c r="E54" s="1">
        <v>20.85</v>
      </c>
      <c r="F54" s="1">
        <f t="shared" si="0"/>
        <v>20.8</v>
      </c>
      <c r="K54" s="4"/>
      <c r="M54" s="1">
        <v>20.34</v>
      </c>
      <c r="N54" s="1">
        <v>20.34</v>
      </c>
      <c r="O54" s="1">
        <v>20.63</v>
      </c>
      <c r="P54" s="1">
        <f t="shared" si="1"/>
        <v>20.4366666666667</v>
      </c>
    </row>
    <row r="55" s="1" customFormat="1" spans="1:16">
      <c r="A55" s="4"/>
      <c r="C55" s="1">
        <v>22.71</v>
      </c>
      <c r="D55" s="1">
        <v>22.55</v>
      </c>
      <c r="E55" s="1">
        <v>22.59</v>
      </c>
      <c r="F55" s="1">
        <f t="shared" si="0"/>
        <v>22.6166666666667</v>
      </c>
      <c r="K55" s="4"/>
      <c r="M55" s="1">
        <v>22.71</v>
      </c>
      <c r="N55" s="1">
        <v>22.55</v>
      </c>
      <c r="O55" s="1">
        <v>22.59</v>
      </c>
      <c r="P55" s="1">
        <f t="shared" si="1"/>
        <v>22.6166666666667</v>
      </c>
    </row>
    <row r="56" s="1" customFormat="1" spans="1:20">
      <c r="A56" s="4" t="s">
        <v>20</v>
      </c>
      <c r="B56" s="5" t="s">
        <v>6</v>
      </c>
      <c r="C56" s="1">
        <v>23.38</v>
      </c>
      <c r="D56" s="1">
        <v>23.17</v>
      </c>
      <c r="E56" s="1">
        <v>23.07</v>
      </c>
      <c r="F56" s="1">
        <f t="shared" si="0"/>
        <v>23.2066666666667</v>
      </c>
      <c r="G56" s="1">
        <f t="shared" ref="G56:G61" si="18">F56-F50</f>
        <v>2.76666666666667</v>
      </c>
      <c r="H56" s="1">
        <f t="shared" ref="H56:H67" si="19">2^(-G56)</f>
        <v>0.146943488285451</v>
      </c>
      <c r="I56" s="14" t="s">
        <v>18</v>
      </c>
      <c r="J56" s="1">
        <f>H56/I59</f>
        <v>3.6303465617745</v>
      </c>
      <c r="K56" s="4" t="s">
        <v>21</v>
      </c>
      <c r="L56" s="5" t="s">
        <v>6</v>
      </c>
      <c r="M56" s="1">
        <v>22.74</v>
      </c>
      <c r="N56" s="1">
        <v>22.59</v>
      </c>
      <c r="O56" s="1">
        <v>22.69</v>
      </c>
      <c r="P56" s="1">
        <f t="shared" si="1"/>
        <v>22.6733333333333</v>
      </c>
      <c r="Q56" s="1">
        <f t="shared" ref="Q56:Q61" si="20">P56-P50</f>
        <v>1.98666666666666</v>
      </c>
      <c r="R56" s="1">
        <f t="shared" ref="R56:R61" si="21">2^(-Q56)</f>
        <v>0.252321200302969</v>
      </c>
      <c r="S56" s="14" t="s">
        <v>9</v>
      </c>
      <c r="T56" s="1">
        <f>R56/S59</f>
        <v>0.176810469303893</v>
      </c>
    </row>
    <row r="57" s="1" customFormat="1" spans="1:20">
      <c r="A57" s="4"/>
      <c r="C57" s="1">
        <v>22.32</v>
      </c>
      <c r="D57" s="1">
        <v>22.29</v>
      </c>
      <c r="E57" s="1">
        <v>22.35</v>
      </c>
      <c r="F57" s="1">
        <f t="shared" si="0"/>
        <v>22.32</v>
      </c>
      <c r="G57" s="1">
        <f t="shared" si="18"/>
        <v>1.12666666666667</v>
      </c>
      <c r="H57" s="1">
        <f t="shared" si="19"/>
        <v>0.457972645135123</v>
      </c>
      <c r="J57" s="1">
        <f>H57/I59</f>
        <v>11.3145498113078</v>
      </c>
      <c r="K57" s="4"/>
      <c r="M57" s="1">
        <v>22.54</v>
      </c>
      <c r="N57" s="1">
        <v>22.45</v>
      </c>
      <c r="O57" s="1">
        <v>22.42</v>
      </c>
      <c r="P57" s="1">
        <f t="shared" si="1"/>
        <v>22.47</v>
      </c>
      <c r="Q57" s="1">
        <f t="shared" si="20"/>
        <v>0.649999999999995</v>
      </c>
      <c r="R57" s="1">
        <f t="shared" si="21"/>
        <v>0.637280313659633</v>
      </c>
      <c r="T57" s="1">
        <f>R57/S59</f>
        <v>0.446565057557577</v>
      </c>
    </row>
    <row r="58" s="1" customFormat="1" spans="1:20">
      <c r="A58" s="4"/>
      <c r="C58" s="1">
        <v>22.3</v>
      </c>
      <c r="D58" s="1">
        <v>22.33</v>
      </c>
      <c r="E58" s="1">
        <v>22.46</v>
      </c>
      <c r="F58" s="1">
        <f t="shared" si="0"/>
        <v>22.3633333333333</v>
      </c>
      <c r="G58" s="1">
        <f t="shared" si="18"/>
        <v>1.05333333333333</v>
      </c>
      <c r="H58" s="1">
        <f t="shared" si="19"/>
        <v>0.481853559195776</v>
      </c>
      <c r="J58" s="1">
        <f>H58/I59</f>
        <v>11.9045452936779</v>
      </c>
      <c r="K58" s="4"/>
      <c r="M58" s="1">
        <v>22.67</v>
      </c>
      <c r="N58" s="1">
        <v>22.94</v>
      </c>
      <c r="O58" s="1">
        <v>23.01</v>
      </c>
      <c r="P58" s="1">
        <f t="shared" si="1"/>
        <v>22.8733333333333</v>
      </c>
      <c r="Q58" s="1">
        <f t="shared" si="20"/>
        <v>1.01666666666667</v>
      </c>
      <c r="R58" s="1">
        <f t="shared" si="21"/>
        <v>0.494257010176447</v>
      </c>
      <c r="T58" s="1">
        <f>R58/S59</f>
        <v>0.346343524924206</v>
      </c>
    </row>
    <row r="59" s="1" customFormat="1" spans="1:20">
      <c r="A59" s="4"/>
      <c r="B59" s="5" t="s">
        <v>7</v>
      </c>
      <c r="C59" s="1">
        <v>26.69</v>
      </c>
      <c r="D59" s="1">
        <v>26.59</v>
      </c>
      <c r="E59" s="1">
        <v>26.7</v>
      </c>
      <c r="F59" s="1">
        <f t="shared" si="0"/>
        <v>26.66</v>
      </c>
      <c r="G59" s="1">
        <f t="shared" si="18"/>
        <v>4.98</v>
      </c>
      <c r="H59" s="1">
        <f t="shared" si="19"/>
        <v>0.0316862337434385</v>
      </c>
      <c r="I59" s="1">
        <f>AVERAGE(H59:H61)</f>
        <v>0.0404764354545881</v>
      </c>
      <c r="J59" s="1">
        <f>H59/I59</f>
        <v>0.782831625057211</v>
      </c>
      <c r="K59" s="4"/>
      <c r="L59" s="5" t="s">
        <v>7</v>
      </c>
      <c r="M59" s="1">
        <v>20.85</v>
      </c>
      <c r="N59" s="1">
        <v>20.64</v>
      </c>
      <c r="O59" s="1">
        <v>20.55</v>
      </c>
      <c r="P59" s="1">
        <f t="shared" si="1"/>
        <v>20.68</v>
      </c>
      <c r="Q59" s="1">
        <f t="shared" si="20"/>
        <v>-0.646666666666661</v>
      </c>
      <c r="R59" s="1">
        <f t="shared" si="21"/>
        <v>1.56554683259819</v>
      </c>
      <c r="S59" s="1">
        <f>AVERAGE(R59:R61)</f>
        <v>1.42707160552405</v>
      </c>
      <c r="T59" s="1">
        <f>R59/S59</f>
        <v>1.09703453319239</v>
      </c>
    </row>
    <row r="60" s="1" customFormat="1" spans="1:20">
      <c r="A60" s="4"/>
      <c r="C60" s="1">
        <v>25.35</v>
      </c>
      <c r="D60" s="1">
        <v>25.45</v>
      </c>
      <c r="E60" s="1">
        <v>25.48</v>
      </c>
      <c r="F60" s="1">
        <f t="shared" si="0"/>
        <v>25.4266666666667</v>
      </c>
      <c r="G60" s="1">
        <f t="shared" si="18"/>
        <v>4.62666666666667</v>
      </c>
      <c r="H60" s="1">
        <f t="shared" si="19"/>
        <v>0.0404794453716234</v>
      </c>
      <c r="J60" s="1">
        <f>H60/I59</f>
        <v>1.0000743622061</v>
      </c>
      <c r="K60" s="4"/>
      <c r="M60" s="1">
        <v>20.14</v>
      </c>
      <c r="N60" s="1">
        <v>20.06</v>
      </c>
      <c r="O60" s="1">
        <v>20.21</v>
      </c>
      <c r="P60" s="1">
        <f t="shared" si="1"/>
        <v>20.1366666666667</v>
      </c>
      <c r="Q60" s="1">
        <f t="shared" si="20"/>
        <v>-0.300000000000001</v>
      </c>
      <c r="R60" s="1">
        <f t="shared" si="21"/>
        <v>1.23114441334492</v>
      </c>
      <c r="T60" s="1">
        <f>R60/S59</f>
        <v>0.862706824646554</v>
      </c>
    </row>
    <row r="61" s="1" customFormat="1" spans="1:20">
      <c r="A61" s="4"/>
      <c r="C61" s="1">
        <v>27.07</v>
      </c>
      <c r="D61" s="1">
        <v>26.94</v>
      </c>
      <c r="E61" s="1">
        <v>26.87</v>
      </c>
      <c r="F61" s="1">
        <f t="shared" si="0"/>
        <v>26.96</v>
      </c>
      <c r="G61" s="1">
        <f t="shared" si="18"/>
        <v>4.34333333333333</v>
      </c>
      <c r="H61" s="1">
        <f t="shared" si="19"/>
        <v>0.0492636272487023</v>
      </c>
      <c r="J61" s="1">
        <f>H61/I59</f>
        <v>1.21709401273669</v>
      </c>
      <c r="K61" s="4"/>
      <c r="M61" s="1">
        <v>22</v>
      </c>
      <c r="N61" s="1">
        <v>22.02</v>
      </c>
      <c r="O61" s="1">
        <v>22.12</v>
      </c>
      <c r="P61" s="1">
        <f t="shared" si="1"/>
        <v>22.0466666666667</v>
      </c>
      <c r="Q61" s="1">
        <f t="shared" si="20"/>
        <v>-0.570000000000004</v>
      </c>
      <c r="R61" s="1">
        <f t="shared" si="21"/>
        <v>1.48452357062905</v>
      </c>
      <c r="T61" s="1">
        <f>R61/S59</f>
        <v>1.04025864216106</v>
      </c>
    </row>
    <row r="62" s="1" customFormat="1" spans="1:20">
      <c r="A62" s="4" t="s">
        <v>22</v>
      </c>
      <c r="B62" s="5" t="s">
        <v>6</v>
      </c>
      <c r="C62" s="1">
        <v>23.05</v>
      </c>
      <c r="D62" s="1">
        <v>22.43</v>
      </c>
      <c r="E62" s="1">
        <v>22.64</v>
      </c>
      <c r="F62" s="1">
        <f t="shared" si="0"/>
        <v>22.7066666666667</v>
      </c>
      <c r="G62" s="1">
        <f t="shared" ref="G62:G67" si="22">F62-F50</f>
        <v>2.26666666666667</v>
      </c>
      <c r="H62" s="1">
        <f t="shared" si="19"/>
        <v>0.207809474035697</v>
      </c>
      <c r="I62" s="14" t="s">
        <v>18</v>
      </c>
      <c r="J62" s="1">
        <f>H62/I66</f>
        <v>3.66258251459643</v>
      </c>
      <c r="K62" s="26"/>
      <c r="L62" s="3"/>
      <c r="M62" s="24"/>
      <c r="N62" s="24"/>
      <c r="O62" s="24"/>
      <c r="P62" s="27"/>
      <c r="Q62" s="28"/>
      <c r="R62" s="28"/>
      <c r="S62" s="28"/>
      <c r="T62" s="28"/>
    </row>
    <row r="63" s="1" customFormat="1" spans="1:20">
      <c r="A63" s="4"/>
      <c r="C63" s="1">
        <v>22.61</v>
      </c>
      <c r="D63" s="1">
        <v>22.49</v>
      </c>
      <c r="E63" s="1">
        <v>22.48</v>
      </c>
      <c r="F63" s="1">
        <f t="shared" si="0"/>
        <v>22.5266666666667</v>
      </c>
      <c r="G63" s="1">
        <f t="shared" si="22"/>
        <v>1.33333333333334</v>
      </c>
      <c r="H63" s="1">
        <f t="shared" si="19"/>
        <v>0.396850262992049</v>
      </c>
      <c r="J63" s="1">
        <f>H63/I66</f>
        <v>6.99437232538299</v>
      </c>
      <c r="K63" s="17"/>
      <c r="L63" s="28"/>
      <c r="M63" s="27"/>
      <c r="N63" s="27"/>
      <c r="O63" s="24"/>
      <c r="P63" s="27"/>
      <c r="Q63" s="28"/>
      <c r="R63" s="28"/>
      <c r="S63" s="28"/>
      <c r="T63" s="28"/>
    </row>
    <row r="64" s="1" customFormat="1" spans="1:20">
      <c r="A64" s="4"/>
      <c r="C64" s="1">
        <v>22.38</v>
      </c>
      <c r="D64" s="1">
        <v>22.39</v>
      </c>
      <c r="E64" s="1">
        <v>22.38</v>
      </c>
      <c r="F64" s="1">
        <f t="shared" si="0"/>
        <v>22.3833333333333</v>
      </c>
      <c r="G64" s="1">
        <f t="shared" si="22"/>
        <v>1.07333333333333</v>
      </c>
      <c r="H64" s="1">
        <f t="shared" si="19"/>
        <v>0.475219738855402</v>
      </c>
      <c r="J64" s="1">
        <f>H64/I66</f>
        <v>8.37561191182214</v>
      </c>
      <c r="K64" s="17"/>
      <c r="L64" s="28"/>
      <c r="M64" s="27"/>
      <c r="N64" s="27"/>
      <c r="O64" s="24"/>
      <c r="P64" s="27"/>
      <c r="Q64" s="28"/>
      <c r="R64" s="28"/>
      <c r="S64" s="28"/>
      <c r="T64" s="28"/>
    </row>
    <row r="65" s="1" customFormat="1" spans="1:20">
      <c r="A65" s="4"/>
      <c r="B65" s="5" t="s">
        <v>7</v>
      </c>
      <c r="C65" s="1">
        <v>25.52</v>
      </c>
      <c r="D65" s="1">
        <v>25.59</v>
      </c>
      <c r="E65" s="1">
        <v>25.76</v>
      </c>
      <c r="F65" s="1">
        <f t="shared" si="0"/>
        <v>25.6233333333333</v>
      </c>
      <c r="G65" s="1">
        <f t="shared" si="22"/>
        <v>3.94333333333333</v>
      </c>
      <c r="H65" s="1">
        <f t="shared" si="19"/>
        <v>0.0650037458680299</v>
      </c>
      <c r="J65" s="1">
        <f>H65/I66</f>
        <v>1.14567241991392</v>
      </c>
      <c r="K65" s="17"/>
      <c r="L65" s="5"/>
      <c r="M65" s="27"/>
      <c r="N65" s="27"/>
      <c r="O65" s="24"/>
      <c r="P65" s="27"/>
      <c r="Q65" s="28"/>
      <c r="R65" s="28"/>
      <c r="S65" s="28"/>
      <c r="T65" s="28"/>
    </row>
    <row r="66" s="1" customFormat="1" spans="1:20">
      <c r="A66" s="4"/>
      <c r="C66" s="1">
        <v>25.22</v>
      </c>
      <c r="D66" s="1">
        <v>25.15</v>
      </c>
      <c r="E66" s="1">
        <v>25.13</v>
      </c>
      <c r="F66" s="1">
        <f t="shared" ref="F66:F79" si="23">AVERAGE(C66:E66)</f>
        <v>25.1666666666667</v>
      </c>
      <c r="G66" s="1">
        <f t="shared" si="22"/>
        <v>4.36666666666667</v>
      </c>
      <c r="H66" s="1">
        <f t="shared" si="19"/>
        <v>0.0484732738073042</v>
      </c>
      <c r="I66" s="1">
        <f>(H65+H66)/2</f>
        <v>0.0567385098376671</v>
      </c>
      <c r="J66" s="1">
        <f>H66/I66</f>
        <v>0.854327580086077</v>
      </c>
      <c r="K66" s="17"/>
      <c r="L66" s="28"/>
      <c r="M66" s="27"/>
      <c r="N66" s="27"/>
      <c r="O66" s="24"/>
      <c r="P66" s="27"/>
      <c r="Q66" s="28"/>
      <c r="R66" s="28"/>
      <c r="S66" s="28"/>
      <c r="T66" s="28"/>
    </row>
    <row r="67" s="1" customFormat="1" spans="1:20">
      <c r="A67" s="8"/>
      <c r="B67" s="9"/>
      <c r="C67" s="1">
        <v>32.86</v>
      </c>
      <c r="D67" s="1">
        <v>32.35</v>
      </c>
      <c r="E67" s="1">
        <v>32.85</v>
      </c>
      <c r="F67" s="1">
        <f t="shared" si="23"/>
        <v>32.6866666666667</v>
      </c>
      <c r="G67" s="1">
        <f t="shared" si="22"/>
        <v>10.07</v>
      </c>
      <c r="H67" s="1">
        <f t="shared" si="19"/>
        <v>0.000930310544964785</v>
      </c>
      <c r="K67" s="17"/>
      <c r="L67" s="28"/>
      <c r="M67" s="27"/>
      <c r="N67" s="27"/>
      <c r="O67" s="24"/>
      <c r="P67" s="27"/>
      <c r="Q67" s="28"/>
      <c r="R67" s="28"/>
      <c r="S67" s="28"/>
      <c r="T67" s="28"/>
    </row>
    <row r="68" s="1" customFormat="1" spans="1:20">
      <c r="A68" s="2" t="s">
        <v>5</v>
      </c>
      <c r="B68" s="5" t="s">
        <v>6</v>
      </c>
      <c r="C68" s="1">
        <v>21.52</v>
      </c>
      <c r="D68" s="1">
        <v>21.19</v>
      </c>
      <c r="E68" s="1">
        <v>21.16</v>
      </c>
      <c r="F68" s="1">
        <f t="shared" si="23"/>
        <v>21.29</v>
      </c>
      <c r="K68" s="30"/>
      <c r="L68" s="5"/>
      <c r="M68" s="27"/>
      <c r="N68" s="27"/>
      <c r="O68" s="24"/>
      <c r="P68" s="27"/>
      <c r="Q68" s="27"/>
      <c r="R68" s="31"/>
      <c r="S68" s="28"/>
      <c r="T68" s="28"/>
    </row>
    <row r="69" s="1" customFormat="1" spans="1:20">
      <c r="A69" s="4"/>
      <c r="C69" s="1">
        <v>21.28</v>
      </c>
      <c r="D69" s="1">
        <v>21.31</v>
      </c>
      <c r="E69" s="1">
        <v>21.1</v>
      </c>
      <c r="F69" s="1">
        <f t="shared" si="23"/>
        <v>21.23</v>
      </c>
      <c r="K69" s="30"/>
      <c r="L69" s="28"/>
      <c r="M69" s="27"/>
      <c r="N69" s="27"/>
      <c r="O69" s="24"/>
      <c r="P69" s="27"/>
      <c r="Q69" s="27"/>
      <c r="R69" s="31"/>
      <c r="S69" s="28"/>
      <c r="T69" s="28"/>
    </row>
    <row r="70" s="1" customFormat="1" spans="1:20">
      <c r="A70" s="4"/>
      <c r="C70" s="1">
        <v>22.29</v>
      </c>
      <c r="D70" s="1">
        <v>23.91</v>
      </c>
      <c r="E70" s="1">
        <v>22.15</v>
      </c>
      <c r="F70" s="1">
        <f t="shared" si="23"/>
        <v>22.7833333333333</v>
      </c>
      <c r="K70" s="30"/>
      <c r="L70" s="28"/>
      <c r="M70" s="27"/>
      <c r="N70" s="27"/>
      <c r="O70" s="24"/>
      <c r="P70" s="27"/>
      <c r="Q70" s="27"/>
      <c r="R70" s="31"/>
      <c r="S70" s="28"/>
      <c r="T70" s="28"/>
    </row>
    <row r="71" s="1" customFormat="1" spans="1:20">
      <c r="A71" s="4"/>
      <c r="B71" s="5" t="s">
        <v>7</v>
      </c>
      <c r="C71" s="1">
        <v>21.45</v>
      </c>
      <c r="D71" s="1">
        <v>21.37</v>
      </c>
      <c r="E71" s="1">
        <v>21.15</v>
      </c>
      <c r="F71" s="1">
        <f t="shared" si="23"/>
        <v>21.3233333333333</v>
      </c>
      <c r="K71" s="30"/>
      <c r="L71" s="5"/>
      <c r="M71" s="27"/>
      <c r="N71" s="27"/>
      <c r="O71" s="24"/>
      <c r="P71" s="27"/>
      <c r="Q71" s="27"/>
      <c r="R71" s="31"/>
      <c r="S71" s="31"/>
      <c r="T71" s="28"/>
    </row>
    <row r="72" s="1" customFormat="1" spans="1:20">
      <c r="A72" s="4"/>
      <c r="C72" s="1">
        <v>20.41</v>
      </c>
      <c r="D72" s="1">
        <v>20.48</v>
      </c>
      <c r="E72" s="1">
        <v>20.55</v>
      </c>
      <c r="F72" s="1">
        <f t="shared" si="23"/>
        <v>20.48</v>
      </c>
      <c r="K72" s="30"/>
      <c r="L72" s="28"/>
      <c r="M72" s="27"/>
      <c r="N72" s="27"/>
      <c r="O72" s="24"/>
      <c r="P72" s="27"/>
      <c r="Q72" s="27"/>
      <c r="R72" s="31"/>
      <c r="S72" s="28"/>
      <c r="T72" s="28"/>
    </row>
    <row r="73" s="1" customFormat="1" spans="1:20">
      <c r="A73" s="4"/>
      <c r="C73" s="1">
        <v>26.64</v>
      </c>
      <c r="D73" s="1">
        <v>26.79</v>
      </c>
      <c r="E73" s="1">
        <v>26.33</v>
      </c>
      <c r="F73" s="1">
        <f t="shared" si="23"/>
        <v>26.5866666666667</v>
      </c>
      <c r="K73" s="30"/>
      <c r="L73" s="5"/>
      <c r="M73" s="27"/>
      <c r="N73" s="27"/>
      <c r="O73" s="24"/>
      <c r="P73" s="27"/>
      <c r="Q73" s="27"/>
      <c r="R73" s="31"/>
      <c r="S73" s="28"/>
      <c r="T73" s="28"/>
    </row>
    <row r="74" s="1" customFormat="1" spans="1:10">
      <c r="A74" s="6" t="s">
        <v>23</v>
      </c>
      <c r="B74" s="5" t="s">
        <v>6</v>
      </c>
      <c r="C74" s="1">
        <v>26.46</v>
      </c>
      <c r="D74" s="1">
        <v>27.11</v>
      </c>
      <c r="E74" s="1">
        <v>26.5</v>
      </c>
      <c r="F74" s="1">
        <f t="shared" si="23"/>
        <v>26.69</v>
      </c>
      <c r="G74" s="1">
        <f t="shared" ref="G74:G79" si="24">F74-F68</f>
        <v>5.4</v>
      </c>
      <c r="H74" s="1">
        <f t="shared" ref="H74:H79" si="25">2^(-G74)</f>
        <v>0.0236830713517251</v>
      </c>
      <c r="I74" s="14" t="s">
        <v>9</v>
      </c>
      <c r="J74" s="1">
        <f>H74/I77</f>
        <v>0.0573553338937005</v>
      </c>
    </row>
    <row r="75" s="1" customFormat="1" spans="1:10">
      <c r="A75" s="6"/>
      <c r="C75" s="1">
        <v>25.06</v>
      </c>
      <c r="D75" s="1">
        <v>25.18</v>
      </c>
      <c r="E75" s="1">
        <v>25</v>
      </c>
      <c r="F75" s="1">
        <f t="shared" si="23"/>
        <v>25.08</v>
      </c>
      <c r="G75" s="1">
        <f t="shared" si="24"/>
        <v>3.85</v>
      </c>
      <c r="H75" s="1">
        <f t="shared" si="25"/>
        <v>0.0693480920042404</v>
      </c>
      <c r="J75" s="1">
        <f>H75/I77</f>
        <v>0.167946247879904</v>
      </c>
    </row>
    <row r="76" s="1" customFormat="1" spans="1:10">
      <c r="A76" s="6"/>
      <c r="C76" s="1">
        <v>26.55</v>
      </c>
      <c r="D76" s="1">
        <v>26.49</v>
      </c>
      <c r="E76" s="1">
        <v>26.57</v>
      </c>
      <c r="F76" s="1">
        <f t="shared" si="23"/>
        <v>26.5366666666667</v>
      </c>
      <c r="G76" s="1">
        <f t="shared" si="24"/>
        <v>3.75333333333333</v>
      </c>
      <c r="H76" s="1">
        <f t="shared" si="25"/>
        <v>0.0741539146817804</v>
      </c>
      <c r="J76" s="1">
        <f>H76/I77</f>
        <v>0.17958492261979</v>
      </c>
    </row>
    <row r="77" s="1" customFormat="1" spans="1:10">
      <c r="A77" s="6"/>
      <c r="B77" s="5" t="s">
        <v>7</v>
      </c>
      <c r="C77" s="1">
        <v>21.99</v>
      </c>
      <c r="D77" s="1">
        <v>22.01</v>
      </c>
      <c r="E77" s="1">
        <v>22.14</v>
      </c>
      <c r="F77" s="1">
        <f t="shared" si="23"/>
        <v>22.0466666666667</v>
      </c>
      <c r="G77" s="1">
        <f t="shared" si="24"/>
        <v>0.723333333333333</v>
      </c>
      <c r="H77" s="1">
        <f t="shared" si="25"/>
        <v>0.605696368470036</v>
      </c>
      <c r="I77" s="1">
        <f>AVERAGE(H77:H79)</f>
        <v>0.412918376442862</v>
      </c>
      <c r="J77" s="1">
        <f>H77/I77</f>
        <v>1.46686706871195</v>
      </c>
    </row>
    <row r="78" s="1" customFormat="1" spans="1:10">
      <c r="A78" s="6"/>
      <c r="C78" s="1">
        <v>21.46</v>
      </c>
      <c r="D78" s="1">
        <v>21.45</v>
      </c>
      <c r="E78" s="1">
        <v>21.37</v>
      </c>
      <c r="F78" s="1">
        <f t="shared" si="23"/>
        <v>21.4266666666667</v>
      </c>
      <c r="G78" s="1">
        <f t="shared" si="24"/>
        <v>0.946666666666665</v>
      </c>
      <c r="H78" s="1">
        <f t="shared" si="25"/>
        <v>0.518829829579874</v>
      </c>
      <c r="J78" s="1">
        <f>H78/I77</f>
        <v>1.25649488901269</v>
      </c>
    </row>
    <row r="79" s="1" customFormat="1" spans="1:10">
      <c r="A79" s="25"/>
      <c r="B79" s="9"/>
      <c r="C79" s="1">
        <v>29.85</v>
      </c>
      <c r="D79" s="1">
        <v>29.44</v>
      </c>
      <c r="E79" s="1">
        <v>29.86</v>
      </c>
      <c r="F79" s="1">
        <f t="shared" si="23"/>
        <v>29.7166666666667</v>
      </c>
      <c r="G79" s="1">
        <f t="shared" si="24"/>
        <v>3.13000000000001</v>
      </c>
      <c r="H79" s="1">
        <f t="shared" si="25"/>
        <v>0.114228931278675</v>
      </c>
      <c r="J79" s="1">
        <f>H79/I77</f>
        <v>0.276638042275363</v>
      </c>
    </row>
    <row r="84" spans="1:11">
      <c r="A84" s="15"/>
      <c r="B84" s="15" t="s">
        <v>24</v>
      </c>
      <c r="C84" s="15"/>
      <c r="D84" s="15"/>
      <c r="E84" s="15"/>
      <c r="F84" s="15"/>
      <c r="G84" s="15"/>
      <c r="H84" s="15"/>
      <c r="I84" s="15"/>
      <c r="J84" s="15"/>
      <c r="K84" s="15"/>
    </row>
    <row r="85" spans="1:12">
      <c r="A85" s="15"/>
      <c r="B85" s="15"/>
      <c r="C85" s="15" t="s">
        <v>25</v>
      </c>
      <c r="D85" s="15" t="s">
        <v>26</v>
      </c>
      <c r="E85" s="15" t="s">
        <v>27</v>
      </c>
      <c r="F85" s="15" t="s">
        <v>28</v>
      </c>
      <c r="G85" s="15" t="s">
        <v>29</v>
      </c>
      <c r="H85" s="15" t="s">
        <v>30</v>
      </c>
      <c r="I85" s="15" t="s">
        <v>31</v>
      </c>
      <c r="J85" s="15" t="s">
        <v>32</v>
      </c>
      <c r="L85" s="15"/>
    </row>
    <row r="86" spans="1:10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>
      <c r="A87" s="16" t="s">
        <v>8</v>
      </c>
      <c r="B87" s="15" t="s">
        <v>33</v>
      </c>
      <c r="C87" s="15">
        <v>3</v>
      </c>
      <c r="D87" s="15">
        <v>0.12</v>
      </c>
      <c r="E87" s="15">
        <v>0.4</v>
      </c>
      <c r="F87" s="15">
        <v>0.52</v>
      </c>
      <c r="G87" s="15">
        <v>0.4387</v>
      </c>
      <c r="H87" s="15">
        <v>0.04077</v>
      </c>
      <c r="I87" s="15">
        <v>0.07062</v>
      </c>
      <c r="J87" s="15">
        <v>0.005</v>
      </c>
    </row>
    <row r="88" spans="1:10">
      <c r="A88" s="16"/>
      <c r="B88" s="15" t="s">
        <v>34</v>
      </c>
      <c r="C88" s="15">
        <v>3</v>
      </c>
      <c r="D88" s="15">
        <v>0.37</v>
      </c>
      <c r="E88" s="15">
        <v>0.78</v>
      </c>
      <c r="F88" s="15">
        <v>1.16</v>
      </c>
      <c r="G88" s="15">
        <v>1</v>
      </c>
      <c r="H88" s="15">
        <v>0.11205</v>
      </c>
      <c r="I88" s="15">
        <v>0.19407</v>
      </c>
      <c r="J88" s="15">
        <v>0.038</v>
      </c>
    </row>
    <row r="89" spans="1:10">
      <c r="A89" s="16" t="s">
        <v>11</v>
      </c>
      <c r="B89" s="15" t="s">
        <v>35</v>
      </c>
      <c r="C89" s="15">
        <v>2</v>
      </c>
      <c r="D89" s="15">
        <v>0.08</v>
      </c>
      <c r="E89" s="15">
        <v>0.73</v>
      </c>
      <c r="F89" s="15">
        <v>0.81</v>
      </c>
      <c r="G89" s="15">
        <v>0.7707</v>
      </c>
      <c r="H89" s="15">
        <v>0.04092</v>
      </c>
      <c r="I89" s="15">
        <v>0.05787</v>
      </c>
      <c r="J89" s="15">
        <v>0.003</v>
      </c>
    </row>
    <row r="90" spans="1:10">
      <c r="A90" s="16"/>
      <c r="B90" s="15" t="s">
        <v>36</v>
      </c>
      <c r="C90" s="15">
        <v>2</v>
      </c>
      <c r="D90" s="15">
        <v>0.9</v>
      </c>
      <c r="E90" s="15">
        <v>0.55</v>
      </c>
      <c r="F90" s="15">
        <v>1.45</v>
      </c>
      <c r="G90" s="15">
        <v>1</v>
      </c>
      <c r="H90" s="15">
        <v>0.44948</v>
      </c>
      <c r="I90" s="15">
        <v>0.63566</v>
      </c>
      <c r="J90" s="15">
        <v>0.404</v>
      </c>
    </row>
    <row r="91" spans="1:10">
      <c r="A91" s="16" t="s">
        <v>13</v>
      </c>
      <c r="B91" s="15" t="s">
        <v>37</v>
      </c>
      <c r="C91" s="15">
        <v>3</v>
      </c>
      <c r="D91" s="15">
        <v>0.22</v>
      </c>
      <c r="E91" s="15">
        <v>0.76</v>
      </c>
      <c r="F91" s="15">
        <v>0.98</v>
      </c>
      <c r="G91" s="15">
        <v>0.8402</v>
      </c>
      <c r="H91" s="15">
        <v>0.06961</v>
      </c>
      <c r="I91" s="15">
        <v>0.12057</v>
      </c>
      <c r="J91" s="15">
        <v>0.015</v>
      </c>
    </row>
    <row r="92" spans="1:10">
      <c r="A92" s="16"/>
      <c r="B92" s="15" t="s">
        <v>38</v>
      </c>
      <c r="C92" s="15">
        <v>3</v>
      </c>
      <c r="D92" s="15">
        <v>0.57</v>
      </c>
      <c r="E92" s="15">
        <v>0.68</v>
      </c>
      <c r="F92" s="15">
        <v>1.25</v>
      </c>
      <c r="G92" s="15">
        <v>1</v>
      </c>
      <c r="H92" s="15">
        <v>0.16739</v>
      </c>
      <c r="I92" s="15">
        <v>0.28993</v>
      </c>
      <c r="J92" s="15">
        <v>0.084</v>
      </c>
    </row>
    <row r="93" spans="1:10">
      <c r="A93" s="16" t="s">
        <v>15</v>
      </c>
      <c r="B93" s="15" t="s">
        <v>39</v>
      </c>
      <c r="C93" s="15">
        <v>3</v>
      </c>
      <c r="D93" s="15">
        <v>0.09</v>
      </c>
      <c r="E93" s="15">
        <v>0.35</v>
      </c>
      <c r="F93" s="15">
        <v>0.44</v>
      </c>
      <c r="G93" s="15">
        <v>0.3975</v>
      </c>
      <c r="H93" s="15">
        <v>0.02642</v>
      </c>
      <c r="I93" s="15">
        <v>0.04575</v>
      </c>
      <c r="J93" s="15">
        <v>0.002</v>
      </c>
    </row>
    <row r="94" spans="1:10">
      <c r="A94" s="16"/>
      <c r="B94" s="15" t="s">
        <v>40</v>
      </c>
      <c r="C94" s="15">
        <v>3</v>
      </c>
      <c r="D94" s="15">
        <v>0.6</v>
      </c>
      <c r="E94" s="15">
        <v>0.68</v>
      </c>
      <c r="F94" s="15">
        <v>1.29</v>
      </c>
      <c r="G94" s="15">
        <v>1</v>
      </c>
      <c r="H94" s="15">
        <v>0.17435</v>
      </c>
      <c r="I94" s="15">
        <v>0.30199</v>
      </c>
      <c r="J94" s="15">
        <v>0.091</v>
      </c>
    </row>
    <row r="95" spans="1:10">
      <c r="A95" s="16" t="s">
        <v>17</v>
      </c>
      <c r="B95" s="15" t="s">
        <v>41</v>
      </c>
      <c r="C95" s="15">
        <v>2</v>
      </c>
      <c r="D95" s="15">
        <v>53.07</v>
      </c>
      <c r="E95" s="15">
        <v>520.79</v>
      </c>
      <c r="F95" s="15">
        <v>573.86</v>
      </c>
      <c r="G95" s="15">
        <v>547.3211</v>
      </c>
      <c r="H95" s="15">
        <v>26.53536</v>
      </c>
      <c r="I95" s="15">
        <v>37.52667</v>
      </c>
      <c r="J95" s="15">
        <v>1408.251</v>
      </c>
    </row>
    <row r="96" spans="1:10">
      <c r="A96" s="16"/>
      <c r="B96" s="15" t="s">
        <v>42</v>
      </c>
      <c r="C96" s="15">
        <v>2</v>
      </c>
      <c r="D96" s="15">
        <v>0.32</v>
      </c>
      <c r="E96" s="15">
        <v>0.84</v>
      </c>
      <c r="F96" s="15">
        <v>1.16</v>
      </c>
      <c r="G96" s="15">
        <v>1</v>
      </c>
      <c r="H96" s="15">
        <v>0.16034</v>
      </c>
      <c r="I96" s="15">
        <v>0.22675</v>
      </c>
      <c r="J96" s="15">
        <v>0.051</v>
      </c>
    </row>
    <row r="97" spans="1:10">
      <c r="A97" s="16" t="s">
        <v>20</v>
      </c>
      <c r="B97" s="15" t="s">
        <v>33</v>
      </c>
      <c r="C97" s="15">
        <v>2</v>
      </c>
      <c r="D97" s="15">
        <v>0.59</v>
      </c>
      <c r="E97" s="15">
        <v>11.31</v>
      </c>
      <c r="F97" s="15">
        <v>11.9</v>
      </c>
      <c r="G97" s="15">
        <v>11.6095</v>
      </c>
      <c r="H97" s="15">
        <v>0.295</v>
      </c>
      <c r="I97" s="15">
        <v>0.41719</v>
      </c>
      <c r="J97" s="15">
        <v>0.174</v>
      </c>
    </row>
    <row r="98" spans="1:10">
      <c r="A98" s="16"/>
      <c r="B98" s="15" t="s">
        <v>34</v>
      </c>
      <c r="C98" s="15">
        <v>3</v>
      </c>
      <c r="D98" s="15">
        <v>0.43</v>
      </c>
      <c r="E98" s="15">
        <v>0.78</v>
      </c>
      <c r="F98" s="15">
        <v>1.22</v>
      </c>
      <c r="G98" s="15">
        <v>1</v>
      </c>
      <c r="H98" s="15">
        <v>0.12536</v>
      </c>
      <c r="I98" s="15">
        <v>0.21713</v>
      </c>
      <c r="J98" s="15">
        <v>0.047</v>
      </c>
    </row>
    <row r="99" spans="1:10">
      <c r="A99" s="16" t="s">
        <v>22</v>
      </c>
      <c r="B99" s="15" t="s">
        <v>35</v>
      </c>
      <c r="C99" s="15">
        <v>3</v>
      </c>
      <c r="D99" s="15">
        <v>4.71</v>
      </c>
      <c r="E99" s="15">
        <v>3.66</v>
      </c>
      <c r="F99" s="15">
        <v>8.38</v>
      </c>
      <c r="G99" s="15">
        <v>6.3442</v>
      </c>
      <c r="H99" s="15">
        <v>1.39883</v>
      </c>
      <c r="I99" s="15">
        <v>2.42285</v>
      </c>
      <c r="J99" s="15">
        <v>5.87</v>
      </c>
    </row>
    <row r="100" spans="1:10">
      <c r="A100" s="16"/>
      <c r="B100" s="15" t="s">
        <v>36</v>
      </c>
      <c r="C100" s="15">
        <v>2</v>
      </c>
      <c r="D100" s="15">
        <v>0.29</v>
      </c>
      <c r="E100" s="15">
        <v>0.85</v>
      </c>
      <c r="F100" s="15">
        <v>1.15</v>
      </c>
      <c r="G100" s="15">
        <v>1</v>
      </c>
      <c r="H100" s="15">
        <v>0.14567</v>
      </c>
      <c r="I100" s="15">
        <v>0.20601</v>
      </c>
      <c r="J100" s="15">
        <v>0.042</v>
      </c>
    </row>
    <row r="101" spans="1:10">
      <c r="A101" s="16" t="s">
        <v>10</v>
      </c>
      <c r="B101" s="15" t="s">
        <v>37</v>
      </c>
      <c r="C101" s="15">
        <v>3</v>
      </c>
      <c r="D101" s="15">
        <v>0.08</v>
      </c>
      <c r="E101" s="15">
        <v>0</v>
      </c>
      <c r="F101" s="15">
        <v>0.08</v>
      </c>
      <c r="G101" s="15">
        <v>0.0302</v>
      </c>
      <c r="H101" s="15">
        <v>0.02443</v>
      </c>
      <c r="I101" s="15">
        <v>0.04232</v>
      </c>
      <c r="J101" s="15">
        <v>0.002</v>
      </c>
    </row>
    <row r="102" spans="1:10">
      <c r="A102" s="16"/>
      <c r="B102" s="15" t="s">
        <v>38</v>
      </c>
      <c r="C102" s="15">
        <v>3</v>
      </c>
      <c r="D102" s="15">
        <v>0.52</v>
      </c>
      <c r="E102" s="15">
        <v>0.81</v>
      </c>
      <c r="F102" s="15">
        <v>1.34</v>
      </c>
      <c r="G102" s="15">
        <v>1</v>
      </c>
      <c r="H102" s="15">
        <v>0.16834</v>
      </c>
      <c r="I102" s="15">
        <v>0.29158</v>
      </c>
      <c r="J102" s="15">
        <v>0.085</v>
      </c>
    </row>
    <row r="103" spans="1:10">
      <c r="A103" s="16" t="s">
        <v>12</v>
      </c>
      <c r="B103" s="15" t="s">
        <v>39</v>
      </c>
      <c r="C103" s="15">
        <v>3</v>
      </c>
      <c r="D103" s="15">
        <v>1.41</v>
      </c>
      <c r="E103" s="15">
        <v>0.09</v>
      </c>
      <c r="F103" s="15">
        <v>1.51</v>
      </c>
      <c r="G103" s="15">
        <v>0.6536</v>
      </c>
      <c r="H103" s="15">
        <v>0.43301</v>
      </c>
      <c r="I103" s="15">
        <v>0.75</v>
      </c>
      <c r="J103" s="15">
        <v>0.563</v>
      </c>
    </row>
    <row r="104" spans="1:10">
      <c r="A104" s="16"/>
      <c r="B104" s="15" t="s">
        <v>40</v>
      </c>
      <c r="C104" s="15">
        <v>3</v>
      </c>
      <c r="D104" s="15">
        <v>0.85</v>
      </c>
      <c r="E104" s="15">
        <v>0.54</v>
      </c>
      <c r="F104" s="15">
        <v>1.39</v>
      </c>
      <c r="G104" s="15">
        <v>1</v>
      </c>
      <c r="H104" s="15">
        <v>0.24699</v>
      </c>
      <c r="I104" s="15">
        <v>0.4278</v>
      </c>
      <c r="J104" s="15">
        <v>0.183</v>
      </c>
    </row>
    <row r="105" spans="1:10">
      <c r="A105" s="16" t="s">
        <v>14</v>
      </c>
      <c r="B105" s="15" t="s">
        <v>41</v>
      </c>
      <c r="C105" s="15">
        <v>3</v>
      </c>
      <c r="D105" s="15">
        <v>0.8</v>
      </c>
      <c r="E105" s="15">
        <v>0.65</v>
      </c>
      <c r="F105" s="15">
        <v>1.45</v>
      </c>
      <c r="G105" s="15">
        <v>0.9448</v>
      </c>
      <c r="H105" s="15">
        <v>0.25473</v>
      </c>
      <c r="I105" s="15">
        <v>0.4412</v>
      </c>
      <c r="J105" s="15">
        <v>0.195</v>
      </c>
    </row>
    <row r="106" spans="1:10">
      <c r="A106" s="16"/>
      <c r="B106" s="15" t="s">
        <v>42</v>
      </c>
      <c r="C106" s="15">
        <v>3</v>
      </c>
      <c r="D106" s="15">
        <v>0.56</v>
      </c>
      <c r="E106" s="15">
        <v>0.81</v>
      </c>
      <c r="F106" s="15">
        <v>1.37</v>
      </c>
      <c r="G106" s="15">
        <v>1</v>
      </c>
      <c r="H106" s="15">
        <v>0.18521</v>
      </c>
      <c r="I106" s="15">
        <v>0.3208</v>
      </c>
      <c r="J106" s="15">
        <v>0.103</v>
      </c>
    </row>
    <row r="107" spans="1:10">
      <c r="A107" s="16" t="s">
        <v>16</v>
      </c>
      <c r="B107" s="15" t="s">
        <v>43</v>
      </c>
      <c r="C107" s="15">
        <v>3</v>
      </c>
      <c r="D107" s="15">
        <v>0.54</v>
      </c>
      <c r="E107" s="15">
        <v>0.02</v>
      </c>
      <c r="F107" s="15">
        <v>0.55</v>
      </c>
      <c r="G107" s="15">
        <v>0.2142</v>
      </c>
      <c r="H107" s="15">
        <v>0.16953</v>
      </c>
      <c r="I107" s="15">
        <v>0.29364</v>
      </c>
      <c r="J107" s="15">
        <v>0.086</v>
      </c>
    </row>
    <row r="108" spans="1:10">
      <c r="A108" s="16"/>
      <c r="B108" s="15" t="s">
        <v>44</v>
      </c>
      <c r="C108" s="15">
        <v>2</v>
      </c>
      <c r="D108" s="15">
        <v>0.67</v>
      </c>
      <c r="E108" s="15">
        <v>0.67</v>
      </c>
      <c r="F108" s="15">
        <v>1.33</v>
      </c>
      <c r="G108" s="15">
        <v>1</v>
      </c>
      <c r="H108" s="15">
        <v>0.33333</v>
      </c>
      <c r="I108" s="15">
        <v>0.4714</v>
      </c>
      <c r="J108" s="15">
        <v>0.222</v>
      </c>
    </row>
    <row r="109" spans="1:10">
      <c r="A109" s="16" t="s">
        <v>19</v>
      </c>
      <c r="B109" s="15" t="s">
        <v>45</v>
      </c>
      <c r="C109" s="15">
        <v>3</v>
      </c>
      <c r="D109" s="15">
        <v>0.1</v>
      </c>
      <c r="E109" s="15">
        <v>0.09</v>
      </c>
      <c r="F109" s="15">
        <v>0.18</v>
      </c>
      <c r="G109" s="15">
        <v>0.1191</v>
      </c>
      <c r="H109" s="15">
        <v>0.03072</v>
      </c>
      <c r="I109" s="15">
        <v>0.05322</v>
      </c>
      <c r="J109" s="15">
        <v>0.003</v>
      </c>
    </row>
    <row r="110" spans="1:10">
      <c r="A110" s="16"/>
      <c r="B110" s="15" t="s">
        <v>46</v>
      </c>
      <c r="C110" s="15">
        <v>2</v>
      </c>
      <c r="D110" s="15">
        <v>0.11</v>
      </c>
      <c r="E110" s="15">
        <v>0.95</v>
      </c>
      <c r="F110" s="15">
        <v>1.05</v>
      </c>
      <c r="G110" s="15">
        <v>1</v>
      </c>
      <c r="H110" s="15">
        <v>0.05424</v>
      </c>
      <c r="I110" s="15">
        <v>0.07671</v>
      </c>
      <c r="J110" s="15">
        <v>0.006</v>
      </c>
    </row>
    <row r="111" spans="1:10">
      <c r="A111" s="16" t="s">
        <v>21</v>
      </c>
      <c r="B111" s="15" t="s">
        <v>47</v>
      </c>
      <c r="C111" s="15">
        <v>3</v>
      </c>
      <c r="D111" s="15">
        <v>0.27</v>
      </c>
      <c r="E111" s="15">
        <v>0.18</v>
      </c>
      <c r="F111" s="15">
        <v>0.45</v>
      </c>
      <c r="G111" s="15">
        <v>0.3232</v>
      </c>
      <c r="H111" s="15">
        <v>0.07872</v>
      </c>
      <c r="I111" s="15">
        <v>0.13635</v>
      </c>
      <c r="J111" s="15">
        <v>0.019</v>
      </c>
    </row>
    <row r="112" spans="1:10">
      <c r="A112" s="16"/>
      <c r="B112" s="15" t="s">
        <v>48</v>
      </c>
      <c r="C112" s="15">
        <v>3</v>
      </c>
      <c r="D112" s="15">
        <v>0.23</v>
      </c>
      <c r="E112" s="15">
        <v>0.86</v>
      </c>
      <c r="F112" s="15">
        <v>1.1</v>
      </c>
      <c r="G112" s="15">
        <v>1</v>
      </c>
      <c r="H112" s="15">
        <v>0.07058</v>
      </c>
      <c r="I112" s="15">
        <v>0.12224</v>
      </c>
      <c r="J112" s="15">
        <v>0.015</v>
      </c>
    </row>
    <row r="113" spans="1:10">
      <c r="A113" s="29" t="s">
        <v>23</v>
      </c>
      <c r="B113" s="15" t="s">
        <v>33</v>
      </c>
      <c r="C113" s="15">
        <v>3</v>
      </c>
      <c r="D113" s="15">
        <v>0.12</v>
      </c>
      <c r="E113" s="15">
        <v>0.06</v>
      </c>
      <c r="F113" s="15">
        <v>0.18</v>
      </c>
      <c r="G113" s="15">
        <v>0.135</v>
      </c>
      <c r="H113" s="15">
        <v>0.03895</v>
      </c>
      <c r="I113" s="15">
        <v>0.06746</v>
      </c>
      <c r="J113" s="15">
        <v>0.005</v>
      </c>
    </row>
    <row r="114" spans="1:10">
      <c r="A114" s="29"/>
      <c r="B114" s="15" t="s">
        <v>34</v>
      </c>
      <c r="C114" s="15">
        <v>3</v>
      </c>
      <c r="D114" s="15">
        <v>1.19</v>
      </c>
      <c r="E114" s="15">
        <v>0.28</v>
      </c>
      <c r="F114" s="15">
        <v>1.47</v>
      </c>
      <c r="G114" s="15">
        <v>1</v>
      </c>
      <c r="H114" s="15">
        <v>0.36674</v>
      </c>
      <c r="I114" s="15">
        <v>0.63522</v>
      </c>
      <c r="J114" s="15">
        <v>0.404</v>
      </c>
    </row>
  </sheetData>
  <mergeCells count="39">
    <mergeCell ref="A2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68:A73"/>
    <mergeCell ref="A74:A79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K2:K7"/>
    <mergeCell ref="K8:K13"/>
    <mergeCell ref="K14:K19"/>
    <mergeCell ref="K20:K25"/>
    <mergeCell ref="K26:K31"/>
    <mergeCell ref="K32:K37"/>
    <mergeCell ref="K38:K43"/>
    <mergeCell ref="K44:K49"/>
    <mergeCell ref="K50:K55"/>
    <mergeCell ref="K56:K61"/>
    <mergeCell ref="K62:K67"/>
    <mergeCell ref="K68:K7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5"/>
  <sheetViews>
    <sheetView tabSelected="1" zoomScale="110" zoomScaleNormal="110" topLeftCell="A79" workbookViewId="0">
      <selection activeCell="A88" sqref="A88:J105"/>
    </sheetView>
  </sheetViews>
  <sheetFormatPr defaultColWidth="9.45454545454546" defaultRowHeight="15"/>
  <cols>
    <col min="1" max="1" width="18.9090909090909" style="1" customWidth="1"/>
    <col min="2" max="5" width="9.45454545454546" style="1"/>
    <col min="6" max="6" width="13.8181818181818" style="1" customWidth="1"/>
    <col min="7" max="7" width="15.0909090909091" style="1" customWidth="1"/>
    <col min="8" max="10" width="13.8181818181818" style="1" customWidth="1"/>
    <col min="11" max="11" width="18.7272727272727" style="1" customWidth="1"/>
    <col min="12" max="15" width="9.45454545454546" style="1"/>
    <col min="16" max="16" width="13.8181818181818" style="1" customWidth="1"/>
    <col min="17" max="17" width="15.0909090909091" style="1" customWidth="1"/>
    <col min="18" max="21" width="13.8181818181818" style="1" customWidth="1"/>
    <col min="22" max="16384" width="9.45454545454546" style="1"/>
  </cols>
  <sheetData>
    <row r="1" s="1" customFormat="1" ht="17" spans="1:20">
      <c r="A1" s="1" t="s">
        <v>49</v>
      </c>
      <c r="F1" s="1" t="s">
        <v>1</v>
      </c>
      <c r="G1" s="1" t="s">
        <v>2</v>
      </c>
      <c r="H1" s="1" t="s">
        <v>3</v>
      </c>
      <c r="J1" s="1" t="s">
        <v>4</v>
      </c>
      <c r="P1" s="1" t="s">
        <v>1</v>
      </c>
      <c r="Q1" s="1" t="s">
        <v>2</v>
      </c>
      <c r="R1" s="1" t="s">
        <v>3</v>
      </c>
      <c r="T1" s="1" t="s">
        <v>4</v>
      </c>
    </row>
    <row r="2" s="1" customFormat="1" spans="1:16">
      <c r="A2" s="2" t="s">
        <v>50</v>
      </c>
      <c r="B2" s="3" t="s">
        <v>6</v>
      </c>
      <c r="C2" s="1">
        <v>22.57</v>
      </c>
      <c r="D2" s="1">
        <v>22.76</v>
      </c>
      <c r="E2" s="1">
        <v>22.55</v>
      </c>
      <c r="F2" s="1">
        <f t="shared" ref="F2:F47" si="0">AVERAGE(C2:E2)</f>
        <v>22.6266666666667</v>
      </c>
      <c r="K2" s="2" t="s">
        <v>50</v>
      </c>
      <c r="L2" s="3" t="s">
        <v>6</v>
      </c>
      <c r="M2" s="1">
        <v>21.97</v>
      </c>
      <c r="N2" s="1">
        <v>22.03</v>
      </c>
      <c r="O2" s="1">
        <v>21.89</v>
      </c>
      <c r="P2" s="1">
        <f t="shared" ref="P2:P47" si="1">AVERAGE(M2:O2)</f>
        <v>21.9633333333333</v>
      </c>
    </row>
    <row r="3" s="1" customFormat="1" spans="1:16">
      <c r="A3" s="4"/>
      <c r="B3" s="5"/>
      <c r="C3" s="1">
        <v>22.37</v>
      </c>
      <c r="D3" s="1">
        <v>22.61</v>
      </c>
      <c r="E3" s="1">
        <v>22.44</v>
      </c>
      <c r="F3" s="1">
        <f t="shared" si="0"/>
        <v>22.4733333333333</v>
      </c>
      <c r="K3" s="4"/>
      <c r="L3" s="5"/>
      <c r="M3" s="1">
        <v>21.66</v>
      </c>
      <c r="N3" s="1">
        <v>21.86</v>
      </c>
      <c r="O3" s="1">
        <v>21.67</v>
      </c>
      <c r="P3" s="1">
        <f t="shared" si="1"/>
        <v>21.73</v>
      </c>
    </row>
    <row r="4" s="1" customFormat="1" spans="1:16">
      <c r="A4" s="4"/>
      <c r="B4" s="5"/>
      <c r="C4" s="1">
        <v>25.1</v>
      </c>
      <c r="D4" s="1">
        <v>25.12</v>
      </c>
      <c r="E4" s="1">
        <v>25.18</v>
      </c>
      <c r="F4" s="1">
        <f t="shared" si="0"/>
        <v>25.1333333333333</v>
      </c>
      <c r="K4" s="4"/>
      <c r="L4" s="5"/>
      <c r="M4" s="1">
        <v>24.33</v>
      </c>
      <c r="N4" s="1">
        <v>24.41</v>
      </c>
      <c r="O4" s="1">
        <v>24.28</v>
      </c>
      <c r="P4" s="1">
        <f t="shared" si="1"/>
        <v>24.34</v>
      </c>
    </row>
    <row r="5" s="1" customFormat="1" spans="1:16">
      <c r="A5" s="4"/>
      <c r="B5" s="5" t="s">
        <v>7</v>
      </c>
      <c r="C5" s="1">
        <v>23.09</v>
      </c>
      <c r="D5" s="1">
        <v>23.15</v>
      </c>
      <c r="E5" s="1">
        <v>23.18</v>
      </c>
      <c r="F5" s="1">
        <f t="shared" si="0"/>
        <v>23.14</v>
      </c>
      <c r="K5" s="4"/>
      <c r="L5" s="5" t="s">
        <v>7</v>
      </c>
      <c r="M5" s="1">
        <v>22.38</v>
      </c>
      <c r="N5" s="1">
        <v>22.36</v>
      </c>
      <c r="O5" s="1">
        <v>22.41</v>
      </c>
      <c r="P5" s="1">
        <f t="shared" si="1"/>
        <v>22.3833333333333</v>
      </c>
    </row>
    <row r="6" s="1" customFormat="1" spans="1:16">
      <c r="A6" s="4"/>
      <c r="B6" s="5"/>
      <c r="C6" s="1">
        <v>21.1</v>
      </c>
      <c r="D6" s="1">
        <v>21.21</v>
      </c>
      <c r="E6" s="1">
        <v>21.1</v>
      </c>
      <c r="F6" s="1">
        <f t="shared" si="0"/>
        <v>21.1366666666667</v>
      </c>
      <c r="K6" s="4"/>
      <c r="L6" s="5"/>
      <c r="M6" s="1">
        <v>20.46</v>
      </c>
      <c r="N6" s="1">
        <v>20.41</v>
      </c>
      <c r="O6" s="1">
        <v>20.39</v>
      </c>
      <c r="P6" s="1">
        <f t="shared" si="1"/>
        <v>20.42</v>
      </c>
    </row>
    <row r="7" s="1" customFormat="1" spans="1:16">
      <c r="A7" s="4"/>
      <c r="B7" s="5"/>
      <c r="C7" s="1">
        <v>22.78</v>
      </c>
      <c r="D7" s="1">
        <v>22.69</v>
      </c>
      <c r="E7" s="1">
        <v>22.68</v>
      </c>
      <c r="F7" s="1">
        <f t="shared" si="0"/>
        <v>22.7166666666667</v>
      </c>
      <c r="K7" s="4"/>
      <c r="L7" s="5"/>
      <c r="M7" s="1">
        <v>22.13</v>
      </c>
      <c r="N7" s="1">
        <v>22.04</v>
      </c>
      <c r="O7" s="1">
        <v>22.12</v>
      </c>
      <c r="P7" s="1">
        <f t="shared" si="1"/>
        <v>22.0966666666667</v>
      </c>
    </row>
    <row r="8" s="1" customFormat="1" spans="1:20">
      <c r="A8" s="6" t="s">
        <v>14</v>
      </c>
      <c r="B8" s="5" t="s">
        <v>6</v>
      </c>
      <c r="C8" s="5">
        <v>23.44</v>
      </c>
      <c r="D8" s="5">
        <v>23.67</v>
      </c>
      <c r="E8" s="7">
        <v>23.39</v>
      </c>
      <c r="F8" s="1">
        <f t="shared" si="0"/>
        <v>23.5</v>
      </c>
      <c r="G8" s="1">
        <f t="shared" ref="G8:G13" si="2">F8-F2</f>
        <v>0.873333333333335</v>
      </c>
      <c r="H8" s="1">
        <f t="shared" ref="H8:H19" si="3">2^(-G8)</f>
        <v>0.545884132285319</v>
      </c>
      <c r="I8" s="12" t="s">
        <v>9</v>
      </c>
      <c r="J8" s="1">
        <f>H8/I11</f>
        <v>0.242807843903205</v>
      </c>
      <c r="K8" s="6" t="s">
        <v>11</v>
      </c>
      <c r="L8" s="5" t="s">
        <v>6</v>
      </c>
      <c r="M8" s="1">
        <v>24.97</v>
      </c>
      <c r="N8" s="1">
        <v>25.09</v>
      </c>
      <c r="O8" s="1">
        <v>24.96</v>
      </c>
      <c r="P8" s="1">
        <f t="shared" si="1"/>
        <v>25.0066666666667</v>
      </c>
      <c r="Q8" s="1">
        <f t="shared" ref="Q8:Q13" si="4">P8-P2</f>
        <v>3.04333333333334</v>
      </c>
      <c r="R8" s="1">
        <f t="shared" ref="R8:R19" si="5">2^(-Q8)</f>
        <v>0.121301278936692</v>
      </c>
      <c r="S8" s="12" t="s">
        <v>9</v>
      </c>
      <c r="T8" s="1">
        <f>R8/S11</f>
        <v>0.0874057137793243</v>
      </c>
    </row>
    <row r="9" s="1" customFormat="1" spans="1:20">
      <c r="A9" s="6"/>
      <c r="B9" s="5"/>
      <c r="C9" s="5">
        <v>21.69</v>
      </c>
      <c r="D9" s="5">
        <v>21.74</v>
      </c>
      <c r="E9" s="7">
        <v>21.7</v>
      </c>
      <c r="F9" s="1">
        <f t="shared" si="0"/>
        <v>21.71</v>
      </c>
      <c r="G9" s="1">
        <f t="shared" si="2"/>
        <v>-0.763333333333335</v>
      </c>
      <c r="H9" s="1">
        <f t="shared" si="3"/>
        <v>1.69740794261825</v>
      </c>
      <c r="J9" s="1">
        <f>H9/I11</f>
        <v>0.755002643227401</v>
      </c>
      <c r="K9" s="6"/>
      <c r="L9" s="5"/>
      <c r="M9" s="1">
        <v>23.74</v>
      </c>
      <c r="N9" s="1">
        <v>23.74</v>
      </c>
      <c r="O9" s="1">
        <v>23.78</v>
      </c>
      <c r="P9" s="1">
        <f t="shared" si="1"/>
        <v>23.7533333333333</v>
      </c>
      <c r="Q9" s="1">
        <f t="shared" si="4"/>
        <v>2.02333333333333</v>
      </c>
      <c r="R9" s="1">
        <f t="shared" si="5"/>
        <v>0.245989163377029</v>
      </c>
      <c r="T9" s="1">
        <f>R9/S11</f>
        <v>0.17725170414872</v>
      </c>
    </row>
    <row r="10" s="1" customFormat="1" spans="1:20">
      <c r="A10" s="6"/>
      <c r="B10" s="5"/>
      <c r="C10" s="5">
        <v>24.09</v>
      </c>
      <c r="D10" s="5">
        <v>24.09</v>
      </c>
      <c r="E10" s="7">
        <v>24.35</v>
      </c>
      <c r="F10" s="1">
        <f t="shared" si="0"/>
        <v>24.1766666666667</v>
      </c>
      <c r="G10" s="1">
        <f t="shared" si="2"/>
        <v>-0.956666666666671</v>
      </c>
      <c r="H10" s="1">
        <f t="shared" si="3"/>
        <v>1.94082046298709</v>
      </c>
      <c r="J10" s="1">
        <f>H10/I11</f>
        <v>0.863271899932799</v>
      </c>
      <c r="K10" s="6"/>
      <c r="L10" s="5"/>
      <c r="M10" s="1">
        <v>23.76</v>
      </c>
      <c r="N10" s="1">
        <v>23.64</v>
      </c>
      <c r="O10" s="1">
        <v>23.86</v>
      </c>
      <c r="P10" s="1">
        <f t="shared" si="1"/>
        <v>23.7533333333333</v>
      </c>
      <c r="Q10" s="1">
        <f t="shared" si="4"/>
        <v>-0.586666666666666</v>
      </c>
      <c r="R10" s="1">
        <f t="shared" si="5"/>
        <v>1.50177290363477</v>
      </c>
      <c r="T10" s="1">
        <f>R10/S11</f>
        <v>1.08212818304375</v>
      </c>
    </row>
    <row r="11" s="1" customFormat="1" spans="1:20">
      <c r="A11" s="6"/>
      <c r="B11" s="5" t="s">
        <v>7</v>
      </c>
      <c r="C11" s="5">
        <v>21.35</v>
      </c>
      <c r="D11" s="5">
        <v>21.38</v>
      </c>
      <c r="E11" s="7">
        <v>21.31</v>
      </c>
      <c r="F11" s="1">
        <f t="shared" si="0"/>
        <v>21.3466666666667</v>
      </c>
      <c r="G11" s="1">
        <f t="shared" si="2"/>
        <v>-1.79333333333333</v>
      </c>
      <c r="H11" s="1">
        <f t="shared" si="3"/>
        <v>3.46614818336985</v>
      </c>
      <c r="I11" s="1">
        <f>AVERAGE(H11:H13)</f>
        <v>2.24821456963695</v>
      </c>
      <c r="J11" s="1">
        <f>H11/I11</f>
        <v>1.54173370735231</v>
      </c>
      <c r="K11" s="6"/>
      <c r="L11" s="5" t="s">
        <v>7</v>
      </c>
      <c r="M11" s="1">
        <v>22.01</v>
      </c>
      <c r="N11" s="1">
        <v>22.09</v>
      </c>
      <c r="O11" s="1">
        <v>22.18</v>
      </c>
      <c r="P11" s="1">
        <f t="shared" si="1"/>
        <v>22.0933333333333</v>
      </c>
      <c r="Q11" s="1">
        <f t="shared" si="4"/>
        <v>-0.289999999999996</v>
      </c>
      <c r="R11" s="1">
        <f t="shared" si="5"/>
        <v>1.22264027769206</v>
      </c>
      <c r="S11" s="1">
        <f>AVERAGE(R11:R13)</f>
        <v>1.3877957594734</v>
      </c>
      <c r="T11" s="1">
        <f>R11/S11</f>
        <v>0.880994389373256</v>
      </c>
    </row>
    <row r="12" s="1" customFormat="1" spans="1:20">
      <c r="A12" s="6"/>
      <c r="B12" s="5"/>
      <c r="C12" s="5">
        <v>20.12</v>
      </c>
      <c r="D12" s="5">
        <v>20.12</v>
      </c>
      <c r="E12" s="7">
        <v>20.28</v>
      </c>
      <c r="F12" s="1">
        <f t="shared" si="0"/>
        <v>20.1733333333333</v>
      </c>
      <c r="G12" s="1">
        <f t="shared" si="2"/>
        <v>-0.963333333333331</v>
      </c>
      <c r="H12" s="1">
        <f t="shared" si="3"/>
        <v>1.94980971144448</v>
      </c>
      <c r="J12" s="1">
        <f>H12/I11</f>
        <v>0.867270294293726</v>
      </c>
      <c r="K12" s="6"/>
      <c r="L12" s="5"/>
      <c r="M12" s="1">
        <v>20.06</v>
      </c>
      <c r="N12" s="1">
        <v>20.05</v>
      </c>
      <c r="O12" s="1">
        <v>20.14</v>
      </c>
      <c r="P12" s="1">
        <f t="shared" si="1"/>
        <v>20.0833333333333</v>
      </c>
      <c r="Q12" s="1">
        <f t="shared" si="4"/>
        <v>-0.33666666666667</v>
      </c>
      <c r="R12" s="1">
        <f t="shared" si="5"/>
        <v>1.26283545119164</v>
      </c>
      <c r="T12" s="1">
        <f>R12/S11</f>
        <v>0.909957709966503</v>
      </c>
    </row>
    <row r="13" s="1" customFormat="1" spans="1:20">
      <c r="A13" s="6"/>
      <c r="B13" s="5"/>
      <c r="C13" s="5">
        <v>22.34</v>
      </c>
      <c r="D13" s="5">
        <v>22.28</v>
      </c>
      <c r="E13" s="7">
        <v>22.3</v>
      </c>
      <c r="F13" s="1">
        <f t="shared" si="0"/>
        <v>22.3066666666667</v>
      </c>
      <c r="G13" s="1">
        <f t="shared" si="2"/>
        <v>-0.41</v>
      </c>
      <c r="H13" s="1">
        <f t="shared" si="3"/>
        <v>1.32868581409651</v>
      </c>
      <c r="J13" s="1">
        <f>H13/I11</f>
        <v>0.590995998353963</v>
      </c>
      <c r="K13" s="6"/>
      <c r="L13" s="5"/>
      <c r="M13" s="1">
        <v>21.37</v>
      </c>
      <c r="N13" s="1">
        <v>21.31</v>
      </c>
      <c r="O13" s="1">
        <v>21.37</v>
      </c>
      <c r="P13" s="1">
        <f t="shared" si="1"/>
        <v>21.35</v>
      </c>
      <c r="Q13" s="1">
        <f t="shared" si="4"/>
        <v>-0.74666666666667</v>
      </c>
      <c r="R13" s="1">
        <f t="shared" si="5"/>
        <v>1.6779115495365</v>
      </c>
      <c r="T13" s="1">
        <f>R13/S11</f>
        <v>1.20904790066024</v>
      </c>
    </row>
    <row r="14" s="1" customFormat="1" spans="1:20">
      <c r="A14" s="4" t="s">
        <v>8</v>
      </c>
      <c r="B14" s="5" t="s">
        <v>6</v>
      </c>
      <c r="C14" s="5">
        <v>20.45</v>
      </c>
      <c r="D14" s="5">
        <v>20.38</v>
      </c>
      <c r="E14" s="7">
        <v>20.47</v>
      </c>
      <c r="F14" s="1">
        <f t="shared" si="0"/>
        <v>20.4333333333333</v>
      </c>
      <c r="G14" s="1">
        <f t="shared" ref="G14:G19" si="6">F14-F2</f>
        <v>-2.19333333333333</v>
      </c>
      <c r="H14" s="1">
        <f t="shared" si="3"/>
        <v>4.57360994786762</v>
      </c>
      <c r="I14" s="12" t="s">
        <v>9</v>
      </c>
      <c r="J14" s="1">
        <f>H14/I17</f>
        <v>0.0809223845587584</v>
      </c>
      <c r="K14" s="4" t="s">
        <v>13</v>
      </c>
      <c r="L14" s="5" t="s">
        <v>6</v>
      </c>
      <c r="M14" s="1">
        <v>25.98</v>
      </c>
      <c r="N14" s="1">
        <v>25.62</v>
      </c>
      <c r="O14" s="1">
        <v>25.62</v>
      </c>
      <c r="P14" s="1">
        <f t="shared" si="1"/>
        <v>25.74</v>
      </c>
      <c r="Q14" s="1">
        <f t="shared" ref="Q14:Q19" si="7">P14-P2</f>
        <v>3.77666666666666</v>
      </c>
      <c r="R14" s="1">
        <f t="shared" si="5"/>
        <v>0.0729642377348109</v>
      </c>
      <c r="S14" s="12" t="s">
        <v>9</v>
      </c>
      <c r="T14" s="1">
        <f>R14/S17</f>
        <v>0.110554588862905</v>
      </c>
    </row>
    <row r="15" s="1" customFormat="1" spans="1:20">
      <c r="A15" s="4"/>
      <c r="B15" s="5"/>
      <c r="C15" s="5">
        <v>18.99</v>
      </c>
      <c r="D15" s="5">
        <v>19.07</v>
      </c>
      <c r="E15" s="7">
        <v>18.91</v>
      </c>
      <c r="F15" s="1">
        <f t="shared" si="0"/>
        <v>18.99</v>
      </c>
      <c r="G15" s="1">
        <f t="shared" si="6"/>
        <v>-3.48333333333333</v>
      </c>
      <c r="H15" s="1">
        <f t="shared" si="3"/>
        <v>11.1837594734322</v>
      </c>
      <c r="J15" s="1">
        <f>H15/I17</f>
        <v>0.19787793345685</v>
      </c>
      <c r="K15" s="4"/>
      <c r="L15" s="5"/>
      <c r="M15" s="1">
        <v>22.98</v>
      </c>
      <c r="N15" s="1">
        <v>22.88</v>
      </c>
      <c r="O15" s="1">
        <v>22.86</v>
      </c>
      <c r="P15" s="1">
        <f t="shared" si="1"/>
        <v>22.9066666666667</v>
      </c>
      <c r="Q15" s="1">
        <f t="shared" si="7"/>
        <v>1.17666666666667</v>
      </c>
      <c r="R15" s="1">
        <f t="shared" si="5"/>
        <v>0.442372415589823</v>
      </c>
      <c r="T15" s="1">
        <f>R15/S17</f>
        <v>0.670277687373005</v>
      </c>
    </row>
    <row r="16" s="1" customFormat="1" spans="1:20">
      <c r="A16" s="4"/>
      <c r="B16" s="5"/>
      <c r="C16" s="5">
        <v>20</v>
      </c>
      <c r="D16" s="5">
        <v>20.1</v>
      </c>
      <c r="E16" s="7">
        <v>19.86</v>
      </c>
      <c r="F16" s="1">
        <f t="shared" si="0"/>
        <v>19.9866666666667</v>
      </c>
      <c r="G16" s="1">
        <f t="shared" si="6"/>
        <v>-5.14666666666667</v>
      </c>
      <c r="H16" s="1">
        <f t="shared" si="3"/>
        <v>35.4242810110499</v>
      </c>
      <c r="J16" s="1">
        <f>H16/I17</f>
        <v>0.626773451030782</v>
      </c>
      <c r="K16" s="4"/>
      <c r="L16" s="5"/>
      <c r="M16" s="1">
        <v>24.42</v>
      </c>
      <c r="N16" s="1">
        <v>24.37</v>
      </c>
      <c r="O16" s="1">
        <v>23.81</v>
      </c>
      <c r="P16" s="1">
        <f t="shared" si="1"/>
        <v>24.2</v>
      </c>
      <c r="Q16" s="1">
        <f t="shared" si="7"/>
        <v>-0.139999999999997</v>
      </c>
      <c r="R16" s="1">
        <f t="shared" si="5"/>
        <v>1.10190511587661</v>
      </c>
      <c r="T16" s="1">
        <f>R16/S17</f>
        <v>1.6695941852285</v>
      </c>
    </row>
    <row r="17" s="1" customFormat="1" spans="1:20">
      <c r="A17" s="4"/>
      <c r="B17" s="5" t="s">
        <v>7</v>
      </c>
      <c r="C17" s="5">
        <v>17.42</v>
      </c>
      <c r="D17" s="5">
        <v>17.25</v>
      </c>
      <c r="E17" s="7">
        <v>17.16</v>
      </c>
      <c r="F17" s="1">
        <f t="shared" si="0"/>
        <v>17.2766666666667</v>
      </c>
      <c r="G17" s="1">
        <f t="shared" si="6"/>
        <v>-5.86333333333333</v>
      </c>
      <c r="H17" s="1">
        <f t="shared" si="3"/>
        <v>58.2155772158899</v>
      </c>
      <c r="I17" s="1">
        <f>(H17+H19)/2</f>
        <v>56.5184772149995</v>
      </c>
      <c r="J17" s="1">
        <f>H17/I17</f>
        <v>1.03002734830301</v>
      </c>
      <c r="K17" s="4"/>
      <c r="L17" s="5" t="s">
        <v>7</v>
      </c>
      <c r="M17" s="1">
        <v>22.16</v>
      </c>
      <c r="N17" s="1">
        <v>22.67</v>
      </c>
      <c r="O17" s="1">
        <v>22.2</v>
      </c>
      <c r="P17" s="1">
        <f t="shared" si="1"/>
        <v>22.3433333333333</v>
      </c>
      <c r="Q17" s="1">
        <f t="shared" si="7"/>
        <v>-0.0399999999999956</v>
      </c>
      <c r="R17" s="1">
        <f t="shared" si="5"/>
        <v>1.02811382665606</v>
      </c>
      <c r="S17" s="1">
        <f>AVERAGE(R17:R19)</f>
        <v>0.659983800629851</v>
      </c>
      <c r="T17" s="1">
        <f>R17/S17</f>
        <v>1.55778645729621</v>
      </c>
    </row>
    <row r="18" s="1" customFormat="1" spans="1:20">
      <c r="A18" s="4"/>
      <c r="B18" s="5"/>
      <c r="C18" s="5">
        <v>14.75</v>
      </c>
      <c r="D18" s="5">
        <v>15.01</v>
      </c>
      <c r="E18" s="7">
        <v>15.05</v>
      </c>
      <c r="F18" s="1">
        <f t="shared" si="0"/>
        <v>14.9366666666667</v>
      </c>
      <c r="G18" s="1">
        <f t="shared" si="6"/>
        <v>-6.2</v>
      </c>
      <c r="H18" s="1">
        <f t="shared" si="3"/>
        <v>73.5166947198102</v>
      </c>
      <c r="K18" s="4"/>
      <c r="L18" s="5"/>
      <c r="M18" s="1">
        <v>21.15</v>
      </c>
      <c r="N18" s="1">
        <v>22.68</v>
      </c>
      <c r="O18" s="1">
        <v>21.4</v>
      </c>
      <c r="P18" s="1">
        <f t="shared" si="1"/>
        <v>21.7433333333333</v>
      </c>
      <c r="Q18" s="1">
        <f t="shared" si="7"/>
        <v>1.32333333333333</v>
      </c>
      <c r="R18" s="1">
        <f t="shared" si="5"/>
        <v>0.399610574861315</v>
      </c>
      <c r="T18" s="1">
        <f>R18/S17</f>
        <v>0.605485429308945</v>
      </c>
    </row>
    <row r="19" s="1" customFormat="1" spans="1:20">
      <c r="A19" s="8"/>
      <c r="B19" s="9"/>
      <c r="C19" s="9">
        <v>16.66</v>
      </c>
      <c r="D19" s="9">
        <v>17.09</v>
      </c>
      <c r="E19" s="10">
        <v>17.07</v>
      </c>
      <c r="F19" s="1">
        <f t="shared" si="0"/>
        <v>16.94</v>
      </c>
      <c r="G19" s="1">
        <f t="shared" si="6"/>
        <v>-5.77666666666667</v>
      </c>
      <c r="H19" s="1">
        <f t="shared" si="3"/>
        <v>54.8213772141092</v>
      </c>
      <c r="J19" s="1">
        <f>H19/I17</f>
        <v>0.969972651696994</v>
      </c>
      <c r="K19" s="8"/>
      <c r="L19" s="9"/>
      <c r="M19" s="1">
        <v>23.08</v>
      </c>
      <c r="N19" s="1">
        <v>23.12</v>
      </c>
      <c r="O19" s="1">
        <v>22.66</v>
      </c>
      <c r="P19" s="1">
        <f t="shared" si="1"/>
        <v>22.9533333333333</v>
      </c>
      <c r="Q19" s="1">
        <f t="shared" si="7"/>
        <v>0.856666666666666</v>
      </c>
      <c r="R19" s="1">
        <f t="shared" si="5"/>
        <v>0.552227000372176</v>
      </c>
      <c r="T19" s="1">
        <f>R19/S17</f>
        <v>0.836728113394847</v>
      </c>
    </row>
    <row r="20" s="1" customFormat="1" spans="1:16">
      <c r="A20" s="2" t="s">
        <v>50</v>
      </c>
      <c r="B20" s="3" t="s">
        <v>6</v>
      </c>
      <c r="C20" s="5">
        <v>25.59</v>
      </c>
      <c r="D20" s="5">
        <v>25.58</v>
      </c>
      <c r="E20" s="7">
        <v>25.61</v>
      </c>
      <c r="F20" s="1">
        <f t="shared" si="0"/>
        <v>25.5933333333333</v>
      </c>
      <c r="K20" s="2" t="s">
        <v>50</v>
      </c>
      <c r="L20" s="3" t="s">
        <v>6</v>
      </c>
      <c r="M20" s="1">
        <v>21.48</v>
      </c>
      <c r="N20" s="1">
        <v>21.46</v>
      </c>
      <c r="O20" s="1">
        <v>21.45</v>
      </c>
      <c r="P20" s="1">
        <f t="shared" si="1"/>
        <v>21.4633333333333</v>
      </c>
    </row>
    <row r="21" s="1" customFormat="1" spans="1:16">
      <c r="A21" s="4"/>
      <c r="B21" s="5"/>
      <c r="C21" s="5">
        <v>25.34</v>
      </c>
      <c r="D21" s="5">
        <v>25.46</v>
      </c>
      <c r="E21" s="7">
        <v>28.29</v>
      </c>
      <c r="F21" s="1">
        <f t="shared" si="0"/>
        <v>26.3633333333333</v>
      </c>
      <c r="K21" s="4"/>
      <c r="L21" s="5"/>
      <c r="M21" s="1">
        <v>21.4</v>
      </c>
      <c r="N21" s="1">
        <v>21.45</v>
      </c>
      <c r="O21" s="1">
        <v>21.37</v>
      </c>
      <c r="P21" s="1">
        <f t="shared" si="1"/>
        <v>21.4066666666667</v>
      </c>
    </row>
    <row r="22" s="1" customFormat="1" spans="1:16">
      <c r="A22" s="4"/>
      <c r="B22" s="5"/>
      <c r="C22" s="5">
        <v>28.29</v>
      </c>
      <c r="D22" s="5">
        <v>28.4</v>
      </c>
      <c r="E22" s="7">
        <v>28.29</v>
      </c>
      <c r="F22" s="1">
        <f t="shared" si="0"/>
        <v>28.3266666666667</v>
      </c>
      <c r="K22" s="4"/>
      <c r="L22" s="5"/>
      <c r="M22" s="1">
        <v>23.69</v>
      </c>
      <c r="N22" s="1">
        <v>23.58</v>
      </c>
      <c r="O22" s="1">
        <v>23.73</v>
      </c>
      <c r="P22" s="1">
        <f t="shared" si="1"/>
        <v>23.6666666666667</v>
      </c>
    </row>
    <row r="23" s="1" customFormat="1" spans="1:16">
      <c r="A23" s="4"/>
      <c r="B23" s="5" t="s">
        <v>7</v>
      </c>
      <c r="C23" s="5">
        <v>25.83</v>
      </c>
      <c r="D23" s="5">
        <v>25.75</v>
      </c>
      <c r="E23" s="7">
        <v>25.55</v>
      </c>
      <c r="F23" s="1">
        <f t="shared" si="0"/>
        <v>25.71</v>
      </c>
      <c r="K23" s="4"/>
      <c r="L23" s="5" t="s">
        <v>7</v>
      </c>
      <c r="M23" s="1">
        <v>22.61</v>
      </c>
      <c r="N23" s="1">
        <v>22.78</v>
      </c>
      <c r="O23" s="1">
        <v>22.58</v>
      </c>
      <c r="P23" s="1">
        <f t="shared" si="1"/>
        <v>22.6566666666667</v>
      </c>
    </row>
    <row r="24" s="1" customFormat="1" spans="1:16">
      <c r="A24" s="4"/>
      <c r="B24" s="5"/>
      <c r="C24" s="5">
        <v>23.39</v>
      </c>
      <c r="D24" s="5">
        <v>23.73</v>
      </c>
      <c r="E24" s="7">
        <v>23.42</v>
      </c>
      <c r="F24" s="1">
        <f t="shared" si="0"/>
        <v>23.5133333333333</v>
      </c>
      <c r="K24" s="4"/>
      <c r="L24" s="5"/>
      <c r="M24" s="1">
        <v>20.35</v>
      </c>
      <c r="N24" s="1">
        <v>20.45</v>
      </c>
      <c r="O24" s="1">
        <v>20.34</v>
      </c>
      <c r="P24" s="1">
        <f t="shared" si="1"/>
        <v>20.38</v>
      </c>
    </row>
    <row r="25" s="1" customFormat="1" spans="1:16">
      <c r="A25" s="4"/>
      <c r="B25" s="5"/>
      <c r="C25" s="5">
        <v>25.92</v>
      </c>
      <c r="D25" s="5">
        <v>25.59</v>
      </c>
      <c r="E25" s="7">
        <v>25.5</v>
      </c>
      <c r="F25" s="1">
        <f t="shared" si="0"/>
        <v>25.67</v>
      </c>
      <c r="K25" s="4"/>
      <c r="L25" s="5"/>
      <c r="M25" s="1">
        <v>21.9</v>
      </c>
      <c r="N25" s="1">
        <v>21.65</v>
      </c>
      <c r="O25" s="1">
        <v>21.82</v>
      </c>
      <c r="P25" s="1">
        <f t="shared" si="1"/>
        <v>21.79</v>
      </c>
    </row>
    <row r="26" s="1" customFormat="1" customHeight="1" spans="1:20">
      <c r="A26" s="6" t="s">
        <v>15</v>
      </c>
      <c r="B26" s="5" t="s">
        <v>6</v>
      </c>
      <c r="C26" s="5">
        <v>21.86</v>
      </c>
      <c r="D26" s="5">
        <v>21.9</v>
      </c>
      <c r="E26" s="7">
        <v>21.8</v>
      </c>
      <c r="F26" s="1">
        <f t="shared" si="0"/>
        <v>21.8533333333333</v>
      </c>
      <c r="G26" s="1">
        <f t="shared" ref="G26:G31" si="8">F26-F20</f>
        <v>-3.74</v>
      </c>
      <c r="H26" s="1">
        <f t="shared" ref="H26:H31" si="9">2^(-G26)</f>
        <v>13.3614067108539</v>
      </c>
      <c r="I26" s="13" t="s">
        <v>9</v>
      </c>
      <c r="J26" s="1">
        <f>H26/I29</f>
        <v>0.0848848805070846</v>
      </c>
      <c r="K26" s="4" t="s">
        <v>17</v>
      </c>
      <c r="L26" s="5" t="s">
        <v>6</v>
      </c>
      <c r="M26" s="1">
        <v>16.94</v>
      </c>
      <c r="N26" s="1">
        <v>16.81</v>
      </c>
      <c r="O26" s="1">
        <v>16.94</v>
      </c>
      <c r="P26" s="1">
        <f t="shared" ref="P26:P67" si="10">AVERAGE(M26:O26)</f>
        <v>16.8966666666667</v>
      </c>
      <c r="Q26" s="1">
        <f t="shared" ref="Q26:Q31" si="11">P26-P20</f>
        <v>-4.56666666666667</v>
      </c>
      <c r="R26" s="1">
        <f>2^(-Q26)</f>
        <v>23.6975608365851</v>
      </c>
      <c r="S26" s="14" t="s">
        <v>18</v>
      </c>
      <c r="T26" s="1">
        <f>R26/S29</f>
        <v>44.8425719487966</v>
      </c>
    </row>
    <row r="27" s="1" customFormat="1" spans="1:20">
      <c r="A27" s="6"/>
      <c r="B27" s="5"/>
      <c r="C27" s="5">
        <v>20.48</v>
      </c>
      <c r="D27" s="5">
        <v>20.35</v>
      </c>
      <c r="E27" s="7">
        <v>20.43</v>
      </c>
      <c r="F27" s="1">
        <f t="shared" si="0"/>
        <v>20.42</v>
      </c>
      <c r="G27" s="1">
        <f t="shared" si="8"/>
        <v>-5.94333333333334</v>
      </c>
      <c r="H27" s="1">
        <f t="shared" si="9"/>
        <v>61.5349153588899</v>
      </c>
      <c r="J27" s="1">
        <f>H27/I29</f>
        <v>0.39093068943181</v>
      </c>
      <c r="K27" s="4"/>
      <c r="L27" s="5"/>
      <c r="M27" s="1">
        <v>13.57</v>
      </c>
      <c r="N27" s="1">
        <v>13.7</v>
      </c>
      <c r="O27" s="1">
        <v>13.69</v>
      </c>
      <c r="P27" s="1">
        <f t="shared" si="10"/>
        <v>13.6533333333333</v>
      </c>
      <c r="Q27" s="1">
        <f t="shared" si="11"/>
        <v>-7.75333333333333</v>
      </c>
      <c r="R27" s="1">
        <f>2^(-Q27)</f>
        <v>215.767435457203</v>
      </c>
      <c r="T27" s="1">
        <f>R27/S29</f>
        <v>408.293782445301</v>
      </c>
    </row>
    <row r="28" s="1" customFormat="1" spans="1:20">
      <c r="A28" s="6"/>
      <c r="B28" s="5"/>
      <c r="C28" s="5">
        <v>22.18</v>
      </c>
      <c r="D28" s="5">
        <v>21.85</v>
      </c>
      <c r="E28" s="7">
        <v>22.43</v>
      </c>
      <c r="F28" s="1">
        <f t="shared" si="0"/>
        <v>22.1533333333333</v>
      </c>
      <c r="G28" s="1">
        <f t="shared" si="8"/>
        <v>-6.17333333333333</v>
      </c>
      <c r="H28" s="1">
        <f t="shared" si="9"/>
        <v>72.1702993309312</v>
      </c>
      <c r="J28" s="1">
        <f>H28/I29</f>
        <v>0.458497175292939</v>
      </c>
      <c r="K28" s="4"/>
      <c r="L28" s="5"/>
      <c r="M28" s="1">
        <v>16.15</v>
      </c>
      <c r="N28" s="1">
        <v>16.15</v>
      </c>
      <c r="O28" s="1">
        <v>16.12</v>
      </c>
      <c r="P28" s="1">
        <f t="shared" si="10"/>
        <v>16.14</v>
      </c>
      <c r="Q28" s="1">
        <f t="shared" si="11"/>
        <v>-7.52666666666667</v>
      </c>
      <c r="R28" s="1">
        <f>2^(-Q28)</f>
        <v>184.396398314464</v>
      </c>
      <c r="T28" s="1">
        <f>R28/S29</f>
        <v>348.930795685507</v>
      </c>
    </row>
    <row r="29" s="1" customFormat="1" spans="1:20">
      <c r="A29" s="6"/>
      <c r="B29" s="5" t="s">
        <v>7</v>
      </c>
      <c r="C29" s="5">
        <v>18.33</v>
      </c>
      <c r="D29" s="5">
        <v>18.33</v>
      </c>
      <c r="E29" s="7">
        <v>18.29</v>
      </c>
      <c r="F29" s="1">
        <f t="shared" si="0"/>
        <v>18.3166666666667</v>
      </c>
      <c r="G29" s="1">
        <f t="shared" si="8"/>
        <v>-7.39333333333333</v>
      </c>
      <c r="H29" s="1">
        <f t="shared" si="9"/>
        <v>168.118343152435</v>
      </c>
      <c r="I29" s="1">
        <f>(H29+H31)/2</f>
        <v>157.406202742298</v>
      </c>
      <c r="J29" s="1">
        <f>H29/I29</f>
        <v>1.0680541187292</v>
      </c>
      <c r="K29" s="4"/>
      <c r="L29" s="5" t="s">
        <v>7</v>
      </c>
      <c r="M29" s="1">
        <v>23.12</v>
      </c>
      <c r="N29" s="1">
        <v>22.85</v>
      </c>
      <c r="O29" s="1">
        <v>22.83</v>
      </c>
      <c r="P29" s="1">
        <f t="shared" si="10"/>
        <v>22.9333333333333</v>
      </c>
      <c r="Q29" s="1">
        <f t="shared" si="11"/>
        <v>0.276666666666667</v>
      </c>
      <c r="R29" s="1">
        <f>2^(-Q29)</f>
        <v>0.825496116582272</v>
      </c>
      <c r="S29" s="1">
        <f>AVERAGE(R29:R31)</f>
        <v>0.528461232412005</v>
      </c>
      <c r="T29" s="1">
        <f>R29/S29</f>
        <v>1.56207506994324</v>
      </c>
    </row>
    <row r="30" s="1" customFormat="1" spans="1:20">
      <c r="A30" s="6"/>
      <c r="B30" s="5"/>
      <c r="C30" s="5">
        <v>17.39</v>
      </c>
      <c r="D30" s="5">
        <v>17.37</v>
      </c>
      <c r="E30" s="7">
        <v>17.41</v>
      </c>
      <c r="F30" s="1">
        <f t="shared" si="0"/>
        <v>17.39</v>
      </c>
      <c r="G30" s="1">
        <f t="shared" si="8"/>
        <v>-6.12333333333333</v>
      </c>
      <c r="H30" s="1">
        <f t="shared" si="9"/>
        <v>69.7119139931273</v>
      </c>
      <c r="K30" s="4"/>
      <c r="L30" s="5"/>
      <c r="M30" s="1">
        <v>21.69</v>
      </c>
      <c r="N30" s="1">
        <v>21.32</v>
      </c>
      <c r="O30" s="1">
        <v>21.29</v>
      </c>
      <c r="P30" s="1">
        <f t="shared" si="10"/>
        <v>21.4333333333333</v>
      </c>
      <c r="Q30" s="1">
        <f t="shared" si="11"/>
        <v>1.05333333333334</v>
      </c>
      <c r="R30" s="1">
        <f>2^(-Q30)</f>
        <v>0.481853559195774</v>
      </c>
      <c r="T30" s="1">
        <f>R30/S29</f>
        <v>0.911804934103673</v>
      </c>
    </row>
    <row r="31" s="1" customFormat="1" spans="1:20">
      <c r="A31" s="6"/>
      <c r="B31" s="5"/>
      <c r="C31" s="5">
        <v>18.72</v>
      </c>
      <c r="D31" s="5">
        <v>18.35</v>
      </c>
      <c r="E31" s="7">
        <v>18.35</v>
      </c>
      <c r="F31" s="1">
        <f t="shared" si="0"/>
        <v>18.4733333333333</v>
      </c>
      <c r="G31" s="1">
        <f t="shared" si="8"/>
        <v>-7.19666666666667</v>
      </c>
      <c r="H31" s="1">
        <f t="shared" si="9"/>
        <v>146.694062332161</v>
      </c>
      <c r="J31" s="1">
        <f>H31/I29</f>
        <v>0.931945881270797</v>
      </c>
      <c r="K31" s="8"/>
      <c r="L31" s="9"/>
      <c r="M31" s="1">
        <v>23.73</v>
      </c>
      <c r="N31" s="1">
        <v>23.61</v>
      </c>
      <c r="O31" s="1">
        <v>23.57</v>
      </c>
      <c r="P31" s="1">
        <f t="shared" si="10"/>
        <v>23.6366666666667</v>
      </c>
      <c r="Q31" s="1">
        <f t="shared" si="11"/>
        <v>1.84666666666666</v>
      </c>
      <c r="R31" s="1">
        <f>2^(-Q31)</f>
        <v>0.278034021457969</v>
      </c>
      <c r="T31" s="1">
        <f>R31/S29</f>
        <v>0.526119995953089</v>
      </c>
    </row>
    <row r="32" s="1" customFormat="1" spans="1:16">
      <c r="A32" s="11" t="s">
        <v>50</v>
      </c>
      <c r="B32" s="3" t="s">
        <v>6</v>
      </c>
      <c r="C32" s="1">
        <v>21.98</v>
      </c>
      <c r="D32" s="5">
        <v>21.85</v>
      </c>
      <c r="E32" s="7">
        <v>21.85</v>
      </c>
      <c r="F32" s="1">
        <f t="shared" si="0"/>
        <v>21.8933333333333</v>
      </c>
      <c r="K32" s="2" t="s">
        <v>50</v>
      </c>
      <c r="L32" s="3" t="s">
        <v>6</v>
      </c>
      <c r="M32" s="1">
        <v>22.82</v>
      </c>
      <c r="N32" s="1">
        <v>22.83</v>
      </c>
      <c r="O32" s="1">
        <v>22.67</v>
      </c>
      <c r="P32" s="1">
        <f t="shared" si="10"/>
        <v>22.7733333333333</v>
      </c>
    </row>
    <row r="33" s="1" customFormat="1" spans="1:16">
      <c r="A33" s="11"/>
      <c r="B33" s="5"/>
      <c r="C33" s="1">
        <v>21.68</v>
      </c>
      <c r="D33" s="5">
        <v>21.64</v>
      </c>
      <c r="E33" s="7">
        <v>21.65</v>
      </c>
      <c r="F33" s="1">
        <f t="shared" si="0"/>
        <v>21.6566666666667</v>
      </c>
      <c r="K33" s="4"/>
      <c r="L33" s="5"/>
      <c r="M33" s="1">
        <v>22.49</v>
      </c>
      <c r="N33" s="1">
        <v>22.72</v>
      </c>
      <c r="O33" s="1">
        <v>22.6</v>
      </c>
      <c r="P33" s="1">
        <f t="shared" si="10"/>
        <v>22.6033333333333</v>
      </c>
    </row>
    <row r="34" s="1" customFormat="1" spans="1:16">
      <c r="A34" s="11"/>
      <c r="B34" s="5"/>
      <c r="C34" s="1">
        <v>24.04</v>
      </c>
      <c r="D34" s="5">
        <v>24.11</v>
      </c>
      <c r="E34" s="7">
        <v>23.95</v>
      </c>
      <c r="F34" s="1">
        <f t="shared" si="0"/>
        <v>24.0333333333333</v>
      </c>
      <c r="K34" s="4"/>
      <c r="L34" s="5"/>
      <c r="M34" s="1">
        <v>25.05</v>
      </c>
      <c r="N34" s="1">
        <v>25.17</v>
      </c>
      <c r="O34" s="1">
        <v>25.34</v>
      </c>
      <c r="P34" s="1">
        <f t="shared" si="10"/>
        <v>25.1866666666667</v>
      </c>
    </row>
    <row r="35" s="1" customFormat="1" spans="1:16">
      <c r="A35" s="11"/>
      <c r="B35" s="5" t="s">
        <v>7</v>
      </c>
      <c r="C35" s="1">
        <v>23.03</v>
      </c>
      <c r="D35" s="5">
        <v>22.88</v>
      </c>
      <c r="E35" s="7">
        <v>22.89</v>
      </c>
      <c r="F35" s="1">
        <f t="shared" si="0"/>
        <v>22.9333333333333</v>
      </c>
      <c r="K35" s="4"/>
      <c r="L35" s="5" t="s">
        <v>7</v>
      </c>
      <c r="M35" s="1">
        <v>23.71</v>
      </c>
      <c r="N35" s="1">
        <v>23.84</v>
      </c>
      <c r="O35" s="1">
        <v>23.81</v>
      </c>
      <c r="P35" s="1">
        <f t="shared" si="10"/>
        <v>23.7866666666667</v>
      </c>
    </row>
    <row r="36" s="1" customFormat="1" spans="1:16">
      <c r="A36" s="11"/>
      <c r="B36" s="5"/>
      <c r="C36" s="1">
        <v>20.68</v>
      </c>
      <c r="D36" s="5">
        <v>20.83</v>
      </c>
      <c r="E36" s="7">
        <v>20.7</v>
      </c>
      <c r="F36" s="1">
        <f t="shared" si="0"/>
        <v>20.7366666666667</v>
      </c>
      <c r="K36" s="4"/>
      <c r="L36" s="5"/>
      <c r="M36" s="1">
        <v>21.33</v>
      </c>
      <c r="N36" s="1">
        <v>21.37</v>
      </c>
      <c r="O36" s="1">
        <v>21.35</v>
      </c>
      <c r="P36" s="1">
        <f t="shared" si="10"/>
        <v>21.35</v>
      </c>
    </row>
    <row r="37" s="1" customFormat="1" spans="1:16">
      <c r="A37" s="11"/>
      <c r="B37" s="5"/>
      <c r="C37" s="1">
        <v>22.18</v>
      </c>
      <c r="D37" s="5">
        <v>22.12</v>
      </c>
      <c r="E37" s="7">
        <v>22.15</v>
      </c>
      <c r="F37" s="1">
        <f t="shared" si="0"/>
        <v>22.15</v>
      </c>
      <c r="K37" s="4"/>
      <c r="L37" s="5"/>
      <c r="M37" s="1">
        <v>22.92</v>
      </c>
      <c r="N37" s="1">
        <v>23.08</v>
      </c>
      <c r="O37" s="1">
        <v>22.88</v>
      </c>
      <c r="P37" s="1">
        <f t="shared" si="10"/>
        <v>22.96</v>
      </c>
    </row>
    <row r="38" s="1" customFormat="1" spans="1:20">
      <c r="A38" s="11" t="s">
        <v>10</v>
      </c>
      <c r="B38" s="5" t="s">
        <v>6</v>
      </c>
      <c r="C38" s="1">
        <v>25.11</v>
      </c>
      <c r="D38" s="5">
        <v>24.85</v>
      </c>
      <c r="E38" s="7">
        <v>24.92</v>
      </c>
      <c r="F38" s="1">
        <f t="shared" si="0"/>
        <v>24.96</v>
      </c>
      <c r="G38" s="1">
        <f t="shared" ref="G38:G43" si="12">F38-F32</f>
        <v>3.06666666666666</v>
      </c>
      <c r="H38" s="1">
        <f t="shared" ref="H38:H43" si="13">2^(-G38)</f>
        <v>0.119355200488802</v>
      </c>
      <c r="I38" s="13" t="s">
        <v>9</v>
      </c>
      <c r="J38" s="1">
        <f>H38/I41</f>
        <v>0.00501476699197745</v>
      </c>
      <c r="K38" s="6" t="s">
        <v>12</v>
      </c>
      <c r="L38" s="5" t="s">
        <v>6</v>
      </c>
      <c r="M38" s="1">
        <v>23.71</v>
      </c>
      <c r="N38" s="1">
        <v>23.91</v>
      </c>
      <c r="O38" s="1">
        <v>23.94</v>
      </c>
      <c r="P38" s="1">
        <f t="shared" si="10"/>
        <v>23.8533333333333</v>
      </c>
      <c r="Q38" s="1">
        <f t="shared" ref="Q38:Q43" si="14">P38-P32</f>
        <v>1.08000000000001</v>
      </c>
      <c r="R38" s="1">
        <f t="shared" ref="R38:R55" si="15">2^(-Q38)</f>
        <v>0.473028823362796</v>
      </c>
      <c r="S38" s="13" t="s">
        <v>9</v>
      </c>
      <c r="T38" s="1">
        <f>R38/S41</f>
        <v>0.449460305807379</v>
      </c>
    </row>
    <row r="39" s="1" customFormat="1" spans="1:20">
      <c r="A39" s="11"/>
      <c r="B39" s="5"/>
      <c r="C39" s="1">
        <v>22.17</v>
      </c>
      <c r="D39" s="5">
        <v>22.27</v>
      </c>
      <c r="E39" s="7">
        <v>22.2</v>
      </c>
      <c r="F39" s="1">
        <f t="shared" si="0"/>
        <v>22.2133333333333</v>
      </c>
      <c r="G39" s="1">
        <f t="shared" si="12"/>
        <v>0.556666666666668</v>
      </c>
      <c r="H39" s="1">
        <f t="shared" si="13"/>
        <v>0.679871186406424</v>
      </c>
      <c r="J39" s="1">
        <f>H39/I41</f>
        <v>0.0285651196631968</v>
      </c>
      <c r="K39" s="6"/>
      <c r="L39" s="5"/>
      <c r="M39" s="1">
        <v>23.17</v>
      </c>
      <c r="N39" s="1">
        <v>23.22</v>
      </c>
      <c r="O39" s="1">
        <v>23.14</v>
      </c>
      <c r="P39" s="1">
        <f t="shared" si="10"/>
        <v>23.1766666666667</v>
      </c>
      <c r="Q39" s="1">
        <f t="shared" si="14"/>
        <v>0.573333333333331</v>
      </c>
      <c r="R39" s="1">
        <f t="shared" si="15"/>
        <v>0.67206219979671</v>
      </c>
      <c r="T39" s="1">
        <f>R39/S41</f>
        <v>0.638576904668948</v>
      </c>
    </row>
    <row r="40" s="1" customFormat="1" spans="1:20">
      <c r="A40" s="11"/>
      <c r="B40" s="5"/>
      <c r="C40" s="1">
        <v>25.49</v>
      </c>
      <c r="D40" s="5">
        <v>25.67</v>
      </c>
      <c r="E40" s="7">
        <v>25.39</v>
      </c>
      <c r="F40" s="1">
        <f t="shared" si="0"/>
        <v>25.5166666666667</v>
      </c>
      <c r="G40" s="1">
        <f t="shared" si="12"/>
        <v>1.48333333333333</v>
      </c>
      <c r="H40" s="1">
        <f t="shared" si="13"/>
        <v>0.357661483108814</v>
      </c>
      <c r="J40" s="1">
        <f>H40/I41</f>
        <v>0.0150273217459348</v>
      </c>
      <c r="K40" s="6"/>
      <c r="L40" s="5"/>
      <c r="M40" s="1">
        <v>23.42</v>
      </c>
      <c r="N40" s="1">
        <v>23.37</v>
      </c>
      <c r="O40" s="1">
        <v>23.34</v>
      </c>
      <c r="P40" s="1">
        <f t="shared" si="10"/>
        <v>23.3766666666667</v>
      </c>
      <c r="Q40" s="1">
        <f t="shared" si="14"/>
        <v>-1.81</v>
      </c>
      <c r="R40" s="1">
        <f t="shared" si="15"/>
        <v>3.50642288526414</v>
      </c>
      <c r="T40" s="1">
        <f>R40/S41</f>
        <v>3.33171642923771</v>
      </c>
    </row>
    <row r="41" s="1" customFormat="1" spans="1:20">
      <c r="A41" s="11"/>
      <c r="B41" s="5" t="s">
        <v>7</v>
      </c>
      <c r="C41" s="1">
        <v>18.37</v>
      </c>
      <c r="D41" s="5">
        <v>17.98</v>
      </c>
      <c r="E41" s="7">
        <v>18.05</v>
      </c>
      <c r="F41" s="1">
        <f t="shared" si="0"/>
        <v>18.1333333333333</v>
      </c>
      <c r="G41" s="1">
        <f t="shared" si="12"/>
        <v>-4.8</v>
      </c>
      <c r="H41" s="1">
        <f t="shared" si="13"/>
        <v>27.8576180254759</v>
      </c>
      <c r="I41" s="1">
        <f>(H41+H43)/2</f>
        <v>23.8007470097305</v>
      </c>
      <c r="J41" s="1">
        <f>H41/I41</f>
        <v>1.17045141541511</v>
      </c>
      <c r="K41" s="6"/>
      <c r="L41" s="5" t="s">
        <v>7</v>
      </c>
      <c r="M41" s="1">
        <v>23.36</v>
      </c>
      <c r="N41" s="1">
        <v>23.21</v>
      </c>
      <c r="O41" s="1">
        <v>23.42</v>
      </c>
      <c r="P41" s="1">
        <f t="shared" si="10"/>
        <v>23.33</v>
      </c>
      <c r="Q41" s="1">
        <f t="shared" si="14"/>
        <v>-0.456666666666663</v>
      </c>
      <c r="R41" s="1">
        <f t="shared" si="15"/>
        <v>1.37236731044378</v>
      </c>
      <c r="S41" s="1">
        <f>AVERAGE(R41:R43)</f>
        <v>1.05243737266872</v>
      </c>
      <c r="T41" s="1">
        <f>R41/S41</f>
        <v>1.30398952572712</v>
      </c>
    </row>
    <row r="42" s="1" customFormat="1" spans="1:20">
      <c r="A42" s="11"/>
      <c r="B42" s="5"/>
      <c r="C42" s="1">
        <v>17.51</v>
      </c>
      <c r="D42" s="5">
        <v>17.48</v>
      </c>
      <c r="E42" s="7">
        <v>17.41</v>
      </c>
      <c r="F42" s="1">
        <f t="shared" si="0"/>
        <v>17.4666666666667</v>
      </c>
      <c r="G42" s="1">
        <f t="shared" si="12"/>
        <v>-3.27</v>
      </c>
      <c r="H42" s="1">
        <f t="shared" si="13"/>
        <v>9.64646262152606</v>
      </c>
      <c r="K42" s="6"/>
      <c r="L42" s="5"/>
      <c r="M42" s="1">
        <v>22.2</v>
      </c>
      <c r="N42" s="1">
        <v>22.29</v>
      </c>
      <c r="O42" s="1">
        <v>22.14</v>
      </c>
      <c r="P42" s="1">
        <f t="shared" si="10"/>
        <v>22.21</v>
      </c>
      <c r="Q42" s="1">
        <f t="shared" si="14"/>
        <v>0.859999999999992</v>
      </c>
      <c r="R42" s="1">
        <f t="shared" si="15"/>
        <v>0.550952557938308</v>
      </c>
      <c r="T42" s="1">
        <f>R42/S41</f>
        <v>0.523501513958242</v>
      </c>
    </row>
    <row r="43" s="1" customFormat="1" spans="1:20">
      <c r="A43" s="11"/>
      <c r="B43" s="9"/>
      <c r="C43" s="1">
        <v>17.8</v>
      </c>
      <c r="D43" s="5">
        <v>17.94</v>
      </c>
      <c r="E43" s="7">
        <v>17.8</v>
      </c>
      <c r="F43" s="1">
        <f t="shared" si="0"/>
        <v>17.8466666666667</v>
      </c>
      <c r="G43" s="1">
        <f t="shared" si="12"/>
        <v>-4.30333333333333</v>
      </c>
      <c r="H43" s="1">
        <f t="shared" si="13"/>
        <v>19.743875993985</v>
      </c>
      <c r="J43" s="1">
        <f>H43/I41</f>
        <v>0.829548584584893</v>
      </c>
      <c r="K43" s="6"/>
      <c r="L43" s="5"/>
      <c r="M43" s="1">
        <v>22.71</v>
      </c>
      <c r="N43" s="1">
        <v>22.58</v>
      </c>
      <c r="O43" s="1">
        <v>22.68</v>
      </c>
      <c r="P43" s="1">
        <f t="shared" si="10"/>
        <v>22.6566666666667</v>
      </c>
      <c r="Q43" s="1">
        <f t="shared" si="14"/>
        <v>-0.303333333333331</v>
      </c>
      <c r="R43" s="1">
        <f t="shared" si="15"/>
        <v>1.23399224962407</v>
      </c>
      <c r="T43" s="1">
        <f>R43/S41</f>
        <v>1.17250896031464</v>
      </c>
    </row>
    <row r="44" s="1" customFormat="1" spans="1:20">
      <c r="A44" s="2" t="s">
        <v>50</v>
      </c>
      <c r="B44" s="3" t="s">
        <v>6</v>
      </c>
      <c r="C44" s="1">
        <v>21.62</v>
      </c>
      <c r="D44" s="1">
        <v>21.49</v>
      </c>
      <c r="E44" s="1">
        <v>21.5</v>
      </c>
      <c r="F44" s="1">
        <f t="shared" ref="F44:F67" si="16">AVERAGE(C44:E44)</f>
        <v>21.5366666666667</v>
      </c>
      <c r="K44" s="4" t="s">
        <v>16</v>
      </c>
      <c r="L44" s="5" t="s">
        <v>6</v>
      </c>
      <c r="M44" s="1">
        <v>22.47</v>
      </c>
      <c r="N44" s="1">
        <v>22.31</v>
      </c>
      <c r="O44" s="1">
        <v>24.31</v>
      </c>
      <c r="P44" s="1">
        <f t="shared" si="10"/>
        <v>23.03</v>
      </c>
      <c r="Q44" s="1">
        <f t="shared" ref="Q44:Q49" si="17">P44-P32</f>
        <v>0.256666666666671</v>
      </c>
      <c r="R44" s="1">
        <f t="shared" si="15"/>
        <v>0.837019612938448</v>
      </c>
      <c r="S44" s="14" t="s">
        <v>18</v>
      </c>
      <c r="T44" s="1">
        <f>R44/S47</f>
        <v>1.15891831770059</v>
      </c>
    </row>
    <row r="45" s="1" customFormat="1" spans="1:20">
      <c r="A45" s="4"/>
      <c r="B45" s="5"/>
      <c r="C45" s="1">
        <v>23.78</v>
      </c>
      <c r="D45" s="1">
        <v>23.68</v>
      </c>
      <c r="E45" s="1">
        <v>24.01</v>
      </c>
      <c r="F45" s="1">
        <f t="shared" si="16"/>
        <v>23.8233333333333</v>
      </c>
      <c r="K45" s="4"/>
      <c r="L45" s="5"/>
      <c r="M45" s="1">
        <v>18.45</v>
      </c>
      <c r="N45" s="1">
        <v>18.32</v>
      </c>
      <c r="O45" s="1">
        <v>18.45</v>
      </c>
      <c r="P45" s="1">
        <f t="shared" si="10"/>
        <v>18.4066666666667</v>
      </c>
      <c r="Q45" s="1">
        <f t="shared" si="17"/>
        <v>-4.19666666666667</v>
      </c>
      <c r="R45" s="1">
        <f t="shared" si="15"/>
        <v>18.3367577915201</v>
      </c>
      <c r="T45" s="1">
        <f>R45/S47</f>
        <v>25.3886577606329</v>
      </c>
    </row>
    <row r="46" s="1" customFormat="1" spans="1:20">
      <c r="A46" s="4"/>
      <c r="B46" s="5"/>
      <c r="C46" s="1">
        <v>24.37</v>
      </c>
      <c r="D46" s="1">
        <v>24.22</v>
      </c>
      <c r="E46" s="1">
        <v>23.89</v>
      </c>
      <c r="F46" s="1">
        <f t="shared" si="16"/>
        <v>24.16</v>
      </c>
      <c r="K46" s="4"/>
      <c r="L46" s="5"/>
      <c r="M46" s="1">
        <v>21.39</v>
      </c>
      <c r="N46" s="1">
        <v>21.04</v>
      </c>
      <c r="O46" s="1">
        <v>21.45</v>
      </c>
      <c r="P46" s="1">
        <f t="shared" si="10"/>
        <v>21.2933333333333</v>
      </c>
      <c r="Q46" s="1">
        <f t="shared" si="17"/>
        <v>-3.89333333333333</v>
      </c>
      <c r="R46" s="1">
        <f t="shared" si="15"/>
        <v>14.8597025606168</v>
      </c>
      <c r="T46" s="1">
        <f>R46/S47</f>
        <v>20.5744061750529</v>
      </c>
    </row>
    <row r="47" s="1" customFormat="1" spans="1:20">
      <c r="A47" s="4"/>
      <c r="B47" s="5" t="s">
        <v>7</v>
      </c>
      <c r="C47" s="1">
        <v>22.36</v>
      </c>
      <c r="D47" s="1">
        <v>22.39</v>
      </c>
      <c r="E47" s="1">
        <v>22.54</v>
      </c>
      <c r="F47" s="1">
        <f t="shared" si="16"/>
        <v>22.43</v>
      </c>
      <c r="K47" s="4"/>
      <c r="L47" s="5" t="s">
        <v>7</v>
      </c>
      <c r="M47" s="1">
        <v>24.27</v>
      </c>
      <c r="N47" s="1">
        <v>24.25</v>
      </c>
      <c r="O47" s="1">
        <v>24.13</v>
      </c>
      <c r="P47" s="1">
        <f t="shared" si="10"/>
        <v>24.2166666666667</v>
      </c>
      <c r="Q47" s="1">
        <f t="shared" si="17"/>
        <v>0.43</v>
      </c>
      <c r="R47" s="1">
        <f t="shared" si="15"/>
        <v>0.742261785314525</v>
      </c>
      <c r="S47" s="1">
        <f>(R47+R49)/2</f>
        <v>0.722242111591761</v>
      </c>
      <c r="T47" s="1">
        <f>R47/S47</f>
        <v>1.02771878488038</v>
      </c>
    </row>
    <row r="48" s="1" customFormat="1" spans="1:18">
      <c r="A48" s="4"/>
      <c r="B48" s="5"/>
      <c r="C48" s="1">
        <v>20.57</v>
      </c>
      <c r="D48" s="1">
        <v>20.53</v>
      </c>
      <c r="E48" s="1">
        <v>20.64</v>
      </c>
      <c r="F48" s="1">
        <f t="shared" si="16"/>
        <v>20.58</v>
      </c>
      <c r="K48" s="4"/>
      <c r="L48" s="5"/>
      <c r="M48" s="1">
        <v>25.1</v>
      </c>
      <c r="N48" s="1">
        <v>24.7</v>
      </c>
      <c r="O48" s="1">
        <v>25.01</v>
      </c>
      <c r="P48" s="1">
        <f t="shared" si="10"/>
        <v>24.9366666666667</v>
      </c>
      <c r="Q48" s="1">
        <f t="shared" si="17"/>
        <v>3.58666666666666</v>
      </c>
      <c r="R48" s="1">
        <f t="shared" si="15"/>
        <v>0.08323495496387</v>
      </c>
    </row>
    <row r="49" s="1" customFormat="1" spans="1:20">
      <c r="A49" s="4"/>
      <c r="B49" s="5"/>
      <c r="C49" s="1">
        <v>22.04</v>
      </c>
      <c r="D49" s="1">
        <v>22.04</v>
      </c>
      <c r="E49" s="1">
        <v>21.97</v>
      </c>
      <c r="F49" s="1">
        <f t="shared" si="16"/>
        <v>22.0166666666667</v>
      </c>
      <c r="K49" s="8"/>
      <c r="L49" s="9"/>
      <c r="M49" s="1">
        <v>23.58</v>
      </c>
      <c r="N49" s="1">
        <v>23.38</v>
      </c>
      <c r="O49" s="1">
        <v>23.45</v>
      </c>
      <c r="P49" s="1">
        <f t="shared" si="10"/>
        <v>23.47</v>
      </c>
      <c r="Q49" s="1">
        <f t="shared" si="17"/>
        <v>0.510000000000002</v>
      </c>
      <c r="R49" s="1">
        <f t="shared" si="15"/>
        <v>0.702222437868998</v>
      </c>
      <c r="T49" s="1">
        <f>R49/S47</f>
        <v>0.97228121511962</v>
      </c>
    </row>
    <row r="50" s="1" customFormat="1" spans="1:20">
      <c r="A50" s="6" t="s">
        <v>20</v>
      </c>
      <c r="B50" s="5" t="s">
        <v>6</v>
      </c>
      <c r="C50" s="1">
        <v>26.59</v>
      </c>
      <c r="D50" s="1">
        <v>26.25</v>
      </c>
      <c r="E50" s="1">
        <v>26.25</v>
      </c>
      <c r="F50" s="1">
        <f t="shared" si="16"/>
        <v>26.3633333333333</v>
      </c>
      <c r="G50" s="1">
        <f t="shared" ref="G50:G55" si="18">F50-F44</f>
        <v>4.82666666666667</v>
      </c>
      <c r="H50" s="1">
        <f t="shared" ref="H50:H67" si="19">2^(-G50)</f>
        <v>0.0352394039701814</v>
      </c>
      <c r="I50" s="13" t="s">
        <v>9</v>
      </c>
      <c r="J50" s="1">
        <f>H50/I53</f>
        <v>0.0357826940363762</v>
      </c>
      <c r="K50" s="4" t="s">
        <v>19</v>
      </c>
      <c r="L50" s="5" t="s">
        <v>6</v>
      </c>
      <c r="M50" s="1">
        <v>17.07</v>
      </c>
      <c r="N50" s="1">
        <v>16.97</v>
      </c>
      <c r="O50" s="1">
        <v>17.37</v>
      </c>
      <c r="P50" s="1">
        <f t="shared" si="10"/>
        <v>17.1366666666667</v>
      </c>
      <c r="Q50" s="1">
        <f t="shared" ref="Q50:Q55" si="20">P50-P32</f>
        <v>-5.63666666666666</v>
      </c>
      <c r="R50" s="1">
        <f t="shared" si="15"/>
        <v>49.7514499426717</v>
      </c>
      <c r="S50" s="14" t="s">
        <v>18</v>
      </c>
      <c r="T50" s="1">
        <f>R50/S53</f>
        <v>32.8299618037624</v>
      </c>
    </row>
    <row r="51" s="1" customFormat="1" spans="1:20">
      <c r="A51" s="6"/>
      <c r="B51" s="5"/>
      <c r="C51" s="1">
        <v>24.37</v>
      </c>
      <c r="D51" s="1">
        <v>24.57</v>
      </c>
      <c r="E51" s="1">
        <v>24.51</v>
      </c>
      <c r="F51" s="1">
        <f t="shared" si="16"/>
        <v>24.4833333333333</v>
      </c>
      <c r="G51" s="1">
        <f t="shared" si="18"/>
        <v>0.66</v>
      </c>
      <c r="H51" s="1">
        <f t="shared" si="19"/>
        <v>0.63287829698514</v>
      </c>
      <c r="J51" s="1">
        <f>H51/I53</f>
        <v>0.642635456673575</v>
      </c>
      <c r="K51" s="4"/>
      <c r="L51" s="5"/>
      <c r="M51" s="1">
        <v>15.79</v>
      </c>
      <c r="N51" s="1">
        <v>15.74</v>
      </c>
      <c r="O51" s="1">
        <v>15.73</v>
      </c>
      <c r="P51" s="1">
        <f t="shared" si="10"/>
        <v>15.7533333333333</v>
      </c>
      <c r="Q51" s="1">
        <f t="shared" si="20"/>
        <v>-6.85</v>
      </c>
      <c r="R51" s="1">
        <f t="shared" si="15"/>
        <v>115.360059214186</v>
      </c>
      <c r="T51" s="1">
        <f>R51/S53</f>
        <v>76.1237379422217</v>
      </c>
    </row>
    <row r="52" s="1" customFormat="1" spans="1:20">
      <c r="A52" s="6"/>
      <c r="B52" s="5"/>
      <c r="C52" s="1">
        <v>23.07</v>
      </c>
      <c r="D52" s="1">
        <v>22.83</v>
      </c>
      <c r="E52" s="1">
        <v>23.15</v>
      </c>
      <c r="F52" s="1">
        <f t="shared" si="16"/>
        <v>23.0166666666667</v>
      </c>
      <c r="G52" s="1">
        <f t="shared" si="18"/>
        <v>-1.14333333333333</v>
      </c>
      <c r="H52" s="1">
        <f t="shared" si="19"/>
        <v>2.2089080014887</v>
      </c>
      <c r="J52" s="1">
        <f>H52/I53</f>
        <v>2.24296299786045</v>
      </c>
      <c r="K52" s="4"/>
      <c r="L52" s="5"/>
      <c r="M52" s="1">
        <v>17.45</v>
      </c>
      <c r="N52" s="1">
        <v>17.46</v>
      </c>
      <c r="O52" s="1">
        <v>18.19</v>
      </c>
      <c r="P52" s="1">
        <f t="shared" si="10"/>
        <v>17.7</v>
      </c>
      <c r="Q52" s="1">
        <f t="shared" si="20"/>
        <v>-7.48666666666667</v>
      </c>
      <c r="R52" s="1">
        <f t="shared" si="15"/>
        <v>179.35406910557</v>
      </c>
      <c r="T52" s="1">
        <f>R52/S53</f>
        <v>118.352073052547</v>
      </c>
    </row>
    <row r="53" s="1" customFormat="1" spans="1:20">
      <c r="A53" s="6"/>
      <c r="B53" s="5" t="s">
        <v>7</v>
      </c>
      <c r="C53" s="1">
        <v>22.31</v>
      </c>
      <c r="D53" s="1">
        <v>22.3</v>
      </c>
      <c r="E53" s="1">
        <v>22.57</v>
      </c>
      <c r="F53" s="1">
        <f t="shared" si="16"/>
        <v>22.3933333333333</v>
      </c>
      <c r="G53" s="1">
        <f t="shared" si="18"/>
        <v>-0.0366666666666617</v>
      </c>
      <c r="H53" s="1">
        <f t="shared" si="19"/>
        <v>1.02574112143401</v>
      </c>
      <c r="I53" s="1">
        <f>AVERAGE(H53:H55)</f>
        <v>0.984816960242218</v>
      </c>
      <c r="J53" s="1">
        <f>H53/I53</f>
        <v>1.04155509383361</v>
      </c>
      <c r="K53" s="4"/>
      <c r="L53" s="5" t="s">
        <v>7</v>
      </c>
      <c r="M53" s="1">
        <v>22.53</v>
      </c>
      <c r="N53" s="1">
        <v>22.34</v>
      </c>
      <c r="O53" s="1">
        <v>22.52</v>
      </c>
      <c r="P53" s="1">
        <f t="shared" si="10"/>
        <v>22.4633333333333</v>
      </c>
      <c r="Q53" s="1">
        <f t="shared" si="20"/>
        <v>-1.32333333333333</v>
      </c>
      <c r="R53" s="1">
        <f t="shared" si="15"/>
        <v>2.50243627898749</v>
      </c>
      <c r="S53" s="1">
        <f>AVERAGE(R53:R55)</f>
        <v>1.51542820061917</v>
      </c>
      <c r="T53" s="1">
        <f>R53/S53</f>
        <v>1.65130639509352</v>
      </c>
    </row>
    <row r="54" s="1" customFormat="1" spans="1:20">
      <c r="A54" s="6"/>
      <c r="B54" s="5"/>
      <c r="C54" s="1">
        <v>20.97</v>
      </c>
      <c r="D54" s="1">
        <v>21</v>
      </c>
      <c r="E54" s="1">
        <v>20.92</v>
      </c>
      <c r="F54" s="1">
        <f t="shared" si="16"/>
        <v>20.9633333333333</v>
      </c>
      <c r="G54" s="1">
        <f t="shared" si="18"/>
        <v>0.383333333333333</v>
      </c>
      <c r="H54" s="1">
        <f t="shared" si="19"/>
        <v>0.766664172334801</v>
      </c>
      <c r="J54" s="1">
        <f>H54/I53</f>
        <v>0.778483924714536</v>
      </c>
      <c r="K54" s="4"/>
      <c r="L54" s="5"/>
      <c r="M54" s="1">
        <v>21.77</v>
      </c>
      <c r="N54" s="1">
        <v>21.72</v>
      </c>
      <c r="O54" s="1">
        <v>22.82</v>
      </c>
      <c r="P54" s="1">
        <f t="shared" si="10"/>
        <v>22.1033333333333</v>
      </c>
      <c r="Q54" s="1">
        <f t="shared" si="20"/>
        <v>0.75333333333333</v>
      </c>
      <c r="R54" s="1">
        <f t="shared" si="15"/>
        <v>0.593231317454245</v>
      </c>
      <c r="T54" s="1">
        <f>R54/S53</f>
        <v>0.391461183850125</v>
      </c>
    </row>
    <row r="55" s="1" customFormat="1" spans="1:20">
      <c r="A55" s="6"/>
      <c r="B55" s="5"/>
      <c r="C55" s="1">
        <v>21.86</v>
      </c>
      <c r="D55" s="1">
        <v>21.78</v>
      </c>
      <c r="E55" s="1">
        <v>21.76</v>
      </c>
      <c r="F55" s="1">
        <f t="shared" si="16"/>
        <v>21.8</v>
      </c>
      <c r="G55" s="1">
        <f t="shared" si="18"/>
        <v>-0.216666666666665</v>
      </c>
      <c r="H55" s="1">
        <f t="shared" si="19"/>
        <v>1.16204558695784</v>
      </c>
      <c r="J55" s="1">
        <f>H55/I53</f>
        <v>1.17996098145185</v>
      </c>
      <c r="K55" s="8"/>
      <c r="L55" s="9"/>
      <c r="M55" s="1">
        <v>22.35</v>
      </c>
      <c r="N55" s="1">
        <v>22.52</v>
      </c>
      <c r="O55" s="1">
        <v>22.4</v>
      </c>
      <c r="P55" s="1">
        <f t="shared" si="10"/>
        <v>22.4233333333333</v>
      </c>
      <c r="Q55" s="1">
        <f t="shared" si="20"/>
        <v>-0.536666666666662</v>
      </c>
      <c r="R55" s="1">
        <f t="shared" si="15"/>
        <v>1.45061700541577</v>
      </c>
      <c r="T55" s="1">
        <f>R55/S53</f>
        <v>0.95723242105636</v>
      </c>
    </row>
    <row r="56" s="1" customFormat="1" spans="1:16">
      <c r="A56" s="4" t="s">
        <v>22</v>
      </c>
      <c r="B56" s="5" t="s">
        <v>6</v>
      </c>
      <c r="C56" s="1">
        <v>22.35</v>
      </c>
      <c r="D56" s="1">
        <v>22.26</v>
      </c>
      <c r="E56" s="1">
        <v>22.34</v>
      </c>
      <c r="F56" s="1">
        <f t="shared" si="16"/>
        <v>22.3166666666667</v>
      </c>
      <c r="G56" s="1">
        <f t="shared" ref="G56:G61" si="21">F56-F44</f>
        <v>0.780000000000001</v>
      </c>
      <c r="H56" s="1">
        <f t="shared" si="19"/>
        <v>0.582366793234227</v>
      </c>
      <c r="I56" s="13" t="s">
        <v>9</v>
      </c>
      <c r="J56" s="1">
        <f>H56/I59</f>
        <v>0.263866362429434</v>
      </c>
      <c r="K56" s="2" t="s">
        <v>50</v>
      </c>
      <c r="L56" s="1" t="s">
        <v>6</v>
      </c>
      <c r="M56" s="1">
        <v>21.84</v>
      </c>
      <c r="N56" s="1">
        <v>22.01</v>
      </c>
      <c r="O56" s="1">
        <v>21.82</v>
      </c>
      <c r="P56" s="1">
        <f t="shared" si="10"/>
        <v>21.89</v>
      </c>
    </row>
    <row r="57" s="1" customFormat="1" spans="1:16">
      <c r="A57" s="4"/>
      <c r="B57" s="5"/>
      <c r="C57" s="1">
        <v>23.46</v>
      </c>
      <c r="D57" s="1">
        <v>23.48</v>
      </c>
      <c r="E57" s="1">
        <v>23.53</v>
      </c>
      <c r="F57" s="1">
        <f t="shared" si="16"/>
        <v>23.49</v>
      </c>
      <c r="G57" s="1">
        <f t="shared" si="21"/>
        <v>-0.333333333333336</v>
      </c>
      <c r="H57" s="1">
        <f t="shared" si="19"/>
        <v>1.25992104989488</v>
      </c>
      <c r="J57" s="1">
        <f>H57/I59</f>
        <v>0.570861505577505</v>
      </c>
      <c r="K57" s="4"/>
      <c r="M57" s="1">
        <v>24.03</v>
      </c>
      <c r="N57" s="1">
        <v>24.18</v>
      </c>
      <c r="O57" s="1">
        <v>24.4</v>
      </c>
      <c r="P57" s="1">
        <f t="shared" si="10"/>
        <v>24.2033333333333</v>
      </c>
    </row>
    <row r="58" s="1" customFormat="1" spans="1:16">
      <c r="A58" s="4"/>
      <c r="B58" s="5"/>
      <c r="C58" s="1">
        <v>22.75</v>
      </c>
      <c r="D58" s="1">
        <v>23.22</v>
      </c>
      <c r="E58" s="1">
        <v>23.42</v>
      </c>
      <c r="F58" s="1">
        <f t="shared" si="16"/>
        <v>23.13</v>
      </c>
      <c r="G58" s="1">
        <f t="shared" si="21"/>
        <v>-1.03</v>
      </c>
      <c r="H58" s="1">
        <f t="shared" si="19"/>
        <v>2.04202425141439</v>
      </c>
      <c r="J58" s="1">
        <f>H58/I59</f>
        <v>0.925227051873972</v>
      </c>
      <c r="K58" s="4"/>
      <c r="M58" s="1">
        <v>24.33</v>
      </c>
      <c r="N58" s="1">
        <v>24.15</v>
      </c>
      <c r="O58" s="1">
        <v>24.54</v>
      </c>
      <c r="P58" s="1">
        <f t="shared" si="10"/>
        <v>24.34</v>
      </c>
    </row>
    <row r="59" s="1" customFormat="1" spans="1:16">
      <c r="A59" s="4"/>
      <c r="B59" s="5" t="s">
        <v>7</v>
      </c>
      <c r="C59" s="1">
        <v>21.12</v>
      </c>
      <c r="D59" s="1">
        <v>21.07</v>
      </c>
      <c r="E59" s="1">
        <v>21.03</v>
      </c>
      <c r="F59" s="1">
        <f t="shared" si="16"/>
        <v>21.0733333333333</v>
      </c>
      <c r="G59" s="1">
        <f t="shared" si="21"/>
        <v>-1.35666666666666</v>
      </c>
      <c r="H59" s="1">
        <f t="shared" si="19"/>
        <v>2.56092795430136</v>
      </c>
      <c r="I59" s="1">
        <f>(H59+H61)/2</f>
        <v>2.20705203904105</v>
      </c>
      <c r="J59" s="1">
        <f>H59/I59</f>
        <v>1.16033872740675</v>
      </c>
      <c r="K59" s="4"/>
      <c r="L59" s="1" t="s">
        <v>7</v>
      </c>
      <c r="M59" s="1">
        <v>22.96</v>
      </c>
      <c r="N59" s="1">
        <v>22.97</v>
      </c>
      <c r="O59" s="1">
        <v>23.06</v>
      </c>
      <c r="P59" s="1">
        <f t="shared" si="10"/>
        <v>22.9966666666667</v>
      </c>
    </row>
    <row r="60" s="1" customFormat="1" spans="1:16">
      <c r="A60" s="4"/>
      <c r="B60" s="5"/>
      <c r="C60" s="1">
        <v>20.51</v>
      </c>
      <c r="D60" s="1">
        <v>20.63</v>
      </c>
      <c r="E60" s="1">
        <v>20.78</v>
      </c>
      <c r="F60" s="1">
        <f t="shared" si="16"/>
        <v>20.64</v>
      </c>
      <c r="G60" s="1">
        <f t="shared" si="21"/>
        <v>0.0599999999999987</v>
      </c>
      <c r="H60" s="1">
        <f t="shared" si="19"/>
        <v>0.959264119325265</v>
      </c>
      <c r="K60" s="4"/>
      <c r="M60" s="1">
        <v>21.24</v>
      </c>
      <c r="N60" s="1">
        <v>21.19</v>
      </c>
      <c r="O60" s="1">
        <v>21.35</v>
      </c>
      <c r="P60" s="1">
        <f t="shared" si="10"/>
        <v>21.26</v>
      </c>
    </row>
    <row r="61" s="1" customFormat="1" spans="1:16">
      <c r="A61" s="8"/>
      <c r="B61" s="9"/>
      <c r="C61" s="1">
        <v>21.09</v>
      </c>
      <c r="D61" s="1">
        <v>21.09</v>
      </c>
      <c r="E61" s="1">
        <v>21.2</v>
      </c>
      <c r="F61" s="1">
        <f t="shared" si="16"/>
        <v>21.1266666666667</v>
      </c>
      <c r="G61" s="1">
        <f t="shared" si="21"/>
        <v>-0.890000000000001</v>
      </c>
      <c r="H61" s="1">
        <f t="shared" si="19"/>
        <v>1.85317612378074</v>
      </c>
      <c r="J61" s="1">
        <f>H61/I59</f>
        <v>0.839661272593253</v>
      </c>
      <c r="K61" s="4"/>
      <c r="M61" s="1">
        <v>22.28</v>
      </c>
      <c r="N61" s="1">
        <v>22.43</v>
      </c>
      <c r="O61" s="1">
        <v>22.6</v>
      </c>
      <c r="P61" s="1">
        <f t="shared" si="10"/>
        <v>22.4366666666667</v>
      </c>
    </row>
    <row r="62" s="1" customFormat="1" spans="1:20">
      <c r="A62" s="4" t="s">
        <v>21</v>
      </c>
      <c r="B62" s="5" t="s">
        <v>6</v>
      </c>
      <c r="C62" s="1">
        <v>23.66</v>
      </c>
      <c r="D62" s="1">
        <v>23.43</v>
      </c>
      <c r="E62" s="1">
        <v>23.57</v>
      </c>
      <c r="F62" s="1">
        <f t="shared" si="16"/>
        <v>23.5533333333333</v>
      </c>
      <c r="G62" s="1">
        <f t="shared" ref="G62:G67" si="22">F62-F44</f>
        <v>2.01666666666667</v>
      </c>
      <c r="H62" s="1">
        <f t="shared" si="19"/>
        <v>0.247128505088224</v>
      </c>
      <c r="I62" s="13" t="s">
        <v>9</v>
      </c>
      <c r="J62" s="1">
        <f>H62/I65</f>
        <v>0.0846925023678691</v>
      </c>
      <c r="K62" s="6" t="s">
        <v>23</v>
      </c>
      <c r="L62" s="1" t="s">
        <v>6</v>
      </c>
      <c r="M62" s="1">
        <v>25.03</v>
      </c>
      <c r="N62" s="1">
        <v>25.06</v>
      </c>
      <c r="O62" s="1">
        <v>24.93</v>
      </c>
      <c r="P62" s="1">
        <f t="shared" si="10"/>
        <v>25.0066666666667</v>
      </c>
      <c r="Q62" s="1">
        <f t="shared" ref="Q62:Q67" si="23">P62-P56</f>
        <v>3.11666666666667</v>
      </c>
      <c r="R62" s="1">
        <f t="shared" ref="R62:R67" si="24">2^(-Q62)</f>
        <v>0.115289524198242</v>
      </c>
      <c r="S62" s="13" t="s">
        <v>9</v>
      </c>
      <c r="T62" s="1">
        <f>R62/S65</f>
        <v>0.183060736289549</v>
      </c>
    </row>
    <row r="63" s="1" customFormat="1" spans="1:20">
      <c r="A63" s="4"/>
      <c r="B63" s="5"/>
      <c r="C63" s="1">
        <v>24.58</v>
      </c>
      <c r="D63" s="1">
        <v>24.48</v>
      </c>
      <c r="E63" s="1">
        <v>24.64</v>
      </c>
      <c r="F63" s="1">
        <f t="shared" si="16"/>
        <v>24.5666666666667</v>
      </c>
      <c r="G63" s="1">
        <f t="shared" si="22"/>
        <v>0.743333333333332</v>
      </c>
      <c r="H63" s="1">
        <f t="shared" si="19"/>
        <v>0.59735756757801</v>
      </c>
      <c r="J63" s="1">
        <f>H63/I65</f>
        <v>0.204718218112896</v>
      </c>
      <c r="K63" s="6"/>
      <c r="M63" s="1">
        <v>27.33</v>
      </c>
      <c r="N63" s="1">
        <v>27.42</v>
      </c>
      <c r="O63" s="1">
        <v>27.52</v>
      </c>
      <c r="P63" s="1">
        <f t="shared" si="10"/>
        <v>27.4233333333333</v>
      </c>
      <c r="Q63" s="1">
        <f t="shared" si="23"/>
        <v>3.22</v>
      </c>
      <c r="R63" s="1">
        <f t="shared" si="24"/>
        <v>0.107320679554719</v>
      </c>
      <c r="T63" s="1">
        <f>R63/S65</f>
        <v>0.170407526225884</v>
      </c>
    </row>
    <row r="64" s="1" customFormat="1" spans="1:20">
      <c r="A64" s="4"/>
      <c r="B64" s="5"/>
      <c r="C64" s="1">
        <v>24.43</v>
      </c>
      <c r="D64" s="1">
        <v>24.45</v>
      </c>
      <c r="E64" s="1">
        <v>24.41</v>
      </c>
      <c r="F64" s="1">
        <f t="shared" si="16"/>
        <v>24.43</v>
      </c>
      <c r="G64" s="1">
        <f t="shared" si="22"/>
        <v>0.269999999999996</v>
      </c>
      <c r="H64" s="1">
        <f t="shared" si="19"/>
        <v>0.829319545814444</v>
      </c>
      <c r="J64" s="1">
        <f>H64/I65</f>
        <v>0.28421305576439</v>
      </c>
      <c r="K64" s="6"/>
      <c r="M64" s="1">
        <v>28.81</v>
      </c>
      <c r="N64" s="1">
        <v>26.39</v>
      </c>
      <c r="O64" s="1">
        <v>28.8</v>
      </c>
      <c r="P64" s="1">
        <f t="shared" si="10"/>
        <v>28</v>
      </c>
      <c r="Q64" s="1">
        <f t="shared" si="23"/>
        <v>3.66</v>
      </c>
      <c r="R64" s="1">
        <f t="shared" si="24"/>
        <v>0.0791097871231425</v>
      </c>
      <c r="T64" s="1">
        <f>R64/S65</f>
        <v>0.125613285154773</v>
      </c>
    </row>
    <row r="65" s="1" customFormat="1" spans="1:19">
      <c r="A65" s="4"/>
      <c r="B65" s="5" t="s">
        <v>7</v>
      </c>
      <c r="C65" s="1">
        <v>20.09</v>
      </c>
      <c r="D65" s="1">
        <v>19.89</v>
      </c>
      <c r="E65" s="1">
        <v>20.11</v>
      </c>
      <c r="F65" s="1">
        <f t="shared" si="16"/>
        <v>20.03</v>
      </c>
      <c r="G65" s="1">
        <f t="shared" si="22"/>
        <v>-2.39999999999999</v>
      </c>
      <c r="H65" s="1">
        <f t="shared" si="19"/>
        <v>5.27803164309156</v>
      </c>
      <c r="I65" s="1">
        <f>(H66+H67)/2</f>
        <v>2.91795021021814</v>
      </c>
      <c r="K65" s="6"/>
      <c r="L65" s="1" t="s">
        <v>7</v>
      </c>
      <c r="M65" s="1">
        <v>21.16</v>
      </c>
      <c r="N65" s="1">
        <v>21.17</v>
      </c>
      <c r="O65" s="1">
        <v>21.16</v>
      </c>
      <c r="P65" s="1">
        <f t="shared" si="10"/>
        <v>21.1633333333333</v>
      </c>
      <c r="Q65" s="1">
        <f t="shared" si="23"/>
        <v>-1.83333333333334</v>
      </c>
      <c r="R65" s="1">
        <f t="shared" si="24"/>
        <v>3.56359487256136</v>
      </c>
      <c r="S65" s="1">
        <f>(R66+R67)/2</f>
        <v>0.62978837808173</v>
      </c>
    </row>
    <row r="66" s="1" customFormat="1" spans="1:20">
      <c r="A66" s="4"/>
      <c r="B66" s="5"/>
      <c r="C66" s="1">
        <v>19.19</v>
      </c>
      <c r="D66" s="1">
        <v>19.23</v>
      </c>
      <c r="E66" s="1">
        <v>19.12</v>
      </c>
      <c r="F66" s="1">
        <f t="shared" si="16"/>
        <v>19.18</v>
      </c>
      <c r="G66" s="1">
        <f t="shared" si="22"/>
        <v>-1.4</v>
      </c>
      <c r="H66" s="1">
        <f t="shared" si="19"/>
        <v>2.63901582154579</v>
      </c>
      <c r="J66" s="1">
        <f>H66/I65</f>
        <v>0.904407420080171</v>
      </c>
      <c r="K66" s="6"/>
      <c r="M66" s="1">
        <v>21.71</v>
      </c>
      <c r="N66" s="1">
        <v>21.84</v>
      </c>
      <c r="O66" s="1">
        <v>21.76</v>
      </c>
      <c r="P66" s="1">
        <f t="shared" si="10"/>
        <v>21.77</v>
      </c>
      <c r="Q66" s="1">
        <f t="shared" si="23"/>
        <v>0.509999999999998</v>
      </c>
      <c r="R66" s="1">
        <f t="shared" si="24"/>
        <v>0.702222437869</v>
      </c>
      <c r="T66" s="1">
        <f>R66/S65</f>
        <v>1.11501333195112</v>
      </c>
    </row>
    <row r="67" s="1" customFormat="1" spans="1:20">
      <c r="A67" s="8"/>
      <c r="B67" s="9"/>
      <c r="C67" s="1">
        <v>20.25</v>
      </c>
      <c r="D67" s="1">
        <v>20.35</v>
      </c>
      <c r="E67" s="1">
        <v>20.42</v>
      </c>
      <c r="F67" s="1">
        <f t="shared" si="16"/>
        <v>20.34</v>
      </c>
      <c r="G67" s="1">
        <f t="shared" si="22"/>
        <v>-1.67666666666667</v>
      </c>
      <c r="H67" s="1">
        <f t="shared" si="19"/>
        <v>3.1968845988905</v>
      </c>
      <c r="J67" s="1">
        <f>H67/I65</f>
        <v>1.09559257991983</v>
      </c>
      <c r="K67" s="6"/>
      <c r="L67" s="5"/>
      <c r="M67" s="1">
        <v>23.85</v>
      </c>
      <c r="N67" s="1">
        <v>22.34</v>
      </c>
      <c r="O67" s="1">
        <v>23.65</v>
      </c>
      <c r="P67" s="1">
        <f t="shared" si="10"/>
        <v>23.28</v>
      </c>
      <c r="Q67" s="1">
        <f t="shared" si="23"/>
        <v>0.843333333333334</v>
      </c>
      <c r="R67" s="1">
        <f t="shared" si="24"/>
        <v>0.557354318294461</v>
      </c>
      <c r="T67" s="1">
        <f>R67/S65</f>
        <v>0.884986668048883</v>
      </c>
    </row>
    <row r="74" s="1" customFormat="1" spans="11:19">
      <c r="K74" s="17"/>
      <c r="L74" s="5"/>
      <c r="M74" s="5"/>
      <c r="S74" s="13"/>
    </row>
    <row r="75" s="1" customFormat="1" spans="1:13">
      <c r="A75" s="15"/>
      <c r="B75" s="15" t="s">
        <v>24</v>
      </c>
      <c r="C75" s="15"/>
      <c r="D75" s="15"/>
      <c r="E75" s="15"/>
      <c r="F75" s="15"/>
      <c r="G75" s="15"/>
      <c r="H75" s="15"/>
      <c r="I75" s="15"/>
      <c r="J75" s="15"/>
      <c r="K75" s="17"/>
      <c r="L75" s="5"/>
      <c r="M75" s="5"/>
    </row>
    <row r="76" s="1" customFormat="1" spans="1:13">
      <c r="A76" s="15"/>
      <c r="B76" s="15"/>
      <c r="C76" s="15" t="s">
        <v>25</v>
      </c>
      <c r="D76" s="15" t="s">
        <v>26</v>
      </c>
      <c r="E76" s="15" t="s">
        <v>27</v>
      </c>
      <c r="F76" s="15" t="s">
        <v>28</v>
      </c>
      <c r="G76" s="15" t="s">
        <v>29</v>
      </c>
      <c r="H76" s="15" t="s">
        <v>30</v>
      </c>
      <c r="I76" s="15" t="s">
        <v>31</v>
      </c>
      <c r="J76" s="15" t="s">
        <v>32</v>
      </c>
      <c r="K76" s="17"/>
      <c r="L76" s="5"/>
      <c r="M76" s="5"/>
    </row>
    <row r="77" s="1" customFormat="1" spans="1:1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7"/>
      <c r="L77" s="5"/>
      <c r="M77" s="5"/>
    </row>
    <row r="78" s="1" customFormat="1" spans="1:13">
      <c r="A78" s="16" t="s">
        <v>14</v>
      </c>
      <c r="B78" s="15" t="s">
        <v>33</v>
      </c>
      <c r="C78" s="15">
        <v>3</v>
      </c>
      <c r="D78" s="15">
        <v>0.62</v>
      </c>
      <c r="E78" s="15">
        <v>0.24</v>
      </c>
      <c r="F78" s="15">
        <v>0.86</v>
      </c>
      <c r="G78" s="15">
        <v>0.6204</v>
      </c>
      <c r="H78" s="15">
        <v>0.19135</v>
      </c>
      <c r="I78" s="15">
        <v>0.33142</v>
      </c>
      <c r="J78" s="15">
        <v>0.11</v>
      </c>
      <c r="K78" s="17"/>
      <c r="L78" s="5"/>
      <c r="M78" s="5"/>
    </row>
    <row r="79" s="1" customFormat="1" spans="1:13">
      <c r="A79" s="16"/>
      <c r="B79" s="15" t="s">
        <v>34</v>
      </c>
      <c r="C79" s="15">
        <v>3</v>
      </c>
      <c r="D79" s="15">
        <v>0.95</v>
      </c>
      <c r="E79" s="15">
        <v>0.59</v>
      </c>
      <c r="F79" s="15">
        <v>1.54</v>
      </c>
      <c r="G79" s="15">
        <v>1</v>
      </c>
      <c r="H79" s="15">
        <v>0.28236</v>
      </c>
      <c r="I79" s="15">
        <v>0.48907</v>
      </c>
      <c r="J79" s="15">
        <v>0.239</v>
      </c>
      <c r="K79" s="17"/>
      <c r="L79" s="5"/>
      <c r="M79" s="5"/>
    </row>
    <row r="80" s="1" customFormat="1" spans="1:19">
      <c r="A80" s="16" t="s">
        <v>8</v>
      </c>
      <c r="B80" s="15" t="s">
        <v>35</v>
      </c>
      <c r="C80" s="15">
        <v>3</v>
      </c>
      <c r="D80" s="15">
        <v>0.55</v>
      </c>
      <c r="E80" s="15">
        <v>0.08</v>
      </c>
      <c r="F80" s="15">
        <v>0.63</v>
      </c>
      <c r="G80" s="15">
        <v>0.3019</v>
      </c>
      <c r="H80" s="15">
        <v>0.16593</v>
      </c>
      <c r="I80" s="15">
        <v>0.2874</v>
      </c>
      <c r="J80" s="15">
        <v>0.083</v>
      </c>
      <c r="K80" s="17"/>
      <c r="L80" s="5"/>
      <c r="M80" s="5"/>
      <c r="S80" s="13"/>
    </row>
    <row r="81" s="1" customFormat="1" spans="1:13">
      <c r="A81" s="16"/>
      <c r="B81" s="15" t="s">
        <v>36</v>
      </c>
      <c r="C81" s="15">
        <v>2</v>
      </c>
      <c r="D81" s="15">
        <v>0.06</v>
      </c>
      <c r="E81" s="15">
        <v>0.97</v>
      </c>
      <c r="F81" s="15">
        <v>1.03</v>
      </c>
      <c r="G81" s="15">
        <v>1</v>
      </c>
      <c r="H81" s="15">
        <v>0.03003</v>
      </c>
      <c r="I81" s="15">
        <v>0.04247</v>
      </c>
      <c r="J81" s="15">
        <v>0.002</v>
      </c>
      <c r="K81" s="17"/>
      <c r="L81" s="5"/>
      <c r="M81" s="5"/>
    </row>
    <row r="82" s="1" customFormat="1" spans="1:13">
      <c r="A82" s="16" t="s">
        <v>11</v>
      </c>
      <c r="B82" s="15" t="s">
        <v>37</v>
      </c>
      <c r="C82" s="15">
        <v>3</v>
      </c>
      <c r="D82" s="15">
        <v>0.99</v>
      </c>
      <c r="E82" s="15">
        <v>0.09</v>
      </c>
      <c r="F82" s="15">
        <v>1.08</v>
      </c>
      <c r="G82" s="15">
        <v>0.4489</v>
      </c>
      <c r="H82" s="15">
        <v>0.31766</v>
      </c>
      <c r="I82" s="15">
        <v>0.5502</v>
      </c>
      <c r="J82" s="15">
        <v>0.303</v>
      </c>
      <c r="K82" s="17"/>
      <c r="L82" s="5"/>
      <c r="M82" s="5"/>
    </row>
    <row r="83" s="1" customFormat="1" spans="1:13">
      <c r="A83" s="16"/>
      <c r="B83" s="15" t="s">
        <v>38</v>
      </c>
      <c r="C83" s="15">
        <v>3</v>
      </c>
      <c r="D83" s="15">
        <v>0.33</v>
      </c>
      <c r="E83" s="15">
        <v>0.88</v>
      </c>
      <c r="F83" s="15">
        <v>1.21</v>
      </c>
      <c r="G83" s="15">
        <v>1</v>
      </c>
      <c r="H83" s="15">
        <v>0.10486</v>
      </c>
      <c r="I83" s="15">
        <v>0.18162</v>
      </c>
      <c r="J83" s="15">
        <v>0.033</v>
      </c>
      <c r="K83" s="17"/>
      <c r="L83" s="5"/>
      <c r="M83" s="5"/>
    </row>
    <row r="84" s="1" customFormat="1" spans="1:13">
      <c r="A84" s="16" t="s">
        <v>13</v>
      </c>
      <c r="B84" s="15" t="s">
        <v>39</v>
      </c>
      <c r="C84" s="15">
        <v>3</v>
      </c>
      <c r="D84" s="15">
        <v>1.56</v>
      </c>
      <c r="E84" s="15">
        <v>0.11</v>
      </c>
      <c r="F84" s="15">
        <v>1.67</v>
      </c>
      <c r="G84" s="15">
        <v>0.8168</v>
      </c>
      <c r="H84" s="15">
        <v>0.45598</v>
      </c>
      <c r="I84" s="15">
        <v>0.78978</v>
      </c>
      <c r="J84" s="15">
        <v>0.624</v>
      </c>
      <c r="K84" s="17"/>
      <c r="L84" s="5"/>
      <c r="M84" s="5"/>
    </row>
    <row r="85" s="1" customFormat="1" spans="1:13">
      <c r="A85" s="16"/>
      <c r="B85" s="15" t="s">
        <v>40</v>
      </c>
      <c r="C85" s="15">
        <v>3</v>
      </c>
      <c r="D85" s="15">
        <v>0.95</v>
      </c>
      <c r="E85" s="15">
        <v>0.61</v>
      </c>
      <c r="F85" s="15">
        <v>1.56</v>
      </c>
      <c r="G85" s="15">
        <v>1</v>
      </c>
      <c r="H85" s="15">
        <v>0.28677</v>
      </c>
      <c r="I85" s="15">
        <v>0.4967</v>
      </c>
      <c r="J85" s="15">
        <v>0.247</v>
      </c>
      <c r="K85" s="17"/>
      <c r="L85" s="5"/>
      <c r="M85" s="5"/>
    </row>
    <row r="86" spans="1:10">
      <c r="A86" s="16" t="s">
        <v>15</v>
      </c>
      <c r="B86" s="15" t="s">
        <v>41</v>
      </c>
      <c r="C86" s="15">
        <v>3</v>
      </c>
      <c r="D86" s="15">
        <v>0.37</v>
      </c>
      <c r="E86" s="15">
        <v>0.08</v>
      </c>
      <c r="F86" s="15">
        <v>0.46</v>
      </c>
      <c r="G86" s="15">
        <v>0.3114</v>
      </c>
      <c r="H86" s="15">
        <v>0.11494</v>
      </c>
      <c r="I86" s="15">
        <v>0.19909</v>
      </c>
      <c r="J86" s="15">
        <v>0.04</v>
      </c>
    </row>
    <row r="87" spans="1:10">
      <c r="A87" s="16"/>
      <c r="B87" s="15" t="s">
        <v>42</v>
      </c>
      <c r="C87" s="15">
        <v>2</v>
      </c>
      <c r="D87" s="15">
        <v>0.14</v>
      </c>
      <c r="E87" s="15">
        <v>0.93</v>
      </c>
      <c r="F87" s="15">
        <v>1.07</v>
      </c>
      <c r="G87" s="15">
        <v>1</v>
      </c>
      <c r="H87" s="15">
        <v>0.06805</v>
      </c>
      <c r="I87" s="15">
        <v>0.09624</v>
      </c>
      <c r="J87" s="15">
        <v>0.009</v>
      </c>
    </row>
    <row r="88" spans="1:10">
      <c r="A88" s="16" t="s">
        <v>20</v>
      </c>
      <c r="B88" s="15" t="s">
        <v>45</v>
      </c>
      <c r="C88" s="15">
        <v>2</v>
      </c>
      <c r="D88" s="15">
        <v>0.63</v>
      </c>
      <c r="E88" s="15">
        <v>0</v>
      </c>
      <c r="F88" s="15">
        <v>0.63</v>
      </c>
      <c r="G88" s="15">
        <v>0.3172</v>
      </c>
      <c r="H88" s="15">
        <v>0.31259</v>
      </c>
      <c r="I88" s="15">
        <v>0.44207</v>
      </c>
      <c r="J88" s="15">
        <v>0.195</v>
      </c>
    </row>
    <row r="89" spans="1:10">
      <c r="A89" s="16"/>
      <c r="B89" s="15" t="s">
        <v>46</v>
      </c>
      <c r="C89" s="15">
        <v>3</v>
      </c>
      <c r="D89" s="15">
        <v>1.63</v>
      </c>
      <c r="E89" s="15">
        <v>0.21</v>
      </c>
      <c r="F89" s="15">
        <v>1.84</v>
      </c>
      <c r="G89" s="15">
        <v>1</v>
      </c>
      <c r="H89" s="15">
        <v>0.4704</v>
      </c>
      <c r="I89" s="15">
        <v>0.81475</v>
      </c>
      <c r="J89" s="15">
        <v>0.664</v>
      </c>
    </row>
    <row r="90" spans="1:10">
      <c r="A90" s="16" t="s">
        <v>17</v>
      </c>
      <c r="B90" s="15" t="s">
        <v>47</v>
      </c>
      <c r="C90" s="15">
        <v>2</v>
      </c>
      <c r="D90" s="15">
        <v>59.36</v>
      </c>
      <c r="E90" s="15">
        <v>348.93</v>
      </c>
      <c r="F90" s="15">
        <v>408.29</v>
      </c>
      <c r="G90" s="15">
        <v>378.6123</v>
      </c>
      <c r="H90" s="15">
        <v>29.68149</v>
      </c>
      <c r="I90" s="15">
        <v>41.97597</v>
      </c>
      <c r="J90" s="15">
        <v>1761.982</v>
      </c>
    </row>
    <row r="91" spans="1:10">
      <c r="A91" s="16"/>
      <c r="B91" s="15" t="s">
        <v>48</v>
      </c>
      <c r="C91" s="15">
        <v>3</v>
      </c>
      <c r="D91" s="15">
        <v>1.04</v>
      </c>
      <c r="E91" s="15">
        <v>0.53</v>
      </c>
      <c r="F91" s="15">
        <v>1.56</v>
      </c>
      <c r="G91" s="15">
        <v>1</v>
      </c>
      <c r="H91" s="15">
        <v>0.30229</v>
      </c>
      <c r="I91" s="15">
        <v>0.52358</v>
      </c>
      <c r="J91" s="15">
        <v>0.274</v>
      </c>
    </row>
    <row r="92" spans="1:10">
      <c r="A92" s="16" t="s">
        <v>10</v>
      </c>
      <c r="B92" s="15" t="s">
        <v>51</v>
      </c>
      <c r="C92" s="15">
        <v>3</v>
      </c>
      <c r="D92" s="15">
        <v>0.02</v>
      </c>
      <c r="E92" s="15">
        <v>0.01</v>
      </c>
      <c r="F92" s="15">
        <v>0.03</v>
      </c>
      <c r="G92" s="15">
        <v>0.0162</v>
      </c>
      <c r="H92" s="15">
        <v>0.00682</v>
      </c>
      <c r="I92" s="15">
        <v>0.01182</v>
      </c>
      <c r="J92" s="15">
        <v>0</v>
      </c>
    </row>
    <row r="93" spans="1:10">
      <c r="A93" s="16"/>
      <c r="B93" s="15" t="s">
        <v>52</v>
      </c>
      <c r="C93" s="15">
        <v>2</v>
      </c>
      <c r="D93" s="15">
        <v>0.34</v>
      </c>
      <c r="E93" s="15">
        <v>0.83</v>
      </c>
      <c r="F93" s="15">
        <v>1.17</v>
      </c>
      <c r="G93" s="15">
        <v>1</v>
      </c>
      <c r="H93" s="15">
        <v>0.17045</v>
      </c>
      <c r="I93" s="15">
        <v>0.24105</v>
      </c>
      <c r="J93" s="15">
        <v>0.058</v>
      </c>
    </row>
    <row r="94" spans="1:10">
      <c r="A94" s="16" t="s">
        <v>22</v>
      </c>
      <c r="B94" s="15" t="s">
        <v>35</v>
      </c>
      <c r="C94" s="15">
        <v>3</v>
      </c>
      <c r="D94" s="15">
        <v>0.66</v>
      </c>
      <c r="E94" s="15">
        <v>0.26</v>
      </c>
      <c r="F94" s="15">
        <v>0.93</v>
      </c>
      <c r="G94" s="15">
        <v>0.5867</v>
      </c>
      <c r="H94" s="15">
        <v>0.19108</v>
      </c>
      <c r="I94" s="15">
        <v>0.33096</v>
      </c>
      <c r="J94" s="15">
        <v>0.11</v>
      </c>
    </row>
    <row r="95" spans="1:10">
      <c r="A95" s="16"/>
      <c r="B95" s="15" t="s">
        <v>36</v>
      </c>
      <c r="C95" s="15">
        <v>2</v>
      </c>
      <c r="D95" s="15">
        <v>0.32</v>
      </c>
      <c r="E95" s="15">
        <v>0.84</v>
      </c>
      <c r="F95" s="15">
        <v>1.16</v>
      </c>
      <c r="G95" s="15">
        <v>1</v>
      </c>
      <c r="H95" s="15">
        <v>0.16034</v>
      </c>
      <c r="I95" s="15">
        <v>0.22675</v>
      </c>
      <c r="J95" s="15">
        <v>0.051</v>
      </c>
    </row>
    <row r="96" spans="1:10">
      <c r="A96" s="16" t="s">
        <v>21</v>
      </c>
      <c r="B96" s="15" t="s">
        <v>37</v>
      </c>
      <c r="C96" s="15">
        <v>3</v>
      </c>
      <c r="D96" s="15">
        <v>0.2</v>
      </c>
      <c r="E96" s="15">
        <v>0.08</v>
      </c>
      <c r="F96" s="15">
        <v>0.28</v>
      </c>
      <c r="G96" s="15">
        <v>0.1912</v>
      </c>
      <c r="H96" s="15">
        <v>0.05799</v>
      </c>
      <c r="I96" s="15">
        <v>0.10044</v>
      </c>
      <c r="J96" s="15">
        <v>0.01</v>
      </c>
    </row>
    <row r="97" spans="1:10">
      <c r="A97" s="16"/>
      <c r="B97" s="15" t="s">
        <v>38</v>
      </c>
      <c r="C97" s="15">
        <v>2</v>
      </c>
      <c r="D97" s="15">
        <v>0.19</v>
      </c>
      <c r="E97" s="15">
        <v>0.9</v>
      </c>
      <c r="F97" s="15">
        <v>1.1</v>
      </c>
      <c r="G97" s="15">
        <v>1</v>
      </c>
      <c r="H97" s="15">
        <v>0.09559</v>
      </c>
      <c r="I97" s="15">
        <v>0.13519</v>
      </c>
      <c r="J97" s="15">
        <v>0.018</v>
      </c>
    </row>
    <row r="98" spans="1:10">
      <c r="A98" s="16" t="s">
        <v>12</v>
      </c>
      <c r="B98" s="15" t="s">
        <v>53</v>
      </c>
      <c r="C98" s="15">
        <v>2</v>
      </c>
      <c r="D98" s="15">
        <v>0.19</v>
      </c>
      <c r="E98" s="15">
        <v>0.45</v>
      </c>
      <c r="F98" s="15">
        <v>0.64</v>
      </c>
      <c r="G98" s="15">
        <v>0.544</v>
      </c>
      <c r="H98" s="15">
        <v>0.09456</v>
      </c>
      <c r="I98" s="15">
        <v>0.13373</v>
      </c>
      <c r="J98" s="15">
        <v>0.018</v>
      </c>
    </row>
    <row r="99" spans="1:10">
      <c r="A99" s="16"/>
      <c r="B99" s="15" t="s">
        <v>54</v>
      </c>
      <c r="C99" s="15">
        <v>3</v>
      </c>
      <c r="D99" s="15">
        <v>0.78</v>
      </c>
      <c r="E99" s="15">
        <v>0.52</v>
      </c>
      <c r="F99" s="15">
        <v>1.3</v>
      </c>
      <c r="G99" s="15">
        <v>1</v>
      </c>
      <c r="H99" s="15">
        <v>0.24125</v>
      </c>
      <c r="I99" s="15">
        <v>0.41786</v>
      </c>
      <c r="J99" s="15">
        <v>0.175</v>
      </c>
    </row>
    <row r="100" spans="1:10">
      <c r="A100" s="16" t="s">
        <v>16</v>
      </c>
      <c r="B100" s="15" t="s">
        <v>55</v>
      </c>
      <c r="C100" s="15">
        <v>2</v>
      </c>
      <c r="D100" s="15">
        <v>4.81</v>
      </c>
      <c r="E100" s="15">
        <v>20.57</v>
      </c>
      <c r="F100" s="15">
        <v>25.39</v>
      </c>
      <c r="G100" s="15">
        <v>22.9815</v>
      </c>
      <c r="H100" s="15">
        <v>2.40713</v>
      </c>
      <c r="I100" s="15">
        <v>3.40419</v>
      </c>
      <c r="J100" s="15">
        <v>11.589</v>
      </c>
    </row>
    <row r="101" spans="1:10">
      <c r="A101" s="16"/>
      <c r="B101" s="15" t="s">
        <v>56</v>
      </c>
      <c r="C101" s="15">
        <v>2</v>
      </c>
      <c r="D101" s="15">
        <v>0.06</v>
      </c>
      <c r="E101" s="15">
        <v>0.97</v>
      </c>
      <c r="F101" s="15">
        <v>1.03</v>
      </c>
      <c r="G101" s="15">
        <v>1</v>
      </c>
      <c r="H101" s="15">
        <v>0.02772</v>
      </c>
      <c r="I101" s="15">
        <v>0.0392</v>
      </c>
      <c r="J101" s="15">
        <v>0.002</v>
      </c>
    </row>
    <row r="102" spans="1:10">
      <c r="A102" s="16" t="s">
        <v>19</v>
      </c>
      <c r="B102" s="15" t="s">
        <v>57</v>
      </c>
      <c r="C102" s="15">
        <v>2</v>
      </c>
      <c r="D102" s="15">
        <v>42.23</v>
      </c>
      <c r="E102" s="15">
        <v>76.12</v>
      </c>
      <c r="F102" s="15">
        <v>118.35</v>
      </c>
      <c r="G102" s="15">
        <v>97.2379</v>
      </c>
      <c r="H102" s="15">
        <v>21.11417</v>
      </c>
      <c r="I102" s="15">
        <v>29.85994</v>
      </c>
      <c r="J102" s="15">
        <v>891.616</v>
      </c>
    </row>
    <row r="103" spans="1:10">
      <c r="A103" s="16"/>
      <c r="B103" s="15" t="s">
        <v>58</v>
      </c>
      <c r="C103" s="15">
        <v>3</v>
      </c>
      <c r="D103" s="15">
        <v>1.26</v>
      </c>
      <c r="E103" s="15">
        <v>0.39</v>
      </c>
      <c r="F103" s="15">
        <v>1.65</v>
      </c>
      <c r="G103" s="15">
        <v>1</v>
      </c>
      <c r="H103" s="15">
        <v>0.36431</v>
      </c>
      <c r="I103" s="15">
        <v>0.63101</v>
      </c>
      <c r="J103" s="15">
        <v>0.398</v>
      </c>
    </row>
    <row r="104" spans="1:10">
      <c r="A104" s="16" t="s">
        <v>23</v>
      </c>
      <c r="B104" s="15" t="s">
        <v>35</v>
      </c>
      <c r="C104" s="15">
        <v>3</v>
      </c>
      <c r="D104" s="15">
        <v>0.06</v>
      </c>
      <c r="E104" s="15">
        <v>0.13</v>
      </c>
      <c r="F104" s="15">
        <v>0.18</v>
      </c>
      <c r="G104" s="15">
        <v>0.1597</v>
      </c>
      <c r="H104" s="15">
        <v>0.01743</v>
      </c>
      <c r="I104" s="15">
        <v>0.03019</v>
      </c>
      <c r="J104" s="15">
        <v>0.001</v>
      </c>
    </row>
    <row r="105" spans="1:10">
      <c r="A105" s="16"/>
      <c r="B105" s="15" t="s">
        <v>36</v>
      </c>
      <c r="C105" s="15">
        <v>2</v>
      </c>
      <c r="D105" s="15">
        <v>0.23</v>
      </c>
      <c r="E105" s="15">
        <v>0.88</v>
      </c>
      <c r="F105" s="15">
        <v>1.12</v>
      </c>
      <c r="G105" s="15">
        <v>1</v>
      </c>
      <c r="H105" s="15">
        <v>0.11501</v>
      </c>
      <c r="I105" s="15">
        <v>0.16265</v>
      </c>
      <c r="J105" s="15">
        <v>0.026</v>
      </c>
    </row>
  </sheetData>
  <mergeCells count="36">
    <mergeCell ref="A2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K2:K7"/>
    <mergeCell ref="K8:K13"/>
    <mergeCell ref="K14:K19"/>
    <mergeCell ref="K20:K25"/>
    <mergeCell ref="K26:K31"/>
    <mergeCell ref="K32:K37"/>
    <mergeCell ref="K38:K43"/>
    <mergeCell ref="K44:K49"/>
    <mergeCell ref="K50:K55"/>
    <mergeCell ref="K56:K61"/>
    <mergeCell ref="K62:K6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Larva</vt:lpstr>
      <vt:lpstr>Adult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东芳</dc:creator>
  <cp:lastModifiedBy>阿白</cp:lastModifiedBy>
  <dcterms:created xsi:type="dcterms:W3CDTF">2020-03-17T05:31:00Z</dcterms:created>
  <dcterms:modified xsi:type="dcterms:W3CDTF">2020-09-12T14:44:29Z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