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higareda/Desktop/finales_diferenciales/PeerJ/minor_revision/"/>
    </mc:Choice>
  </mc:AlternateContent>
  <xr:revisionPtr revIDLastSave="0" documentId="13_ncr:1_{700892C2-7592-144B-B834-20B84190084F}" xr6:coauthVersionLast="46" xr6:coauthVersionMax="46" xr10:uidLastSave="{00000000-0000-0000-0000-000000000000}"/>
  <bookViews>
    <workbookView xWindow="0" yWindow="460" windowWidth="28800" windowHeight="16540" activeTab="2" xr2:uid="{00000000-000D-0000-FFFF-FFFF00000000}"/>
  </bookViews>
  <sheets>
    <sheet name="delta Ct RIP Uganda treatments" sheetId="1" r:id="rId1"/>
    <sheet name="delta Ct RIP Brazil Treatments" sheetId="2" r:id="rId2"/>
    <sheet name="Summarized results for ggplot " sheetId="3" r:id="rId3"/>
  </sheets>
  <calcPr calcId="191029"/>
</workbook>
</file>

<file path=xl/calcChain.xml><?xml version="1.0" encoding="utf-8"?>
<calcChain xmlns="http://schemas.openxmlformats.org/spreadsheetml/2006/main">
  <c r="L20" i="2" l="1"/>
  <c r="I20" i="2"/>
  <c r="F20" i="2"/>
  <c r="D20" i="2"/>
  <c r="M20" i="2" s="1"/>
  <c r="M19" i="2"/>
  <c r="L19" i="2"/>
  <c r="I19" i="2"/>
  <c r="G19" i="2"/>
  <c r="F19" i="2"/>
  <c r="D19" i="2"/>
  <c r="J19" i="2" s="1"/>
  <c r="L18" i="2"/>
  <c r="M18" i="2" s="1"/>
  <c r="I18" i="2"/>
  <c r="F18" i="2"/>
  <c r="G18" i="2" s="1"/>
  <c r="D18" i="2"/>
  <c r="J18" i="2" s="1"/>
  <c r="L17" i="2"/>
  <c r="I17" i="2"/>
  <c r="F17" i="2"/>
  <c r="D17" i="2"/>
  <c r="M17" i="2" s="1"/>
  <c r="L16" i="2"/>
  <c r="I16" i="2"/>
  <c r="F16" i="2"/>
  <c r="D16" i="2"/>
  <c r="M16" i="2" s="1"/>
  <c r="M15" i="2"/>
  <c r="L15" i="2"/>
  <c r="I15" i="2"/>
  <c r="G15" i="2"/>
  <c r="F15" i="2"/>
  <c r="D15" i="2"/>
  <c r="J15" i="2" s="1"/>
  <c r="L14" i="2"/>
  <c r="M14" i="2" s="1"/>
  <c r="I14" i="2"/>
  <c r="F14" i="2"/>
  <c r="G14" i="2" s="1"/>
  <c r="D14" i="2"/>
  <c r="J14" i="2" s="1"/>
  <c r="L13" i="2"/>
  <c r="I13" i="2"/>
  <c r="F13" i="2"/>
  <c r="D13" i="2"/>
  <c r="M13" i="2" s="1"/>
  <c r="L12" i="2"/>
  <c r="I12" i="2"/>
  <c r="F12" i="2"/>
  <c r="D12" i="2"/>
  <c r="M12" i="2" s="1"/>
  <c r="M11" i="2"/>
  <c r="L11" i="2"/>
  <c r="I11" i="2"/>
  <c r="G11" i="2"/>
  <c r="F11" i="2"/>
  <c r="D11" i="2"/>
  <c r="J11" i="2" s="1"/>
  <c r="L10" i="2"/>
  <c r="M10" i="2" s="1"/>
  <c r="I10" i="2"/>
  <c r="F10" i="2"/>
  <c r="G10" i="2" s="1"/>
  <c r="D10" i="2"/>
  <c r="J10" i="2" s="1"/>
  <c r="L9" i="2"/>
  <c r="I9" i="2"/>
  <c r="F9" i="2"/>
  <c r="D9" i="2"/>
  <c r="M9" i="2" s="1"/>
  <c r="L8" i="2"/>
  <c r="I8" i="2"/>
  <c r="F8" i="2"/>
  <c r="D8" i="2"/>
  <c r="M8" i="2" s="1"/>
  <c r="M7" i="2"/>
  <c r="L7" i="2"/>
  <c r="I7" i="2"/>
  <c r="G7" i="2"/>
  <c r="F7" i="2"/>
  <c r="D7" i="2"/>
  <c r="J7" i="2" s="1"/>
  <c r="L6" i="2"/>
  <c r="M6" i="2" s="1"/>
  <c r="I6" i="2"/>
  <c r="F6" i="2"/>
  <c r="G6" i="2" s="1"/>
  <c r="D6" i="2"/>
  <c r="J6" i="2" s="1"/>
  <c r="L5" i="2"/>
  <c r="I5" i="2"/>
  <c r="F5" i="2"/>
  <c r="D5" i="2"/>
  <c r="M5" i="2" s="1"/>
  <c r="L4" i="2"/>
  <c r="I4" i="2"/>
  <c r="F4" i="2"/>
  <c r="D4" i="2"/>
  <c r="M4" i="2" s="1"/>
  <c r="M3" i="2"/>
  <c r="L3" i="2"/>
  <c r="I3" i="2"/>
  <c r="G3" i="2"/>
  <c r="F3" i="2"/>
  <c r="D3" i="2"/>
  <c r="J3" i="2" s="1"/>
  <c r="L20" i="1"/>
  <c r="M20" i="1" s="1"/>
  <c r="I20" i="1"/>
  <c r="F20" i="1"/>
  <c r="G20" i="1" s="1"/>
  <c r="D20" i="1"/>
  <c r="J20" i="1" s="1"/>
  <c r="L19" i="1"/>
  <c r="I19" i="1"/>
  <c r="F19" i="1"/>
  <c r="D19" i="1"/>
  <c r="L18" i="1"/>
  <c r="I18" i="1"/>
  <c r="F18" i="1"/>
  <c r="D18" i="1"/>
  <c r="M18" i="1" s="1"/>
  <c r="M17" i="1"/>
  <c r="L17" i="1"/>
  <c r="I17" i="1"/>
  <c r="G17" i="1"/>
  <c r="F17" i="1"/>
  <c r="D17" i="1"/>
  <c r="J17" i="1" s="1"/>
  <c r="L16" i="1"/>
  <c r="M16" i="1" s="1"/>
  <c r="I16" i="1"/>
  <c r="F16" i="1"/>
  <c r="G16" i="1" s="1"/>
  <c r="D16" i="1"/>
  <c r="J16" i="1" s="1"/>
  <c r="L15" i="1"/>
  <c r="J15" i="1"/>
  <c r="I15" i="1"/>
  <c r="F15" i="1"/>
  <c r="D15" i="1"/>
  <c r="L14" i="1"/>
  <c r="I14" i="1"/>
  <c r="F14" i="1"/>
  <c r="D14" i="1"/>
  <c r="M14" i="1" s="1"/>
  <c r="M13" i="1"/>
  <c r="L13" i="1"/>
  <c r="I13" i="1"/>
  <c r="G13" i="1"/>
  <c r="F13" i="1"/>
  <c r="D13" i="1"/>
  <c r="J13" i="1" s="1"/>
  <c r="L12" i="1"/>
  <c r="M12" i="1" s="1"/>
  <c r="I12" i="1"/>
  <c r="F12" i="1"/>
  <c r="G12" i="1" s="1"/>
  <c r="D12" i="1"/>
  <c r="J12" i="1" s="1"/>
  <c r="L11" i="1"/>
  <c r="I11" i="1"/>
  <c r="F11" i="1"/>
  <c r="D11" i="1"/>
  <c r="L10" i="1"/>
  <c r="I10" i="1"/>
  <c r="F10" i="1"/>
  <c r="D10" i="1"/>
  <c r="M10" i="1" s="1"/>
  <c r="M9" i="1"/>
  <c r="L9" i="1"/>
  <c r="I9" i="1"/>
  <c r="G9" i="1"/>
  <c r="F9" i="1"/>
  <c r="D9" i="1"/>
  <c r="J9" i="1" s="1"/>
  <c r="L8" i="1"/>
  <c r="M8" i="1" s="1"/>
  <c r="I8" i="1"/>
  <c r="F8" i="1"/>
  <c r="G8" i="1" s="1"/>
  <c r="D8" i="1"/>
  <c r="J8" i="1" s="1"/>
  <c r="L7" i="1"/>
  <c r="J7" i="1"/>
  <c r="I7" i="1"/>
  <c r="F7" i="1"/>
  <c r="D7" i="1"/>
  <c r="L6" i="1"/>
  <c r="I6" i="1"/>
  <c r="F6" i="1"/>
  <c r="D6" i="1"/>
  <c r="M6" i="1" s="1"/>
  <c r="M5" i="1"/>
  <c r="L5" i="1"/>
  <c r="I5" i="1"/>
  <c r="G5" i="1"/>
  <c r="F5" i="1"/>
  <c r="D5" i="1"/>
  <c r="J5" i="1" s="1"/>
  <c r="L4" i="1"/>
  <c r="M4" i="1" s="1"/>
  <c r="I4" i="1"/>
  <c r="F4" i="1"/>
  <c r="G4" i="1" s="1"/>
  <c r="D4" i="1"/>
  <c r="J4" i="1" s="1"/>
  <c r="L3" i="1"/>
  <c r="J3" i="1"/>
  <c r="I3" i="1"/>
  <c r="F3" i="1"/>
  <c r="D3" i="1"/>
  <c r="M11" i="1" l="1"/>
  <c r="G11" i="1"/>
  <c r="M3" i="1"/>
  <c r="G3" i="1"/>
  <c r="M19" i="1"/>
  <c r="G19" i="1"/>
  <c r="J19" i="1"/>
  <c r="M7" i="1"/>
  <c r="G7" i="1"/>
  <c r="J11" i="1"/>
  <c r="M15" i="1"/>
  <c r="G15" i="1"/>
  <c r="J20" i="2"/>
  <c r="J5" i="2"/>
  <c r="J9" i="2"/>
  <c r="J13" i="2"/>
  <c r="J17" i="2"/>
  <c r="J6" i="1"/>
  <c r="J10" i="1"/>
  <c r="J14" i="1"/>
  <c r="J18" i="1"/>
  <c r="J4" i="2"/>
  <c r="J8" i="2"/>
  <c r="J12" i="2"/>
  <c r="J16" i="2"/>
  <c r="G5" i="2"/>
  <c r="G9" i="2"/>
  <c r="G13" i="2"/>
  <c r="G17" i="2"/>
  <c r="G6" i="1"/>
  <c r="G10" i="1"/>
  <c r="G14" i="1"/>
  <c r="G18" i="1"/>
  <c r="G4" i="2"/>
  <c r="G8" i="2"/>
  <c r="G12" i="2"/>
  <c r="G16" i="2"/>
  <c r="G20" i="2"/>
</calcChain>
</file>

<file path=xl/sharedStrings.xml><?xml version="1.0" encoding="utf-8"?>
<sst xmlns="http://schemas.openxmlformats.org/spreadsheetml/2006/main" count="542" uniqueCount="37">
  <si>
    <t>Treatment</t>
  </si>
  <si>
    <t>Strain</t>
  </si>
  <si>
    <t>rpoB Ct</t>
  </si>
  <si>
    <t>rpoB Ct_Corrected</t>
  </si>
  <si>
    <t>RIP2 Ct</t>
  </si>
  <si>
    <t>RIP2_Corrected</t>
  </si>
  <si>
    <t>delta CT_RIP2</t>
  </si>
  <si>
    <t>RIP1Ct</t>
  </si>
  <si>
    <t>Ct_RIP1_corrected</t>
  </si>
  <si>
    <t>delta CT_RIP1</t>
  </si>
  <si>
    <t>RIP3-5Ct</t>
  </si>
  <si>
    <t>Ct_RIP3-5_corrected*</t>
  </si>
  <si>
    <t>delta Ct_RIP3-5</t>
  </si>
  <si>
    <t>No wasp_24hrs</t>
  </si>
  <si>
    <t>Uganda</t>
  </si>
  <si>
    <t>No wasp_72hrs</t>
  </si>
  <si>
    <t>* Correction was done using formula described in methods</t>
  </si>
  <si>
    <t>Values in bold were used to contruct the graph present in main text</t>
  </si>
  <si>
    <t>Brazil</t>
  </si>
  <si>
    <t>Value</t>
  </si>
  <si>
    <t>RIP</t>
  </si>
  <si>
    <t>Time</t>
  </si>
  <si>
    <t>RIP1</t>
  </si>
  <si>
    <t>24h</t>
  </si>
  <si>
    <t>72h</t>
  </si>
  <si>
    <t>RIP2</t>
  </si>
  <si>
    <t>RIP3_5</t>
  </si>
  <si>
    <r>
      <rPr>
        <i/>
        <sz val="11"/>
        <color rgb="FF000000"/>
        <rFont val="Arial"/>
        <family val="2"/>
      </rPr>
      <t>L. heterotoma</t>
    </r>
    <r>
      <rPr>
        <sz val="11"/>
        <color rgb="FF000000"/>
        <rFont val="Arial"/>
        <family val="2"/>
      </rPr>
      <t>_infected_24hrs</t>
    </r>
  </si>
  <si>
    <r>
      <rPr>
        <i/>
        <sz val="11"/>
        <color rgb="FF000000"/>
        <rFont val="Arial"/>
        <family val="2"/>
      </rPr>
      <t>Ganaspis sp</t>
    </r>
    <r>
      <rPr>
        <sz val="11"/>
        <color rgb="FF000000"/>
        <rFont val="Arial"/>
        <family val="2"/>
      </rPr>
      <t>._infected_24hrs</t>
    </r>
  </si>
  <si>
    <r>
      <rPr>
        <i/>
        <sz val="11"/>
        <color rgb="FF000000"/>
        <rFont val="Arial"/>
        <family val="2"/>
      </rPr>
      <t>L. heterotoma</t>
    </r>
    <r>
      <rPr>
        <sz val="11"/>
        <color rgb="FF000000"/>
        <rFont val="Arial"/>
        <family val="2"/>
      </rPr>
      <t>_infected_72hrs</t>
    </r>
  </si>
  <si>
    <r>
      <t>Ganaspis sp</t>
    </r>
    <r>
      <rPr>
        <sz val="11"/>
        <color rgb="FF000000"/>
        <rFont val="Arial"/>
        <family val="2"/>
      </rPr>
      <t>._infected_72hrs</t>
    </r>
  </si>
  <si>
    <r>
      <t xml:space="preserve">Dataset S2.  Delta Ct values for the five RIP genes present in </t>
    </r>
    <r>
      <rPr>
        <b/>
        <i/>
        <sz val="12"/>
        <rFont val="Arial"/>
        <family val="2"/>
      </rPr>
      <t>S. poulsonii,</t>
    </r>
    <r>
      <rPr>
        <b/>
        <sz val="12"/>
        <color rgb="FF000000"/>
        <rFont val="Arial"/>
        <family val="2"/>
      </rPr>
      <t xml:space="preserve"> MRSO-UG strain.</t>
    </r>
  </si>
  <si>
    <r>
      <t xml:space="preserve">Dataset S2. Delta Ct values for the five RIP  genes present in </t>
    </r>
    <r>
      <rPr>
        <b/>
        <i/>
        <sz val="12"/>
        <rFont val="Arial"/>
        <family val="2"/>
      </rPr>
      <t>S. poulsonii</t>
    </r>
    <r>
      <rPr>
        <b/>
        <sz val="12"/>
        <color rgb="FF000000"/>
        <rFont val="Arial"/>
        <family val="2"/>
      </rPr>
      <t>, MRSO-BR strain.</t>
    </r>
  </si>
  <si>
    <r>
      <t>S</t>
    </r>
    <r>
      <rPr>
        <vertAlign val="superscript"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W</t>
    </r>
    <r>
      <rPr>
        <vertAlign val="superscript"/>
        <sz val="10"/>
        <color theme="1"/>
        <rFont val="Arial"/>
        <family val="2"/>
      </rPr>
      <t>–</t>
    </r>
  </si>
  <si>
    <r>
      <t>S</t>
    </r>
    <r>
      <rPr>
        <vertAlign val="superscript"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Lh</t>
    </r>
  </si>
  <si>
    <r>
      <t>S</t>
    </r>
    <r>
      <rPr>
        <vertAlign val="superscript"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Gh</t>
    </r>
  </si>
  <si>
    <r>
      <t xml:space="preserve">Dataset S2. Summarized delta Ct values for the five </t>
    </r>
    <r>
      <rPr>
        <b/>
        <i/>
        <sz val="11"/>
        <color rgb="FF000000"/>
        <rFont val="Arial"/>
        <family val="2"/>
      </rPr>
      <t>S. poulsonii</t>
    </r>
    <r>
      <rPr>
        <b/>
        <sz val="11"/>
        <color rgb="FF000000"/>
        <rFont val="Arial"/>
        <family val="2"/>
      </rPr>
      <t xml:space="preserve"> RIP genes present in the MRSO-BR and MRS-BR strains.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</si>
</sst>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Helvetica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i/>
      <sz val="12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2" fillId="2" borderId="0" xfId="0" applyFont="1" applyFill="1"/>
    <xf numFmtId="0" fontId="3" fillId="3" borderId="1" xfId="0" applyFont="1" applyFill="1" applyBorder="1" applyAlignment="1"/>
    <xf numFmtId="0" fontId="4" fillId="0" borderId="1" xfId="0" applyFont="1" applyBorder="1" applyAlignment="1"/>
    <xf numFmtId="0" fontId="5" fillId="0" borderId="2" xfId="0" applyFont="1" applyBorder="1" applyAlignment="1"/>
    <xf numFmtId="0" fontId="2" fillId="0" borderId="2" xfId="0" applyFont="1" applyBorder="1"/>
    <xf numFmtId="0" fontId="6" fillId="0" borderId="2" xfId="0" applyFont="1" applyBorder="1"/>
    <xf numFmtId="0" fontId="5" fillId="0" borderId="1" xfId="0" applyFont="1" applyBorder="1" applyAlignment="1"/>
    <xf numFmtId="0" fontId="2" fillId="0" borderId="1" xfId="0" applyFont="1" applyBorder="1"/>
    <xf numFmtId="0" fontId="6" fillId="0" borderId="1" xfId="0" applyFont="1" applyBorder="1"/>
    <xf numFmtId="0" fontId="4" fillId="0" borderId="3" xfId="0" applyFont="1" applyBorder="1" applyAlignment="1"/>
    <xf numFmtId="0" fontId="5" fillId="0" borderId="4" xfId="0" applyFont="1" applyBorder="1" applyAlignment="1"/>
    <xf numFmtId="0" fontId="2" fillId="0" borderId="4" xfId="0" applyFont="1" applyBorder="1"/>
    <xf numFmtId="0" fontId="6" fillId="0" borderId="4" xfId="0" applyFont="1" applyBorder="1"/>
    <xf numFmtId="0" fontId="5" fillId="0" borderId="3" xfId="0" applyFont="1" applyBorder="1" applyAlignment="1"/>
    <xf numFmtId="0" fontId="2" fillId="0" borderId="3" xfId="0" applyFont="1" applyBorder="1"/>
    <xf numFmtId="0" fontId="6" fillId="0" borderId="3" xfId="0" applyFont="1" applyBorder="1"/>
    <xf numFmtId="0" fontId="4" fillId="0" borderId="5" xfId="0" applyFont="1" applyBorder="1" applyAlignment="1"/>
    <xf numFmtId="0" fontId="5" fillId="0" borderId="6" xfId="0" applyFont="1" applyBorder="1" applyAlignment="1"/>
    <xf numFmtId="0" fontId="2" fillId="0" borderId="6" xfId="0" applyFont="1" applyBorder="1"/>
    <xf numFmtId="0" fontId="6" fillId="0" borderId="6" xfId="0" applyFont="1" applyBorder="1"/>
    <xf numFmtId="0" fontId="5" fillId="0" borderId="5" xfId="0" applyFont="1" applyBorder="1" applyAlignment="1"/>
    <xf numFmtId="0" fontId="2" fillId="0" borderId="5" xfId="0" applyFont="1" applyBorder="1"/>
    <xf numFmtId="0" fontId="6" fillId="0" borderId="5" xfId="0" applyFont="1" applyBorder="1"/>
    <xf numFmtId="0" fontId="2" fillId="0" borderId="0" xfId="0" applyFont="1" applyAlignment="1"/>
    <xf numFmtId="0" fontId="3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3" fillId="0" borderId="4" xfId="0" applyFont="1" applyBorder="1" applyAlignment="1"/>
    <xf numFmtId="0" fontId="3" fillId="3" borderId="7" xfId="0" applyFont="1" applyFill="1" applyBorder="1" applyAlignment="1"/>
    <xf numFmtId="0" fontId="3" fillId="3" borderId="8" xfId="0" applyFont="1" applyFill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9" xfId="0" applyFont="1" applyBorder="1"/>
    <xf numFmtId="0" fontId="9" fillId="0" borderId="0" xfId="0" applyFont="1" applyAlignment="1"/>
    <xf numFmtId="0" fontId="7" fillId="0" borderId="0" xfId="0" applyFont="1" applyAlignment="1">
      <alignment horizontal="left"/>
    </xf>
    <xf numFmtId="0" fontId="10" fillId="0" borderId="0" xfId="0" applyFont="1" applyAlignment="1"/>
    <xf numFmtId="0" fontId="1" fillId="2" borderId="0" xfId="0" applyFont="1" applyFill="1" applyAlignment="1"/>
    <xf numFmtId="0" fontId="1" fillId="2" borderId="0" xfId="0" applyFont="1" applyFill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6" fillId="0" borderId="10" xfId="0" applyFont="1" applyBorder="1" applyAlignment="1">
      <alignment horizontal="center" vertical="center"/>
    </xf>
    <xf numFmtId="0" fontId="11" fillId="0" borderId="3" xfId="0" applyFont="1" applyBorder="1" applyAlignment="1"/>
    <xf numFmtId="0" fontId="11" fillId="0" borderId="16" xfId="0" applyFont="1" applyBorder="1" applyAlignment="1"/>
    <xf numFmtId="0" fontId="4" fillId="0" borderId="16" xfId="0" applyFont="1" applyBorder="1" applyAlignment="1"/>
    <xf numFmtId="0" fontId="4" fillId="0" borderId="17" xfId="0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1" fillId="2" borderId="11" xfId="0" applyFont="1" applyFill="1" applyBorder="1" applyAlignment="1">
      <alignment horizontal="center" vertical="center" wrapText="1" shrinkToFit="1"/>
    </xf>
    <xf numFmtId="0" fontId="1" fillId="2" borderId="12" xfId="0" applyFont="1" applyFill="1" applyBorder="1" applyAlignment="1">
      <alignment horizontal="center" vertical="center" wrapText="1" shrinkToFit="1"/>
    </xf>
    <xf numFmtId="0" fontId="1" fillId="2" borderId="13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40"/>
  <sheetViews>
    <sheetView zoomScale="139" workbookViewId="0">
      <selection activeCell="C22" sqref="C22"/>
    </sheetView>
  </sheetViews>
  <sheetFormatPr baseColWidth="10" defaultColWidth="14.5" defaultRowHeight="15.75" customHeight="1" x14ac:dyDescent="0.15"/>
  <cols>
    <col min="1" max="1" width="31.83203125" customWidth="1"/>
    <col min="2" max="2" width="24.1640625" customWidth="1"/>
    <col min="3" max="3" width="17.83203125" customWidth="1"/>
    <col min="4" max="4" width="23.5" customWidth="1"/>
    <col min="5" max="6" width="17.83203125" customWidth="1"/>
    <col min="7" max="7" width="20.6640625" customWidth="1"/>
    <col min="8" max="8" width="15.83203125" customWidth="1"/>
    <col min="9" max="9" width="25.33203125" customWidth="1"/>
    <col min="10" max="10" width="18.6640625" customWidth="1"/>
    <col min="12" max="12" width="24" customWidth="1"/>
    <col min="13" max="13" width="18.5" customWidth="1"/>
  </cols>
  <sheetData>
    <row r="1" spans="1:29" ht="39.75" customHeight="1" x14ac:dyDescent="0.2">
      <c r="A1" s="49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39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29" ht="15" x14ac:dyDescent="0.2">
      <c r="A3" s="3" t="s">
        <v>13</v>
      </c>
      <c r="B3" s="4" t="s">
        <v>14</v>
      </c>
      <c r="C3" s="4">
        <v>26.13</v>
      </c>
      <c r="D3" s="5">
        <f t="shared" ref="D3:D20" si="0">C3*(LOG(1.998)/LOG(2))</f>
        <v>26.092283517195554</v>
      </c>
      <c r="E3" s="4">
        <v>22.04</v>
      </c>
      <c r="F3" s="5">
        <f t="shared" ref="F3:F20" si="1">E3*(LOG(1.921)/LOG(2))</f>
        <v>20.758539718835817</v>
      </c>
      <c r="G3" s="6">
        <f t="shared" ref="G3:G20" si="2">D3-F3</f>
        <v>5.3337437983597376</v>
      </c>
      <c r="H3" s="7">
        <v>28.49</v>
      </c>
      <c r="I3" s="8">
        <f t="shared" ref="I3:I20" si="3">H3*(LOG(1.995)/LOG(2))</f>
        <v>28.387115386292727</v>
      </c>
      <c r="J3" s="9">
        <f t="shared" ref="J3:J20" si="4">D3-I3</f>
        <v>-2.2948318690971732</v>
      </c>
      <c r="K3" s="4">
        <v>27.44</v>
      </c>
      <c r="L3" s="8">
        <f t="shared" ref="L3:L20" si="5">K3*(LOG(2.04)/LOG(2))</f>
        <v>28.223937536279397</v>
      </c>
      <c r="M3" s="9">
        <f t="shared" ref="M3:M20" si="6">D3-L3</f>
        <v>-2.1316540190838431</v>
      </c>
    </row>
    <row r="4" spans="1:29" ht="15" x14ac:dyDescent="0.2">
      <c r="A4" s="10" t="s">
        <v>13</v>
      </c>
      <c r="B4" s="11" t="s">
        <v>14</v>
      </c>
      <c r="C4" s="11">
        <v>26.89</v>
      </c>
      <c r="D4" s="12">
        <f t="shared" si="0"/>
        <v>26.851186520374608</v>
      </c>
      <c r="E4" s="11">
        <v>22.45</v>
      </c>
      <c r="F4" s="12">
        <f t="shared" si="1"/>
        <v>21.144701301627229</v>
      </c>
      <c r="G4" s="13">
        <f t="shared" si="2"/>
        <v>5.7064852187473782</v>
      </c>
      <c r="H4" s="14">
        <v>29.19</v>
      </c>
      <c r="I4" s="15">
        <f t="shared" si="3"/>
        <v>29.084587508806063</v>
      </c>
      <c r="J4" s="16">
        <f t="shared" si="4"/>
        <v>-2.2334009884314554</v>
      </c>
      <c r="K4" s="11">
        <v>28.52</v>
      </c>
      <c r="L4" s="15">
        <f t="shared" si="5"/>
        <v>29.334792220651909</v>
      </c>
      <c r="M4" s="16">
        <f t="shared" si="6"/>
        <v>-2.4836057002773018</v>
      </c>
    </row>
    <row r="5" spans="1:29" ht="15" x14ac:dyDescent="0.2">
      <c r="A5" s="10" t="s">
        <v>13</v>
      </c>
      <c r="B5" s="11" t="s">
        <v>14</v>
      </c>
      <c r="C5" s="11">
        <v>26.1</v>
      </c>
      <c r="D5" s="12">
        <f t="shared" si="0"/>
        <v>26.062326819701646</v>
      </c>
      <c r="E5" s="11">
        <v>21.66</v>
      </c>
      <c r="F5" s="12">
        <f t="shared" si="1"/>
        <v>20.400633861614512</v>
      </c>
      <c r="G5" s="13">
        <f t="shared" si="2"/>
        <v>5.6616929580871336</v>
      </c>
      <c r="H5" s="14">
        <v>28.63</v>
      </c>
      <c r="I5" s="15">
        <f t="shared" si="3"/>
        <v>28.526609810795396</v>
      </c>
      <c r="J5" s="16">
        <f t="shared" si="4"/>
        <v>-2.46428299109375</v>
      </c>
      <c r="K5" s="11">
        <v>27.66</v>
      </c>
      <c r="L5" s="15">
        <f t="shared" si="5"/>
        <v>28.450222749762688</v>
      </c>
      <c r="M5" s="16">
        <f t="shared" si="6"/>
        <v>-2.3878959300610418</v>
      </c>
    </row>
    <row r="6" spans="1:29" ht="15" x14ac:dyDescent="0.2">
      <c r="A6" s="10" t="s">
        <v>15</v>
      </c>
      <c r="B6" s="11" t="s">
        <v>14</v>
      </c>
      <c r="C6" s="11">
        <v>25.24</v>
      </c>
      <c r="D6" s="12">
        <f t="shared" si="0"/>
        <v>25.20356815820956</v>
      </c>
      <c r="E6" s="11">
        <v>21.94</v>
      </c>
      <c r="F6" s="12">
        <f t="shared" si="1"/>
        <v>20.664353966935476</v>
      </c>
      <c r="G6" s="13">
        <f t="shared" si="2"/>
        <v>4.539214191274084</v>
      </c>
      <c r="H6" s="14">
        <v>27.11</v>
      </c>
      <c r="I6" s="15">
        <f t="shared" si="3"/>
        <v>27.012098916195011</v>
      </c>
      <c r="J6" s="16">
        <f t="shared" si="4"/>
        <v>-1.8085307579854515</v>
      </c>
      <c r="K6" s="11">
        <v>24.78</v>
      </c>
      <c r="L6" s="15">
        <f t="shared" si="5"/>
        <v>25.487943591435986</v>
      </c>
      <c r="M6" s="16">
        <f t="shared" si="6"/>
        <v>-0.28437543322642611</v>
      </c>
    </row>
    <row r="7" spans="1:29" ht="15" x14ac:dyDescent="0.2">
      <c r="A7" s="10" t="s">
        <v>15</v>
      </c>
      <c r="B7" s="11" t="s">
        <v>14</v>
      </c>
      <c r="C7" s="11">
        <v>25.11</v>
      </c>
      <c r="D7" s="12">
        <f t="shared" si="0"/>
        <v>25.073755802402616</v>
      </c>
      <c r="E7" s="11">
        <v>21.22</v>
      </c>
      <c r="F7" s="12">
        <f t="shared" si="1"/>
        <v>19.986216553252998</v>
      </c>
      <c r="G7" s="13">
        <f t="shared" si="2"/>
        <v>5.0875392491496179</v>
      </c>
      <c r="H7" s="14">
        <v>27.05</v>
      </c>
      <c r="I7" s="15">
        <f t="shared" si="3"/>
        <v>26.952315591408155</v>
      </c>
      <c r="J7" s="16">
        <f t="shared" si="4"/>
        <v>-1.8785597890055392</v>
      </c>
      <c r="K7" s="11">
        <v>24.98</v>
      </c>
      <c r="L7" s="15">
        <f t="shared" si="5"/>
        <v>25.69365742187534</v>
      </c>
      <c r="M7" s="16">
        <f t="shared" si="6"/>
        <v>-0.61990161947272426</v>
      </c>
    </row>
    <row r="8" spans="1:29" ht="15" x14ac:dyDescent="0.2">
      <c r="A8" s="17" t="s">
        <v>15</v>
      </c>
      <c r="B8" s="18" t="s">
        <v>14</v>
      </c>
      <c r="C8" s="18">
        <v>24.61</v>
      </c>
      <c r="D8" s="19">
        <f t="shared" si="0"/>
        <v>24.57447751083745</v>
      </c>
      <c r="E8" s="18">
        <v>20.65</v>
      </c>
      <c r="F8" s="19">
        <f t="shared" si="1"/>
        <v>19.449357767421034</v>
      </c>
      <c r="G8" s="20">
        <f t="shared" si="2"/>
        <v>5.1251197434164162</v>
      </c>
      <c r="H8" s="21">
        <v>26.53</v>
      </c>
      <c r="I8" s="22">
        <f t="shared" si="3"/>
        <v>26.434193443255392</v>
      </c>
      <c r="J8" s="23">
        <f t="shared" si="4"/>
        <v>-1.8597159324179415</v>
      </c>
      <c r="K8" s="18">
        <v>24.49</v>
      </c>
      <c r="L8" s="22">
        <f t="shared" si="5"/>
        <v>25.189658537298921</v>
      </c>
      <c r="M8" s="23">
        <f t="shared" si="6"/>
        <v>-0.61518102646147099</v>
      </c>
    </row>
    <row r="9" spans="1:29" ht="15" x14ac:dyDescent="0.2">
      <c r="A9" s="3" t="s">
        <v>27</v>
      </c>
      <c r="B9" s="11" t="s">
        <v>14</v>
      </c>
      <c r="C9" s="11">
        <v>27.51</v>
      </c>
      <c r="D9" s="12">
        <f t="shared" si="0"/>
        <v>27.470291601915413</v>
      </c>
      <c r="E9" s="11">
        <v>23.37</v>
      </c>
      <c r="F9" s="12">
        <f t="shared" si="1"/>
        <v>22.011210219110396</v>
      </c>
      <c r="G9" s="13">
        <f t="shared" si="2"/>
        <v>5.4590813828050173</v>
      </c>
      <c r="H9" s="14">
        <v>30.38</v>
      </c>
      <c r="I9" s="15">
        <f t="shared" si="3"/>
        <v>30.27029011707873</v>
      </c>
      <c r="J9" s="16">
        <f t="shared" si="4"/>
        <v>-2.7999985151633169</v>
      </c>
      <c r="K9" s="11">
        <v>29.14</v>
      </c>
      <c r="L9" s="15">
        <f t="shared" si="5"/>
        <v>29.972505095013908</v>
      </c>
      <c r="M9" s="16">
        <f t="shared" si="6"/>
        <v>-2.5022134930984947</v>
      </c>
    </row>
    <row r="10" spans="1:29" ht="15" x14ac:dyDescent="0.2">
      <c r="A10" s="10" t="s">
        <v>27</v>
      </c>
      <c r="B10" s="11" t="s">
        <v>14</v>
      </c>
      <c r="C10" s="11">
        <v>27.24</v>
      </c>
      <c r="D10" s="12">
        <f t="shared" si="0"/>
        <v>27.200681324470221</v>
      </c>
      <c r="E10" s="11">
        <v>23.05</v>
      </c>
      <c r="F10" s="12">
        <f t="shared" si="1"/>
        <v>21.709815813029294</v>
      </c>
      <c r="G10" s="13">
        <f t="shared" si="2"/>
        <v>5.4908655114409264</v>
      </c>
      <c r="H10" s="14">
        <v>30.52</v>
      </c>
      <c r="I10" s="15">
        <f t="shared" si="3"/>
        <v>30.409784541581399</v>
      </c>
      <c r="J10" s="16">
        <f t="shared" si="4"/>
        <v>-3.2091032171111777</v>
      </c>
      <c r="K10" s="11">
        <v>29.54</v>
      </c>
      <c r="L10" s="15">
        <f t="shared" si="5"/>
        <v>30.383932755892616</v>
      </c>
      <c r="M10" s="16">
        <f t="shared" si="6"/>
        <v>-3.183251431422395</v>
      </c>
    </row>
    <row r="11" spans="1:29" ht="15" x14ac:dyDescent="0.2">
      <c r="A11" s="10" t="s">
        <v>27</v>
      </c>
      <c r="B11" s="11" t="s">
        <v>14</v>
      </c>
      <c r="C11" s="11">
        <v>27.67</v>
      </c>
      <c r="D11" s="12">
        <f t="shared" si="0"/>
        <v>27.630060655216266</v>
      </c>
      <c r="E11" s="11">
        <v>23.82</v>
      </c>
      <c r="F11" s="12">
        <f t="shared" si="1"/>
        <v>22.435046102661943</v>
      </c>
      <c r="G11" s="13">
        <f t="shared" si="2"/>
        <v>5.1950145525543228</v>
      </c>
      <c r="H11" s="14">
        <v>31.15</v>
      </c>
      <c r="I11" s="15">
        <f t="shared" si="3"/>
        <v>31.037509451843398</v>
      </c>
      <c r="J11" s="16">
        <f t="shared" si="4"/>
        <v>-3.4074487966271327</v>
      </c>
      <c r="K11" s="11">
        <v>29.72</v>
      </c>
      <c r="L11" s="15">
        <f t="shared" si="5"/>
        <v>30.569075203288033</v>
      </c>
      <c r="M11" s="16">
        <f t="shared" si="6"/>
        <v>-2.9390145480717678</v>
      </c>
    </row>
    <row r="12" spans="1:29" ht="15" x14ac:dyDescent="0.2">
      <c r="A12" s="10" t="s">
        <v>27</v>
      </c>
      <c r="B12" s="11" t="s">
        <v>14</v>
      </c>
      <c r="C12" s="11">
        <v>25.48</v>
      </c>
      <c r="D12" s="12">
        <f t="shared" si="0"/>
        <v>25.44322173816084</v>
      </c>
      <c r="E12" s="11">
        <v>20.57</v>
      </c>
      <c r="F12" s="12">
        <f t="shared" si="1"/>
        <v>19.374009165900762</v>
      </c>
      <c r="G12" s="13">
        <f t="shared" si="2"/>
        <v>6.0692125722600778</v>
      </c>
      <c r="H12" s="14">
        <v>27.91</v>
      </c>
      <c r="I12" s="15">
        <f t="shared" si="3"/>
        <v>27.809209913353108</v>
      </c>
      <c r="J12" s="16">
        <f t="shared" si="4"/>
        <v>-2.3659881751922676</v>
      </c>
      <c r="K12" s="11">
        <v>25.77</v>
      </c>
      <c r="L12" s="15">
        <f t="shared" si="5"/>
        <v>26.506227052110788</v>
      </c>
      <c r="M12" s="16">
        <f t="shared" si="6"/>
        <v>-1.0630053139499474</v>
      </c>
    </row>
    <row r="13" spans="1:29" ht="15" x14ac:dyDescent="0.2">
      <c r="A13" s="10" t="s">
        <v>27</v>
      </c>
      <c r="B13" s="11" t="s">
        <v>14</v>
      </c>
      <c r="C13" s="11">
        <v>25.27</v>
      </c>
      <c r="D13" s="12">
        <f t="shared" si="0"/>
        <v>25.233524855703472</v>
      </c>
      <c r="E13" s="11">
        <v>20.53</v>
      </c>
      <c r="F13" s="12">
        <f t="shared" si="1"/>
        <v>19.336334865140625</v>
      </c>
      <c r="G13" s="13">
        <f t="shared" si="2"/>
        <v>5.8971899905628469</v>
      </c>
      <c r="H13" s="14">
        <v>28.69</v>
      </c>
      <c r="I13" s="15">
        <f t="shared" si="3"/>
        <v>28.586393135582252</v>
      </c>
      <c r="J13" s="16">
        <f t="shared" si="4"/>
        <v>-3.3528682798787806</v>
      </c>
      <c r="K13" s="11">
        <v>26.74</v>
      </c>
      <c r="L13" s="15">
        <f t="shared" si="5"/>
        <v>27.503939129741656</v>
      </c>
      <c r="M13" s="16">
        <f t="shared" si="6"/>
        <v>-2.2704142740381847</v>
      </c>
    </row>
    <row r="14" spans="1:29" ht="15" x14ac:dyDescent="0.2">
      <c r="A14" s="47" t="s">
        <v>27</v>
      </c>
      <c r="B14" s="18" t="s">
        <v>14</v>
      </c>
      <c r="C14" s="18">
        <v>24.59</v>
      </c>
      <c r="D14" s="19">
        <f t="shared" si="0"/>
        <v>24.554506379174846</v>
      </c>
      <c r="E14" s="18">
        <v>20.39</v>
      </c>
      <c r="F14" s="19">
        <f t="shared" si="1"/>
        <v>19.204474812480143</v>
      </c>
      <c r="G14" s="20">
        <f t="shared" si="2"/>
        <v>5.3500315666947031</v>
      </c>
      <c r="H14" s="21">
        <v>27.51</v>
      </c>
      <c r="I14" s="22">
        <f t="shared" si="3"/>
        <v>27.410654414774061</v>
      </c>
      <c r="J14" s="23">
        <f t="shared" si="4"/>
        <v>-2.8561480355992153</v>
      </c>
      <c r="K14" s="18">
        <v>25.52</v>
      </c>
      <c r="L14" s="22">
        <f t="shared" si="5"/>
        <v>26.249084764061596</v>
      </c>
      <c r="M14" s="23">
        <f t="shared" si="6"/>
        <v>-1.6945783848867499</v>
      </c>
    </row>
    <row r="15" spans="1:29" ht="15" x14ac:dyDescent="0.2">
      <c r="A15" s="48" t="s">
        <v>28</v>
      </c>
      <c r="B15" s="11" t="s">
        <v>14</v>
      </c>
      <c r="C15" s="11">
        <v>27.58</v>
      </c>
      <c r="D15" s="12">
        <f t="shared" si="0"/>
        <v>27.540190562734534</v>
      </c>
      <c r="E15" s="11">
        <v>23.43</v>
      </c>
      <c r="F15" s="12">
        <f t="shared" si="1"/>
        <v>22.067721670250599</v>
      </c>
      <c r="G15" s="13">
        <f t="shared" si="2"/>
        <v>5.4724688924839349</v>
      </c>
      <c r="H15" s="14">
        <v>30.81</v>
      </c>
      <c r="I15" s="15">
        <f t="shared" si="3"/>
        <v>30.698737278051208</v>
      </c>
      <c r="J15" s="16">
        <f t="shared" si="4"/>
        <v>-3.1585467153166746</v>
      </c>
      <c r="K15" s="11">
        <v>30.18</v>
      </c>
      <c r="L15" s="15">
        <f t="shared" si="5"/>
        <v>31.042217013298551</v>
      </c>
      <c r="M15" s="16">
        <f t="shared" si="6"/>
        <v>-3.5020264505640171</v>
      </c>
    </row>
    <row r="16" spans="1:29" ht="15" x14ac:dyDescent="0.2">
      <c r="A16" s="10" t="s">
        <v>28</v>
      </c>
      <c r="B16" s="11" t="s">
        <v>14</v>
      </c>
      <c r="C16" s="11">
        <v>26.84</v>
      </c>
      <c r="D16" s="12">
        <f t="shared" si="0"/>
        <v>26.801258691218091</v>
      </c>
      <c r="E16" s="11">
        <v>22.64</v>
      </c>
      <c r="F16" s="12">
        <f t="shared" si="1"/>
        <v>21.323654230237885</v>
      </c>
      <c r="G16" s="13">
        <f t="shared" si="2"/>
        <v>5.4776044609802064</v>
      </c>
      <c r="H16" s="14">
        <v>30.43</v>
      </c>
      <c r="I16" s="15">
        <f t="shared" si="3"/>
        <v>30.320109554401114</v>
      </c>
      <c r="J16" s="16">
        <f t="shared" si="4"/>
        <v>-3.5188508631830224</v>
      </c>
      <c r="K16" s="11">
        <v>29.13</v>
      </c>
      <c r="L16" s="15">
        <f t="shared" si="5"/>
        <v>29.96221940349194</v>
      </c>
      <c r="M16" s="16">
        <f t="shared" si="6"/>
        <v>-3.1609607122738481</v>
      </c>
    </row>
    <row r="17" spans="1:13" ht="15" x14ac:dyDescent="0.2">
      <c r="A17" s="10" t="s">
        <v>28</v>
      </c>
      <c r="B17" s="11" t="s">
        <v>14</v>
      </c>
      <c r="C17" s="11">
        <v>26.33</v>
      </c>
      <c r="D17" s="12">
        <f t="shared" si="0"/>
        <v>26.291994833821619</v>
      </c>
      <c r="E17" s="11">
        <v>22.27</v>
      </c>
      <c r="F17" s="12">
        <f t="shared" si="1"/>
        <v>20.97516694820661</v>
      </c>
      <c r="G17" s="13">
        <f t="shared" si="2"/>
        <v>5.3168278856150089</v>
      </c>
      <c r="H17" s="14">
        <v>30.04</v>
      </c>
      <c r="I17" s="15">
        <f t="shared" si="3"/>
        <v>29.93151794328654</v>
      </c>
      <c r="J17" s="16">
        <f t="shared" si="4"/>
        <v>-3.6395231094649212</v>
      </c>
      <c r="K17" s="11">
        <v>29.1</v>
      </c>
      <c r="L17" s="15">
        <f t="shared" si="5"/>
        <v>29.931362328926038</v>
      </c>
      <c r="M17" s="16">
        <f t="shared" si="6"/>
        <v>-3.6393674951044197</v>
      </c>
    </row>
    <row r="18" spans="1:13" ht="15" x14ac:dyDescent="0.2">
      <c r="A18" s="10" t="s">
        <v>28</v>
      </c>
      <c r="B18" s="11" t="s">
        <v>14</v>
      </c>
      <c r="C18" s="11">
        <v>25.89</v>
      </c>
      <c r="D18" s="12">
        <f t="shared" si="0"/>
        <v>25.852629937244277</v>
      </c>
      <c r="E18" s="11">
        <v>20.98</v>
      </c>
      <c r="F18" s="12">
        <f t="shared" si="1"/>
        <v>19.760170748692172</v>
      </c>
      <c r="G18" s="13">
        <f t="shared" si="2"/>
        <v>6.0924591885521053</v>
      </c>
      <c r="H18" s="14">
        <v>28.66</v>
      </c>
      <c r="I18" s="15">
        <f t="shared" si="3"/>
        <v>28.556501473188824</v>
      </c>
      <c r="J18" s="16">
        <f t="shared" si="4"/>
        <v>-2.7038715359445469</v>
      </c>
      <c r="K18" s="11">
        <v>27.75</v>
      </c>
      <c r="L18" s="15">
        <f t="shared" si="5"/>
        <v>28.542793973460395</v>
      </c>
      <c r="M18" s="16">
        <f t="shared" si="6"/>
        <v>-2.6901640362161174</v>
      </c>
    </row>
    <row r="19" spans="1:13" ht="15" x14ac:dyDescent="0.2">
      <c r="A19" s="10" t="s">
        <v>28</v>
      </c>
      <c r="B19" s="11" t="s">
        <v>14</v>
      </c>
      <c r="C19" s="11">
        <v>24.91</v>
      </c>
      <c r="D19" s="12">
        <f t="shared" si="0"/>
        <v>24.874044485776551</v>
      </c>
      <c r="E19" s="11">
        <v>20.21</v>
      </c>
      <c r="F19" s="12">
        <f t="shared" si="1"/>
        <v>19.034940459059523</v>
      </c>
      <c r="G19" s="13">
        <f t="shared" si="2"/>
        <v>5.8391040267170276</v>
      </c>
      <c r="H19" s="14">
        <v>28.12</v>
      </c>
      <c r="I19" s="15">
        <f t="shared" si="3"/>
        <v>28.018451550107109</v>
      </c>
      <c r="J19" s="16">
        <f t="shared" si="4"/>
        <v>-3.1444070643305579</v>
      </c>
      <c r="K19" s="11">
        <v>26.4</v>
      </c>
      <c r="L19" s="15">
        <f t="shared" si="5"/>
        <v>27.154225617994754</v>
      </c>
      <c r="M19" s="16">
        <f t="shared" si="6"/>
        <v>-2.2801811322182033</v>
      </c>
    </row>
    <row r="20" spans="1:13" ht="15" x14ac:dyDescent="0.2">
      <c r="A20" s="47" t="s">
        <v>28</v>
      </c>
      <c r="B20" s="18" t="s">
        <v>14</v>
      </c>
      <c r="C20" s="18">
        <v>24.89</v>
      </c>
      <c r="D20" s="19">
        <f t="shared" si="0"/>
        <v>24.854073354113947</v>
      </c>
      <c r="E20" s="18">
        <v>20.350000000000001</v>
      </c>
      <c r="F20" s="19">
        <f t="shared" si="1"/>
        <v>19.166800511720005</v>
      </c>
      <c r="G20" s="20">
        <f t="shared" si="2"/>
        <v>5.6872728423939414</v>
      </c>
      <c r="H20" s="21">
        <v>28.51</v>
      </c>
      <c r="I20" s="22">
        <f t="shared" si="3"/>
        <v>28.407043161221683</v>
      </c>
      <c r="J20" s="23">
        <f t="shared" si="4"/>
        <v>-3.5529698071077362</v>
      </c>
      <c r="K20" s="18">
        <v>27.09</v>
      </c>
      <c r="L20" s="22">
        <f t="shared" si="5"/>
        <v>27.863938333010527</v>
      </c>
      <c r="M20" s="23">
        <f t="shared" si="6"/>
        <v>-3.0098649788965801</v>
      </c>
    </row>
    <row r="22" spans="1:13" ht="39.75" customHeight="1" x14ac:dyDescent="0.15">
      <c r="A22" s="37" t="s">
        <v>16</v>
      </c>
      <c r="B22" s="28"/>
      <c r="C22" s="28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4" x14ac:dyDescent="0.15">
      <c r="A23" s="37" t="s">
        <v>17</v>
      </c>
      <c r="B23" s="28"/>
      <c r="C23" s="28"/>
      <c r="E23" s="26"/>
      <c r="G23" s="27"/>
      <c r="H23" s="24"/>
      <c r="J23" s="27"/>
      <c r="K23" s="24"/>
      <c r="M23" s="27"/>
    </row>
    <row r="24" spans="1:13" ht="14" x14ac:dyDescent="0.15">
      <c r="A24" s="28"/>
      <c r="B24" s="24"/>
      <c r="C24" s="24"/>
      <c r="E24" s="26"/>
      <c r="G24" s="27"/>
      <c r="H24" s="24"/>
      <c r="J24" s="27"/>
      <c r="K24" s="24"/>
      <c r="M24" s="27"/>
    </row>
    <row r="25" spans="1:13" ht="14" x14ac:dyDescent="0.15">
      <c r="A25" s="28"/>
      <c r="B25" s="24"/>
      <c r="C25" s="24"/>
      <c r="E25" s="26"/>
      <c r="G25" s="27"/>
      <c r="H25" s="24"/>
      <c r="J25" s="27"/>
      <c r="K25" s="24"/>
      <c r="M25" s="27"/>
    </row>
    <row r="26" spans="1:13" ht="14" x14ac:dyDescent="0.15">
      <c r="A26" s="28"/>
      <c r="B26" s="24"/>
      <c r="C26" s="24"/>
      <c r="E26" s="26"/>
      <c r="G26" s="27"/>
      <c r="H26" s="24"/>
      <c r="J26" s="27"/>
      <c r="K26" s="24"/>
      <c r="M26" s="27"/>
    </row>
    <row r="27" spans="1:13" ht="14" x14ac:dyDescent="0.15">
      <c r="A27" s="28"/>
      <c r="B27" s="24"/>
      <c r="C27" s="24"/>
      <c r="E27" s="26"/>
      <c r="G27" s="27"/>
      <c r="H27" s="24"/>
      <c r="J27" s="27"/>
      <c r="K27" s="24"/>
      <c r="M27" s="27"/>
    </row>
    <row r="28" spans="1:13" ht="14" x14ac:dyDescent="0.15">
      <c r="A28" s="28"/>
      <c r="B28" s="24"/>
      <c r="C28" s="24"/>
      <c r="E28" s="26"/>
      <c r="G28" s="27"/>
      <c r="H28" s="24"/>
      <c r="J28" s="27"/>
      <c r="K28" s="24"/>
      <c r="M28" s="27"/>
    </row>
    <row r="29" spans="1:13" ht="14" x14ac:dyDescent="0.15">
      <c r="A29" s="28"/>
      <c r="B29" s="24"/>
      <c r="C29" s="24"/>
      <c r="E29" s="26"/>
      <c r="G29" s="27"/>
      <c r="H29" s="24"/>
      <c r="J29" s="27"/>
      <c r="K29" s="24"/>
      <c r="M29" s="27"/>
    </row>
    <row r="30" spans="1:13" ht="14" x14ac:dyDescent="0.15">
      <c r="A30" s="28"/>
      <c r="B30" s="24"/>
      <c r="C30" s="24"/>
      <c r="E30" s="26"/>
      <c r="G30" s="27"/>
      <c r="H30" s="24"/>
      <c r="J30" s="27"/>
      <c r="K30" s="24"/>
      <c r="M30" s="27"/>
    </row>
    <row r="31" spans="1:13" ht="14" x14ac:dyDescent="0.15">
      <c r="A31" s="28"/>
      <c r="B31" s="24"/>
      <c r="C31" s="24"/>
      <c r="E31" s="26"/>
      <c r="G31" s="27"/>
      <c r="H31" s="24"/>
      <c r="J31" s="27"/>
      <c r="K31" s="24"/>
      <c r="M31" s="27"/>
    </row>
    <row r="32" spans="1:13" ht="14" x14ac:dyDescent="0.15">
      <c r="A32" s="28"/>
      <c r="B32" s="24"/>
      <c r="C32" s="24"/>
      <c r="E32" s="26"/>
      <c r="G32" s="27"/>
      <c r="H32" s="24"/>
      <c r="J32" s="27"/>
      <c r="K32" s="24"/>
      <c r="M32" s="27"/>
    </row>
    <row r="33" spans="1:13" ht="14" x14ac:dyDescent="0.15">
      <c r="A33" s="28"/>
      <c r="B33" s="24"/>
      <c r="C33" s="24"/>
      <c r="E33" s="26"/>
      <c r="G33" s="27"/>
      <c r="H33" s="24"/>
      <c r="J33" s="27"/>
      <c r="K33" s="24"/>
      <c r="M33" s="27"/>
    </row>
    <row r="34" spans="1:13" ht="14" x14ac:dyDescent="0.15">
      <c r="A34" s="28"/>
      <c r="B34" s="24"/>
      <c r="C34" s="24"/>
      <c r="E34" s="26"/>
      <c r="G34" s="27"/>
      <c r="H34" s="24"/>
      <c r="J34" s="27"/>
      <c r="K34" s="24"/>
      <c r="M34" s="27"/>
    </row>
    <row r="35" spans="1:13" ht="14" x14ac:dyDescent="0.15">
      <c r="A35" s="28"/>
      <c r="B35" s="24"/>
      <c r="C35" s="24"/>
      <c r="E35" s="26"/>
      <c r="G35" s="27"/>
      <c r="H35" s="24"/>
      <c r="J35" s="27"/>
      <c r="K35" s="24"/>
      <c r="M35" s="27"/>
    </row>
    <row r="36" spans="1:13" ht="14" x14ac:dyDescent="0.15">
      <c r="A36" s="28"/>
      <c r="B36" s="24"/>
      <c r="C36" s="24"/>
      <c r="E36" s="26"/>
      <c r="G36" s="27"/>
      <c r="H36" s="24"/>
      <c r="J36" s="27"/>
      <c r="K36" s="24"/>
      <c r="M36" s="27"/>
    </row>
    <row r="37" spans="1:13" ht="14" x14ac:dyDescent="0.15">
      <c r="A37" s="28"/>
      <c r="B37" s="24"/>
      <c r="C37" s="24"/>
      <c r="E37" s="26"/>
      <c r="G37" s="27"/>
      <c r="H37" s="24"/>
      <c r="J37" s="27"/>
      <c r="K37" s="24"/>
      <c r="M37" s="27"/>
    </row>
    <row r="38" spans="1:13" ht="14" x14ac:dyDescent="0.15">
      <c r="A38" s="28"/>
      <c r="B38" s="24"/>
      <c r="C38" s="24"/>
      <c r="E38" s="26"/>
      <c r="G38" s="27"/>
      <c r="H38" s="24"/>
      <c r="J38" s="27"/>
      <c r="K38" s="24"/>
      <c r="M38" s="27"/>
    </row>
    <row r="39" spans="1:13" ht="14" x14ac:dyDescent="0.15">
      <c r="A39" s="28"/>
      <c r="B39" s="24"/>
      <c r="C39" s="24"/>
      <c r="E39" s="26"/>
      <c r="G39" s="27"/>
      <c r="H39" s="24"/>
      <c r="J39" s="27"/>
      <c r="K39" s="24"/>
      <c r="M39" s="27"/>
    </row>
    <row r="40" spans="1:13" ht="14" x14ac:dyDescent="0.15">
      <c r="A40" s="28"/>
      <c r="B40" s="24"/>
      <c r="C40" s="24"/>
      <c r="E40" s="26"/>
      <c r="G40" s="27"/>
      <c r="H40" s="24"/>
      <c r="J40" s="27"/>
      <c r="K40" s="24"/>
      <c r="M40" s="27"/>
    </row>
  </sheetData>
  <mergeCells count="1"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27"/>
  <sheetViews>
    <sheetView topLeftCell="F1" zoomScale="165" workbookViewId="0">
      <selection activeCell="A20" sqref="A20:XFD20"/>
    </sheetView>
  </sheetViews>
  <sheetFormatPr baseColWidth="10" defaultColWidth="14.5" defaultRowHeight="15.75" customHeight="1" x14ac:dyDescent="0.15"/>
  <cols>
    <col min="1" max="1" width="29.6640625" customWidth="1"/>
    <col min="4" max="4" width="17.83203125" customWidth="1"/>
    <col min="6" max="6" width="18.5" customWidth="1"/>
    <col min="7" max="7" width="20.83203125" customWidth="1"/>
    <col min="10" max="10" width="20.33203125" customWidth="1"/>
    <col min="13" max="13" width="21.83203125" customWidth="1"/>
  </cols>
  <sheetData>
    <row r="1" spans="1:26" ht="34.5" customHeight="1" x14ac:dyDescent="0.2">
      <c r="A1" s="38" t="s">
        <v>32</v>
      </c>
      <c r="B1" s="39"/>
      <c r="C1" s="39"/>
      <c r="D1" s="39"/>
      <c r="E1" s="39"/>
      <c r="F1" s="25"/>
      <c r="G1" s="25"/>
      <c r="H1" s="25"/>
      <c r="I1" s="25"/>
      <c r="J1" s="25"/>
      <c r="K1" s="25"/>
      <c r="L1" s="25"/>
      <c r="M1" s="29"/>
    </row>
    <row r="2" spans="1:26" ht="34.5" customHeight="1" x14ac:dyDescent="0.15">
      <c r="A2" s="30" t="s">
        <v>0</v>
      </c>
      <c r="B2" s="30" t="s">
        <v>1</v>
      </c>
      <c r="C2" s="31" t="s">
        <v>2</v>
      </c>
      <c r="D2" s="30" t="s">
        <v>3</v>
      </c>
      <c r="E2" s="30" t="s">
        <v>4</v>
      </c>
      <c r="F2" s="31" t="s">
        <v>5</v>
      </c>
      <c r="G2" s="30" t="s">
        <v>6</v>
      </c>
      <c r="H2" s="30" t="s">
        <v>7</v>
      </c>
      <c r="I2" s="30" t="s">
        <v>8</v>
      </c>
      <c r="J2" s="31" t="s">
        <v>9</v>
      </c>
      <c r="K2" s="30" t="s">
        <v>10</v>
      </c>
      <c r="L2" s="30" t="s">
        <v>11</v>
      </c>
      <c r="M2" s="30" t="s">
        <v>12</v>
      </c>
    </row>
    <row r="3" spans="1:26" ht="14" x14ac:dyDescent="0.15">
      <c r="A3" s="10" t="s">
        <v>13</v>
      </c>
      <c r="B3" s="32" t="s">
        <v>18</v>
      </c>
      <c r="C3" s="33">
        <v>27.29</v>
      </c>
      <c r="D3" s="15">
        <f t="shared" ref="D3:D20" si="0">C3*(LOG(1.998)/LOG(2))</f>
        <v>27.250609153626741</v>
      </c>
      <c r="E3" s="32">
        <v>22.59</v>
      </c>
      <c r="F3" s="12">
        <f t="shared" ref="F3:F20" si="1">E3*(LOG(1.921)/LOG(2))</f>
        <v>21.276561354287711</v>
      </c>
      <c r="G3" s="16">
        <f t="shared" ref="G3:G20" si="2">D3-F3</f>
        <v>5.9740477993390293</v>
      </c>
      <c r="H3" s="32">
        <v>30.1</v>
      </c>
      <c r="I3" s="15">
        <f t="shared" ref="I3:I20" si="3">H3*(LOG(1.995)/LOG(2))</f>
        <v>29.9913012680734</v>
      </c>
      <c r="J3" s="13">
        <f t="shared" ref="J3:J20" si="4">D3-I3</f>
        <v>-2.7406921144466594</v>
      </c>
      <c r="K3" s="32">
        <v>26.99</v>
      </c>
      <c r="L3" s="15">
        <f t="shared" ref="L3:L20" si="5">K3*(LOG(2.04)/LOG(2))</f>
        <v>27.761081417790848</v>
      </c>
      <c r="M3" s="16">
        <f t="shared" ref="M3:M20" si="6">D3-L3</f>
        <v>-0.51047226416410751</v>
      </c>
    </row>
    <row r="4" spans="1:26" ht="14" x14ac:dyDescent="0.15">
      <c r="A4" s="10" t="s">
        <v>13</v>
      </c>
      <c r="B4" s="32" t="s">
        <v>18</v>
      </c>
      <c r="C4" s="33">
        <v>26.89</v>
      </c>
      <c r="D4" s="15">
        <f t="shared" si="0"/>
        <v>26.851186520374608</v>
      </c>
      <c r="E4" s="32">
        <v>22.22</v>
      </c>
      <c r="F4" s="12">
        <f t="shared" si="1"/>
        <v>20.928074072256436</v>
      </c>
      <c r="G4" s="16">
        <f t="shared" si="2"/>
        <v>5.9231124481181716</v>
      </c>
      <c r="H4" s="32">
        <v>29.41</v>
      </c>
      <c r="I4" s="15">
        <f t="shared" si="3"/>
        <v>29.30379303302454</v>
      </c>
      <c r="J4" s="13">
        <f t="shared" si="4"/>
        <v>-2.4526065126499326</v>
      </c>
      <c r="K4" s="32">
        <v>25.99</v>
      </c>
      <c r="L4" s="15">
        <f t="shared" si="5"/>
        <v>26.732512265594078</v>
      </c>
      <c r="M4" s="16">
        <f t="shared" si="6"/>
        <v>0.11867425478052951</v>
      </c>
    </row>
    <row r="5" spans="1:26" ht="14" x14ac:dyDescent="0.15">
      <c r="A5" s="10" t="s">
        <v>13</v>
      </c>
      <c r="B5" s="32" t="s">
        <v>18</v>
      </c>
      <c r="C5" s="33">
        <v>26.89</v>
      </c>
      <c r="D5" s="15">
        <f t="shared" si="0"/>
        <v>26.851186520374608</v>
      </c>
      <c r="E5" s="32">
        <v>22.13</v>
      </c>
      <c r="F5" s="12">
        <f t="shared" si="1"/>
        <v>20.843306895546128</v>
      </c>
      <c r="G5" s="16">
        <f t="shared" si="2"/>
        <v>6.0078796248284796</v>
      </c>
      <c r="H5" s="32">
        <v>29.15</v>
      </c>
      <c r="I5" s="15">
        <f t="shared" si="3"/>
        <v>29.044731958948155</v>
      </c>
      <c r="J5" s="13">
        <f t="shared" si="4"/>
        <v>-2.1935454385735476</v>
      </c>
      <c r="K5" s="32">
        <v>26.03</v>
      </c>
      <c r="L5" s="15">
        <f t="shared" si="5"/>
        <v>26.773655031681951</v>
      </c>
      <c r="M5" s="16">
        <f t="shared" si="6"/>
        <v>7.753148869265658E-2</v>
      </c>
    </row>
    <row r="6" spans="1:26" ht="14" x14ac:dyDescent="0.15">
      <c r="A6" s="10" t="s">
        <v>15</v>
      </c>
      <c r="B6" s="32" t="s">
        <v>18</v>
      </c>
      <c r="C6" s="33">
        <v>24.93</v>
      </c>
      <c r="D6" s="15">
        <f t="shared" si="0"/>
        <v>24.894015617439159</v>
      </c>
      <c r="E6" s="32">
        <v>20.16</v>
      </c>
      <c r="F6" s="12">
        <f t="shared" si="1"/>
        <v>18.987847583109353</v>
      </c>
      <c r="G6" s="16">
        <f t="shared" si="2"/>
        <v>5.9061680343298057</v>
      </c>
      <c r="H6" s="32">
        <v>27.25</v>
      </c>
      <c r="I6" s="15">
        <f t="shared" si="3"/>
        <v>27.151593340697676</v>
      </c>
      <c r="J6" s="13">
        <f t="shared" si="4"/>
        <v>-2.2575777232585175</v>
      </c>
      <c r="K6" s="32">
        <v>24.7</v>
      </c>
      <c r="L6" s="15">
        <f t="shared" si="5"/>
        <v>25.405658059260244</v>
      </c>
      <c r="M6" s="16">
        <f t="shared" si="6"/>
        <v>-0.51164244182108476</v>
      </c>
    </row>
    <row r="7" spans="1:26" ht="14" x14ac:dyDescent="0.15">
      <c r="A7" s="10" t="s">
        <v>15</v>
      </c>
      <c r="B7" s="32" t="s">
        <v>18</v>
      </c>
      <c r="C7" s="33">
        <v>25.37</v>
      </c>
      <c r="D7" s="15">
        <f t="shared" si="0"/>
        <v>25.333380514016504</v>
      </c>
      <c r="E7" s="32">
        <v>20.3</v>
      </c>
      <c r="F7" s="12">
        <f t="shared" si="1"/>
        <v>19.119707635769835</v>
      </c>
      <c r="G7" s="16">
        <f t="shared" si="2"/>
        <v>6.213672878246669</v>
      </c>
      <c r="H7" s="32">
        <v>28.05</v>
      </c>
      <c r="I7" s="15">
        <f t="shared" si="3"/>
        <v>27.948704337855776</v>
      </c>
      <c r="J7" s="13">
        <f t="shared" si="4"/>
        <v>-2.6153238238392724</v>
      </c>
      <c r="K7" s="32">
        <v>24.86</v>
      </c>
      <c r="L7" s="15">
        <f t="shared" si="5"/>
        <v>25.570229123611728</v>
      </c>
      <c r="M7" s="16">
        <f t="shared" si="6"/>
        <v>-0.23684860959522425</v>
      </c>
    </row>
    <row r="8" spans="1:26" ht="14" x14ac:dyDescent="0.15">
      <c r="A8" s="17" t="s">
        <v>15</v>
      </c>
      <c r="B8" s="34" t="s">
        <v>18</v>
      </c>
      <c r="C8" s="35">
        <v>25.59</v>
      </c>
      <c r="D8" s="22">
        <f t="shared" si="0"/>
        <v>25.553062962305177</v>
      </c>
      <c r="E8" s="34">
        <v>19.96</v>
      </c>
      <c r="F8" s="19">
        <f t="shared" si="1"/>
        <v>18.799476079308665</v>
      </c>
      <c r="G8" s="23">
        <f t="shared" si="2"/>
        <v>6.7535868829965118</v>
      </c>
      <c r="H8" s="34">
        <v>27.76</v>
      </c>
      <c r="I8" s="22">
        <f t="shared" si="3"/>
        <v>27.659751601385967</v>
      </c>
      <c r="J8" s="20">
        <f t="shared" si="4"/>
        <v>-2.1066886390807902</v>
      </c>
      <c r="K8" s="34">
        <v>25.79</v>
      </c>
      <c r="L8" s="22">
        <f t="shared" si="5"/>
        <v>26.526798435154724</v>
      </c>
      <c r="M8" s="23">
        <f t="shared" si="6"/>
        <v>-0.97373547284954753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4" x14ac:dyDescent="0.15">
      <c r="A9" s="3" t="s">
        <v>27</v>
      </c>
      <c r="B9" s="32" t="s">
        <v>18</v>
      </c>
      <c r="C9" s="33">
        <v>27.93</v>
      </c>
      <c r="D9" s="15">
        <f t="shared" si="0"/>
        <v>27.88968536683015</v>
      </c>
      <c r="E9" s="32">
        <v>23.31</v>
      </c>
      <c r="F9" s="12">
        <f t="shared" si="1"/>
        <v>21.954698767970186</v>
      </c>
      <c r="G9" s="16">
        <f t="shared" si="2"/>
        <v>5.9349865988599646</v>
      </c>
      <c r="H9" s="32">
        <v>31.48</v>
      </c>
      <c r="I9" s="15">
        <f t="shared" si="3"/>
        <v>31.366317738171116</v>
      </c>
      <c r="J9" s="13">
        <f t="shared" si="4"/>
        <v>-3.4766323713409655</v>
      </c>
      <c r="K9" s="32">
        <v>27.85</v>
      </c>
      <c r="L9" s="15">
        <f t="shared" si="5"/>
        <v>28.645650888680073</v>
      </c>
      <c r="M9" s="16">
        <f t="shared" si="6"/>
        <v>-0.75596552184992305</v>
      </c>
    </row>
    <row r="10" spans="1:26" ht="14" x14ac:dyDescent="0.15">
      <c r="A10" s="10" t="s">
        <v>27</v>
      </c>
      <c r="B10" s="32" t="s">
        <v>18</v>
      </c>
      <c r="C10" s="33">
        <v>28.78</v>
      </c>
      <c r="D10" s="15">
        <f t="shared" si="0"/>
        <v>28.738458462490936</v>
      </c>
      <c r="E10" s="32">
        <v>24.38</v>
      </c>
      <c r="F10" s="12">
        <f t="shared" si="1"/>
        <v>22.962486313303867</v>
      </c>
      <c r="G10" s="16">
        <f t="shared" si="2"/>
        <v>5.7759721491870692</v>
      </c>
      <c r="H10" s="32">
        <v>32.6</v>
      </c>
      <c r="I10" s="15">
        <f t="shared" si="3"/>
        <v>32.482273134192454</v>
      </c>
      <c r="J10" s="13">
        <f t="shared" si="4"/>
        <v>-3.7438146717015179</v>
      </c>
      <c r="K10" s="32">
        <v>29.05</v>
      </c>
      <c r="L10" s="15">
        <f t="shared" si="5"/>
        <v>29.879933871316201</v>
      </c>
      <c r="M10" s="16">
        <f t="shared" si="6"/>
        <v>-1.141475408825265</v>
      </c>
    </row>
    <row r="11" spans="1:26" ht="14" x14ac:dyDescent="0.15">
      <c r="A11" s="10" t="s">
        <v>27</v>
      </c>
      <c r="B11" s="32" t="s">
        <v>18</v>
      </c>
      <c r="C11" s="33">
        <v>28.32</v>
      </c>
      <c r="D11" s="15">
        <f t="shared" si="0"/>
        <v>28.279122434250983</v>
      </c>
      <c r="E11" s="32">
        <v>23.74</v>
      </c>
      <c r="F11" s="12">
        <f t="shared" si="1"/>
        <v>22.359697501141664</v>
      </c>
      <c r="G11" s="16">
        <f t="shared" si="2"/>
        <v>5.9194249331093189</v>
      </c>
      <c r="H11" s="32">
        <v>31.7</v>
      </c>
      <c r="I11" s="15">
        <f t="shared" si="3"/>
        <v>31.585523262389593</v>
      </c>
      <c r="J11" s="13">
        <f t="shared" si="4"/>
        <v>-3.3064008281386101</v>
      </c>
      <c r="K11" s="32">
        <v>28.87</v>
      </c>
      <c r="L11" s="15">
        <f t="shared" si="5"/>
        <v>29.69479142392078</v>
      </c>
      <c r="M11" s="16">
        <f t="shared" si="6"/>
        <v>-1.4156689896697969</v>
      </c>
    </row>
    <row r="12" spans="1:26" ht="14" x14ac:dyDescent="0.15">
      <c r="A12" s="10" t="s">
        <v>29</v>
      </c>
      <c r="B12" s="32" t="s">
        <v>18</v>
      </c>
      <c r="C12" s="33">
        <v>26.71</v>
      </c>
      <c r="D12" s="15">
        <f t="shared" si="0"/>
        <v>26.671446335411147</v>
      </c>
      <c r="E12" s="32">
        <v>22.52</v>
      </c>
      <c r="F12" s="12">
        <f t="shared" si="1"/>
        <v>21.210631327957469</v>
      </c>
      <c r="G12" s="16">
        <f t="shared" si="2"/>
        <v>5.4608150074536788</v>
      </c>
      <c r="H12" s="32">
        <v>30.08</v>
      </c>
      <c r="I12" s="15">
        <f t="shared" si="3"/>
        <v>29.971373493144444</v>
      </c>
      <c r="J12" s="13">
        <f t="shared" si="4"/>
        <v>-3.2999271577332969</v>
      </c>
      <c r="K12" s="32">
        <v>26.66</v>
      </c>
      <c r="L12" s="15">
        <f t="shared" si="5"/>
        <v>27.421653597565914</v>
      </c>
      <c r="M12" s="16">
        <f t="shared" si="6"/>
        <v>-0.75020726215476685</v>
      </c>
    </row>
    <row r="13" spans="1:26" ht="14" x14ac:dyDescent="0.15">
      <c r="A13" s="10" t="s">
        <v>29</v>
      </c>
      <c r="B13" s="32" t="s">
        <v>18</v>
      </c>
      <c r="C13" s="33">
        <v>25.6</v>
      </c>
      <c r="D13" s="15">
        <f t="shared" si="0"/>
        <v>25.563048528136481</v>
      </c>
      <c r="E13" s="32">
        <v>20.55</v>
      </c>
      <c r="F13" s="12">
        <f t="shared" si="1"/>
        <v>19.355172015520694</v>
      </c>
      <c r="G13" s="16">
        <f t="shared" si="2"/>
        <v>6.2078765126157869</v>
      </c>
      <c r="H13" s="32">
        <v>28.48</v>
      </c>
      <c r="I13" s="15">
        <f t="shared" si="3"/>
        <v>28.377151498828251</v>
      </c>
      <c r="J13" s="13">
        <f t="shared" si="4"/>
        <v>-2.8141029706917706</v>
      </c>
      <c r="K13" s="32">
        <v>25</v>
      </c>
      <c r="L13" s="15">
        <f t="shared" si="5"/>
        <v>25.714228804919276</v>
      </c>
      <c r="M13" s="16">
        <f t="shared" si="6"/>
        <v>-0.15118027678279589</v>
      </c>
    </row>
    <row r="14" spans="1:26" ht="14" x14ac:dyDescent="0.15">
      <c r="A14" s="47" t="s">
        <v>29</v>
      </c>
      <c r="B14" s="34" t="s">
        <v>18</v>
      </c>
      <c r="C14" s="35">
        <v>30.25</v>
      </c>
      <c r="D14" s="22">
        <f t="shared" si="0"/>
        <v>30.20633663969252</v>
      </c>
      <c r="E14" s="34">
        <v>25.21</v>
      </c>
      <c r="F14" s="19">
        <f t="shared" si="1"/>
        <v>23.744228054076725</v>
      </c>
      <c r="G14" s="23">
        <f t="shared" si="2"/>
        <v>6.4621085856157947</v>
      </c>
      <c r="H14" s="34">
        <v>33.24</v>
      </c>
      <c r="I14" s="22">
        <f t="shared" si="3"/>
        <v>33.11996193191893</v>
      </c>
      <c r="J14" s="20">
        <f t="shared" si="4"/>
        <v>-2.9136252922264099</v>
      </c>
      <c r="K14" s="34">
        <v>30.06</v>
      </c>
      <c r="L14" s="22">
        <f t="shared" si="5"/>
        <v>30.918788715034935</v>
      </c>
      <c r="M14" s="23">
        <f t="shared" si="6"/>
        <v>-0.71245207534241572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4" x14ac:dyDescent="0.15">
      <c r="A15" s="10" t="s">
        <v>28</v>
      </c>
      <c r="B15" s="32" t="s">
        <v>18</v>
      </c>
      <c r="C15" s="33">
        <v>28.32</v>
      </c>
      <c r="D15" s="15">
        <f t="shared" si="0"/>
        <v>28.279122434250983</v>
      </c>
      <c r="E15" s="32">
        <v>24.04</v>
      </c>
      <c r="F15" s="12">
        <f t="shared" si="1"/>
        <v>22.6422547568427</v>
      </c>
      <c r="G15" s="16">
        <f t="shared" si="2"/>
        <v>5.6368676774082829</v>
      </c>
      <c r="H15" s="32">
        <v>31.69</v>
      </c>
      <c r="I15" s="15">
        <f t="shared" si="3"/>
        <v>31.575559374925117</v>
      </c>
      <c r="J15" s="13">
        <f t="shared" si="4"/>
        <v>-3.2964369406741341</v>
      </c>
      <c r="K15" s="32">
        <v>29.5</v>
      </c>
      <c r="L15" s="15">
        <f t="shared" si="5"/>
        <v>30.342789989804746</v>
      </c>
      <c r="M15" s="16">
        <f t="shared" si="6"/>
        <v>-2.0636675555537636</v>
      </c>
    </row>
    <row r="16" spans="1:26" ht="14" x14ac:dyDescent="0.15">
      <c r="A16" s="10" t="s">
        <v>28</v>
      </c>
      <c r="B16" s="32" t="s">
        <v>18</v>
      </c>
      <c r="C16" s="33">
        <v>27.64</v>
      </c>
      <c r="D16" s="15">
        <f t="shared" si="0"/>
        <v>27.600103957722357</v>
      </c>
      <c r="E16" s="32">
        <v>23.17</v>
      </c>
      <c r="F16" s="12">
        <f t="shared" si="1"/>
        <v>21.822838715309707</v>
      </c>
      <c r="G16" s="16">
        <f t="shared" si="2"/>
        <v>5.7772652424126498</v>
      </c>
      <c r="H16" s="32">
        <v>31.53</v>
      </c>
      <c r="I16" s="15">
        <f t="shared" si="3"/>
        <v>31.416137175493496</v>
      </c>
      <c r="J16" s="13">
        <f t="shared" si="4"/>
        <v>-3.8160332177711389</v>
      </c>
      <c r="K16" s="32">
        <v>28.56</v>
      </c>
      <c r="L16" s="15">
        <f t="shared" si="5"/>
        <v>29.375934986739779</v>
      </c>
      <c r="M16" s="16">
        <f t="shared" si="6"/>
        <v>-1.7758310290174215</v>
      </c>
    </row>
    <row r="17" spans="1:13" ht="14" x14ac:dyDescent="0.15">
      <c r="A17" s="10" t="s">
        <v>28</v>
      </c>
      <c r="B17" s="32" t="s">
        <v>18</v>
      </c>
      <c r="C17" s="33">
        <v>28.22</v>
      </c>
      <c r="D17" s="15">
        <f t="shared" si="0"/>
        <v>28.179266775937947</v>
      </c>
      <c r="E17" s="32">
        <v>23.62</v>
      </c>
      <c r="F17" s="12">
        <f t="shared" si="1"/>
        <v>22.246674598861254</v>
      </c>
      <c r="G17" s="16">
        <f t="shared" si="2"/>
        <v>5.9325921770766925</v>
      </c>
      <c r="H17" s="32">
        <v>31.51</v>
      </c>
      <c r="I17" s="15">
        <f t="shared" si="3"/>
        <v>31.396209400564548</v>
      </c>
      <c r="J17" s="13">
        <f t="shared" si="4"/>
        <v>-3.2169426246266006</v>
      </c>
      <c r="K17" s="32">
        <v>28.83</v>
      </c>
      <c r="L17" s="15">
        <f t="shared" si="5"/>
        <v>29.653648657832907</v>
      </c>
      <c r="M17" s="16">
        <f t="shared" si="6"/>
        <v>-1.4743818818949599</v>
      </c>
    </row>
    <row r="18" spans="1:13" ht="14" x14ac:dyDescent="0.15">
      <c r="A18" s="45" t="s">
        <v>30</v>
      </c>
      <c r="B18" s="32" t="s">
        <v>18</v>
      </c>
      <c r="C18" s="33">
        <v>26.06</v>
      </c>
      <c r="D18" s="15">
        <f t="shared" si="0"/>
        <v>26.02238455637643</v>
      </c>
      <c r="E18" s="32">
        <v>21.3</v>
      </c>
      <c r="F18" s="12">
        <f t="shared" si="1"/>
        <v>20.061565154773273</v>
      </c>
      <c r="G18" s="16">
        <f t="shared" si="2"/>
        <v>5.9608194016031568</v>
      </c>
      <c r="H18" s="32">
        <v>29.38</v>
      </c>
      <c r="I18" s="15">
        <f t="shared" si="3"/>
        <v>29.273901370631108</v>
      </c>
      <c r="J18" s="13">
        <f t="shared" si="4"/>
        <v>-3.2515168142546784</v>
      </c>
      <c r="K18" s="32">
        <v>25.66</v>
      </c>
      <c r="L18" s="15">
        <f t="shared" si="5"/>
        <v>26.393084445369144</v>
      </c>
      <c r="M18" s="16">
        <f t="shared" si="6"/>
        <v>-0.37069988899271422</v>
      </c>
    </row>
    <row r="19" spans="1:13" ht="14" x14ac:dyDescent="0.15">
      <c r="A19" s="45" t="s">
        <v>30</v>
      </c>
      <c r="B19" s="32" t="s">
        <v>18</v>
      </c>
      <c r="C19" s="33">
        <v>24.71</v>
      </c>
      <c r="D19" s="15">
        <f t="shared" si="0"/>
        <v>24.674333169150486</v>
      </c>
      <c r="E19" s="32">
        <v>20.03</v>
      </c>
      <c r="F19" s="12">
        <f t="shared" si="1"/>
        <v>18.865406105638904</v>
      </c>
      <c r="G19" s="16">
        <f t="shared" si="2"/>
        <v>5.8089270635115824</v>
      </c>
      <c r="H19" s="32">
        <v>27.49</v>
      </c>
      <c r="I19" s="15">
        <f t="shared" si="3"/>
        <v>27.390726639845106</v>
      </c>
      <c r="J19" s="13">
        <f t="shared" si="4"/>
        <v>-2.7163934706946193</v>
      </c>
      <c r="K19" s="32">
        <v>24.01</v>
      </c>
      <c r="L19" s="15">
        <f t="shared" si="5"/>
        <v>24.695945344244475</v>
      </c>
      <c r="M19" s="16">
        <f t="shared" si="6"/>
        <v>-2.1612175093988384E-2</v>
      </c>
    </row>
    <row r="20" spans="1:13" ht="14" x14ac:dyDescent="0.15">
      <c r="A20" s="46" t="s">
        <v>30</v>
      </c>
      <c r="B20" s="34" t="s">
        <v>18</v>
      </c>
      <c r="C20" s="35">
        <v>24.95</v>
      </c>
      <c r="D20" s="22">
        <f t="shared" si="0"/>
        <v>24.913986749101763</v>
      </c>
      <c r="E20" s="34">
        <v>20.100000000000001</v>
      </c>
      <c r="F20" s="19">
        <f t="shared" si="1"/>
        <v>18.931336131969147</v>
      </c>
      <c r="G20" s="23">
        <f t="shared" si="2"/>
        <v>5.9826506171326166</v>
      </c>
      <c r="H20" s="34">
        <v>27.3</v>
      </c>
      <c r="I20" s="22">
        <f t="shared" si="3"/>
        <v>27.20141277802006</v>
      </c>
      <c r="J20" s="20">
        <f t="shared" si="4"/>
        <v>-2.287426028918297</v>
      </c>
      <c r="K20" s="34">
        <v>23.54</v>
      </c>
      <c r="L20" s="22">
        <f t="shared" si="5"/>
        <v>24.212517842711989</v>
      </c>
      <c r="M20" s="23">
        <f t="shared" si="6"/>
        <v>0.70146890638977411</v>
      </c>
    </row>
    <row r="21" spans="1:13" ht="14" x14ac:dyDescent="0.15">
      <c r="A21" s="28"/>
    </row>
    <row r="22" spans="1:13" ht="14" x14ac:dyDescent="0.15">
      <c r="A22" s="28"/>
    </row>
    <row r="23" spans="1:13" ht="13" x14ac:dyDescent="0.15">
      <c r="A23" s="24" t="s">
        <v>16</v>
      </c>
    </row>
    <row r="24" spans="1:13" ht="13" x14ac:dyDescent="0.15">
      <c r="A24" s="24" t="s">
        <v>17</v>
      </c>
    </row>
    <row r="25" spans="1:13" ht="14" x14ac:dyDescent="0.15">
      <c r="A25" s="28"/>
    </row>
    <row r="26" spans="1:13" ht="14" x14ac:dyDescent="0.15">
      <c r="A26" s="28"/>
    </row>
    <row r="27" spans="1:13" ht="14" x14ac:dyDescent="0.15">
      <c r="A27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110"/>
  <sheetViews>
    <sheetView tabSelected="1" topLeftCell="A95" zoomScale="231" workbookViewId="0">
      <selection activeCell="A110" sqref="A110"/>
    </sheetView>
  </sheetViews>
  <sheetFormatPr baseColWidth="10" defaultColWidth="14.5" defaultRowHeight="15.75" customHeight="1" x14ac:dyDescent="0.15"/>
  <sheetData>
    <row r="1" spans="1:7" ht="93" customHeight="1" x14ac:dyDescent="0.15">
      <c r="A1" s="51" t="s">
        <v>36</v>
      </c>
      <c r="B1" s="52"/>
      <c r="C1" s="52"/>
      <c r="D1" s="52"/>
      <c r="E1" s="53"/>
      <c r="F1" s="41"/>
      <c r="G1" s="40"/>
    </row>
    <row r="2" spans="1:7" ht="34" customHeight="1" x14ac:dyDescent="0.15">
      <c r="A2" s="44" t="s">
        <v>0</v>
      </c>
      <c r="B2" s="44" t="s">
        <v>19</v>
      </c>
      <c r="C2" s="44" t="s">
        <v>1</v>
      </c>
      <c r="D2" s="44" t="s">
        <v>20</v>
      </c>
      <c r="E2" s="44" t="s">
        <v>21</v>
      </c>
    </row>
    <row r="3" spans="1:7" ht="15.75" customHeight="1" x14ac:dyDescent="0.15">
      <c r="A3" s="42" t="s">
        <v>33</v>
      </c>
      <c r="B3" s="42">
        <v>-2.2948318689999998</v>
      </c>
      <c r="C3" s="42" t="s">
        <v>14</v>
      </c>
      <c r="D3" s="42" t="s">
        <v>22</v>
      </c>
      <c r="E3" s="42" t="s">
        <v>23</v>
      </c>
    </row>
    <row r="4" spans="1:7" ht="15.75" customHeight="1" x14ac:dyDescent="0.15">
      <c r="A4" s="42" t="s">
        <v>33</v>
      </c>
      <c r="B4" s="42">
        <v>-2.2334009880000001</v>
      </c>
      <c r="C4" s="42" t="s">
        <v>14</v>
      </c>
      <c r="D4" s="42" t="s">
        <v>22</v>
      </c>
      <c r="E4" s="42" t="s">
        <v>23</v>
      </c>
    </row>
    <row r="5" spans="1:7" ht="15.75" customHeight="1" x14ac:dyDescent="0.15">
      <c r="A5" s="42" t="s">
        <v>33</v>
      </c>
      <c r="B5" s="42">
        <v>-2.4642829910000001</v>
      </c>
      <c r="C5" s="42" t="s">
        <v>14</v>
      </c>
      <c r="D5" s="42" t="s">
        <v>22</v>
      </c>
      <c r="E5" s="42" t="s">
        <v>23</v>
      </c>
    </row>
    <row r="6" spans="1:7" ht="15.75" customHeight="1" x14ac:dyDescent="0.15">
      <c r="A6" s="42" t="s">
        <v>33</v>
      </c>
      <c r="B6" s="42">
        <v>-1.8085307580000001</v>
      </c>
      <c r="C6" s="42" t="s">
        <v>14</v>
      </c>
      <c r="D6" s="42" t="s">
        <v>22</v>
      </c>
      <c r="E6" s="42" t="s">
        <v>24</v>
      </c>
    </row>
    <row r="7" spans="1:7" ht="15.75" customHeight="1" x14ac:dyDescent="0.15">
      <c r="A7" s="42" t="s">
        <v>33</v>
      </c>
      <c r="B7" s="42">
        <v>-1.8785597890000001</v>
      </c>
      <c r="C7" s="42" t="s">
        <v>14</v>
      </c>
      <c r="D7" s="42" t="s">
        <v>22</v>
      </c>
      <c r="E7" s="42" t="s">
        <v>24</v>
      </c>
    </row>
    <row r="8" spans="1:7" ht="15.75" customHeight="1" x14ac:dyDescent="0.15">
      <c r="A8" s="42" t="s">
        <v>33</v>
      </c>
      <c r="B8" s="42">
        <v>-1.8597159320000001</v>
      </c>
      <c r="C8" s="42" t="s">
        <v>14</v>
      </c>
      <c r="D8" s="42" t="s">
        <v>22</v>
      </c>
      <c r="E8" s="42" t="s">
        <v>24</v>
      </c>
    </row>
    <row r="9" spans="1:7" ht="15.75" customHeight="1" x14ac:dyDescent="0.15">
      <c r="A9" s="42" t="s">
        <v>34</v>
      </c>
      <c r="B9" s="42">
        <v>-2.799998515</v>
      </c>
      <c r="C9" s="42" t="s">
        <v>14</v>
      </c>
      <c r="D9" s="42" t="s">
        <v>22</v>
      </c>
      <c r="E9" s="42" t="s">
        <v>23</v>
      </c>
    </row>
    <row r="10" spans="1:7" ht="15.75" customHeight="1" x14ac:dyDescent="0.15">
      <c r="A10" s="42" t="s">
        <v>34</v>
      </c>
      <c r="B10" s="42">
        <v>-3.209103217</v>
      </c>
      <c r="C10" s="42" t="s">
        <v>14</v>
      </c>
      <c r="D10" s="42" t="s">
        <v>22</v>
      </c>
      <c r="E10" s="42" t="s">
        <v>23</v>
      </c>
    </row>
    <row r="11" spans="1:7" ht="15.75" customHeight="1" x14ac:dyDescent="0.15">
      <c r="A11" s="42" t="s">
        <v>34</v>
      </c>
      <c r="B11" s="42">
        <v>-3.4074487969999998</v>
      </c>
      <c r="C11" s="42" t="s">
        <v>14</v>
      </c>
      <c r="D11" s="42" t="s">
        <v>22</v>
      </c>
      <c r="E11" s="42" t="s">
        <v>23</v>
      </c>
    </row>
    <row r="12" spans="1:7" ht="15.75" customHeight="1" x14ac:dyDescent="0.15">
      <c r="A12" s="42" t="s">
        <v>34</v>
      </c>
      <c r="B12" s="42">
        <v>-2.365988175</v>
      </c>
      <c r="C12" s="42" t="s">
        <v>14</v>
      </c>
      <c r="D12" s="42" t="s">
        <v>22</v>
      </c>
      <c r="E12" s="42" t="s">
        <v>24</v>
      </c>
    </row>
    <row r="13" spans="1:7" ht="15.75" customHeight="1" x14ac:dyDescent="0.15">
      <c r="A13" s="42" t="s">
        <v>34</v>
      </c>
      <c r="B13" s="42">
        <v>-3.35286828</v>
      </c>
      <c r="C13" s="42" t="s">
        <v>14</v>
      </c>
      <c r="D13" s="42" t="s">
        <v>22</v>
      </c>
      <c r="E13" s="42" t="s">
        <v>24</v>
      </c>
    </row>
    <row r="14" spans="1:7" ht="15.75" customHeight="1" x14ac:dyDescent="0.15">
      <c r="A14" s="42" t="s">
        <v>34</v>
      </c>
      <c r="B14" s="42">
        <v>-2.856148036</v>
      </c>
      <c r="C14" s="42" t="s">
        <v>14</v>
      </c>
      <c r="D14" s="42" t="s">
        <v>22</v>
      </c>
      <c r="E14" s="42" t="s">
        <v>24</v>
      </c>
    </row>
    <row r="15" spans="1:7" ht="15.75" customHeight="1" x14ac:dyDescent="0.15">
      <c r="A15" s="42" t="s">
        <v>35</v>
      </c>
      <c r="B15" s="42">
        <v>-3.1585467149999999</v>
      </c>
      <c r="C15" s="42" t="s">
        <v>14</v>
      </c>
      <c r="D15" s="42" t="s">
        <v>22</v>
      </c>
      <c r="E15" s="42" t="s">
        <v>23</v>
      </c>
    </row>
    <row r="16" spans="1:7" ht="15.75" customHeight="1" x14ac:dyDescent="0.15">
      <c r="A16" s="42" t="s">
        <v>35</v>
      </c>
      <c r="B16" s="42">
        <v>-3.5188508629999999</v>
      </c>
      <c r="C16" s="42" t="s">
        <v>14</v>
      </c>
      <c r="D16" s="42" t="s">
        <v>22</v>
      </c>
      <c r="E16" s="42" t="s">
        <v>23</v>
      </c>
    </row>
    <row r="17" spans="1:5" ht="15.75" customHeight="1" x14ac:dyDescent="0.15">
      <c r="A17" s="42" t="s">
        <v>35</v>
      </c>
      <c r="B17" s="42">
        <v>-3.6395231090000002</v>
      </c>
      <c r="C17" s="42" t="s">
        <v>14</v>
      </c>
      <c r="D17" s="42" t="s">
        <v>22</v>
      </c>
      <c r="E17" s="42" t="s">
        <v>23</v>
      </c>
    </row>
    <row r="18" spans="1:5" ht="15.75" customHeight="1" x14ac:dyDescent="0.15">
      <c r="A18" s="42" t="s">
        <v>35</v>
      </c>
      <c r="B18" s="42">
        <v>-2.7038715359999999</v>
      </c>
      <c r="C18" s="42" t="s">
        <v>14</v>
      </c>
      <c r="D18" s="42" t="s">
        <v>22</v>
      </c>
      <c r="E18" s="42" t="s">
        <v>24</v>
      </c>
    </row>
    <row r="19" spans="1:5" ht="15.75" customHeight="1" x14ac:dyDescent="0.15">
      <c r="A19" s="42" t="s">
        <v>35</v>
      </c>
      <c r="B19" s="42">
        <v>-3.1444070640000001</v>
      </c>
      <c r="C19" s="42" t="s">
        <v>14</v>
      </c>
      <c r="D19" s="42" t="s">
        <v>22</v>
      </c>
      <c r="E19" s="42" t="s">
        <v>24</v>
      </c>
    </row>
    <row r="20" spans="1:5" ht="15.75" customHeight="1" x14ac:dyDescent="0.15">
      <c r="A20" s="42" t="s">
        <v>35</v>
      </c>
      <c r="B20" s="42">
        <v>-3.5529698070000002</v>
      </c>
      <c r="C20" s="42" t="s">
        <v>14</v>
      </c>
      <c r="D20" s="42" t="s">
        <v>22</v>
      </c>
      <c r="E20" s="42" t="s">
        <v>24</v>
      </c>
    </row>
    <row r="21" spans="1:5" ht="15.75" customHeight="1" x14ac:dyDescent="0.15">
      <c r="A21" s="42" t="s">
        <v>33</v>
      </c>
      <c r="B21" s="42">
        <v>-2.7406921139999998</v>
      </c>
      <c r="C21" s="42" t="s">
        <v>18</v>
      </c>
      <c r="D21" s="42" t="s">
        <v>22</v>
      </c>
      <c r="E21" s="42" t="s">
        <v>23</v>
      </c>
    </row>
    <row r="22" spans="1:5" ht="15.75" customHeight="1" x14ac:dyDescent="0.15">
      <c r="A22" s="42" t="s">
        <v>33</v>
      </c>
      <c r="B22" s="42">
        <v>-2.4526065130000001</v>
      </c>
      <c r="C22" s="42" t="s">
        <v>18</v>
      </c>
      <c r="D22" s="42" t="s">
        <v>22</v>
      </c>
      <c r="E22" s="42" t="s">
        <v>23</v>
      </c>
    </row>
    <row r="23" spans="1:5" ht="15.75" customHeight="1" x14ac:dyDescent="0.15">
      <c r="A23" s="42" t="s">
        <v>33</v>
      </c>
      <c r="B23" s="42">
        <v>-2.1935454390000002</v>
      </c>
      <c r="C23" s="42" t="s">
        <v>18</v>
      </c>
      <c r="D23" s="42" t="s">
        <v>22</v>
      </c>
      <c r="E23" s="42" t="s">
        <v>23</v>
      </c>
    </row>
    <row r="24" spans="1:5" ht="15.75" customHeight="1" x14ac:dyDescent="0.15">
      <c r="A24" s="42" t="s">
        <v>33</v>
      </c>
      <c r="B24" s="42">
        <v>-2.2575777229999998</v>
      </c>
      <c r="C24" s="42" t="s">
        <v>18</v>
      </c>
      <c r="D24" s="42" t="s">
        <v>22</v>
      </c>
      <c r="E24" s="42" t="s">
        <v>24</v>
      </c>
    </row>
    <row r="25" spans="1:5" ht="15.75" customHeight="1" x14ac:dyDescent="0.15">
      <c r="A25" s="42" t="s">
        <v>33</v>
      </c>
      <c r="B25" s="42">
        <v>-2.6153238239999999</v>
      </c>
      <c r="C25" s="42" t="s">
        <v>18</v>
      </c>
      <c r="D25" s="42" t="s">
        <v>22</v>
      </c>
      <c r="E25" s="42" t="s">
        <v>24</v>
      </c>
    </row>
    <row r="26" spans="1:5" ht="15.75" customHeight="1" x14ac:dyDescent="0.15">
      <c r="A26" s="42" t="s">
        <v>33</v>
      </c>
      <c r="B26" s="42">
        <v>-2.1066886390000001</v>
      </c>
      <c r="C26" s="42" t="s">
        <v>18</v>
      </c>
      <c r="D26" s="42" t="s">
        <v>22</v>
      </c>
      <c r="E26" s="42" t="s">
        <v>24</v>
      </c>
    </row>
    <row r="27" spans="1:5" ht="15.75" customHeight="1" x14ac:dyDescent="0.15">
      <c r="A27" s="42" t="s">
        <v>34</v>
      </c>
      <c r="B27" s="42">
        <v>-3.476632371</v>
      </c>
      <c r="C27" s="42" t="s">
        <v>18</v>
      </c>
      <c r="D27" s="42" t="s">
        <v>22</v>
      </c>
      <c r="E27" s="42" t="s">
        <v>23</v>
      </c>
    </row>
    <row r="28" spans="1:5" ht="15.75" customHeight="1" x14ac:dyDescent="0.15">
      <c r="A28" s="42" t="s">
        <v>34</v>
      </c>
      <c r="B28" s="42">
        <v>-3.7438146720000001</v>
      </c>
      <c r="C28" s="42" t="s">
        <v>18</v>
      </c>
      <c r="D28" s="42" t="s">
        <v>22</v>
      </c>
      <c r="E28" s="42" t="s">
        <v>23</v>
      </c>
    </row>
    <row r="29" spans="1:5" ht="15.75" customHeight="1" x14ac:dyDescent="0.15">
      <c r="A29" s="42" t="s">
        <v>34</v>
      </c>
      <c r="B29" s="42">
        <v>-3.3064008280000001</v>
      </c>
      <c r="C29" s="42" t="s">
        <v>18</v>
      </c>
      <c r="D29" s="42" t="s">
        <v>22</v>
      </c>
      <c r="E29" s="42" t="s">
        <v>23</v>
      </c>
    </row>
    <row r="30" spans="1:5" ht="15.75" customHeight="1" x14ac:dyDescent="0.15">
      <c r="A30" s="42" t="s">
        <v>34</v>
      </c>
      <c r="B30" s="42">
        <v>-3.299927158</v>
      </c>
      <c r="C30" s="42" t="s">
        <v>18</v>
      </c>
      <c r="D30" s="42" t="s">
        <v>22</v>
      </c>
      <c r="E30" s="42" t="s">
        <v>24</v>
      </c>
    </row>
    <row r="31" spans="1:5" ht="15.75" customHeight="1" x14ac:dyDescent="0.15">
      <c r="A31" s="42" t="s">
        <v>34</v>
      </c>
      <c r="B31" s="42">
        <v>-2.8141029710000001</v>
      </c>
      <c r="C31" s="42" t="s">
        <v>18</v>
      </c>
      <c r="D31" s="42" t="s">
        <v>22</v>
      </c>
      <c r="E31" s="42" t="s">
        <v>24</v>
      </c>
    </row>
    <row r="32" spans="1:5" ht="15.75" customHeight="1" x14ac:dyDescent="0.15">
      <c r="A32" s="42" t="s">
        <v>34</v>
      </c>
      <c r="B32" s="42">
        <v>-2.9136252919999999</v>
      </c>
      <c r="C32" s="42" t="s">
        <v>18</v>
      </c>
      <c r="D32" s="42" t="s">
        <v>22</v>
      </c>
      <c r="E32" s="42" t="s">
        <v>24</v>
      </c>
    </row>
    <row r="33" spans="1:5" ht="15.75" customHeight="1" x14ac:dyDescent="0.15">
      <c r="A33" s="42" t="s">
        <v>35</v>
      </c>
      <c r="B33" s="42">
        <v>-3.2964369410000001</v>
      </c>
      <c r="C33" s="42" t="s">
        <v>18</v>
      </c>
      <c r="D33" s="42" t="s">
        <v>22</v>
      </c>
      <c r="E33" s="42" t="s">
        <v>23</v>
      </c>
    </row>
    <row r="34" spans="1:5" ht="15.75" customHeight="1" x14ac:dyDescent="0.15">
      <c r="A34" s="42" t="s">
        <v>35</v>
      </c>
      <c r="B34" s="42">
        <v>-3.8160332179999998</v>
      </c>
      <c r="C34" s="42" t="s">
        <v>18</v>
      </c>
      <c r="D34" s="42" t="s">
        <v>22</v>
      </c>
      <c r="E34" s="42" t="s">
        <v>23</v>
      </c>
    </row>
    <row r="35" spans="1:5" ht="15.75" customHeight="1" x14ac:dyDescent="0.15">
      <c r="A35" s="42" t="s">
        <v>35</v>
      </c>
      <c r="B35" s="42">
        <v>-3.2169426250000002</v>
      </c>
      <c r="C35" s="42" t="s">
        <v>18</v>
      </c>
      <c r="D35" s="42" t="s">
        <v>22</v>
      </c>
      <c r="E35" s="42" t="s">
        <v>23</v>
      </c>
    </row>
    <row r="36" spans="1:5" ht="15.75" customHeight="1" x14ac:dyDescent="0.15">
      <c r="A36" s="42" t="s">
        <v>35</v>
      </c>
      <c r="B36" s="42">
        <v>-3.2515168139999999</v>
      </c>
      <c r="C36" s="42" t="s">
        <v>18</v>
      </c>
      <c r="D36" s="42" t="s">
        <v>22</v>
      </c>
      <c r="E36" s="42" t="s">
        <v>24</v>
      </c>
    </row>
    <row r="37" spans="1:5" ht="15.75" customHeight="1" x14ac:dyDescent="0.15">
      <c r="A37" s="42" t="s">
        <v>35</v>
      </c>
      <c r="B37" s="42">
        <v>-2.7163934709999999</v>
      </c>
      <c r="C37" s="42" t="s">
        <v>18</v>
      </c>
      <c r="D37" s="42" t="s">
        <v>22</v>
      </c>
      <c r="E37" s="42" t="s">
        <v>24</v>
      </c>
    </row>
    <row r="38" spans="1:5" ht="15.75" customHeight="1" x14ac:dyDescent="0.15">
      <c r="A38" s="42" t="s">
        <v>35</v>
      </c>
      <c r="B38" s="42">
        <v>-2.2874260290000001</v>
      </c>
      <c r="C38" s="42" t="s">
        <v>18</v>
      </c>
      <c r="D38" s="42" t="s">
        <v>22</v>
      </c>
      <c r="E38" s="42" t="s">
        <v>24</v>
      </c>
    </row>
    <row r="39" spans="1:5" ht="15.75" customHeight="1" x14ac:dyDescent="0.15">
      <c r="A39" s="42" t="s">
        <v>33</v>
      </c>
      <c r="B39" s="42">
        <v>5.3337437980000004</v>
      </c>
      <c r="C39" s="42" t="s">
        <v>14</v>
      </c>
      <c r="D39" s="42" t="s">
        <v>25</v>
      </c>
      <c r="E39" s="42" t="s">
        <v>23</v>
      </c>
    </row>
    <row r="40" spans="1:5" ht="15.75" customHeight="1" x14ac:dyDescent="0.15">
      <c r="A40" s="42" t="s">
        <v>33</v>
      </c>
      <c r="B40" s="42">
        <v>5.7064852190000002</v>
      </c>
      <c r="C40" s="42" t="s">
        <v>14</v>
      </c>
      <c r="D40" s="42" t="s">
        <v>25</v>
      </c>
      <c r="E40" s="42" t="s">
        <v>23</v>
      </c>
    </row>
    <row r="41" spans="1:5" ht="15.75" customHeight="1" x14ac:dyDescent="0.15">
      <c r="A41" s="42" t="s">
        <v>33</v>
      </c>
      <c r="B41" s="42">
        <v>5.6616929579999997</v>
      </c>
      <c r="C41" s="42" t="s">
        <v>14</v>
      </c>
      <c r="D41" s="42" t="s">
        <v>25</v>
      </c>
      <c r="E41" s="42" t="s">
        <v>23</v>
      </c>
    </row>
    <row r="42" spans="1:5" ht="15.75" customHeight="1" x14ac:dyDescent="0.15">
      <c r="A42" s="42" t="s">
        <v>33</v>
      </c>
      <c r="B42" s="42">
        <v>4.5392141910000001</v>
      </c>
      <c r="C42" s="42" t="s">
        <v>14</v>
      </c>
      <c r="D42" s="42" t="s">
        <v>25</v>
      </c>
      <c r="E42" s="42" t="s">
        <v>24</v>
      </c>
    </row>
    <row r="43" spans="1:5" ht="15.75" customHeight="1" x14ac:dyDescent="0.15">
      <c r="A43" s="42" t="s">
        <v>33</v>
      </c>
      <c r="B43" s="42">
        <v>5.0875392489999998</v>
      </c>
      <c r="C43" s="42" t="s">
        <v>14</v>
      </c>
      <c r="D43" s="42" t="s">
        <v>25</v>
      </c>
      <c r="E43" s="42" t="s">
        <v>24</v>
      </c>
    </row>
    <row r="44" spans="1:5" ht="15.75" customHeight="1" x14ac:dyDescent="0.15">
      <c r="A44" s="42" t="s">
        <v>33</v>
      </c>
      <c r="B44" s="42">
        <v>5.1251197429999999</v>
      </c>
      <c r="C44" s="42" t="s">
        <v>14</v>
      </c>
      <c r="D44" s="42" t="s">
        <v>25</v>
      </c>
      <c r="E44" s="42" t="s">
        <v>24</v>
      </c>
    </row>
    <row r="45" spans="1:5" ht="15.75" customHeight="1" x14ac:dyDescent="0.15">
      <c r="A45" s="42" t="s">
        <v>34</v>
      </c>
      <c r="B45" s="42">
        <v>5.459081383</v>
      </c>
      <c r="C45" s="42" t="s">
        <v>14</v>
      </c>
      <c r="D45" s="42" t="s">
        <v>25</v>
      </c>
      <c r="E45" s="42" t="s">
        <v>23</v>
      </c>
    </row>
    <row r="46" spans="1:5" ht="15.75" customHeight="1" x14ac:dyDescent="0.15">
      <c r="A46" s="42" t="s">
        <v>34</v>
      </c>
      <c r="B46" s="42">
        <v>5.490865511</v>
      </c>
      <c r="C46" s="42" t="s">
        <v>14</v>
      </c>
      <c r="D46" s="42" t="s">
        <v>25</v>
      </c>
      <c r="E46" s="42" t="s">
        <v>23</v>
      </c>
    </row>
    <row r="47" spans="1:5" ht="15.75" customHeight="1" x14ac:dyDescent="0.15">
      <c r="A47" s="42" t="s">
        <v>34</v>
      </c>
      <c r="B47" s="42">
        <v>5.195014553</v>
      </c>
      <c r="C47" s="42" t="s">
        <v>14</v>
      </c>
      <c r="D47" s="42" t="s">
        <v>25</v>
      </c>
      <c r="E47" s="42" t="s">
        <v>23</v>
      </c>
    </row>
    <row r="48" spans="1:5" ht="15" x14ac:dyDescent="0.15">
      <c r="A48" s="42" t="s">
        <v>34</v>
      </c>
      <c r="B48" s="42">
        <v>6.0692125719999996</v>
      </c>
      <c r="C48" s="42" t="s">
        <v>14</v>
      </c>
      <c r="D48" s="42" t="s">
        <v>25</v>
      </c>
      <c r="E48" s="42" t="s">
        <v>24</v>
      </c>
    </row>
    <row r="49" spans="1:5" ht="15" x14ac:dyDescent="0.15">
      <c r="A49" s="42" t="s">
        <v>34</v>
      </c>
      <c r="B49" s="42">
        <v>5.8971899910000003</v>
      </c>
      <c r="C49" s="42" t="s">
        <v>14</v>
      </c>
      <c r="D49" s="42" t="s">
        <v>25</v>
      </c>
      <c r="E49" s="42" t="s">
        <v>24</v>
      </c>
    </row>
    <row r="50" spans="1:5" ht="15" x14ac:dyDescent="0.15">
      <c r="A50" s="42" t="s">
        <v>34</v>
      </c>
      <c r="B50" s="42">
        <v>5.3500315670000003</v>
      </c>
      <c r="C50" s="42" t="s">
        <v>14</v>
      </c>
      <c r="D50" s="42" t="s">
        <v>25</v>
      </c>
      <c r="E50" s="42" t="s">
        <v>24</v>
      </c>
    </row>
    <row r="51" spans="1:5" ht="15" x14ac:dyDescent="0.15">
      <c r="A51" s="42" t="s">
        <v>35</v>
      </c>
      <c r="B51" s="42">
        <v>5.4724688920000002</v>
      </c>
      <c r="C51" s="42" t="s">
        <v>14</v>
      </c>
      <c r="D51" s="42" t="s">
        <v>25</v>
      </c>
      <c r="E51" s="42" t="s">
        <v>23</v>
      </c>
    </row>
    <row r="52" spans="1:5" ht="15" x14ac:dyDescent="0.15">
      <c r="A52" s="42" t="s">
        <v>35</v>
      </c>
      <c r="B52" s="42">
        <v>5.4776044610000003</v>
      </c>
      <c r="C52" s="42" t="s">
        <v>14</v>
      </c>
      <c r="D52" s="42" t="s">
        <v>25</v>
      </c>
      <c r="E52" s="42" t="s">
        <v>23</v>
      </c>
    </row>
    <row r="53" spans="1:5" ht="15" x14ac:dyDescent="0.15">
      <c r="A53" s="42" t="s">
        <v>35</v>
      </c>
      <c r="B53" s="42">
        <v>5.3168278859999996</v>
      </c>
      <c r="C53" s="42" t="s">
        <v>14</v>
      </c>
      <c r="D53" s="42" t="s">
        <v>25</v>
      </c>
      <c r="E53" s="42" t="s">
        <v>23</v>
      </c>
    </row>
    <row r="54" spans="1:5" ht="15" x14ac:dyDescent="0.15">
      <c r="A54" s="42" t="s">
        <v>35</v>
      </c>
      <c r="B54" s="42">
        <v>6.0924591890000004</v>
      </c>
      <c r="C54" s="42" t="s">
        <v>14</v>
      </c>
      <c r="D54" s="42" t="s">
        <v>25</v>
      </c>
      <c r="E54" s="42" t="s">
        <v>24</v>
      </c>
    </row>
    <row r="55" spans="1:5" ht="15" x14ac:dyDescent="0.15">
      <c r="A55" s="42" t="s">
        <v>35</v>
      </c>
      <c r="B55" s="42">
        <v>5.8391040270000003</v>
      </c>
      <c r="C55" s="42" t="s">
        <v>14</v>
      </c>
      <c r="D55" s="42" t="s">
        <v>25</v>
      </c>
      <c r="E55" s="42" t="s">
        <v>24</v>
      </c>
    </row>
    <row r="56" spans="1:5" ht="15" x14ac:dyDescent="0.15">
      <c r="A56" s="42" t="s">
        <v>35</v>
      </c>
      <c r="B56" s="42">
        <v>5.6872728419999996</v>
      </c>
      <c r="C56" s="42" t="s">
        <v>14</v>
      </c>
      <c r="D56" s="42" t="s">
        <v>25</v>
      </c>
      <c r="E56" s="42" t="s">
        <v>24</v>
      </c>
    </row>
    <row r="57" spans="1:5" ht="15" x14ac:dyDescent="0.15">
      <c r="A57" s="42" t="s">
        <v>33</v>
      </c>
      <c r="B57" s="42">
        <v>5.974047799</v>
      </c>
      <c r="C57" s="42" t="s">
        <v>18</v>
      </c>
      <c r="D57" s="42" t="s">
        <v>25</v>
      </c>
      <c r="E57" s="42" t="s">
        <v>23</v>
      </c>
    </row>
    <row r="58" spans="1:5" ht="15" x14ac:dyDescent="0.15">
      <c r="A58" s="42" t="s">
        <v>33</v>
      </c>
      <c r="B58" s="42">
        <v>5.9231124480000004</v>
      </c>
      <c r="C58" s="42" t="s">
        <v>18</v>
      </c>
      <c r="D58" s="42" t="s">
        <v>25</v>
      </c>
      <c r="E58" s="42" t="s">
        <v>23</v>
      </c>
    </row>
    <row r="59" spans="1:5" ht="15" x14ac:dyDescent="0.15">
      <c r="A59" s="42" t="s">
        <v>33</v>
      </c>
      <c r="B59" s="42">
        <v>6.0078796250000002</v>
      </c>
      <c r="C59" s="42" t="s">
        <v>18</v>
      </c>
      <c r="D59" s="42" t="s">
        <v>25</v>
      </c>
      <c r="E59" s="42" t="s">
        <v>23</v>
      </c>
    </row>
    <row r="60" spans="1:5" ht="15" x14ac:dyDescent="0.15">
      <c r="A60" s="42" t="s">
        <v>33</v>
      </c>
      <c r="B60" s="42">
        <v>5.9061680340000002</v>
      </c>
      <c r="C60" s="42" t="s">
        <v>18</v>
      </c>
      <c r="D60" s="42" t="s">
        <v>25</v>
      </c>
      <c r="E60" s="42" t="s">
        <v>24</v>
      </c>
    </row>
    <row r="61" spans="1:5" ht="15" x14ac:dyDescent="0.15">
      <c r="A61" s="42" t="s">
        <v>33</v>
      </c>
      <c r="B61" s="42">
        <v>6.2136728779999997</v>
      </c>
      <c r="C61" s="42" t="s">
        <v>18</v>
      </c>
      <c r="D61" s="42" t="s">
        <v>25</v>
      </c>
      <c r="E61" s="42" t="s">
        <v>24</v>
      </c>
    </row>
    <row r="62" spans="1:5" ht="15" x14ac:dyDescent="0.15">
      <c r="A62" s="42" t="s">
        <v>33</v>
      </c>
      <c r="B62" s="42">
        <v>6.7535868829999997</v>
      </c>
      <c r="C62" s="42" t="s">
        <v>18</v>
      </c>
      <c r="D62" s="42" t="s">
        <v>25</v>
      </c>
      <c r="E62" s="42" t="s">
        <v>24</v>
      </c>
    </row>
    <row r="63" spans="1:5" ht="15" x14ac:dyDescent="0.15">
      <c r="A63" s="42" t="s">
        <v>34</v>
      </c>
      <c r="B63" s="42">
        <v>5.9349865990000001</v>
      </c>
      <c r="C63" s="42" t="s">
        <v>18</v>
      </c>
      <c r="D63" s="42" t="s">
        <v>25</v>
      </c>
      <c r="E63" s="42" t="s">
        <v>23</v>
      </c>
    </row>
    <row r="64" spans="1:5" ht="15" x14ac:dyDescent="0.15">
      <c r="A64" s="42" t="s">
        <v>34</v>
      </c>
      <c r="B64" s="42">
        <v>5.7759721490000002</v>
      </c>
      <c r="C64" s="42" t="s">
        <v>18</v>
      </c>
      <c r="D64" s="42" t="s">
        <v>25</v>
      </c>
      <c r="E64" s="42" t="s">
        <v>23</v>
      </c>
    </row>
    <row r="65" spans="1:5" ht="15" x14ac:dyDescent="0.15">
      <c r="A65" s="42" t="s">
        <v>34</v>
      </c>
      <c r="B65" s="42">
        <v>5.9194249330000002</v>
      </c>
      <c r="C65" s="42" t="s">
        <v>18</v>
      </c>
      <c r="D65" s="42" t="s">
        <v>25</v>
      </c>
      <c r="E65" s="42" t="s">
        <v>23</v>
      </c>
    </row>
    <row r="66" spans="1:5" ht="15" x14ac:dyDescent="0.15">
      <c r="A66" s="42" t="s">
        <v>34</v>
      </c>
      <c r="B66" s="42">
        <v>5.4608150069999999</v>
      </c>
      <c r="C66" s="42" t="s">
        <v>18</v>
      </c>
      <c r="D66" s="42" t="s">
        <v>25</v>
      </c>
      <c r="E66" s="42" t="s">
        <v>24</v>
      </c>
    </row>
    <row r="67" spans="1:5" ht="15" x14ac:dyDescent="0.15">
      <c r="A67" s="42" t="s">
        <v>34</v>
      </c>
      <c r="B67" s="42">
        <v>6.2078765130000004</v>
      </c>
      <c r="C67" s="42" t="s">
        <v>18</v>
      </c>
      <c r="D67" s="42" t="s">
        <v>25</v>
      </c>
      <c r="E67" s="42" t="s">
        <v>24</v>
      </c>
    </row>
    <row r="68" spans="1:5" ht="15" x14ac:dyDescent="0.15">
      <c r="A68" s="42" t="s">
        <v>34</v>
      </c>
      <c r="B68" s="42">
        <v>6.4621085860000003</v>
      </c>
      <c r="C68" s="42" t="s">
        <v>18</v>
      </c>
      <c r="D68" s="42" t="s">
        <v>25</v>
      </c>
      <c r="E68" s="42" t="s">
        <v>24</v>
      </c>
    </row>
    <row r="69" spans="1:5" ht="15" x14ac:dyDescent="0.15">
      <c r="A69" s="42" t="s">
        <v>35</v>
      </c>
      <c r="B69" s="42">
        <v>5.6368676769999997</v>
      </c>
      <c r="C69" s="42" t="s">
        <v>18</v>
      </c>
      <c r="D69" s="42" t="s">
        <v>25</v>
      </c>
      <c r="E69" s="42" t="s">
        <v>23</v>
      </c>
    </row>
    <row r="70" spans="1:5" ht="15" x14ac:dyDescent="0.15">
      <c r="A70" s="42" t="s">
        <v>35</v>
      </c>
      <c r="B70" s="42">
        <v>5.7772652420000004</v>
      </c>
      <c r="C70" s="42" t="s">
        <v>18</v>
      </c>
      <c r="D70" s="42" t="s">
        <v>25</v>
      </c>
      <c r="E70" s="42" t="s">
        <v>23</v>
      </c>
    </row>
    <row r="71" spans="1:5" ht="15" x14ac:dyDescent="0.15">
      <c r="A71" s="42" t="s">
        <v>35</v>
      </c>
      <c r="B71" s="42">
        <v>5.9325921770000001</v>
      </c>
      <c r="C71" s="42" t="s">
        <v>18</v>
      </c>
      <c r="D71" s="42" t="s">
        <v>25</v>
      </c>
      <c r="E71" s="42" t="s">
        <v>23</v>
      </c>
    </row>
    <row r="72" spans="1:5" ht="15" x14ac:dyDescent="0.15">
      <c r="A72" s="42" t="s">
        <v>35</v>
      </c>
      <c r="B72" s="42">
        <v>5.9608194020000003</v>
      </c>
      <c r="C72" s="42" t="s">
        <v>18</v>
      </c>
      <c r="D72" s="42" t="s">
        <v>25</v>
      </c>
      <c r="E72" s="42" t="s">
        <v>24</v>
      </c>
    </row>
    <row r="73" spans="1:5" ht="15" x14ac:dyDescent="0.15">
      <c r="A73" s="42" t="s">
        <v>35</v>
      </c>
      <c r="B73" s="42">
        <v>5.8089270639999997</v>
      </c>
      <c r="C73" s="42" t="s">
        <v>18</v>
      </c>
      <c r="D73" s="42" t="s">
        <v>25</v>
      </c>
      <c r="E73" s="42" t="s">
        <v>24</v>
      </c>
    </row>
    <row r="74" spans="1:5" ht="15" x14ac:dyDescent="0.15">
      <c r="A74" s="42" t="s">
        <v>35</v>
      </c>
      <c r="B74" s="42">
        <v>5.982650617</v>
      </c>
      <c r="C74" s="42" t="s">
        <v>18</v>
      </c>
      <c r="D74" s="42" t="s">
        <v>25</v>
      </c>
      <c r="E74" s="42" t="s">
        <v>24</v>
      </c>
    </row>
    <row r="75" spans="1:5" ht="15" x14ac:dyDescent="0.15">
      <c r="A75" s="42" t="s">
        <v>33</v>
      </c>
      <c r="B75" s="42">
        <v>-2.131654019</v>
      </c>
      <c r="C75" s="42" t="s">
        <v>14</v>
      </c>
      <c r="D75" s="42" t="s">
        <v>26</v>
      </c>
      <c r="E75" s="42" t="s">
        <v>23</v>
      </c>
    </row>
    <row r="76" spans="1:5" ht="15" x14ac:dyDescent="0.15">
      <c r="A76" s="42" t="s">
        <v>33</v>
      </c>
      <c r="B76" s="42">
        <v>-2.4836057</v>
      </c>
      <c r="C76" s="42" t="s">
        <v>14</v>
      </c>
      <c r="D76" s="42" t="s">
        <v>26</v>
      </c>
      <c r="E76" s="42" t="s">
        <v>23</v>
      </c>
    </row>
    <row r="77" spans="1:5" ht="15" x14ac:dyDescent="0.15">
      <c r="A77" s="42" t="s">
        <v>33</v>
      </c>
      <c r="B77" s="42">
        <v>-2.38789593</v>
      </c>
      <c r="C77" s="42" t="s">
        <v>14</v>
      </c>
      <c r="D77" s="42" t="s">
        <v>26</v>
      </c>
      <c r="E77" s="42" t="s">
        <v>23</v>
      </c>
    </row>
    <row r="78" spans="1:5" ht="15" x14ac:dyDescent="0.15">
      <c r="A78" s="42" t="s">
        <v>33</v>
      </c>
      <c r="B78" s="42">
        <v>-0.28437543320000003</v>
      </c>
      <c r="C78" s="42" t="s">
        <v>14</v>
      </c>
      <c r="D78" s="42" t="s">
        <v>26</v>
      </c>
      <c r="E78" s="42" t="s">
        <v>24</v>
      </c>
    </row>
    <row r="79" spans="1:5" ht="15" x14ac:dyDescent="0.15">
      <c r="A79" s="42" t="s">
        <v>33</v>
      </c>
      <c r="B79" s="42">
        <v>-0.6199016195</v>
      </c>
      <c r="C79" s="42" t="s">
        <v>14</v>
      </c>
      <c r="D79" s="42" t="s">
        <v>26</v>
      </c>
      <c r="E79" s="42" t="s">
        <v>24</v>
      </c>
    </row>
    <row r="80" spans="1:5" ht="15" x14ac:dyDescent="0.15">
      <c r="A80" s="42" t="s">
        <v>33</v>
      </c>
      <c r="B80" s="42">
        <v>-0.61518102649999995</v>
      </c>
      <c r="C80" s="42" t="s">
        <v>14</v>
      </c>
      <c r="D80" s="42" t="s">
        <v>26</v>
      </c>
      <c r="E80" s="42" t="s">
        <v>24</v>
      </c>
    </row>
    <row r="81" spans="1:5" ht="15" x14ac:dyDescent="0.15">
      <c r="A81" s="42" t="s">
        <v>34</v>
      </c>
      <c r="B81" s="42">
        <v>-2.5022134930000002</v>
      </c>
      <c r="C81" s="42" t="s">
        <v>14</v>
      </c>
      <c r="D81" s="42" t="s">
        <v>26</v>
      </c>
      <c r="E81" s="42" t="s">
        <v>23</v>
      </c>
    </row>
    <row r="82" spans="1:5" ht="15" x14ac:dyDescent="0.15">
      <c r="A82" s="42" t="s">
        <v>34</v>
      </c>
      <c r="B82" s="42">
        <v>-3.183251431</v>
      </c>
      <c r="C82" s="42" t="s">
        <v>14</v>
      </c>
      <c r="D82" s="42" t="s">
        <v>26</v>
      </c>
      <c r="E82" s="42" t="s">
        <v>23</v>
      </c>
    </row>
    <row r="83" spans="1:5" ht="15" x14ac:dyDescent="0.15">
      <c r="A83" s="42" t="s">
        <v>34</v>
      </c>
      <c r="B83" s="42">
        <v>-2.9390145479999998</v>
      </c>
      <c r="C83" s="42" t="s">
        <v>14</v>
      </c>
      <c r="D83" s="42" t="s">
        <v>26</v>
      </c>
      <c r="E83" s="42" t="s">
        <v>23</v>
      </c>
    </row>
    <row r="84" spans="1:5" ht="15" x14ac:dyDescent="0.15">
      <c r="A84" s="42" t="s">
        <v>34</v>
      </c>
      <c r="B84" s="42">
        <v>-1.063005314</v>
      </c>
      <c r="C84" s="42" t="s">
        <v>14</v>
      </c>
      <c r="D84" s="42" t="s">
        <v>26</v>
      </c>
      <c r="E84" s="42" t="s">
        <v>24</v>
      </c>
    </row>
    <row r="85" spans="1:5" ht="15" x14ac:dyDescent="0.15">
      <c r="A85" s="42" t="s">
        <v>34</v>
      </c>
      <c r="B85" s="42">
        <v>-2.2704142740000002</v>
      </c>
      <c r="C85" s="42" t="s">
        <v>14</v>
      </c>
      <c r="D85" s="42" t="s">
        <v>26</v>
      </c>
      <c r="E85" s="42" t="s">
        <v>24</v>
      </c>
    </row>
    <row r="86" spans="1:5" ht="15" x14ac:dyDescent="0.15">
      <c r="A86" s="42" t="s">
        <v>34</v>
      </c>
      <c r="B86" s="42">
        <v>-1.694578385</v>
      </c>
      <c r="C86" s="42" t="s">
        <v>14</v>
      </c>
      <c r="D86" s="42" t="s">
        <v>26</v>
      </c>
      <c r="E86" s="42" t="s">
        <v>24</v>
      </c>
    </row>
    <row r="87" spans="1:5" ht="15" x14ac:dyDescent="0.15">
      <c r="A87" s="42" t="s">
        <v>35</v>
      </c>
      <c r="B87" s="42">
        <v>-3.5020264509999999</v>
      </c>
      <c r="C87" s="42" t="s">
        <v>14</v>
      </c>
      <c r="D87" s="42" t="s">
        <v>26</v>
      </c>
      <c r="E87" s="42" t="s">
        <v>23</v>
      </c>
    </row>
    <row r="88" spans="1:5" ht="15" x14ac:dyDescent="0.15">
      <c r="A88" s="42" t="s">
        <v>35</v>
      </c>
      <c r="B88" s="42">
        <v>-3.1609607120000001</v>
      </c>
      <c r="C88" s="42" t="s">
        <v>14</v>
      </c>
      <c r="D88" s="42" t="s">
        <v>26</v>
      </c>
      <c r="E88" s="42" t="s">
        <v>23</v>
      </c>
    </row>
    <row r="89" spans="1:5" ht="15" x14ac:dyDescent="0.15">
      <c r="A89" s="42" t="s">
        <v>35</v>
      </c>
      <c r="B89" s="42">
        <v>-3.6393674950000001</v>
      </c>
      <c r="C89" s="42" t="s">
        <v>14</v>
      </c>
      <c r="D89" s="42" t="s">
        <v>26</v>
      </c>
      <c r="E89" s="42" t="s">
        <v>23</v>
      </c>
    </row>
    <row r="90" spans="1:5" ht="15" x14ac:dyDescent="0.15">
      <c r="A90" s="42" t="s">
        <v>35</v>
      </c>
      <c r="B90" s="42">
        <v>-2.6901640360000001</v>
      </c>
      <c r="C90" s="42" t="s">
        <v>14</v>
      </c>
      <c r="D90" s="42" t="s">
        <v>26</v>
      </c>
      <c r="E90" s="42" t="s">
        <v>24</v>
      </c>
    </row>
    <row r="91" spans="1:5" ht="15" x14ac:dyDescent="0.15">
      <c r="A91" s="42" t="s">
        <v>35</v>
      </c>
      <c r="B91" s="42">
        <v>-2.2801811320000001</v>
      </c>
      <c r="C91" s="42" t="s">
        <v>14</v>
      </c>
      <c r="D91" s="42" t="s">
        <v>26</v>
      </c>
      <c r="E91" s="42" t="s">
        <v>24</v>
      </c>
    </row>
    <row r="92" spans="1:5" ht="15" x14ac:dyDescent="0.15">
      <c r="A92" s="42" t="s">
        <v>35</v>
      </c>
      <c r="B92" s="42">
        <v>-3.0098649790000001</v>
      </c>
      <c r="C92" s="42" t="s">
        <v>14</v>
      </c>
      <c r="D92" s="42" t="s">
        <v>26</v>
      </c>
      <c r="E92" s="42" t="s">
        <v>24</v>
      </c>
    </row>
    <row r="93" spans="1:5" ht="15" x14ac:dyDescent="0.15">
      <c r="A93" s="42" t="s">
        <v>33</v>
      </c>
      <c r="B93" s="42">
        <v>-0.51047226420000003</v>
      </c>
      <c r="C93" s="42" t="s">
        <v>18</v>
      </c>
      <c r="D93" s="42" t="s">
        <v>26</v>
      </c>
      <c r="E93" s="42" t="s">
        <v>23</v>
      </c>
    </row>
    <row r="94" spans="1:5" ht="15" x14ac:dyDescent="0.15">
      <c r="A94" s="42" t="s">
        <v>33</v>
      </c>
      <c r="B94" s="42">
        <v>0.1186742548</v>
      </c>
      <c r="C94" s="42" t="s">
        <v>18</v>
      </c>
      <c r="D94" s="42" t="s">
        <v>26</v>
      </c>
      <c r="E94" s="42" t="s">
        <v>23</v>
      </c>
    </row>
    <row r="95" spans="1:5" ht="15" x14ac:dyDescent="0.15">
      <c r="A95" s="42" t="s">
        <v>33</v>
      </c>
      <c r="B95" s="42">
        <v>7.7531488689999997E-2</v>
      </c>
      <c r="C95" s="42" t="s">
        <v>18</v>
      </c>
      <c r="D95" s="42" t="s">
        <v>26</v>
      </c>
      <c r="E95" s="42" t="s">
        <v>23</v>
      </c>
    </row>
    <row r="96" spans="1:5" ht="15" x14ac:dyDescent="0.15">
      <c r="A96" s="42" t="s">
        <v>33</v>
      </c>
      <c r="B96" s="42">
        <v>-0.51164244179999996</v>
      </c>
      <c r="C96" s="42" t="s">
        <v>18</v>
      </c>
      <c r="D96" s="42" t="s">
        <v>26</v>
      </c>
      <c r="E96" s="42" t="s">
        <v>24</v>
      </c>
    </row>
    <row r="97" spans="1:5" ht="15" x14ac:dyDescent="0.15">
      <c r="A97" s="42" t="s">
        <v>33</v>
      </c>
      <c r="B97" s="42">
        <v>-0.23684860960000001</v>
      </c>
      <c r="C97" s="42" t="s">
        <v>18</v>
      </c>
      <c r="D97" s="42" t="s">
        <v>26</v>
      </c>
      <c r="E97" s="42" t="s">
        <v>24</v>
      </c>
    </row>
    <row r="98" spans="1:5" ht="15" x14ac:dyDescent="0.15">
      <c r="A98" s="42" t="s">
        <v>33</v>
      </c>
      <c r="B98" s="42">
        <v>-0.97373547279999995</v>
      </c>
      <c r="C98" s="42" t="s">
        <v>18</v>
      </c>
      <c r="D98" s="42" t="s">
        <v>26</v>
      </c>
      <c r="E98" s="42" t="s">
        <v>24</v>
      </c>
    </row>
    <row r="99" spans="1:5" ht="15" x14ac:dyDescent="0.15">
      <c r="A99" s="42" t="s">
        <v>34</v>
      </c>
      <c r="B99" s="42">
        <v>-0.75596552179999998</v>
      </c>
      <c r="C99" s="42" t="s">
        <v>18</v>
      </c>
      <c r="D99" s="42" t="s">
        <v>26</v>
      </c>
      <c r="E99" s="42" t="s">
        <v>23</v>
      </c>
    </row>
    <row r="100" spans="1:5" ht="15" x14ac:dyDescent="0.15">
      <c r="A100" s="42" t="s">
        <v>34</v>
      </c>
      <c r="B100" s="42">
        <v>-1.1414754090000001</v>
      </c>
      <c r="C100" s="42" t="s">
        <v>18</v>
      </c>
      <c r="D100" s="42" t="s">
        <v>26</v>
      </c>
      <c r="E100" s="42" t="s">
        <v>23</v>
      </c>
    </row>
    <row r="101" spans="1:5" ht="15" x14ac:dyDescent="0.15">
      <c r="A101" s="42" t="s">
        <v>34</v>
      </c>
      <c r="B101" s="42">
        <v>-1.4156689899999999</v>
      </c>
      <c r="C101" s="42" t="s">
        <v>18</v>
      </c>
      <c r="D101" s="42" t="s">
        <v>26</v>
      </c>
      <c r="E101" s="42" t="s">
        <v>23</v>
      </c>
    </row>
    <row r="102" spans="1:5" ht="15" x14ac:dyDescent="0.15">
      <c r="A102" s="42" t="s">
        <v>34</v>
      </c>
      <c r="B102" s="42">
        <v>-0.7502072622</v>
      </c>
      <c r="C102" s="42" t="s">
        <v>18</v>
      </c>
      <c r="D102" s="42" t="s">
        <v>26</v>
      </c>
      <c r="E102" s="42" t="s">
        <v>24</v>
      </c>
    </row>
    <row r="103" spans="1:5" ht="15" x14ac:dyDescent="0.15">
      <c r="A103" s="42" t="s">
        <v>34</v>
      </c>
      <c r="B103" s="42">
        <v>-0.15118027680000001</v>
      </c>
      <c r="C103" s="42" t="s">
        <v>18</v>
      </c>
      <c r="D103" s="42" t="s">
        <v>26</v>
      </c>
      <c r="E103" s="42" t="s">
        <v>24</v>
      </c>
    </row>
    <row r="104" spans="1:5" ht="15" x14ac:dyDescent="0.15">
      <c r="A104" s="42" t="s">
        <v>34</v>
      </c>
      <c r="B104" s="42">
        <v>-0.71245207529999999</v>
      </c>
      <c r="C104" s="42" t="s">
        <v>18</v>
      </c>
      <c r="D104" s="42" t="s">
        <v>26</v>
      </c>
      <c r="E104" s="42" t="s">
        <v>24</v>
      </c>
    </row>
    <row r="105" spans="1:5" ht="15" x14ac:dyDescent="0.15">
      <c r="A105" s="42" t="s">
        <v>35</v>
      </c>
      <c r="B105" s="42">
        <v>-2.063667556</v>
      </c>
      <c r="C105" s="42" t="s">
        <v>18</v>
      </c>
      <c r="D105" s="42" t="s">
        <v>26</v>
      </c>
      <c r="E105" s="42" t="s">
        <v>23</v>
      </c>
    </row>
    <row r="106" spans="1:5" ht="15" x14ac:dyDescent="0.15">
      <c r="A106" s="42" t="s">
        <v>35</v>
      </c>
      <c r="B106" s="42">
        <v>-1.7758310289999999</v>
      </c>
      <c r="C106" s="42" t="s">
        <v>18</v>
      </c>
      <c r="D106" s="42" t="s">
        <v>26</v>
      </c>
      <c r="E106" s="42" t="s">
        <v>23</v>
      </c>
    </row>
    <row r="107" spans="1:5" ht="15" x14ac:dyDescent="0.15">
      <c r="A107" s="42" t="s">
        <v>35</v>
      </c>
      <c r="B107" s="42">
        <v>-1.4743818820000001</v>
      </c>
      <c r="C107" s="42" t="s">
        <v>18</v>
      </c>
      <c r="D107" s="42" t="s">
        <v>26</v>
      </c>
      <c r="E107" s="42" t="s">
        <v>23</v>
      </c>
    </row>
    <row r="108" spans="1:5" ht="15" x14ac:dyDescent="0.15">
      <c r="A108" s="42" t="s">
        <v>35</v>
      </c>
      <c r="B108" s="42">
        <v>-0.370699889</v>
      </c>
      <c r="C108" s="42" t="s">
        <v>18</v>
      </c>
      <c r="D108" s="42" t="s">
        <v>26</v>
      </c>
      <c r="E108" s="42" t="s">
        <v>24</v>
      </c>
    </row>
    <row r="109" spans="1:5" ht="15" x14ac:dyDescent="0.15">
      <c r="A109" s="42" t="s">
        <v>35</v>
      </c>
      <c r="B109" s="42">
        <v>-2.1612175090000001E-2</v>
      </c>
      <c r="C109" s="42" t="s">
        <v>18</v>
      </c>
      <c r="D109" s="42" t="s">
        <v>26</v>
      </c>
      <c r="E109" s="42" t="s">
        <v>24</v>
      </c>
    </row>
    <row r="110" spans="1:5" ht="15" x14ac:dyDescent="0.15">
      <c r="A110" s="43" t="s">
        <v>35</v>
      </c>
      <c r="B110" s="43">
        <v>0.70146890640000004</v>
      </c>
      <c r="C110" s="43" t="s">
        <v>18</v>
      </c>
      <c r="D110" s="43" t="s">
        <v>26</v>
      </c>
      <c r="E110" s="43" t="s">
        <v>24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delta Ct RIP Uganda treatments</vt:lpstr>
      <vt:lpstr>delta Ct RIP Brazil Treatments</vt:lpstr>
      <vt:lpstr>Summarized results for ggplot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Victor Higareda</cp:lastModifiedBy>
  <dcterms:modified xsi:type="dcterms:W3CDTF">2021-01-22T22:09:31Z</dcterms:modified>
</cp:coreProperties>
</file>