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論文\投稿中\2020 FAT\peer J\R2\"/>
    </mc:Choice>
  </mc:AlternateContent>
  <xr:revisionPtr revIDLastSave="0" documentId="13_ncr:1_{5B57976C-134E-4503-8051-1FE56EDC922B}" xr6:coauthVersionLast="46" xr6:coauthVersionMax="46" xr10:uidLastSave="{00000000-0000-0000-0000-000000000000}"/>
  <bookViews>
    <workbookView xWindow="-120" yWindow="-120" windowWidth="38640" windowHeight="21240" activeTab="1" xr2:uid="{00000000-000D-0000-FFFF-FFFF00000000}"/>
  </bookViews>
  <sheets>
    <sheet name="basic data" sheetId="1" r:id="rId1"/>
    <sheet name="injury data" sheetId="2" r:id="rId2"/>
  </sheets>
  <definedNames>
    <definedName name="_xlnm._FilterDatabase" localSheetId="1" hidden="1">'injury data'!$C$2:$C$68</definedName>
    <definedName name="_Hlk47548971" localSheetId="1">'injury data'!$B$62</definedName>
    <definedName name="_Hlk47548983" localSheetId="1">'injury data'!$B$46</definedName>
    <definedName name="_Hlk47548997" localSheetId="1">'injury data'!$B$3</definedName>
    <definedName name="_Hlk47549007" localSheetId="1">'injury data'!$B$25</definedName>
    <definedName name="_Hlk47549019" localSheetId="1">'injury data'!$B$59</definedName>
    <definedName name="_Hlk47609768" localSheetId="1">'injury data'!$B$31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5" i="1"/>
  <c r="I8" i="1" l="1"/>
  <c r="K8" i="1" s="1"/>
  <c r="I13" i="1"/>
  <c r="I14" i="1"/>
  <c r="I17" i="1"/>
  <c r="I19" i="1"/>
  <c r="I20" i="1"/>
  <c r="I21" i="1"/>
  <c r="I22" i="1"/>
  <c r="I38" i="1"/>
  <c r="I41" i="1"/>
  <c r="I43" i="1"/>
  <c r="K43" i="1" s="1"/>
  <c r="I44" i="1"/>
  <c r="K44" i="1" s="1"/>
  <c r="I45" i="1"/>
  <c r="I48" i="1"/>
  <c r="I49" i="1"/>
  <c r="I51" i="1"/>
  <c r="I53" i="1"/>
  <c r="I54" i="1"/>
  <c r="I55" i="1"/>
  <c r="I56" i="1"/>
  <c r="K56" i="1" s="1"/>
  <c r="I57" i="1"/>
  <c r="I58" i="1"/>
  <c r="I59" i="1"/>
  <c r="I60" i="1"/>
  <c r="I62" i="1"/>
  <c r="I63" i="1"/>
  <c r="I64" i="1"/>
  <c r="K64" i="1" s="1"/>
  <c r="I65" i="1"/>
  <c r="K65" i="1" s="1"/>
  <c r="I66" i="1"/>
  <c r="I67" i="1"/>
  <c r="I68" i="1"/>
  <c r="I78" i="1"/>
  <c r="I79" i="1"/>
  <c r="I80" i="1"/>
  <c r="I81" i="1"/>
  <c r="I82" i="1"/>
  <c r="K82" i="1" s="1"/>
  <c r="I83" i="1"/>
  <c r="I84" i="1"/>
  <c r="I85" i="1"/>
  <c r="I86" i="1"/>
  <c r="I87" i="1"/>
  <c r="I88" i="1"/>
  <c r="I89" i="1"/>
  <c r="K89" i="1" s="1"/>
  <c r="I107" i="1"/>
  <c r="K107" i="1" s="1"/>
  <c r="I109" i="1"/>
  <c r="I110" i="1"/>
  <c r="I118" i="1"/>
  <c r="I119" i="1"/>
  <c r="I120" i="1"/>
  <c r="H122" i="1"/>
  <c r="H121" i="1"/>
  <c r="J17" i="1" l="1"/>
  <c r="K17" i="1"/>
  <c r="J84" i="1"/>
  <c r="K84" i="1"/>
  <c r="J14" i="1"/>
  <c r="K14" i="1"/>
  <c r="J85" i="1"/>
  <c r="K85" i="1"/>
  <c r="J80" i="1"/>
  <c r="K80" i="1"/>
  <c r="J13" i="1"/>
  <c r="K13" i="1"/>
  <c r="J57" i="1"/>
  <c r="K57" i="1"/>
  <c r="J119" i="1"/>
  <c r="K119" i="1"/>
  <c r="J8" i="1"/>
  <c r="J54" i="1"/>
  <c r="K54" i="1"/>
  <c r="J68" i="1"/>
  <c r="K68" i="1"/>
  <c r="J49" i="1"/>
  <c r="K49" i="1"/>
  <c r="J107" i="1"/>
  <c r="J58" i="1"/>
  <c r="K58" i="1"/>
  <c r="J55" i="1"/>
  <c r="K55" i="1"/>
  <c r="J53" i="1"/>
  <c r="K53" i="1"/>
  <c r="J110" i="1"/>
  <c r="K110" i="1"/>
  <c r="J67" i="1"/>
  <c r="K67" i="1"/>
  <c r="J48" i="1"/>
  <c r="K48" i="1"/>
  <c r="J89" i="1"/>
  <c r="J83" i="1"/>
  <c r="K83" i="1"/>
  <c r="J78" i="1"/>
  <c r="K78" i="1"/>
  <c r="J66" i="1"/>
  <c r="K66" i="1"/>
  <c r="J45" i="1"/>
  <c r="K45" i="1"/>
  <c r="J82" i="1"/>
  <c r="J51" i="1"/>
  <c r="K51" i="1"/>
  <c r="J65" i="1"/>
  <c r="J59" i="1"/>
  <c r="K59" i="1"/>
  <c r="J118" i="1"/>
  <c r="K118" i="1"/>
  <c r="J64" i="1"/>
  <c r="J19" i="1"/>
  <c r="K19" i="1"/>
  <c r="J88" i="1"/>
  <c r="K88" i="1"/>
  <c r="J63" i="1"/>
  <c r="K63" i="1"/>
  <c r="J41" i="1"/>
  <c r="K41" i="1"/>
  <c r="J56" i="1"/>
  <c r="J20" i="1"/>
  <c r="K20" i="1"/>
  <c r="J81" i="1"/>
  <c r="K81" i="1"/>
  <c r="J120" i="1"/>
  <c r="K120" i="1"/>
  <c r="J87" i="1"/>
  <c r="K87" i="1"/>
  <c r="J62" i="1"/>
  <c r="K62" i="1"/>
  <c r="J38" i="1"/>
  <c r="K38" i="1"/>
  <c r="J44" i="1"/>
  <c r="J21" i="1"/>
  <c r="K21" i="1"/>
  <c r="J79" i="1"/>
  <c r="K79" i="1"/>
  <c r="J109" i="1"/>
  <c r="K109" i="1"/>
  <c r="J86" i="1"/>
  <c r="K86" i="1"/>
  <c r="J60" i="1"/>
  <c r="K60" i="1"/>
  <c r="J22" i="1"/>
  <c r="K22" i="1"/>
  <c r="J43" i="1"/>
</calcChain>
</file>

<file path=xl/sharedStrings.xml><?xml version="1.0" encoding="utf-8"?>
<sst xmlns="http://schemas.openxmlformats.org/spreadsheetml/2006/main" count="353" uniqueCount="90">
  <si>
    <t>BMI</t>
    <phoneticPr fontId="3"/>
  </si>
  <si>
    <t>ｍ</t>
    <phoneticPr fontId="3"/>
  </si>
  <si>
    <t>kg</t>
    <phoneticPr fontId="3"/>
  </si>
  <si>
    <t>%</t>
    <phoneticPr fontId="3"/>
  </si>
  <si>
    <t>No</t>
    <phoneticPr fontId="3"/>
  </si>
  <si>
    <t>events</t>
    <phoneticPr fontId="3"/>
  </si>
  <si>
    <t>height</t>
    <phoneticPr fontId="3"/>
  </si>
  <si>
    <t>weight</t>
    <phoneticPr fontId="3"/>
  </si>
  <si>
    <t>Zscore</t>
    <phoneticPr fontId="3"/>
  </si>
  <si>
    <t>age</t>
    <phoneticPr fontId="3"/>
  </si>
  <si>
    <t>Amenorrhea</t>
    <phoneticPr fontId="1"/>
  </si>
  <si>
    <t>Menarche</t>
    <phoneticPr fontId="1"/>
  </si>
  <si>
    <t>Amenorrhea(teenage)</t>
    <phoneticPr fontId="3"/>
  </si>
  <si>
    <t>dietary</t>
    <phoneticPr fontId="3"/>
  </si>
  <si>
    <t>DE/ED</t>
    <phoneticPr fontId="1"/>
  </si>
  <si>
    <t>times</t>
    <phoneticPr fontId="3"/>
  </si>
  <si>
    <t>age</t>
    <phoneticPr fontId="1"/>
  </si>
  <si>
    <t>15,16,18,20,22</t>
    <phoneticPr fontId="1"/>
  </si>
  <si>
    <t>13/21</t>
    <phoneticPr fontId="1"/>
  </si>
  <si>
    <t>16-19</t>
    <phoneticPr fontId="1"/>
  </si>
  <si>
    <t>13-18</t>
    <phoneticPr fontId="1"/>
  </si>
  <si>
    <t>Number of menstruation</t>
    <phoneticPr fontId="3"/>
  </si>
  <si>
    <t>swimming</t>
  </si>
  <si>
    <t>volleyball</t>
  </si>
  <si>
    <t>athletics long-distance</t>
  </si>
  <si>
    <t>basketball</t>
  </si>
  <si>
    <t>athletics sprint</t>
  </si>
  <si>
    <t>soccer</t>
  </si>
  <si>
    <t>athletics throwing/jumping</t>
  </si>
  <si>
    <t>stress fracture</t>
    <phoneticPr fontId="1"/>
  </si>
  <si>
    <t>event</t>
    <phoneticPr fontId="1"/>
  </si>
  <si>
    <t>injury date</t>
    <phoneticPr fontId="1"/>
  </si>
  <si>
    <t>recovery date</t>
    <phoneticPr fontId="1"/>
  </si>
  <si>
    <t xml:space="preserve">return period </t>
    <phoneticPr fontId="1"/>
  </si>
  <si>
    <t>location</t>
    <phoneticPr fontId="1"/>
  </si>
  <si>
    <t>diagnosis</t>
    <phoneticPr fontId="1"/>
  </si>
  <si>
    <t>Thigh</t>
  </si>
  <si>
    <t>Lower leg</t>
  </si>
  <si>
    <t>Head</t>
  </si>
  <si>
    <t>Foot/toe</t>
  </si>
  <si>
    <t>Lumbar spine / lower back</t>
  </si>
  <si>
    <t>Finger</t>
  </si>
  <si>
    <t>Face (incl. eye, ear, nose)</t>
  </si>
  <si>
    <t>Others (heatstroke)</t>
  </si>
  <si>
    <t>Shoulder / clavicle</t>
  </si>
  <si>
    <t>Lumbar spine / lower back</t>
    <phoneticPr fontId="1"/>
  </si>
  <si>
    <t>Knee</t>
  </si>
  <si>
    <t>Elbow</t>
  </si>
  <si>
    <t>Wrist</t>
  </si>
  <si>
    <t>Ankle</t>
  </si>
  <si>
    <t>Hip</t>
  </si>
  <si>
    <t>Neck / cervical spine</t>
  </si>
  <si>
    <t>Ankle</t>
    <phoneticPr fontId="1"/>
  </si>
  <si>
    <t>Knee</t>
    <phoneticPr fontId="1"/>
  </si>
  <si>
    <t>Concussion</t>
  </si>
  <si>
    <t>Stress fracture</t>
  </si>
  <si>
    <t>Lesion of meniscus or cartilage</t>
  </si>
  <si>
    <t>Contusion / hematoma/ bruise</t>
  </si>
  <si>
    <t>Strain / muscle rupture / tear</t>
  </si>
  <si>
    <t>Sprain</t>
  </si>
  <si>
    <t>Lesion of meniscus or cartilage</t>
    <phoneticPr fontId="1"/>
  </si>
  <si>
    <t>Others (nail trouble, heatstroke)</t>
  </si>
  <si>
    <t>Dislocation, subluxation</t>
  </si>
  <si>
    <t>Ligamentous rupture</t>
  </si>
  <si>
    <t>Nerve injury / spinal cord injury</t>
  </si>
  <si>
    <t>Other bone injuries</t>
  </si>
  <si>
    <t>Fracture</t>
  </si>
  <si>
    <t>Muscle cramps or spasm</t>
  </si>
  <si>
    <t>FAT　score</t>
    <phoneticPr fontId="3"/>
  </si>
  <si>
    <t>Soccer</t>
  </si>
  <si>
    <t>Basketball</t>
  </si>
  <si>
    <t>Swimming</t>
  </si>
  <si>
    <t>Volleyball</t>
  </si>
  <si>
    <t>Athletics long-distance</t>
  </si>
  <si>
    <t>Athletics throwing/jumping</t>
  </si>
  <si>
    <t>average</t>
    <phoneticPr fontId="1"/>
  </si>
  <si>
    <t>SD</t>
    <phoneticPr fontId="1"/>
  </si>
  <si>
    <t>IBW</t>
    <phoneticPr fontId="1"/>
  </si>
  <si>
    <t>85％IBW</t>
    <phoneticPr fontId="1"/>
  </si>
  <si>
    <t>90％IBW</t>
    <phoneticPr fontId="1"/>
  </si>
  <si>
    <t>FAT score</t>
    <phoneticPr fontId="1"/>
  </si>
  <si>
    <t>Low energy availavility</t>
    <phoneticPr fontId="1"/>
  </si>
  <si>
    <t>Tendinosis / tendinopathy</t>
    <phoneticPr fontId="1"/>
  </si>
  <si>
    <t>Arthritis/Synovitis/Bursistis</t>
  </si>
  <si>
    <t>Arthritis/Synovitis/Bursistis</t>
    <phoneticPr fontId="1"/>
  </si>
  <si>
    <t>12M</t>
    <phoneticPr fontId="3"/>
  </si>
  <si>
    <t>36M</t>
    <phoneticPr fontId="3"/>
  </si>
  <si>
    <t>5M</t>
    <phoneticPr fontId="3"/>
  </si>
  <si>
    <t>5M</t>
    <phoneticPr fontId="1"/>
  </si>
  <si>
    <t>7M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</si>
</sst>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76" fontId="2" fillId="0" borderId="0" xfId="0" applyNumberFormat="1" applyFont="1" applyAlignment="1">
      <alignment vertical="center"/>
    </xf>
    <xf numFmtId="178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標準" xfId="0" builtinId="0"/>
    <cellStyle name="標準 2" xfId="2" xr:uid="{46EEE28F-10F3-452E-A20F-EBACA11CCC38}"/>
    <cellStyle name="標準 2 2" xfId="1" xr:uid="{FCA9DD55-6F85-4800-86FE-DD28C4A5577D}"/>
    <cellStyle name="標準 3" xfId="3" xr:uid="{96DDAC93-B80B-40FA-B785-86B4B168B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25"/>
  <sheetViews>
    <sheetView topLeftCell="A67" workbookViewId="0">
      <selection activeCell="Q5" sqref="Q5:Q120"/>
    </sheetView>
  </sheetViews>
  <sheetFormatPr defaultRowHeight="18.75" x14ac:dyDescent="0.4"/>
  <cols>
    <col min="2" max="2" width="26.25" customWidth="1"/>
    <col min="6" max="6" width="22.125" customWidth="1"/>
    <col min="7" max="7" width="10.5" customWidth="1"/>
    <col min="8" max="8" width="9.75" customWidth="1"/>
    <col min="9" max="9" width="10.375" customWidth="1"/>
    <col min="10" max="11" width="11.5" customWidth="1"/>
    <col min="12" max="12" width="18.25" customWidth="1"/>
    <col min="13" max="13" width="13.625" customWidth="1"/>
    <col min="14" max="14" width="12.375" customWidth="1"/>
    <col min="15" max="15" width="24.625" customWidth="1"/>
    <col min="16" max="16" width="14.625" customWidth="1"/>
    <col min="17" max="17" width="14.75" customWidth="1"/>
    <col min="18" max="18" width="14.25" customWidth="1"/>
    <col min="19" max="19" width="14" customWidth="1"/>
    <col min="20" max="20" width="12.625" customWidth="1"/>
  </cols>
  <sheetData>
    <row r="2" spans="2:20" x14ac:dyDescent="0.4">
      <c r="B2" s="36" t="s">
        <v>5</v>
      </c>
      <c r="C2" s="37" t="s">
        <v>4</v>
      </c>
      <c r="D2" s="36"/>
      <c r="E2" s="36"/>
      <c r="F2" s="36"/>
      <c r="G2" s="36"/>
      <c r="H2" s="36"/>
      <c r="I2" s="19"/>
      <c r="J2" s="19"/>
      <c r="K2" s="19"/>
      <c r="L2" s="19"/>
      <c r="M2" s="19"/>
      <c r="N2" s="19"/>
      <c r="O2" s="19"/>
      <c r="P2" s="38" t="s">
        <v>81</v>
      </c>
      <c r="Q2" s="39"/>
      <c r="R2" s="38" t="s">
        <v>29</v>
      </c>
      <c r="S2" s="39"/>
      <c r="T2" s="25" t="s">
        <v>80</v>
      </c>
    </row>
    <row r="3" spans="2:20" x14ac:dyDescent="0.4">
      <c r="B3" s="36"/>
      <c r="C3" s="37"/>
      <c r="D3" s="19" t="s">
        <v>6</v>
      </c>
      <c r="E3" s="19" t="s">
        <v>7</v>
      </c>
      <c r="F3" s="19" t="s">
        <v>0</v>
      </c>
      <c r="G3" s="19" t="s">
        <v>8</v>
      </c>
      <c r="H3" s="19" t="s">
        <v>9</v>
      </c>
      <c r="I3" s="19" t="s">
        <v>77</v>
      </c>
      <c r="J3" s="19" t="s">
        <v>78</v>
      </c>
      <c r="K3" s="19" t="s">
        <v>79</v>
      </c>
      <c r="L3" s="37" t="s">
        <v>21</v>
      </c>
      <c r="M3" s="37" t="s">
        <v>10</v>
      </c>
      <c r="N3" s="36" t="s">
        <v>11</v>
      </c>
      <c r="O3" s="36" t="s">
        <v>12</v>
      </c>
      <c r="P3" s="37" t="s">
        <v>13</v>
      </c>
      <c r="Q3" s="36" t="s">
        <v>14</v>
      </c>
      <c r="R3" s="40" t="s">
        <v>16</v>
      </c>
      <c r="S3" s="40" t="s">
        <v>15</v>
      </c>
      <c r="T3" s="20"/>
    </row>
    <row r="4" spans="2:20" x14ac:dyDescent="0.4">
      <c r="B4" s="36"/>
      <c r="C4" s="37"/>
      <c r="D4" s="19" t="s">
        <v>1</v>
      </c>
      <c r="E4" s="19" t="s">
        <v>2</v>
      </c>
      <c r="F4" s="19"/>
      <c r="G4" s="19" t="s">
        <v>3</v>
      </c>
      <c r="H4" s="19"/>
      <c r="I4" s="19"/>
      <c r="J4" s="19"/>
      <c r="K4" s="19"/>
      <c r="L4" s="37"/>
      <c r="M4" s="37"/>
      <c r="N4" s="36"/>
      <c r="O4" s="36"/>
      <c r="P4" s="37"/>
      <c r="Q4" s="36"/>
      <c r="R4" s="41"/>
      <c r="S4" s="41"/>
      <c r="T4" s="20"/>
    </row>
    <row r="5" spans="2:20" x14ac:dyDescent="0.4">
      <c r="B5" s="21" t="s">
        <v>23</v>
      </c>
      <c r="C5" s="10">
        <v>1</v>
      </c>
      <c r="D5" s="22">
        <v>1.643</v>
      </c>
      <c r="E5" s="10">
        <v>57.5</v>
      </c>
      <c r="F5" s="17">
        <f>SUM(E5/(D5*D5))</f>
        <v>21.300643205335607</v>
      </c>
      <c r="G5" s="18">
        <v>124</v>
      </c>
      <c r="H5" s="10">
        <v>21</v>
      </c>
      <c r="I5" s="9"/>
      <c r="J5" s="9"/>
      <c r="K5" s="9"/>
      <c r="L5" s="10">
        <v>12</v>
      </c>
      <c r="M5" s="10"/>
      <c r="N5" s="11">
        <v>15</v>
      </c>
      <c r="O5" s="10">
        <v>0</v>
      </c>
      <c r="P5" s="10">
        <v>0</v>
      </c>
      <c r="Q5" s="10">
        <v>0</v>
      </c>
      <c r="R5" s="10"/>
      <c r="S5" s="10">
        <v>0</v>
      </c>
      <c r="T5" s="11">
        <v>1</v>
      </c>
    </row>
    <row r="6" spans="2:20" x14ac:dyDescent="0.4">
      <c r="B6" s="21" t="s">
        <v>23</v>
      </c>
      <c r="C6" s="10">
        <v>2</v>
      </c>
      <c r="D6" s="22">
        <v>1.635</v>
      </c>
      <c r="E6" s="10">
        <v>61.2</v>
      </c>
      <c r="F6" s="17">
        <f t="shared" ref="F6:F69" si="0">SUM(E6/(D6*D6))</f>
        <v>22.893695816850435</v>
      </c>
      <c r="G6" s="18">
        <v>158</v>
      </c>
      <c r="H6" s="10">
        <v>21</v>
      </c>
      <c r="I6" s="9"/>
      <c r="J6" s="9"/>
      <c r="K6" s="9"/>
      <c r="L6" s="10">
        <v>15</v>
      </c>
      <c r="M6" s="10"/>
      <c r="N6" s="11">
        <v>12</v>
      </c>
      <c r="O6" s="10">
        <v>0</v>
      </c>
      <c r="P6" s="10">
        <v>1</v>
      </c>
      <c r="Q6" s="10">
        <v>0</v>
      </c>
      <c r="R6" s="10">
        <v>10</v>
      </c>
      <c r="S6" s="10">
        <v>1</v>
      </c>
      <c r="T6" s="11">
        <v>2</v>
      </c>
    </row>
    <row r="7" spans="2:20" x14ac:dyDescent="0.4">
      <c r="B7" s="21" t="s">
        <v>23</v>
      </c>
      <c r="C7" s="10">
        <v>3</v>
      </c>
      <c r="D7" s="22">
        <v>1.7410000000000001</v>
      </c>
      <c r="E7" s="10">
        <v>65.599999999999994</v>
      </c>
      <c r="F7" s="17">
        <f t="shared" si="0"/>
        <v>21.6424437354198</v>
      </c>
      <c r="G7" s="18">
        <v>139</v>
      </c>
      <c r="H7" s="10">
        <v>20</v>
      </c>
      <c r="I7" s="9"/>
      <c r="J7" s="9"/>
      <c r="K7" s="9"/>
      <c r="L7" s="10">
        <v>12</v>
      </c>
      <c r="M7" s="10"/>
      <c r="N7" s="11">
        <v>13</v>
      </c>
      <c r="O7" s="10">
        <v>0</v>
      </c>
      <c r="P7" s="10">
        <v>0</v>
      </c>
      <c r="Q7" s="10">
        <v>0</v>
      </c>
      <c r="R7" s="10"/>
      <c r="S7" s="10">
        <v>1</v>
      </c>
      <c r="T7" s="11">
        <v>1</v>
      </c>
    </row>
    <row r="8" spans="2:20" x14ac:dyDescent="0.4">
      <c r="B8" s="21" t="s">
        <v>23</v>
      </c>
      <c r="C8" s="10">
        <v>4</v>
      </c>
      <c r="D8" s="22">
        <v>1.7490000000000001</v>
      </c>
      <c r="E8" s="10">
        <v>67.2</v>
      </c>
      <c r="F8" s="17">
        <f t="shared" si="0"/>
        <v>21.967956205310163</v>
      </c>
      <c r="G8" s="18">
        <v>120</v>
      </c>
      <c r="H8" s="10">
        <v>18</v>
      </c>
      <c r="I8" s="9">
        <f t="shared" ref="I8:I68" si="1">SUM(D8*D8*22)</f>
        <v>67.298022000000003</v>
      </c>
      <c r="J8" s="9">
        <f>SUM(I8*0.85)</f>
        <v>57.203318700000004</v>
      </c>
      <c r="K8" s="9">
        <f>SUM(I8*0.9)</f>
        <v>60.568219800000001</v>
      </c>
      <c r="L8" s="10">
        <v>12</v>
      </c>
      <c r="M8" s="10"/>
      <c r="N8" s="11">
        <v>12</v>
      </c>
      <c r="O8" s="10">
        <v>0</v>
      </c>
      <c r="P8" s="10">
        <v>0</v>
      </c>
      <c r="Q8" s="10">
        <v>0</v>
      </c>
      <c r="R8" s="10">
        <v>13</v>
      </c>
      <c r="S8" s="10">
        <v>1</v>
      </c>
      <c r="T8" s="11">
        <v>1</v>
      </c>
    </row>
    <row r="9" spans="2:20" x14ac:dyDescent="0.4">
      <c r="B9" s="21" t="s">
        <v>23</v>
      </c>
      <c r="C9" s="10">
        <v>5</v>
      </c>
      <c r="D9" s="22">
        <v>1.6859999999999999</v>
      </c>
      <c r="E9" s="10">
        <v>63.4</v>
      </c>
      <c r="F9" s="17">
        <f t="shared" si="0"/>
        <v>22.303556326681669</v>
      </c>
      <c r="G9" s="18">
        <v>117</v>
      </c>
      <c r="H9" s="10">
        <v>20</v>
      </c>
      <c r="I9" s="9"/>
      <c r="J9" s="9"/>
      <c r="K9" s="9"/>
      <c r="L9" s="10">
        <v>12</v>
      </c>
      <c r="M9" s="10"/>
      <c r="N9" s="11">
        <v>13</v>
      </c>
      <c r="O9" s="10">
        <v>0</v>
      </c>
      <c r="P9" s="10">
        <v>0</v>
      </c>
      <c r="Q9" s="10">
        <v>0</v>
      </c>
      <c r="R9" s="10"/>
      <c r="S9" s="10">
        <v>0</v>
      </c>
      <c r="T9" s="11">
        <v>0</v>
      </c>
    </row>
    <row r="10" spans="2:20" x14ac:dyDescent="0.4">
      <c r="B10" s="21" t="s">
        <v>23</v>
      </c>
      <c r="C10" s="10">
        <v>6</v>
      </c>
      <c r="D10" s="22">
        <v>1.7270000000000001</v>
      </c>
      <c r="E10" s="10">
        <v>65.900000000000006</v>
      </c>
      <c r="F10" s="17">
        <f t="shared" si="0"/>
        <v>22.095342576719286</v>
      </c>
      <c r="G10" s="18">
        <v>134</v>
      </c>
      <c r="H10" s="10">
        <v>20</v>
      </c>
      <c r="I10" s="9"/>
      <c r="J10" s="9"/>
      <c r="K10" s="9"/>
      <c r="L10" s="10">
        <v>12</v>
      </c>
      <c r="M10" s="10"/>
      <c r="N10" s="11">
        <v>11</v>
      </c>
      <c r="O10" s="10">
        <v>0</v>
      </c>
      <c r="P10" s="10">
        <v>0</v>
      </c>
      <c r="Q10" s="10">
        <v>0</v>
      </c>
      <c r="R10" s="10">
        <v>18</v>
      </c>
      <c r="S10" s="10">
        <v>2</v>
      </c>
      <c r="T10" s="11">
        <v>2</v>
      </c>
    </row>
    <row r="11" spans="2:20" x14ac:dyDescent="0.4">
      <c r="B11" s="21" t="s">
        <v>23</v>
      </c>
      <c r="C11" s="10">
        <v>7</v>
      </c>
      <c r="D11" s="22">
        <v>1.6579999999999999</v>
      </c>
      <c r="E11" s="10">
        <v>62.6</v>
      </c>
      <c r="F11" s="17">
        <f t="shared" si="0"/>
        <v>22.772215278192078</v>
      </c>
      <c r="G11" s="18">
        <v>132</v>
      </c>
      <c r="H11" s="10">
        <v>21</v>
      </c>
      <c r="I11" s="9"/>
      <c r="J11" s="9"/>
      <c r="K11" s="9"/>
      <c r="L11" s="10">
        <v>13</v>
      </c>
      <c r="M11" s="10"/>
      <c r="N11" s="11">
        <v>11</v>
      </c>
      <c r="O11" s="10">
        <v>0</v>
      </c>
      <c r="P11" s="10">
        <v>0</v>
      </c>
      <c r="Q11" s="10">
        <v>0</v>
      </c>
      <c r="R11" s="10">
        <v>17</v>
      </c>
      <c r="S11" s="10">
        <v>1</v>
      </c>
      <c r="T11" s="11">
        <v>1</v>
      </c>
    </row>
    <row r="12" spans="2:20" x14ac:dyDescent="0.4">
      <c r="B12" s="21" t="s">
        <v>23</v>
      </c>
      <c r="C12" s="10">
        <v>8</v>
      </c>
      <c r="D12" s="22">
        <v>1.732</v>
      </c>
      <c r="E12" s="10">
        <v>64.8</v>
      </c>
      <c r="F12" s="17">
        <f t="shared" si="0"/>
        <v>21.60126727434676</v>
      </c>
      <c r="G12" s="18">
        <v>130</v>
      </c>
      <c r="H12" s="10">
        <v>20</v>
      </c>
      <c r="I12" s="9"/>
      <c r="J12" s="9"/>
      <c r="K12" s="9"/>
      <c r="L12" s="10">
        <v>11</v>
      </c>
      <c r="M12" s="10"/>
      <c r="N12" s="11">
        <v>12</v>
      </c>
      <c r="O12" s="10">
        <v>0</v>
      </c>
      <c r="P12" s="10">
        <v>0</v>
      </c>
      <c r="Q12" s="10">
        <v>0</v>
      </c>
      <c r="R12" s="10">
        <v>18</v>
      </c>
      <c r="S12" s="10">
        <v>1</v>
      </c>
      <c r="T12" s="11">
        <v>1</v>
      </c>
    </row>
    <row r="13" spans="2:20" x14ac:dyDescent="0.4">
      <c r="B13" s="21" t="s">
        <v>23</v>
      </c>
      <c r="C13" s="10">
        <v>9</v>
      </c>
      <c r="D13" s="22">
        <v>1.714</v>
      </c>
      <c r="E13" s="10">
        <v>75.400000000000006</v>
      </c>
      <c r="F13" s="17">
        <f t="shared" si="0"/>
        <v>25.66549889781319</v>
      </c>
      <c r="G13" s="18">
        <v>125</v>
      </c>
      <c r="H13" s="10">
        <v>18</v>
      </c>
      <c r="I13" s="9">
        <f t="shared" si="1"/>
        <v>64.631512000000001</v>
      </c>
      <c r="J13" s="9">
        <f t="shared" ref="J13:J68" si="2">SUM(I13*0.85)</f>
        <v>54.936785199999996</v>
      </c>
      <c r="K13" s="9">
        <f t="shared" ref="K13:K68" si="3">SUM(I13*0.9)</f>
        <v>58.168360800000002</v>
      </c>
      <c r="L13" s="10">
        <v>3</v>
      </c>
      <c r="M13" s="10" t="s">
        <v>85</v>
      </c>
      <c r="N13" s="11">
        <v>12</v>
      </c>
      <c r="O13" s="10">
        <v>1</v>
      </c>
      <c r="P13" s="10">
        <v>0</v>
      </c>
      <c r="Q13" s="10">
        <v>0</v>
      </c>
      <c r="R13" s="10"/>
      <c r="S13" s="10">
        <v>0</v>
      </c>
      <c r="T13" s="11">
        <v>2</v>
      </c>
    </row>
    <row r="14" spans="2:20" x14ac:dyDescent="0.4">
      <c r="B14" s="21" t="s">
        <v>23</v>
      </c>
      <c r="C14" s="10">
        <v>10</v>
      </c>
      <c r="D14" s="22">
        <v>1.627</v>
      </c>
      <c r="E14" s="10">
        <v>56.2</v>
      </c>
      <c r="F14" s="17">
        <f t="shared" si="0"/>
        <v>21.230548265687091</v>
      </c>
      <c r="G14" s="18">
        <v>130</v>
      </c>
      <c r="H14" s="10">
        <v>18</v>
      </c>
      <c r="I14" s="9">
        <f t="shared" si="1"/>
        <v>58.236837999999999</v>
      </c>
      <c r="J14" s="9">
        <f t="shared" si="2"/>
        <v>49.501312299999995</v>
      </c>
      <c r="K14" s="9">
        <f t="shared" si="3"/>
        <v>52.413154200000001</v>
      </c>
      <c r="L14" s="10">
        <v>15</v>
      </c>
      <c r="M14" s="10"/>
      <c r="N14" s="11">
        <v>14</v>
      </c>
      <c r="O14" s="10">
        <v>0</v>
      </c>
      <c r="P14" s="10">
        <v>0</v>
      </c>
      <c r="Q14" s="10">
        <v>0</v>
      </c>
      <c r="R14" s="10"/>
      <c r="S14" s="10">
        <v>0</v>
      </c>
      <c r="T14" s="23">
        <v>0</v>
      </c>
    </row>
    <row r="15" spans="2:20" x14ac:dyDescent="0.4">
      <c r="B15" s="21" t="s">
        <v>23</v>
      </c>
      <c r="C15" s="10">
        <v>11</v>
      </c>
      <c r="D15" s="22">
        <v>1.6439999999999999</v>
      </c>
      <c r="E15" s="10">
        <v>52.5</v>
      </c>
      <c r="F15" s="17">
        <f t="shared" si="0"/>
        <v>19.424760686948339</v>
      </c>
      <c r="G15" s="18">
        <v>110</v>
      </c>
      <c r="H15" s="10">
        <v>21</v>
      </c>
      <c r="I15" s="9"/>
      <c r="J15" s="9"/>
      <c r="K15" s="9"/>
      <c r="L15" s="10">
        <v>12</v>
      </c>
      <c r="M15" s="10"/>
      <c r="N15" s="11">
        <v>13</v>
      </c>
      <c r="O15" s="10">
        <v>0</v>
      </c>
      <c r="P15" s="10">
        <v>0</v>
      </c>
      <c r="Q15" s="10">
        <v>0</v>
      </c>
      <c r="R15" s="10"/>
      <c r="S15" s="10">
        <v>0</v>
      </c>
      <c r="T15" s="11">
        <v>0</v>
      </c>
    </row>
    <row r="16" spans="2:20" x14ac:dyDescent="0.4">
      <c r="B16" s="21" t="s">
        <v>23</v>
      </c>
      <c r="C16" s="10">
        <v>12</v>
      </c>
      <c r="D16" s="22">
        <v>1.704</v>
      </c>
      <c r="E16" s="10">
        <v>55.1</v>
      </c>
      <c r="F16" s="17">
        <f t="shared" si="0"/>
        <v>18.976338468998655</v>
      </c>
      <c r="G16" s="18">
        <v>116</v>
      </c>
      <c r="H16" s="10">
        <v>21</v>
      </c>
      <c r="I16" s="9"/>
      <c r="J16" s="9"/>
      <c r="K16" s="9"/>
      <c r="L16" s="10">
        <v>12</v>
      </c>
      <c r="M16" s="10"/>
      <c r="N16" s="11">
        <v>15</v>
      </c>
      <c r="O16" s="10">
        <v>0</v>
      </c>
      <c r="P16" s="10">
        <v>0</v>
      </c>
      <c r="Q16" s="10">
        <v>0</v>
      </c>
      <c r="R16" s="10"/>
      <c r="S16" s="10">
        <v>0</v>
      </c>
      <c r="T16" s="11">
        <v>1</v>
      </c>
    </row>
    <row r="17" spans="2:20" x14ac:dyDescent="0.4">
      <c r="B17" s="21" t="s">
        <v>23</v>
      </c>
      <c r="C17" s="10">
        <v>13</v>
      </c>
      <c r="D17" s="22">
        <v>1.698</v>
      </c>
      <c r="E17" s="10">
        <v>60.3</v>
      </c>
      <c r="F17" s="17">
        <f t="shared" si="0"/>
        <v>20.914232915881083</v>
      </c>
      <c r="G17" s="18">
        <v>115</v>
      </c>
      <c r="H17" s="10">
        <v>18</v>
      </c>
      <c r="I17" s="9">
        <f t="shared" si="1"/>
        <v>63.43048799999999</v>
      </c>
      <c r="J17" s="9">
        <f t="shared" si="2"/>
        <v>53.915914799999989</v>
      </c>
      <c r="K17" s="9">
        <f t="shared" si="3"/>
        <v>57.087439199999992</v>
      </c>
      <c r="L17" s="10">
        <v>12</v>
      </c>
      <c r="M17" s="10"/>
      <c r="N17" s="11">
        <v>11</v>
      </c>
      <c r="O17" s="10">
        <v>0</v>
      </c>
      <c r="P17" s="10">
        <v>0</v>
      </c>
      <c r="Q17" s="10">
        <v>0</v>
      </c>
      <c r="R17" s="10">
        <v>15</v>
      </c>
      <c r="S17" s="10">
        <v>1</v>
      </c>
      <c r="T17" s="11">
        <v>1</v>
      </c>
    </row>
    <row r="18" spans="2:20" x14ac:dyDescent="0.4">
      <c r="B18" s="21" t="s">
        <v>23</v>
      </c>
      <c r="C18" s="10">
        <v>14</v>
      </c>
      <c r="D18" s="22">
        <v>1.728</v>
      </c>
      <c r="E18" s="10">
        <v>68</v>
      </c>
      <c r="F18" s="17">
        <f t="shared" si="0"/>
        <v>22.773062414266121</v>
      </c>
      <c r="G18" s="18">
        <v>117</v>
      </c>
      <c r="H18" s="10">
        <v>20</v>
      </c>
      <c r="I18" s="9"/>
      <c r="J18" s="9"/>
      <c r="K18" s="9"/>
      <c r="L18" s="10">
        <v>12</v>
      </c>
      <c r="M18" s="10"/>
      <c r="N18" s="11">
        <v>12</v>
      </c>
      <c r="O18" s="10">
        <v>0</v>
      </c>
      <c r="P18" s="10">
        <v>0</v>
      </c>
      <c r="Q18" s="10">
        <v>0</v>
      </c>
      <c r="R18" s="10">
        <v>17</v>
      </c>
      <c r="S18" s="10">
        <v>1</v>
      </c>
      <c r="T18" s="11">
        <v>1</v>
      </c>
    </row>
    <row r="19" spans="2:20" x14ac:dyDescent="0.4">
      <c r="B19" s="21" t="s">
        <v>23</v>
      </c>
      <c r="C19" s="10">
        <v>15</v>
      </c>
      <c r="D19" s="22">
        <v>1.573</v>
      </c>
      <c r="E19" s="10">
        <v>48.9</v>
      </c>
      <c r="F19" s="17">
        <f t="shared" si="0"/>
        <v>19.76293370849228</v>
      </c>
      <c r="G19" s="18">
        <v>124</v>
      </c>
      <c r="H19" s="10">
        <v>19</v>
      </c>
      <c r="I19" s="9">
        <f t="shared" si="1"/>
        <v>54.435237999999998</v>
      </c>
      <c r="J19" s="9">
        <f t="shared" si="2"/>
        <v>46.2699523</v>
      </c>
      <c r="K19" s="9">
        <f t="shared" si="3"/>
        <v>48.991714199999997</v>
      </c>
      <c r="L19" s="10">
        <v>12</v>
      </c>
      <c r="M19" s="10"/>
      <c r="N19" s="11">
        <v>12</v>
      </c>
      <c r="O19" s="10">
        <v>0</v>
      </c>
      <c r="P19" s="10">
        <v>0</v>
      </c>
      <c r="Q19" s="10">
        <v>0</v>
      </c>
      <c r="R19" s="10"/>
      <c r="S19" s="10">
        <v>0</v>
      </c>
      <c r="T19" s="11">
        <v>1</v>
      </c>
    </row>
    <row r="20" spans="2:20" x14ac:dyDescent="0.4">
      <c r="B20" s="21" t="s">
        <v>23</v>
      </c>
      <c r="C20" s="10">
        <v>16</v>
      </c>
      <c r="D20" s="22">
        <v>1.6539999999999999</v>
      </c>
      <c r="E20" s="10">
        <v>61.2</v>
      </c>
      <c r="F20" s="17">
        <f t="shared" si="0"/>
        <v>22.370743161936403</v>
      </c>
      <c r="G20" s="18">
        <v>118</v>
      </c>
      <c r="H20" s="10">
        <v>18</v>
      </c>
      <c r="I20" s="9">
        <f t="shared" si="1"/>
        <v>60.185751999999994</v>
      </c>
      <c r="J20" s="9">
        <f t="shared" si="2"/>
        <v>51.157889199999993</v>
      </c>
      <c r="K20" s="9">
        <f t="shared" si="3"/>
        <v>54.167176799999993</v>
      </c>
      <c r="L20" s="10">
        <v>12</v>
      </c>
      <c r="M20" s="10"/>
      <c r="N20" s="11">
        <v>14</v>
      </c>
      <c r="O20" s="10">
        <v>0</v>
      </c>
      <c r="P20" s="10">
        <v>0</v>
      </c>
      <c r="Q20" s="10">
        <v>0</v>
      </c>
      <c r="R20" s="10"/>
      <c r="S20" s="10">
        <v>0</v>
      </c>
      <c r="T20" s="11">
        <v>0</v>
      </c>
    </row>
    <row r="21" spans="2:20" x14ac:dyDescent="0.4">
      <c r="B21" s="21" t="s">
        <v>23</v>
      </c>
      <c r="C21" s="10">
        <v>17</v>
      </c>
      <c r="D21" s="22">
        <v>1.5920000000000001</v>
      </c>
      <c r="E21" s="10">
        <v>62.9</v>
      </c>
      <c r="F21" s="17">
        <f t="shared" si="0"/>
        <v>24.817870760839369</v>
      </c>
      <c r="G21" s="18">
        <v>132</v>
      </c>
      <c r="H21" s="10">
        <v>19</v>
      </c>
      <c r="I21" s="9">
        <f t="shared" si="1"/>
        <v>55.758208000000003</v>
      </c>
      <c r="J21" s="9">
        <f t="shared" si="2"/>
        <v>47.3944768</v>
      </c>
      <c r="K21" s="9">
        <f t="shared" si="3"/>
        <v>50.182387200000001</v>
      </c>
      <c r="L21" s="10">
        <v>13</v>
      </c>
      <c r="M21" s="10"/>
      <c r="N21" s="11">
        <v>14</v>
      </c>
      <c r="O21" s="10">
        <v>0</v>
      </c>
      <c r="P21" s="10">
        <v>1</v>
      </c>
      <c r="Q21" s="10">
        <v>0</v>
      </c>
      <c r="R21" s="10"/>
      <c r="S21" s="10">
        <v>0</v>
      </c>
      <c r="T21" s="11">
        <v>0</v>
      </c>
    </row>
    <row r="22" spans="2:20" x14ac:dyDescent="0.4">
      <c r="B22" s="21" t="s">
        <v>24</v>
      </c>
      <c r="C22" s="10">
        <v>18</v>
      </c>
      <c r="D22" s="22">
        <v>1.6859999999999999</v>
      </c>
      <c r="E22" s="10">
        <v>60.5</v>
      </c>
      <c r="F22" s="17">
        <f t="shared" si="0"/>
        <v>21.28336210984607</v>
      </c>
      <c r="G22" s="18">
        <v>141</v>
      </c>
      <c r="H22" s="10">
        <v>18</v>
      </c>
      <c r="I22" s="9">
        <f t="shared" si="1"/>
        <v>62.537112</v>
      </c>
      <c r="J22" s="9">
        <f t="shared" si="2"/>
        <v>53.156545199999996</v>
      </c>
      <c r="K22" s="9">
        <f t="shared" si="3"/>
        <v>56.283400800000003</v>
      </c>
      <c r="L22" s="10">
        <v>12</v>
      </c>
      <c r="M22" s="10"/>
      <c r="N22" s="11">
        <v>15</v>
      </c>
      <c r="O22" s="10">
        <v>0</v>
      </c>
      <c r="P22" s="10">
        <v>0</v>
      </c>
      <c r="Q22" s="10">
        <v>0</v>
      </c>
      <c r="R22" s="10"/>
      <c r="S22" s="10">
        <v>0</v>
      </c>
      <c r="T22" s="11">
        <v>1</v>
      </c>
    </row>
    <row r="23" spans="2:20" x14ac:dyDescent="0.4">
      <c r="B23" s="21" t="s">
        <v>24</v>
      </c>
      <c r="C23" s="10">
        <v>19</v>
      </c>
      <c r="D23" s="22">
        <v>1.5860000000000001</v>
      </c>
      <c r="E23" s="10">
        <v>51.3</v>
      </c>
      <c r="F23" s="17">
        <f t="shared" si="0"/>
        <v>20.394403107900303</v>
      </c>
      <c r="G23" s="18">
        <v>128</v>
      </c>
      <c r="H23" s="10">
        <v>23</v>
      </c>
      <c r="I23" s="9"/>
      <c r="J23" s="9"/>
      <c r="K23" s="9"/>
      <c r="L23" s="10">
        <v>11</v>
      </c>
      <c r="M23" s="10"/>
      <c r="N23" s="11">
        <v>15</v>
      </c>
      <c r="O23" s="10">
        <v>1</v>
      </c>
      <c r="P23" s="10">
        <v>0</v>
      </c>
      <c r="Q23" s="10">
        <v>0</v>
      </c>
      <c r="R23" s="10" t="s">
        <v>17</v>
      </c>
      <c r="S23" s="10">
        <v>5</v>
      </c>
      <c r="T23" s="11">
        <v>3</v>
      </c>
    </row>
    <row r="24" spans="2:20" x14ac:dyDescent="0.4">
      <c r="B24" s="21" t="s">
        <v>24</v>
      </c>
      <c r="C24" s="10">
        <v>20</v>
      </c>
      <c r="D24" s="22">
        <v>1.647</v>
      </c>
      <c r="E24" s="10">
        <v>45</v>
      </c>
      <c r="F24" s="17">
        <f t="shared" si="0"/>
        <v>16.589195125430905</v>
      </c>
      <c r="G24" s="18">
        <v>131</v>
      </c>
      <c r="H24" s="10">
        <v>21</v>
      </c>
      <c r="I24" s="9"/>
      <c r="J24" s="9"/>
      <c r="K24" s="9"/>
      <c r="L24" s="10">
        <v>12</v>
      </c>
      <c r="M24" s="10"/>
      <c r="N24" s="11">
        <v>12</v>
      </c>
      <c r="O24" s="10">
        <v>0</v>
      </c>
      <c r="P24" s="10">
        <v>0</v>
      </c>
      <c r="Q24" s="10">
        <v>0</v>
      </c>
      <c r="R24" s="10">
        <v>16</v>
      </c>
      <c r="S24" s="10">
        <v>1</v>
      </c>
      <c r="T24" s="11">
        <v>3</v>
      </c>
    </row>
    <row r="25" spans="2:20" x14ac:dyDescent="0.4">
      <c r="B25" s="21" t="s">
        <v>24</v>
      </c>
      <c r="C25" s="10">
        <v>21</v>
      </c>
      <c r="D25" s="22">
        <v>1.5960000000000001</v>
      </c>
      <c r="E25" s="10">
        <v>51</v>
      </c>
      <c r="F25" s="17">
        <f t="shared" si="0"/>
        <v>20.021859159176135</v>
      </c>
      <c r="G25" s="18">
        <v>101</v>
      </c>
      <c r="H25" s="10">
        <v>20</v>
      </c>
      <c r="I25" s="9"/>
      <c r="J25" s="9"/>
      <c r="K25" s="9"/>
      <c r="L25" s="10">
        <v>12</v>
      </c>
      <c r="M25" s="10"/>
      <c r="N25" s="11">
        <v>13</v>
      </c>
      <c r="O25" s="10">
        <v>0</v>
      </c>
      <c r="P25" s="10">
        <v>0</v>
      </c>
      <c r="Q25" s="10">
        <v>1</v>
      </c>
      <c r="R25" s="10">
        <v>20</v>
      </c>
      <c r="S25" s="10">
        <v>1</v>
      </c>
      <c r="T25" s="11">
        <v>2</v>
      </c>
    </row>
    <row r="26" spans="2:20" x14ac:dyDescent="0.4">
      <c r="B26" s="21" t="s">
        <v>24</v>
      </c>
      <c r="C26" s="10">
        <v>22</v>
      </c>
      <c r="D26" s="22">
        <v>1.5549999999999999</v>
      </c>
      <c r="E26" s="10">
        <v>48.8</v>
      </c>
      <c r="F26" s="17">
        <f t="shared" si="0"/>
        <v>20.181759907362416</v>
      </c>
      <c r="G26" s="18">
        <v>117</v>
      </c>
      <c r="H26" s="10">
        <v>21</v>
      </c>
      <c r="I26" s="9"/>
      <c r="J26" s="9"/>
      <c r="K26" s="9"/>
      <c r="L26" s="10">
        <v>2</v>
      </c>
      <c r="M26" s="10"/>
      <c r="N26" s="11">
        <v>17</v>
      </c>
      <c r="O26" s="10">
        <v>1</v>
      </c>
      <c r="P26" s="10">
        <v>0</v>
      </c>
      <c r="Q26" s="10">
        <v>0</v>
      </c>
      <c r="R26" s="10" t="s">
        <v>18</v>
      </c>
      <c r="S26" s="10">
        <v>2</v>
      </c>
      <c r="T26" s="11">
        <v>6</v>
      </c>
    </row>
    <row r="27" spans="2:20" x14ac:dyDescent="0.4">
      <c r="B27" s="21" t="s">
        <v>24</v>
      </c>
      <c r="C27" s="10">
        <v>23</v>
      </c>
      <c r="D27" s="22">
        <v>1.573</v>
      </c>
      <c r="E27" s="10">
        <v>49.4</v>
      </c>
      <c r="F27" s="17">
        <f t="shared" si="0"/>
        <v>19.965008695286681</v>
      </c>
      <c r="G27" s="18">
        <v>123</v>
      </c>
      <c r="H27" s="10">
        <v>20</v>
      </c>
      <c r="I27" s="9"/>
      <c r="J27" s="9"/>
      <c r="K27" s="9"/>
      <c r="L27" s="10">
        <v>10</v>
      </c>
      <c r="M27" s="10"/>
      <c r="N27" s="11">
        <v>15</v>
      </c>
      <c r="O27" s="10">
        <v>1</v>
      </c>
      <c r="P27" s="10">
        <v>0</v>
      </c>
      <c r="Q27" s="10">
        <v>1</v>
      </c>
      <c r="R27" s="10" t="s">
        <v>19</v>
      </c>
      <c r="S27" s="10">
        <v>5</v>
      </c>
      <c r="T27" s="11">
        <v>4</v>
      </c>
    </row>
    <row r="28" spans="2:20" x14ac:dyDescent="0.4">
      <c r="B28" s="21" t="s">
        <v>24</v>
      </c>
      <c r="C28" s="10">
        <v>24</v>
      </c>
      <c r="D28" s="22">
        <v>1.639</v>
      </c>
      <c r="E28" s="10">
        <v>53.8</v>
      </c>
      <c r="F28" s="17">
        <f t="shared" si="0"/>
        <v>20.027390620852831</v>
      </c>
      <c r="G28" s="18">
        <v>140</v>
      </c>
      <c r="H28" s="10">
        <v>20</v>
      </c>
      <c r="I28" s="9"/>
      <c r="J28" s="9"/>
      <c r="K28" s="9"/>
      <c r="L28" s="10">
        <v>14</v>
      </c>
      <c r="M28" s="10"/>
      <c r="N28" s="11">
        <v>14</v>
      </c>
      <c r="O28" s="10">
        <v>1</v>
      </c>
      <c r="P28" s="10">
        <v>0</v>
      </c>
      <c r="Q28" s="10">
        <v>0</v>
      </c>
      <c r="R28" s="10">
        <v>19</v>
      </c>
      <c r="S28" s="10">
        <v>1</v>
      </c>
      <c r="T28" s="11">
        <v>1</v>
      </c>
    </row>
    <row r="29" spans="2:20" x14ac:dyDescent="0.4">
      <c r="B29" s="21" t="s">
        <v>24</v>
      </c>
      <c r="C29" s="10">
        <v>25</v>
      </c>
      <c r="D29" s="22">
        <v>1.6339999999999999</v>
      </c>
      <c r="E29" s="10">
        <v>58.1</v>
      </c>
      <c r="F29" s="17">
        <f t="shared" si="0"/>
        <v>21.760658228075673</v>
      </c>
      <c r="G29" s="18">
        <v>125</v>
      </c>
      <c r="H29" s="10">
        <v>21</v>
      </c>
      <c r="I29" s="9"/>
      <c r="J29" s="9"/>
      <c r="K29" s="9"/>
      <c r="L29" s="10">
        <v>9</v>
      </c>
      <c r="M29" s="10"/>
      <c r="N29" s="11">
        <v>15</v>
      </c>
      <c r="O29" s="10">
        <v>1</v>
      </c>
      <c r="P29" s="10">
        <v>0</v>
      </c>
      <c r="Q29" s="10">
        <v>0</v>
      </c>
      <c r="R29" s="10">
        <v>15</v>
      </c>
      <c r="S29" s="10">
        <v>1</v>
      </c>
      <c r="T29" s="11">
        <v>3</v>
      </c>
    </row>
    <row r="30" spans="2:20" x14ac:dyDescent="0.4">
      <c r="B30" s="21" t="s">
        <v>25</v>
      </c>
      <c r="C30" s="10">
        <v>26</v>
      </c>
      <c r="D30" s="24">
        <v>1.6060000000000001</v>
      </c>
      <c r="E30" s="10">
        <v>54.6</v>
      </c>
      <c r="F30" s="17">
        <f t="shared" si="0"/>
        <v>21.169059364866182</v>
      </c>
      <c r="G30" s="18">
        <v>105</v>
      </c>
      <c r="H30" s="10">
        <v>22</v>
      </c>
      <c r="I30" s="9"/>
      <c r="J30" s="9"/>
      <c r="K30" s="9"/>
      <c r="L30" s="10">
        <v>12</v>
      </c>
      <c r="M30" s="10"/>
      <c r="N30" s="11">
        <v>12</v>
      </c>
      <c r="O30" s="10">
        <v>0</v>
      </c>
      <c r="P30" s="10">
        <v>0</v>
      </c>
      <c r="Q30" s="10">
        <v>0</v>
      </c>
      <c r="R30" s="10">
        <v>17</v>
      </c>
      <c r="S30" s="10">
        <v>1</v>
      </c>
      <c r="T30" s="11">
        <v>1</v>
      </c>
    </row>
    <row r="31" spans="2:20" x14ac:dyDescent="0.4">
      <c r="B31" s="21" t="s">
        <v>25</v>
      </c>
      <c r="C31" s="10">
        <v>27</v>
      </c>
      <c r="D31" s="24">
        <v>1.6859999999999999</v>
      </c>
      <c r="E31" s="10">
        <v>59.2</v>
      </c>
      <c r="F31" s="17">
        <f t="shared" si="0"/>
        <v>20.826033667816322</v>
      </c>
      <c r="G31" s="18">
        <v>121</v>
      </c>
      <c r="H31" s="10">
        <v>22</v>
      </c>
      <c r="I31" s="9"/>
      <c r="J31" s="9"/>
      <c r="K31" s="9"/>
      <c r="L31" s="10">
        <v>12</v>
      </c>
      <c r="M31" s="10"/>
      <c r="N31" s="11">
        <v>13</v>
      </c>
      <c r="O31" s="10">
        <v>0</v>
      </c>
      <c r="P31" s="10">
        <v>0</v>
      </c>
      <c r="Q31" s="10">
        <v>0</v>
      </c>
      <c r="R31" s="10"/>
      <c r="S31" s="10">
        <v>0</v>
      </c>
      <c r="T31" s="11">
        <v>0</v>
      </c>
    </row>
    <row r="32" spans="2:20" x14ac:dyDescent="0.4">
      <c r="B32" s="21" t="s">
        <v>25</v>
      </c>
      <c r="C32" s="10">
        <v>28</v>
      </c>
      <c r="D32" s="24">
        <v>1.71</v>
      </c>
      <c r="E32" s="10">
        <v>65.400000000000006</v>
      </c>
      <c r="F32" s="17">
        <f t="shared" si="0"/>
        <v>22.365856160870017</v>
      </c>
      <c r="G32" s="18">
        <v>138</v>
      </c>
      <c r="H32" s="10">
        <v>21</v>
      </c>
      <c r="I32" s="9"/>
      <c r="J32" s="9"/>
      <c r="K32" s="9"/>
      <c r="L32" s="10">
        <v>12</v>
      </c>
      <c r="M32" s="10"/>
      <c r="N32" s="11">
        <v>13</v>
      </c>
      <c r="O32" s="10">
        <v>0</v>
      </c>
      <c r="P32" s="10">
        <v>0</v>
      </c>
      <c r="Q32" s="10">
        <v>0</v>
      </c>
      <c r="R32" s="10"/>
      <c r="S32" s="10">
        <v>0</v>
      </c>
      <c r="T32" s="11">
        <v>0</v>
      </c>
    </row>
    <row r="33" spans="2:20" x14ac:dyDescent="0.4">
      <c r="B33" s="21" t="s">
        <v>25</v>
      </c>
      <c r="C33" s="10">
        <v>29</v>
      </c>
      <c r="D33" s="24">
        <v>1.696</v>
      </c>
      <c r="E33" s="10">
        <v>67</v>
      </c>
      <c r="F33" s="17">
        <f t="shared" si="0"/>
        <v>23.292875578497686</v>
      </c>
      <c r="G33" s="18">
        <v>127</v>
      </c>
      <c r="H33" s="10">
        <v>22</v>
      </c>
      <c r="I33" s="9"/>
      <c r="J33" s="9"/>
      <c r="K33" s="9"/>
      <c r="L33" s="10">
        <v>12</v>
      </c>
      <c r="M33" s="10"/>
      <c r="N33" s="11">
        <v>14</v>
      </c>
      <c r="O33" s="10">
        <v>0</v>
      </c>
      <c r="P33" s="10">
        <v>0</v>
      </c>
      <c r="Q33" s="10">
        <v>0</v>
      </c>
      <c r="R33" s="10"/>
      <c r="S33" s="10">
        <v>0</v>
      </c>
      <c r="T33" s="11">
        <v>0</v>
      </c>
    </row>
    <row r="34" spans="2:20" x14ac:dyDescent="0.4">
      <c r="B34" s="21" t="s">
        <v>25</v>
      </c>
      <c r="C34" s="10">
        <v>30</v>
      </c>
      <c r="D34" s="24">
        <v>1.5640000000000001</v>
      </c>
      <c r="E34" s="10">
        <v>51.3</v>
      </c>
      <c r="F34" s="17">
        <f t="shared" si="0"/>
        <v>20.972194059431843</v>
      </c>
      <c r="G34" s="18">
        <v>138</v>
      </c>
      <c r="H34" s="10">
        <v>22</v>
      </c>
      <c r="I34" s="9"/>
      <c r="J34" s="9"/>
      <c r="K34" s="9"/>
      <c r="L34" s="10">
        <v>20</v>
      </c>
      <c r="M34" s="10"/>
      <c r="N34" s="11">
        <v>13</v>
      </c>
      <c r="O34" s="10">
        <v>0</v>
      </c>
      <c r="P34" s="10">
        <v>0</v>
      </c>
      <c r="Q34" s="10">
        <v>0</v>
      </c>
      <c r="R34" s="10"/>
      <c r="S34" s="10">
        <v>0</v>
      </c>
      <c r="T34" s="11">
        <v>0</v>
      </c>
    </row>
    <row r="35" spans="2:20" x14ac:dyDescent="0.4">
      <c r="B35" s="21" t="s">
        <v>25</v>
      </c>
      <c r="C35" s="10">
        <v>31</v>
      </c>
      <c r="D35" s="24">
        <v>1.7150000000000001</v>
      </c>
      <c r="E35" s="10">
        <v>66.2</v>
      </c>
      <c r="F35" s="17">
        <f t="shared" si="0"/>
        <v>22.507628624127701</v>
      </c>
      <c r="G35" s="18">
        <v>133</v>
      </c>
      <c r="H35" s="10">
        <v>21</v>
      </c>
      <c r="I35" s="9"/>
      <c r="J35" s="9"/>
      <c r="K35" s="9"/>
      <c r="L35" s="10">
        <v>12</v>
      </c>
      <c r="M35" s="10"/>
      <c r="N35" s="11">
        <v>12</v>
      </c>
      <c r="O35" s="10">
        <v>0</v>
      </c>
      <c r="P35" s="10">
        <v>0</v>
      </c>
      <c r="Q35" s="10">
        <v>0</v>
      </c>
      <c r="R35" s="10"/>
      <c r="S35" s="10">
        <v>0</v>
      </c>
      <c r="T35" s="11">
        <v>0</v>
      </c>
    </row>
    <row r="36" spans="2:20" x14ac:dyDescent="0.4">
      <c r="B36" s="21" t="s">
        <v>25</v>
      </c>
      <c r="C36" s="10">
        <v>32</v>
      </c>
      <c r="D36" s="24">
        <v>1.7410000000000001</v>
      </c>
      <c r="E36" s="10">
        <v>61.1</v>
      </c>
      <c r="F36" s="17">
        <f t="shared" si="0"/>
        <v>20.15782488161814</v>
      </c>
      <c r="G36" s="18">
        <v>116</v>
      </c>
      <c r="H36" s="10">
        <v>22</v>
      </c>
      <c r="I36" s="9"/>
      <c r="J36" s="9"/>
      <c r="K36" s="9"/>
      <c r="L36" s="10">
        <v>11</v>
      </c>
      <c r="M36" s="10"/>
      <c r="N36" s="11">
        <v>12</v>
      </c>
      <c r="O36" s="10">
        <v>1</v>
      </c>
      <c r="P36" s="10">
        <v>0</v>
      </c>
      <c r="Q36" s="10">
        <v>0</v>
      </c>
      <c r="R36" s="10"/>
      <c r="S36" s="10">
        <v>0</v>
      </c>
      <c r="T36" s="11">
        <v>0</v>
      </c>
    </row>
    <row r="37" spans="2:20" x14ac:dyDescent="0.4">
      <c r="B37" s="21" t="s">
        <v>25</v>
      </c>
      <c r="C37" s="10">
        <v>33</v>
      </c>
      <c r="D37" s="24">
        <v>1.5960000000000001</v>
      </c>
      <c r="E37" s="10">
        <v>52.9</v>
      </c>
      <c r="F37" s="17">
        <f t="shared" si="0"/>
        <v>20.767771559223874</v>
      </c>
      <c r="G37" s="18">
        <v>120</v>
      </c>
      <c r="H37" s="10">
        <v>20</v>
      </c>
      <c r="I37" s="9"/>
      <c r="J37" s="9"/>
      <c r="K37" s="9"/>
      <c r="L37" s="10">
        <v>11</v>
      </c>
      <c r="M37" s="10"/>
      <c r="N37" s="11">
        <v>12</v>
      </c>
      <c r="O37" s="10">
        <v>0</v>
      </c>
      <c r="P37" s="10">
        <v>0</v>
      </c>
      <c r="Q37" s="10">
        <v>0</v>
      </c>
      <c r="R37" s="10"/>
      <c r="S37" s="10">
        <v>0</v>
      </c>
      <c r="T37" s="11">
        <v>0</v>
      </c>
    </row>
    <row r="38" spans="2:20" x14ac:dyDescent="0.4">
      <c r="B38" s="21" t="s">
        <v>25</v>
      </c>
      <c r="C38" s="10">
        <v>34</v>
      </c>
      <c r="D38" s="24">
        <v>1.734</v>
      </c>
      <c r="E38" s="10">
        <v>70</v>
      </c>
      <c r="F38" s="17">
        <f t="shared" si="0"/>
        <v>23.280904735868159</v>
      </c>
      <c r="G38" s="18">
        <v>139</v>
      </c>
      <c r="H38" s="10">
        <v>19</v>
      </c>
      <c r="I38" s="9">
        <f t="shared" si="1"/>
        <v>66.148631999999992</v>
      </c>
      <c r="J38" s="9">
        <f t="shared" si="2"/>
        <v>56.226337199999989</v>
      </c>
      <c r="K38" s="9">
        <f t="shared" si="3"/>
        <v>59.533768799999997</v>
      </c>
      <c r="L38" s="10">
        <v>12</v>
      </c>
      <c r="M38" s="10"/>
      <c r="N38" s="11">
        <v>15</v>
      </c>
      <c r="O38" s="10">
        <v>0</v>
      </c>
      <c r="P38" s="10">
        <v>0</v>
      </c>
      <c r="Q38" s="10">
        <v>0</v>
      </c>
      <c r="R38" s="10"/>
      <c r="S38" s="10">
        <v>0</v>
      </c>
      <c r="T38" s="11">
        <v>1</v>
      </c>
    </row>
    <row r="39" spans="2:20" x14ac:dyDescent="0.4">
      <c r="B39" s="21" t="s">
        <v>25</v>
      </c>
      <c r="C39" s="10">
        <v>35</v>
      </c>
      <c r="D39" s="24">
        <v>1.7410000000000001</v>
      </c>
      <c r="E39" s="10">
        <v>73.2</v>
      </c>
      <c r="F39" s="17">
        <f t="shared" si="0"/>
        <v>24.149800021840392</v>
      </c>
      <c r="G39" s="18">
        <v>136</v>
      </c>
      <c r="H39" s="10">
        <v>21</v>
      </c>
      <c r="I39" s="9"/>
      <c r="J39" s="9"/>
      <c r="K39" s="9"/>
      <c r="L39" s="10">
        <v>11</v>
      </c>
      <c r="M39" s="10"/>
      <c r="N39" s="11">
        <v>12</v>
      </c>
      <c r="O39" s="10">
        <v>0</v>
      </c>
      <c r="P39" s="10">
        <v>0</v>
      </c>
      <c r="Q39" s="10">
        <v>0</v>
      </c>
      <c r="R39" s="10"/>
      <c r="S39" s="10">
        <v>0</v>
      </c>
      <c r="T39" s="11">
        <v>0</v>
      </c>
    </row>
    <row r="40" spans="2:20" x14ac:dyDescent="0.4">
      <c r="B40" s="21" t="s">
        <v>25</v>
      </c>
      <c r="C40" s="10">
        <v>36</v>
      </c>
      <c r="D40" s="24">
        <v>1.661</v>
      </c>
      <c r="E40" s="10">
        <v>64.900000000000006</v>
      </c>
      <c r="F40" s="17">
        <f t="shared" si="0"/>
        <v>23.52368915238965</v>
      </c>
      <c r="G40" s="18">
        <v>112</v>
      </c>
      <c r="H40" s="10">
        <v>20</v>
      </c>
      <c r="I40" s="9"/>
      <c r="J40" s="9"/>
      <c r="K40" s="9"/>
      <c r="L40" s="10">
        <v>5</v>
      </c>
      <c r="M40" s="10"/>
      <c r="N40" s="11">
        <v>14</v>
      </c>
      <c r="O40" s="10">
        <v>0</v>
      </c>
      <c r="P40" s="10">
        <v>1</v>
      </c>
      <c r="Q40" s="10">
        <v>0</v>
      </c>
      <c r="R40" s="10">
        <v>15</v>
      </c>
      <c r="S40" s="10">
        <v>1</v>
      </c>
      <c r="T40" s="11">
        <v>4</v>
      </c>
    </row>
    <row r="41" spans="2:20" x14ac:dyDescent="0.4">
      <c r="B41" s="21" t="s">
        <v>25</v>
      </c>
      <c r="C41" s="10">
        <v>37</v>
      </c>
      <c r="D41" s="24">
        <v>1.7729999999999999</v>
      </c>
      <c r="E41" s="10">
        <v>86.2</v>
      </c>
      <c r="F41" s="17">
        <f t="shared" si="0"/>
        <v>27.421410777505159</v>
      </c>
      <c r="G41" s="18">
        <v>112</v>
      </c>
      <c r="H41" s="10">
        <v>19</v>
      </c>
      <c r="I41" s="9">
        <f t="shared" si="1"/>
        <v>69.157637999999992</v>
      </c>
      <c r="J41" s="9">
        <f t="shared" si="2"/>
        <v>58.783992299999994</v>
      </c>
      <c r="K41" s="9">
        <f t="shared" si="3"/>
        <v>62.241874199999991</v>
      </c>
      <c r="L41" s="10">
        <v>12</v>
      </c>
      <c r="M41" s="10"/>
      <c r="N41" s="11">
        <v>12</v>
      </c>
      <c r="O41" s="10">
        <v>0</v>
      </c>
      <c r="P41" s="10">
        <v>0</v>
      </c>
      <c r="Q41" s="10">
        <v>0</v>
      </c>
      <c r="R41" s="10"/>
      <c r="S41" s="10">
        <v>0</v>
      </c>
      <c r="T41" s="11">
        <v>0</v>
      </c>
    </row>
    <row r="42" spans="2:20" x14ac:dyDescent="0.4">
      <c r="B42" s="21" t="s">
        <v>25</v>
      </c>
      <c r="C42" s="10">
        <v>38</v>
      </c>
      <c r="D42" s="24">
        <v>1.696</v>
      </c>
      <c r="E42" s="10">
        <v>54.3</v>
      </c>
      <c r="F42" s="17">
        <f t="shared" si="0"/>
        <v>18.877658864364541</v>
      </c>
      <c r="G42" s="18">
        <v>132</v>
      </c>
      <c r="H42" s="10">
        <v>20</v>
      </c>
      <c r="I42" s="9"/>
      <c r="J42" s="9"/>
      <c r="K42" s="9"/>
      <c r="L42" s="10">
        <v>0</v>
      </c>
      <c r="M42" s="10" t="s">
        <v>86</v>
      </c>
      <c r="N42" s="11">
        <v>15</v>
      </c>
      <c r="O42" s="10">
        <v>1</v>
      </c>
      <c r="P42" s="10">
        <v>0</v>
      </c>
      <c r="Q42" s="10">
        <v>0</v>
      </c>
      <c r="R42" s="10"/>
      <c r="S42" s="10">
        <v>0</v>
      </c>
      <c r="T42" s="11">
        <v>3</v>
      </c>
    </row>
    <row r="43" spans="2:20" x14ac:dyDescent="0.4">
      <c r="B43" s="21" t="s">
        <v>25</v>
      </c>
      <c r="C43" s="10">
        <v>39</v>
      </c>
      <c r="D43" s="24">
        <v>1.554</v>
      </c>
      <c r="E43" s="10">
        <v>52.8</v>
      </c>
      <c r="F43" s="17">
        <f t="shared" si="0"/>
        <v>21.864114528207189</v>
      </c>
      <c r="G43" s="18">
        <v>138</v>
      </c>
      <c r="H43" s="10">
        <v>19</v>
      </c>
      <c r="I43" s="9">
        <f t="shared" si="1"/>
        <v>53.128152000000007</v>
      </c>
      <c r="J43" s="9">
        <f t="shared" si="2"/>
        <v>45.158929200000003</v>
      </c>
      <c r="K43" s="9">
        <f t="shared" si="3"/>
        <v>47.815336800000004</v>
      </c>
      <c r="L43" s="10">
        <v>12</v>
      </c>
      <c r="M43" s="10"/>
      <c r="N43" s="11">
        <v>14</v>
      </c>
      <c r="O43" s="10">
        <v>0</v>
      </c>
      <c r="P43" s="10">
        <v>0</v>
      </c>
      <c r="Q43" s="10">
        <v>0</v>
      </c>
      <c r="R43" s="10"/>
      <c r="S43" s="10">
        <v>0</v>
      </c>
      <c r="T43" s="11">
        <v>0</v>
      </c>
    </row>
    <row r="44" spans="2:20" x14ac:dyDescent="0.4">
      <c r="B44" s="21" t="s">
        <v>25</v>
      </c>
      <c r="C44" s="10">
        <v>40</v>
      </c>
      <c r="D44" s="24">
        <v>1.6279999999999999</v>
      </c>
      <c r="E44" s="10">
        <v>52</v>
      </c>
      <c r="F44" s="17">
        <f t="shared" si="0"/>
        <v>19.619798489577359</v>
      </c>
      <c r="G44" s="18">
        <v>125</v>
      </c>
      <c r="H44" s="10">
        <v>19</v>
      </c>
      <c r="I44" s="9">
        <f t="shared" si="1"/>
        <v>58.308447999999999</v>
      </c>
      <c r="J44" s="9">
        <f t="shared" si="2"/>
        <v>49.5621808</v>
      </c>
      <c r="K44" s="9">
        <f t="shared" si="3"/>
        <v>52.477603199999997</v>
      </c>
      <c r="L44" s="10">
        <v>12</v>
      </c>
      <c r="M44" s="10"/>
      <c r="N44" s="11">
        <v>13</v>
      </c>
      <c r="O44" s="10">
        <v>0</v>
      </c>
      <c r="P44" s="10">
        <v>0</v>
      </c>
      <c r="Q44" s="10">
        <v>0</v>
      </c>
      <c r="R44" s="10"/>
      <c r="S44" s="10">
        <v>0</v>
      </c>
      <c r="T44" s="11">
        <v>1</v>
      </c>
    </row>
    <row r="45" spans="2:20" x14ac:dyDescent="0.4">
      <c r="B45" s="21" t="s">
        <v>25</v>
      </c>
      <c r="C45" s="10">
        <v>41</v>
      </c>
      <c r="D45" s="24">
        <v>1.6719999999999999</v>
      </c>
      <c r="E45" s="10">
        <v>65.5</v>
      </c>
      <c r="F45" s="17">
        <f t="shared" si="0"/>
        <v>23.429809299237657</v>
      </c>
      <c r="G45" s="18">
        <v>152</v>
      </c>
      <c r="H45" s="10">
        <v>19</v>
      </c>
      <c r="I45" s="9">
        <f t="shared" si="1"/>
        <v>61.502848</v>
      </c>
      <c r="J45" s="9">
        <f t="shared" si="2"/>
        <v>52.277420800000002</v>
      </c>
      <c r="K45" s="9">
        <f t="shared" si="3"/>
        <v>55.352563199999999</v>
      </c>
      <c r="L45" s="10">
        <v>10</v>
      </c>
      <c r="M45" s="10"/>
      <c r="N45" s="11">
        <v>16</v>
      </c>
      <c r="O45" s="10">
        <v>0</v>
      </c>
      <c r="P45" s="10">
        <v>1</v>
      </c>
      <c r="Q45" s="10">
        <v>0</v>
      </c>
      <c r="R45" s="10"/>
      <c r="S45" s="10">
        <v>0</v>
      </c>
      <c r="T45" s="11">
        <v>1</v>
      </c>
    </row>
    <row r="46" spans="2:20" x14ac:dyDescent="0.4">
      <c r="B46" s="21" t="s">
        <v>25</v>
      </c>
      <c r="C46" s="10">
        <v>42</v>
      </c>
      <c r="D46" s="24">
        <v>1.64</v>
      </c>
      <c r="E46" s="10">
        <v>52.1</v>
      </c>
      <c r="F46" s="17">
        <f t="shared" si="0"/>
        <v>19.370910172516364</v>
      </c>
      <c r="G46" s="18">
        <v>116</v>
      </c>
      <c r="H46" s="10">
        <v>20</v>
      </c>
      <c r="I46" s="9"/>
      <c r="J46" s="9"/>
      <c r="K46" s="9"/>
      <c r="L46" s="10">
        <v>6</v>
      </c>
      <c r="M46" s="10"/>
      <c r="N46" s="11">
        <v>14</v>
      </c>
      <c r="O46" s="10">
        <v>0</v>
      </c>
      <c r="P46" s="10">
        <v>0</v>
      </c>
      <c r="Q46" s="10">
        <v>0</v>
      </c>
      <c r="R46" s="10"/>
      <c r="S46" s="10">
        <v>0</v>
      </c>
      <c r="T46" s="11">
        <v>1</v>
      </c>
    </row>
    <row r="47" spans="2:20" x14ac:dyDescent="0.4">
      <c r="B47" s="21" t="s">
        <v>25</v>
      </c>
      <c r="C47" s="10">
        <v>43</v>
      </c>
      <c r="D47" s="24">
        <v>1.677</v>
      </c>
      <c r="E47" s="10">
        <v>56.5</v>
      </c>
      <c r="F47" s="17">
        <f t="shared" si="0"/>
        <v>20.090110367599237</v>
      </c>
      <c r="G47" s="18">
        <v>124</v>
      </c>
      <c r="H47" s="10">
        <v>20</v>
      </c>
      <c r="I47" s="9"/>
      <c r="J47" s="9"/>
      <c r="K47" s="9"/>
      <c r="L47" s="10">
        <v>16</v>
      </c>
      <c r="M47" s="10"/>
      <c r="N47" s="11">
        <v>12</v>
      </c>
      <c r="O47" s="10">
        <v>0</v>
      </c>
      <c r="P47" s="10">
        <v>0</v>
      </c>
      <c r="Q47" s="10">
        <v>0</v>
      </c>
      <c r="R47" s="10">
        <v>16</v>
      </c>
      <c r="S47" s="10">
        <v>1</v>
      </c>
      <c r="T47" s="11">
        <v>1</v>
      </c>
    </row>
    <row r="48" spans="2:20" x14ac:dyDescent="0.4">
      <c r="B48" s="21" t="s">
        <v>25</v>
      </c>
      <c r="C48" s="10">
        <v>44</v>
      </c>
      <c r="D48" s="24">
        <v>1.6419999999999999</v>
      </c>
      <c r="E48" s="10">
        <v>55.2</v>
      </c>
      <c r="F48" s="17">
        <f t="shared" si="0"/>
        <v>20.473532025499935</v>
      </c>
      <c r="G48" s="18">
        <v>158</v>
      </c>
      <c r="H48" s="10">
        <v>19</v>
      </c>
      <c r="I48" s="9">
        <f t="shared" si="1"/>
        <v>59.31560799999999</v>
      </c>
      <c r="J48" s="9">
        <f t="shared" si="2"/>
        <v>50.418266799999991</v>
      </c>
      <c r="K48" s="9">
        <f t="shared" si="3"/>
        <v>53.384047199999991</v>
      </c>
      <c r="L48" s="10">
        <v>2</v>
      </c>
      <c r="M48" s="10" t="s">
        <v>87</v>
      </c>
      <c r="N48" s="11">
        <v>18</v>
      </c>
      <c r="O48" s="10">
        <v>0</v>
      </c>
      <c r="P48" s="10">
        <v>0</v>
      </c>
      <c r="Q48" s="10">
        <v>0</v>
      </c>
      <c r="R48" s="10"/>
      <c r="S48" s="10">
        <v>0</v>
      </c>
      <c r="T48" s="11">
        <v>4</v>
      </c>
    </row>
    <row r="49" spans="2:20" x14ac:dyDescent="0.4">
      <c r="B49" s="21" t="s">
        <v>25</v>
      </c>
      <c r="C49" s="10">
        <v>45</v>
      </c>
      <c r="D49" s="24">
        <v>1.7629999999999999</v>
      </c>
      <c r="E49" s="10">
        <v>72.2</v>
      </c>
      <c r="F49" s="17">
        <f t="shared" si="0"/>
        <v>23.229110128825045</v>
      </c>
      <c r="G49" s="18">
        <v>135</v>
      </c>
      <c r="H49" s="10">
        <v>19</v>
      </c>
      <c r="I49" s="9">
        <f t="shared" si="1"/>
        <v>68.379717999999997</v>
      </c>
      <c r="J49" s="9">
        <f t="shared" si="2"/>
        <v>58.122760299999996</v>
      </c>
      <c r="K49" s="9">
        <f t="shared" si="3"/>
        <v>61.541746199999999</v>
      </c>
      <c r="L49" s="10">
        <v>12</v>
      </c>
      <c r="M49" s="10"/>
      <c r="N49" s="11">
        <v>13</v>
      </c>
      <c r="O49" s="10">
        <v>0</v>
      </c>
      <c r="P49" s="10">
        <v>0</v>
      </c>
      <c r="Q49" s="10">
        <v>0</v>
      </c>
      <c r="R49" s="10"/>
      <c r="S49" s="10">
        <v>0</v>
      </c>
      <c r="T49" s="11">
        <v>0</v>
      </c>
    </row>
    <row r="50" spans="2:20" x14ac:dyDescent="0.4">
      <c r="B50" s="21" t="s">
        <v>25</v>
      </c>
      <c r="C50" s="10">
        <v>46</v>
      </c>
      <c r="D50" s="24">
        <v>1.738</v>
      </c>
      <c r="E50" s="10">
        <v>63.4</v>
      </c>
      <c r="F50" s="17">
        <f t="shared" si="0"/>
        <v>20.988901704404757</v>
      </c>
      <c r="G50" s="18">
        <v>133</v>
      </c>
      <c r="H50" s="10">
        <v>20</v>
      </c>
      <c r="I50" s="9"/>
      <c r="J50" s="9"/>
      <c r="K50" s="9"/>
      <c r="L50" s="10">
        <v>12</v>
      </c>
      <c r="M50" s="10"/>
      <c r="N50" s="11">
        <v>11</v>
      </c>
      <c r="O50" s="10">
        <v>0</v>
      </c>
      <c r="P50" s="10">
        <v>0</v>
      </c>
      <c r="Q50" s="10">
        <v>0</v>
      </c>
      <c r="R50" s="10"/>
      <c r="S50" s="10">
        <v>0</v>
      </c>
      <c r="T50" s="11">
        <v>0</v>
      </c>
    </row>
    <row r="51" spans="2:20" x14ac:dyDescent="0.4">
      <c r="B51" s="21" t="s">
        <v>25</v>
      </c>
      <c r="C51" s="10">
        <v>47</v>
      </c>
      <c r="D51" s="24">
        <v>1.6659999999999999</v>
      </c>
      <c r="E51" s="10">
        <v>55.6</v>
      </c>
      <c r="F51" s="17">
        <f t="shared" si="0"/>
        <v>20.032022412806661</v>
      </c>
      <c r="G51" s="18">
        <v>133</v>
      </c>
      <c r="H51" s="10">
        <v>19</v>
      </c>
      <c r="I51" s="9">
        <f t="shared" si="1"/>
        <v>61.062231999999995</v>
      </c>
      <c r="J51" s="9">
        <f t="shared" si="2"/>
        <v>51.902897199999991</v>
      </c>
      <c r="K51" s="9">
        <f t="shared" si="3"/>
        <v>54.956008799999999</v>
      </c>
      <c r="L51" s="10">
        <v>12</v>
      </c>
      <c r="M51" s="10"/>
      <c r="N51" s="11">
        <v>15</v>
      </c>
      <c r="O51" s="10">
        <v>0</v>
      </c>
      <c r="P51" s="10">
        <v>0</v>
      </c>
      <c r="Q51" s="10">
        <v>0</v>
      </c>
      <c r="R51" s="10">
        <v>16</v>
      </c>
      <c r="S51" s="10">
        <v>1</v>
      </c>
      <c r="T51" s="11">
        <v>2</v>
      </c>
    </row>
    <row r="52" spans="2:20" x14ac:dyDescent="0.4">
      <c r="B52" s="21" t="s">
        <v>25</v>
      </c>
      <c r="C52" s="10">
        <v>48</v>
      </c>
      <c r="D52" s="24">
        <v>1.6659999999999999</v>
      </c>
      <c r="E52" s="10">
        <v>53</v>
      </c>
      <c r="F52" s="17">
        <f t="shared" si="0"/>
        <v>19.095273163286922</v>
      </c>
      <c r="G52" s="18">
        <v>130</v>
      </c>
      <c r="H52" s="10">
        <v>20</v>
      </c>
      <c r="I52" s="9"/>
      <c r="J52" s="9"/>
      <c r="K52" s="9"/>
      <c r="L52" s="10">
        <v>12</v>
      </c>
      <c r="M52" s="10"/>
      <c r="N52" s="11">
        <v>12</v>
      </c>
      <c r="O52" s="10">
        <v>0</v>
      </c>
      <c r="P52" s="10">
        <v>0</v>
      </c>
      <c r="Q52" s="10">
        <v>0</v>
      </c>
      <c r="R52" s="10"/>
      <c r="S52" s="10">
        <v>0</v>
      </c>
      <c r="T52" s="11">
        <v>0</v>
      </c>
    </row>
    <row r="53" spans="2:20" x14ac:dyDescent="0.4">
      <c r="B53" s="21" t="s">
        <v>25</v>
      </c>
      <c r="C53" s="10">
        <v>49</v>
      </c>
      <c r="D53" s="24">
        <v>1.7390000000000001</v>
      </c>
      <c r="E53" s="10">
        <v>62.1</v>
      </c>
      <c r="F53" s="17">
        <f t="shared" si="0"/>
        <v>20.534892618383985</v>
      </c>
      <c r="G53" s="18">
        <v>132</v>
      </c>
      <c r="H53" s="10">
        <v>19</v>
      </c>
      <c r="I53" s="9">
        <f t="shared" si="1"/>
        <v>66.530662000000007</v>
      </c>
      <c r="J53" s="9">
        <f t="shared" si="2"/>
        <v>56.551062700000003</v>
      </c>
      <c r="K53" s="9">
        <f t="shared" si="3"/>
        <v>59.877595800000009</v>
      </c>
      <c r="L53" s="10">
        <v>12</v>
      </c>
      <c r="M53" s="10"/>
      <c r="N53" s="11">
        <v>14</v>
      </c>
      <c r="O53" s="10">
        <v>0</v>
      </c>
      <c r="P53" s="10">
        <v>0</v>
      </c>
      <c r="Q53" s="10">
        <v>0</v>
      </c>
      <c r="R53" s="10"/>
      <c r="S53" s="10">
        <v>0</v>
      </c>
      <c r="T53" s="11">
        <v>0</v>
      </c>
    </row>
    <row r="54" spans="2:20" x14ac:dyDescent="0.4">
      <c r="B54" s="21" t="s">
        <v>25</v>
      </c>
      <c r="C54" s="10">
        <v>50</v>
      </c>
      <c r="D54" s="24">
        <v>1.74</v>
      </c>
      <c r="E54" s="10">
        <v>78.599999999999994</v>
      </c>
      <c r="F54" s="17">
        <f t="shared" si="0"/>
        <v>25.961157352358303</v>
      </c>
      <c r="G54" s="18">
        <v>133</v>
      </c>
      <c r="H54" s="10">
        <v>18</v>
      </c>
      <c r="I54" s="9">
        <f t="shared" si="1"/>
        <v>66.607200000000006</v>
      </c>
      <c r="J54" s="9">
        <f t="shared" si="2"/>
        <v>56.616120000000002</v>
      </c>
      <c r="K54" s="9">
        <f t="shared" si="3"/>
        <v>59.946480000000008</v>
      </c>
      <c r="L54" s="10">
        <v>12</v>
      </c>
      <c r="M54" s="10"/>
      <c r="N54" s="11">
        <v>12</v>
      </c>
      <c r="O54" s="10">
        <v>0</v>
      </c>
      <c r="P54" s="10">
        <v>0</v>
      </c>
      <c r="Q54" s="10">
        <v>0</v>
      </c>
      <c r="R54" s="10">
        <v>18</v>
      </c>
      <c r="S54" s="10">
        <v>1</v>
      </c>
      <c r="T54" s="11">
        <v>1</v>
      </c>
    </row>
    <row r="55" spans="2:20" x14ac:dyDescent="0.4">
      <c r="B55" s="21" t="s">
        <v>25</v>
      </c>
      <c r="C55" s="10">
        <v>51</v>
      </c>
      <c r="D55" s="24">
        <v>1.62</v>
      </c>
      <c r="E55" s="10">
        <v>54.3</v>
      </c>
      <c r="F55" s="17">
        <f t="shared" si="0"/>
        <v>20.690443529949697</v>
      </c>
      <c r="G55" s="18">
        <v>124</v>
      </c>
      <c r="H55" s="10">
        <v>19</v>
      </c>
      <c r="I55" s="9">
        <f t="shared" si="1"/>
        <v>57.736800000000009</v>
      </c>
      <c r="J55" s="9">
        <f t="shared" si="2"/>
        <v>49.076280000000004</v>
      </c>
      <c r="K55" s="9">
        <f t="shared" si="3"/>
        <v>51.963120000000011</v>
      </c>
      <c r="L55" s="10">
        <v>8</v>
      </c>
      <c r="M55" s="10"/>
      <c r="N55" s="11">
        <v>13</v>
      </c>
      <c r="O55" s="10">
        <v>0</v>
      </c>
      <c r="P55" s="10">
        <v>0</v>
      </c>
      <c r="Q55" s="10">
        <v>0</v>
      </c>
      <c r="R55" s="10">
        <v>18</v>
      </c>
      <c r="S55" s="10">
        <v>1</v>
      </c>
      <c r="T55" s="11">
        <v>2</v>
      </c>
    </row>
    <row r="56" spans="2:20" x14ac:dyDescent="0.4">
      <c r="B56" s="21" t="s">
        <v>26</v>
      </c>
      <c r="C56" s="10">
        <v>52</v>
      </c>
      <c r="D56" s="24">
        <v>1.5680000000000001</v>
      </c>
      <c r="E56" s="9">
        <v>56.9</v>
      </c>
      <c r="F56" s="17">
        <f t="shared" si="0"/>
        <v>23.143026343190332</v>
      </c>
      <c r="G56" s="18">
        <v>161</v>
      </c>
      <c r="H56" s="10">
        <v>19</v>
      </c>
      <c r="I56" s="9">
        <f t="shared" si="1"/>
        <v>54.089728000000008</v>
      </c>
      <c r="J56" s="9">
        <f t="shared" si="2"/>
        <v>45.976268800000007</v>
      </c>
      <c r="K56" s="9">
        <f t="shared" si="3"/>
        <v>48.680755200000007</v>
      </c>
      <c r="L56" s="10">
        <v>12</v>
      </c>
      <c r="M56" s="10"/>
      <c r="N56" s="10">
        <v>13</v>
      </c>
      <c r="O56" s="10">
        <v>0</v>
      </c>
      <c r="P56" s="10">
        <v>0</v>
      </c>
      <c r="Q56" s="10">
        <v>0</v>
      </c>
      <c r="R56" s="10"/>
      <c r="S56" s="10">
        <v>0</v>
      </c>
      <c r="T56" s="11">
        <v>0</v>
      </c>
    </row>
    <row r="57" spans="2:20" x14ac:dyDescent="0.4">
      <c r="B57" s="21" t="s">
        <v>26</v>
      </c>
      <c r="C57" s="10">
        <v>53</v>
      </c>
      <c r="D57" s="24">
        <v>1.5649999999999999</v>
      </c>
      <c r="E57" s="9">
        <v>50.2</v>
      </c>
      <c r="F57" s="17">
        <f t="shared" si="0"/>
        <v>20.496279435331587</v>
      </c>
      <c r="G57" s="18">
        <v>138</v>
      </c>
      <c r="H57" s="10">
        <v>18</v>
      </c>
      <c r="I57" s="9">
        <f t="shared" si="1"/>
        <v>53.882949999999994</v>
      </c>
      <c r="J57" s="9">
        <f t="shared" si="2"/>
        <v>45.800507499999995</v>
      </c>
      <c r="K57" s="9">
        <f t="shared" si="3"/>
        <v>48.494654999999995</v>
      </c>
      <c r="L57" s="10">
        <v>12</v>
      </c>
      <c r="M57" s="10"/>
      <c r="N57" s="10">
        <v>11</v>
      </c>
      <c r="O57" s="10">
        <v>0</v>
      </c>
      <c r="P57" s="10">
        <v>0</v>
      </c>
      <c r="Q57" s="10">
        <v>0</v>
      </c>
      <c r="R57" s="10">
        <v>17</v>
      </c>
      <c r="S57" s="10">
        <v>1</v>
      </c>
      <c r="T57" s="11">
        <v>1</v>
      </c>
    </row>
    <row r="58" spans="2:20" x14ac:dyDescent="0.4">
      <c r="B58" s="21" t="s">
        <v>26</v>
      </c>
      <c r="C58" s="10">
        <v>54</v>
      </c>
      <c r="D58" s="24">
        <v>1.597</v>
      </c>
      <c r="E58" s="9">
        <v>54.6</v>
      </c>
      <c r="F58" s="17">
        <f t="shared" si="0"/>
        <v>21.408330977502043</v>
      </c>
      <c r="G58" s="18">
        <v>124</v>
      </c>
      <c r="H58" s="10">
        <v>19</v>
      </c>
      <c r="I58" s="9">
        <f t="shared" si="1"/>
        <v>56.108997999999993</v>
      </c>
      <c r="J58" s="9">
        <f t="shared" si="2"/>
        <v>47.692648299999995</v>
      </c>
      <c r="K58" s="9">
        <f t="shared" si="3"/>
        <v>50.498098199999994</v>
      </c>
      <c r="L58" s="10">
        <v>12</v>
      </c>
      <c r="M58" s="10"/>
      <c r="N58" s="10">
        <v>11</v>
      </c>
      <c r="O58" s="10">
        <v>1</v>
      </c>
      <c r="P58" s="10">
        <v>0</v>
      </c>
      <c r="Q58" s="10">
        <v>0</v>
      </c>
      <c r="R58" s="10"/>
      <c r="S58" s="10">
        <v>0</v>
      </c>
      <c r="T58" s="11">
        <v>0</v>
      </c>
    </row>
    <row r="59" spans="2:20" x14ac:dyDescent="0.4">
      <c r="B59" s="21" t="s">
        <v>26</v>
      </c>
      <c r="C59" s="10">
        <v>55</v>
      </c>
      <c r="D59" s="24">
        <v>1.57</v>
      </c>
      <c r="E59" s="9">
        <v>45</v>
      </c>
      <c r="F59" s="17">
        <f t="shared" si="0"/>
        <v>18.25631871475516</v>
      </c>
      <c r="G59" s="18">
        <v>109</v>
      </c>
      <c r="H59" s="10">
        <v>19</v>
      </c>
      <c r="I59" s="9">
        <f t="shared" si="1"/>
        <v>54.227800000000002</v>
      </c>
      <c r="J59" s="9">
        <f t="shared" si="2"/>
        <v>46.093629999999997</v>
      </c>
      <c r="K59" s="9">
        <f t="shared" si="3"/>
        <v>48.805020000000006</v>
      </c>
      <c r="L59" s="10">
        <v>8</v>
      </c>
      <c r="M59" s="10"/>
      <c r="N59" s="10">
        <v>14</v>
      </c>
      <c r="O59" s="10">
        <v>0</v>
      </c>
      <c r="P59" s="10">
        <v>0</v>
      </c>
      <c r="Q59" s="10">
        <v>0</v>
      </c>
      <c r="R59" s="10">
        <v>16</v>
      </c>
      <c r="S59" s="10">
        <v>3</v>
      </c>
      <c r="T59" s="11">
        <v>5</v>
      </c>
    </row>
    <row r="60" spans="2:20" x14ac:dyDescent="0.4">
      <c r="B60" s="21" t="s">
        <v>26</v>
      </c>
      <c r="C60" s="10">
        <v>56</v>
      </c>
      <c r="D60" s="24">
        <v>1.554</v>
      </c>
      <c r="E60" s="9">
        <v>47.9</v>
      </c>
      <c r="F60" s="17">
        <f t="shared" si="0"/>
        <v>19.835058445097051</v>
      </c>
      <c r="G60" s="18">
        <v>126</v>
      </c>
      <c r="H60" s="10">
        <v>19</v>
      </c>
      <c r="I60" s="9">
        <f t="shared" si="1"/>
        <v>53.128152000000007</v>
      </c>
      <c r="J60" s="9">
        <f t="shared" si="2"/>
        <v>45.158929200000003</v>
      </c>
      <c r="K60" s="9">
        <f t="shared" si="3"/>
        <v>47.815336800000004</v>
      </c>
      <c r="L60" s="10">
        <v>7</v>
      </c>
      <c r="M60" s="10" t="s">
        <v>88</v>
      </c>
      <c r="N60" s="10">
        <v>12</v>
      </c>
      <c r="O60" s="10">
        <v>0</v>
      </c>
      <c r="P60" s="10">
        <v>0</v>
      </c>
      <c r="Q60" s="10">
        <v>0</v>
      </c>
      <c r="R60" s="10"/>
      <c r="S60" s="10">
        <v>0</v>
      </c>
      <c r="T60" s="11">
        <v>1</v>
      </c>
    </row>
    <row r="61" spans="2:20" x14ac:dyDescent="0.4">
      <c r="B61" s="21" t="s">
        <v>26</v>
      </c>
      <c r="C61" s="10">
        <v>57</v>
      </c>
      <c r="D61" s="24">
        <v>1.6140000000000001</v>
      </c>
      <c r="E61" s="9">
        <v>48.7</v>
      </c>
      <c r="F61" s="17">
        <f t="shared" si="0"/>
        <v>18.694846364447393</v>
      </c>
      <c r="G61" s="18">
        <v>143</v>
      </c>
      <c r="H61" s="10">
        <v>21</v>
      </c>
      <c r="I61" s="9"/>
      <c r="J61" s="9"/>
      <c r="K61" s="9"/>
      <c r="L61" s="10">
        <v>10</v>
      </c>
      <c r="M61" s="10"/>
      <c r="N61" s="10">
        <v>13</v>
      </c>
      <c r="O61" s="10">
        <v>0</v>
      </c>
      <c r="P61" s="10">
        <v>0</v>
      </c>
      <c r="Q61" s="10">
        <v>0</v>
      </c>
      <c r="R61" s="10">
        <v>20</v>
      </c>
      <c r="S61" s="10">
        <v>1</v>
      </c>
      <c r="T61" s="11">
        <v>1</v>
      </c>
    </row>
    <row r="62" spans="2:20" x14ac:dyDescent="0.4">
      <c r="B62" s="21" t="s">
        <v>26</v>
      </c>
      <c r="C62" s="10">
        <v>58</v>
      </c>
      <c r="D62" s="24">
        <v>1.7</v>
      </c>
      <c r="E62" s="9">
        <v>46.1</v>
      </c>
      <c r="F62" s="17">
        <f t="shared" si="0"/>
        <v>15.951557093425608</v>
      </c>
      <c r="G62" s="18">
        <v>140</v>
      </c>
      <c r="H62" s="10">
        <v>19</v>
      </c>
      <c r="I62" s="9">
        <f t="shared" si="1"/>
        <v>63.579999999999991</v>
      </c>
      <c r="J62" s="9">
        <f t="shared" si="2"/>
        <v>54.042999999999992</v>
      </c>
      <c r="K62" s="9">
        <f t="shared" si="3"/>
        <v>57.221999999999994</v>
      </c>
      <c r="L62" s="10">
        <v>12</v>
      </c>
      <c r="M62" s="10"/>
      <c r="N62" s="10">
        <v>14</v>
      </c>
      <c r="O62" s="10">
        <v>0</v>
      </c>
      <c r="P62" s="10">
        <v>0</v>
      </c>
      <c r="Q62" s="10">
        <v>0</v>
      </c>
      <c r="R62" s="10"/>
      <c r="S62" s="10">
        <v>0</v>
      </c>
      <c r="T62" s="11">
        <v>2</v>
      </c>
    </row>
    <row r="63" spans="2:20" x14ac:dyDescent="0.4">
      <c r="B63" s="21" t="s">
        <v>26</v>
      </c>
      <c r="C63" s="10">
        <v>59</v>
      </c>
      <c r="D63" s="24">
        <v>1.659</v>
      </c>
      <c r="E63" s="9">
        <v>53.3</v>
      </c>
      <c r="F63" s="17">
        <f t="shared" si="0"/>
        <v>19.365755168167784</v>
      </c>
      <c r="G63" s="18">
        <v>133</v>
      </c>
      <c r="H63" s="10">
        <v>19</v>
      </c>
      <c r="I63" s="9">
        <f t="shared" si="1"/>
        <v>60.550182</v>
      </c>
      <c r="J63" s="9">
        <f t="shared" si="2"/>
        <v>51.467654699999997</v>
      </c>
      <c r="K63" s="9">
        <f t="shared" si="3"/>
        <v>54.4951638</v>
      </c>
      <c r="L63" s="10">
        <v>6</v>
      </c>
      <c r="M63" s="10"/>
      <c r="N63" s="10">
        <v>14</v>
      </c>
      <c r="O63" s="10">
        <v>0</v>
      </c>
      <c r="P63" s="10">
        <v>0</v>
      </c>
      <c r="Q63" s="10">
        <v>0</v>
      </c>
      <c r="R63" s="10"/>
      <c r="S63" s="10">
        <v>0</v>
      </c>
      <c r="T63" s="11">
        <v>2</v>
      </c>
    </row>
    <row r="64" spans="2:20" x14ac:dyDescent="0.4">
      <c r="B64" s="21" t="s">
        <v>26</v>
      </c>
      <c r="C64" s="10">
        <v>60</v>
      </c>
      <c r="D64" s="24">
        <v>1.609</v>
      </c>
      <c r="E64" s="9">
        <v>54.4</v>
      </c>
      <c r="F64" s="17">
        <f t="shared" si="0"/>
        <v>21.01293956732658</v>
      </c>
      <c r="G64" s="18">
        <v>125</v>
      </c>
      <c r="H64" s="10">
        <v>19</v>
      </c>
      <c r="I64" s="9">
        <f t="shared" si="1"/>
        <v>56.955381999999993</v>
      </c>
      <c r="J64" s="9">
        <f t="shared" si="2"/>
        <v>48.412074699999991</v>
      </c>
      <c r="K64" s="9">
        <f t="shared" si="3"/>
        <v>51.259843799999992</v>
      </c>
      <c r="L64" s="10">
        <v>12</v>
      </c>
      <c r="M64" s="10"/>
      <c r="N64" s="10">
        <v>12</v>
      </c>
      <c r="O64" s="10">
        <v>0</v>
      </c>
      <c r="P64" s="10">
        <v>1</v>
      </c>
      <c r="Q64" s="10">
        <v>0</v>
      </c>
      <c r="R64" s="10">
        <v>17</v>
      </c>
      <c r="S64" s="10">
        <v>1</v>
      </c>
      <c r="T64" s="11">
        <v>2</v>
      </c>
    </row>
    <row r="65" spans="2:20" x14ac:dyDescent="0.4">
      <c r="B65" s="21" t="s">
        <v>26</v>
      </c>
      <c r="C65" s="10">
        <v>61</v>
      </c>
      <c r="D65" s="24">
        <v>1.6</v>
      </c>
      <c r="E65" s="9">
        <v>51.3</v>
      </c>
      <c r="F65" s="17">
        <f t="shared" si="0"/>
        <v>20.039062499999996</v>
      </c>
      <c r="G65" s="18">
        <v>115</v>
      </c>
      <c r="H65" s="10">
        <v>19</v>
      </c>
      <c r="I65" s="9">
        <f t="shared" si="1"/>
        <v>56.320000000000007</v>
      </c>
      <c r="J65" s="9">
        <f t="shared" si="2"/>
        <v>47.872000000000007</v>
      </c>
      <c r="K65" s="9">
        <f t="shared" si="3"/>
        <v>50.688000000000009</v>
      </c>
      <c r="L65" s="10">
        <v>12</v>
      </c>
      <c r="M65" s="10"/>
      <c r="N65" s="10">
        <v>12</v>
      </c>
      <c r="O65" s="10">
        <v>0</v>
      </c>
      <c r="P65" s="10">
        <v>1</v>
      </c>
      <c r="Q65" s="10">
        <v>0</v>
      </c>
      <c r="R65" s="10"/>
      <c r="S65" s="10">
        <v>0</v>
      </c>
      <c r="T65" s="11">
        <v>1</v>
      </c>
    </row>
    <row r="66" spans="2:20" x14ac:dyDescent="0.4">
      <c r="B66" s="21" t="s">
        <v>26</v>
      </c>
      <c r="C66" s="10">
        <v>62</v>
      </c>
      <c r="D66" s="24">
        <v>1.6519999999999999</v>
      </c>
      <c r="E66" s="9">
        <v>52.2</v>
      </c>
      <c r="F66" s="17">
        <f t="shared" si="0"/>
        <v>19.127156751813054</v>
      </c>
      <c r="G66" s="18">
        <v>119</v>
      </c>
      <c r="H66" s="10">
        <v>18</v>
      </c>
      <c r="I66" s="9">
        <f t="shared" si="1"/>
        <v>60.04028799999999</v>
      </c>
      <c r="J66" s="9">
        <f t="shared" si="2"/>
        <v>51.034244799999989</v>
      </c>
      <c r="K66" s="9">
        <f t="shared" si="3"/>
        <v>54.036259199999989</v>
      </c>
      <c r="L66" s="10">
        <v>12</v>
      </c>
      <c r="M66" s="10"/>
      <c r="N66" s="10">
        <v>14</v>
      </c>
      <c r="O66" s="10">
        <v>0</v>
      </c>
      <c r="P66" s="10">
        <v>0</v>
      </c>
      <c r="Q66" s="10">
        <v>0</v>
      </c>
      <c r="R66" s="10"/>
      <c r="S66" s="10">
        <v>0</v>
      </c>
      <c r="T66" s="11">
        <v>0</v>
      </c>
    </row>
    <row r="67" spans="2:20" x14ac:dyDescent="0.4">
      <c r="B67" s="21" t="s">
        <v>26</v>
      </c>
      <c r="C67" s="10">
        <v>63</v>
      </c>
      <c r="D67" s="24">
        <v>1.6080000000000001</v>
      </c>
      <c r="E67" s="9">
        <v>61.8</v>
      </c>
      <c r="F67" s="17">
        <f t="shared" si="0"/>
        <v>23.901017301551938</v>
      </c>
      <c r="G67" s="18">
        <v>135</v>
      </c>
      <c r="H67" s="10">
        <v>18</v>
      </c>
      <c r="I67" s="9">
        <f t="shared" si="1"/>
        <v>56.884608000000007</v>
      </c>
      <c r="J67" s="9">
        <f t="shared" si="2"/>
        <v>48.351916800000005</v>
      </c>
      <c r="K67" s="9">
        <f t="shared" si="3"/>
        <v>51.196147200000006</v>
      </c>
      <c r="L67" s="10">
        <v>11</v>
      </c>
      <c r="M67" s="10"/>
      <c r="N67" s="10">
        <v>14</v>
      </c>
      <c r="O67" s="10">
        <v>0</v>
      </c>
      <c r="P67" s="10">
        <v>0</v>
      </c>
      <c r="Q67" s="10">
        <v>0</v>
      </c>
      <c r="R67" s="10"/>
      <c r="S67" s="10">
        <v>0</v>
      </c>
      <c r="T67" s="11">
        <v>0</v>
      </c>
    </row>
    <row r="68" spans="2:20" x14ac:dyDescent="0.4">
      <c r="B68" s="21" t="s">
        <v>26</v>
      </c>
      <c r="C68" s="10">
        <v>64</v>
      </c>
      <c r="D68" s="24">
        <v>1.5920000000000001</v>
      </c>
      <c r="E68" s="9">
        <v>48.9</v>
      </c>
      <c r="F68" s="17">
        <f t="shared" si="0"/>
        <v>19.294020353021384</v>
      </c>
      <c r="G68" s="18">
        <v>117</v>
      </c>
      <c r="H68" s="10">
        <v>18</v>
      </c>
      <c r="I68" s="9">
        <f t="shared" si="1"/>
        <v>55.758208000000003</v>
      </c>
      <c r="J68" s="9">
        <f t="shared" si="2"/>
        <v>47.3944768</v>
      </c>
      <c r="K68" s="9">
        <f t="shared" si="3"/>
        <v>50.182387200000001</v>
      </c>
      <c r="L68" s="10">
        <v>11</v>
      </c>
      <c r="M68" s="10"/>
      <c r="N68" s="10">
        <v>11</v>
      </c>
      <c r="O68" s="10">
        <v>0</v>
      </c>
      <c r="P68" s="10">
        <v>0</v>
      </c>
      <c r="Q68" s="10">
        <v>0</v>
      </c>
      <c r="R68" s="10">
        <v>16</v>
      </c>
      <c r="S68" s="10">
        <v>1</v>
      </c>
      <c r="T68" s="11">
        <v>2</v>
      </c>
    </row>
    <row r="69" spans="2:20" x14ac:dyDescent="0.4">
      <c r="B69" s="21" t="s">
        <v>26</v>
      </c>
      <c r="C69" s="10">
        <v>65</v>
      </c>
      <c r="D69" s="24">
        <v>1.5469999999999999</v>
      </c>
      <c r="E69" s="9">
        <v>47.5</v>
      </c>
      <c r="F69" s="17">
        <f t="shared" si="0"/>
        <v>19.84782774926887</v>
      </c>
      <c r="G69" s="18">
        <v>132</v>
      </c>
      <c r="H69" s="10">
        <v>20</v>
      </c>
      <c r="I69" s="9"/>
      <c r="J69" s="9"/>
      <c r="K69" s="9"/>
      <c r="L69" s="10">
        <v>12</v>
      </c>
      <c r="M69" s="10"/>
      <c r="N69" s="10">
        <v>12</v>
      </c>
      <c r="O69" s="10">
        <v>0</v>
      </c>
      <c r="P69" s="10">
        <v>0</v>
      </c>
      <c r="Q69" s="10">
        <v>0</v>
      </c>
      <c r="R69" s="10">
        <v>14</v>
      </c>
      <c r="S69" s="10">
        <v>1</v>
      </c>
      <c r="T69" s="11">
        <v>1</v>
      </c>
    </row>
    <row r="70" spans="2:20" x14ac:dyDescent="0.4">
      <c r="B70" s="21" t="s">
        <v>26</v>
      </c>
      <c r="C70" s="10">
        <v>66</v>
      </c>
      <c r="D70" s="24">
        <v>1.6080000000000001</v>
      </c>
      <c r="E70" s="10">
        <v>52.1</v>
      </c>
      <c r="F70" s="17">
        <f t="shared" ref="F70:F120" si="4">SUM(E70/(D70*D70))</f>
        <v>20.149563129625502</v>
      </c>
      <c r="G70" s="18">
        <v>144</v>
      </c>
      <c r="H70" s="10">
        <v>20</v>
      </c>
      <c r="I70" s="9"/>
      <c r="J70" s="9"/>
      <c r="K70" s="9"/>
      <c r="L70" s="10">
        <v>9</v>
      </c>
      <c r="M70" s="10"/>
      <c r="N70" s="11">
        <v>10</v>
      </c>
      <c r="O70" s="10">
        <v>0</v>
      </c>
      <c r="P70" s="10">
        <v>0</v>
      </c>
      <c r="Q70" s="10">
        <v>0</v>
      </c>
      <c r="R70" s="10"/>
      <c r="S70" s="10"/>
      <c r="T70" s="11">
        <v>1</v>
      </c>
    </row>
    <row r="71" spans="2:20" x14ac:dyDescent="0.4">
      <c r="B71" s="21" t="s">
        <v>26</v>
      </c>
      <c r="C71" s="10">
        <v>67</v>
      </c>
      <c r="D71" s="24">
        <v>1.61</v>
      </c>
      <c r="E71" s="10">
        <v>47.3</v>
      </c>
      <c r="F71" s="17">
        <f t="shared" si="4"/>
        <v>18.247752787315299</v>
      </c>
      <c r="G71" s="18">
        <v>115</v>
      </c>
      <c r="H71" s="10">
        <v>20</v>
      </c>
      <c r="I71" s="9"/>
      <c r="J71" s="9"/>
      <c r="K71" s="9"/>
      <c r="L71" s="10">
        <v>11</v>
      </c>
      <c r="M71" s="10"/>
      <c r="N71" s="11">
        <v>13</v>
      </c>
      <c r="O71" s="10">
        <v>0</v>
      </c>
      <c r="P71" s="10">
        <v>0</v>
      </c>
      <c r="Q71" s="10">
        <v>0</v>
      </c>
      <c r="R71" s="10"/>
      <c r="S71" s="10"/>
      <c r="T71" s="11">
        <v>1</v>
      </c>
    </row>
    <row r="72" spans="2:20" x14ac:dyDescent="0.4">
      <c r="B72" s="21" t="s">
        <v>26</v>
      </c>
      <c r="C72" s="10">
        <v>68</v>
      </c>
      <c r="D72" s="24">
        <v>1.665</v>
      </c>
      <c r="E72" s="10">
        <v>55.8</v>
      </c>
      <c r="F72" s="17">
        <f t="shared" si="4"/>
        <v>20.12823634445256</v>
      </c>
      <c r="G72" s="18">
        <v>109</v>
      </c>
      <c r="H72" s="10">
        <v>20</v>
      </c>
      <c r="I72" s="9"/>
      <c r="J72" s="9"/>
      <c r="K72" s="9"/>
      <c r="L72" s="10">
        <v>13</v>
      </c>
      <c r="M72" s="10"/>
      <c r="N72" s="11">
        <v>14</v>
      </c>
      <c r="O72" s="10">
        <v>0</v>
      </c>
      <c r="P72" s="10">
        <v>1</v>
      </c>
      <c r="Q72" s="10">
        <v>0</v>
      </c>
      <c r="R72" s="10">
        <v>16</v>
      </c>
      <c r="S72" s="10">
        <v>1</v>
      </c>
      <c r="T72" s="11">
        <v>2</v>
      </c>
    </row>
    <row r="73" spans="2:20" x14ac:dyDescent="0.4">
      <c r="B73" s="21" t="s">
        <v>26</v>
      </c>
      <c r="C73" s="10">
        <v>69</v>
      </c>
      <c r="D73" s="24">
        <v>1.7210000000000001</v>
      </c>
      <c r="E73" s="10">
        <v>56.8</v>
      </c>
      <c r="F73" s="17">
        <f t="shared" si="4"/>
        <v>19.177261709862208</v>
      </c>
      <c r="G73" s="18">
        <v>111</v>
      </c>
      <c r="H73" s="10">
        <v>20</v>
      </c>
      <c r="I73" s="9"/>
      <c r="J73" s="9"/>
      <c r="K73" s="9"/>
      <c r="L73" s="10">
        <v>5</v>
      </c>
      <c r="M73" s="10"/>
      <c r="N73" s="11">
        <v>15</v>
      </c>
      <c r="O73" s="10">
        <v>0</v>
      </c>
      <c r="P73" s="10">
        <v>0</v>
      </c>
      <c r="Q73" s="10">
        <v>0</v>
      </c>
      <c r="R73" s="10">
        <v>14</v>
      </c>
      <c r="S73" s="10">
        <v>1</v>
      </c>
      <c r="T73" s="11">
        <v>4</v>
      </c>
    </row>
    <row r="74" spans="2:20" x14ac:dyDescent="0.4">
      <c r="B74" s="21" t="s">
        <v>26</v>
      </c>
      <c r="C74" s="10">
        <v>70</v>
      </c>
      <c r="D74" s="24">
        <v>1.6779999999999999</v>
      </c>
      <c r="E74" s="10">
        <v>52.5</v>
      </c>
      <c r="F74" s="17">
        <f t="shared" si="4"/>
        <v>18.645558237359023</v>
      </c>
      <c r="G74" s="18">
        <v>127</v>
      </c>
      <c r="H74" s="10">
        <v>20</v>
      </c>
      <c r="I74" s="9"/>
      <c r="J74" s="9"/>
      <c r="K74" s="9"/>
      <c r="L74" s="10">
        <v>9</v>
      </c>
      <c r="M74" s="10"/>
      <c r="N74" s="11">
        <v>15</v>
      </c>
      <c r="O74" s="10">
        <v>0</v>
      </c>
      <c r="P74" s="10">
        <v>0</v>
      </c>
      <c r="Q74" s="10">
        <v>0</v>
      </c>
      <c r="R74" s="10">
        <v>13</v>
      </c>
      <c r="S74" s="10">
        <v>1</v>
      </c>
      <c r="T74" s="11">
        <v>3</v>
      </c>
    </row>
    <row r="75" spans="2:20" x14ac:dyDescent="0.4">
      <c r="B75" s="21" t="s">
        <v>27</v>
      </c>
      <c r="C75" s="10">
        <v>71</v>
      </c>
      <c r="D75" s="24">
        <v>1.595</v>
      </c>
      <c r="E75" s="10">
        <v>51.7</v>
      </c>
      <c r="F75" s="17">
        <f t="shared" si="4"/>
        <v>20.322127337585126</v>
      </c>
      <c r="G75" s="18">
        <v>131</v>
      </c>
      <c r="H75" s="10">
        <v>20</v>
      </c>
      <c r="I75" s="9"/>
      <c r="J75" s="9"/>
      <c r="K75" s="9"/>
      <c r="L75" s="10">
        <v>12</v>
      </c>
      <c r="M75" s="10"/>
      <c r="N75" s="11">
        <v>12</v>
      </c>
      <c r="O75" s="10">
        <v>0</v>
      </c>
      <c r="P75" s="10">
        <v>0</v>
      </c>
      <c r="Q75" s="10">
        <v>0</v>
      </c>
      <c r="R75" s="10"/>
      <c r="S75" s="10">
        <v>0</v>
      </c>
      <c r="T75" s="11">
        <v>0</v>
      </c>
    </row>
    <row r="76" spans="2:20" x14ac:dyDescent="0.4">
      <c r="B76" s="21" t="s">
        <v>27</v>
      </c>
      <c r="C76" s="10">
        <v>72</v>
      </c>
      <c r="D76" s="24">
        <v>1.5629999999999999</v>
      </c>
      <c r="E76" s="10">
        <v>48.9</v>
      </c>
      <c r="F76" s="17">
        <f t="shared" si="4"/>
        <v>20.016627308819722</v>
      </c>
      <c r="G76" s="18">
        <v>130</v>
      </c>
      <c r="H76" s="10">
        <v>20</v>
      </c>
      <c r="I76" s="9"/>
      <c r="J76" s="9"/>
      <c r="K76" s="9"/>
      <c r="L76" s="10">
        <v>12</v>
      </c>
      <c r="M76" s="10"/>
      <c r="N76" s="11">
        <v>14</v>
      </c>
      <c r="O76" s="10">
        <v>0</v>
      </c>
      <c r="P76" s="10">
        <v>0</v>
      </c>
      <c r="Q76" s="10">
        <v>0</v>
      </c>
      <c r="R76" s="10"/>
      <c r="S76" s="10">
        <v>0</v>
      </c>
      <c r="T76" s="11">
        <v>0</v>
      </c>
    </row>
    <row r="77" spans="2:20" x14ac:dyDescent="0.4">
      <c r="B77" s="21" t="s">
        <v>27</v>
      </c>
      <c r="C77" s="10">
        <v>73</v>
      </c>
      <c r="D77" s="24">
        <v>1.65</v>
      </c>
      <c r="E77" s="10">
        <v>57.9</v>
      </c>
      <c r="F77" s="17">
        <f t="shared" si="4"/>
        <v>21.267217630853995</v>
      </c>
      <c r="G77" s="18">
        <v>128</v>
      </c>
      <c r="H77" s="10">
        <v>20</v>
      </c>
      <c r="I77" s="9"/>
      <c r="J77" s="9"/>
      <c r="K77" s="9"/>
      <c r="L77" s="10">
        <v>5</v>
      </c>
      <c r="M77" s="10"/>
      <c r="N77" s="11">
        <v>14</v>
      </c>
      <c r="O77" s="10">
        <v>0</v>
      </c>
      <c r="P77" s="10">
        <v>0</v>
      </c>
      <c r="Q77" s="10">
        <v>0</v>
      </c>
      <c r="R77" s="10">
        <v>14</v>
      </c>
      <c r="S77" s="10">
        <v>1</v>
      </c>
      <c r="T77" s="11">
        <v>3</v>
      </c>
    </row>
    <row r="78" spans="2:20" x14ac:dyDescent="0.4">
      <c r="B78" s="26" t="s">
        <v>27</v>
      </c>
      <c r="C78" s="27">
        <v>74</v>
      </c>
      <c r="D78" s="28">
        <v>1.5409999999999999</v>
      </c>
      <c r="E78" s="27">
        <v>46.1</v>
      </c>
      <c r="F78" s="29">
        <f t="shared" si="4"/>
        <v>19.413133806182813</v>
      </c>
      <c r="G78" s="30">
        <v>130</v>
      </c>
      <c r="H78" s="27">
        <v>19</v>
      </c>
      <c r="I78" s="31">
        <f t="shared" ref="I78:I120" si="5">SUM(D78*D78*22)</f>
        <v>52.242981999999998</v>
      </c>
      <c r="J78" s="31">
        <f t="shared" ref="J78:J120" si="6">SUM(I78*0.85)</f>
        <v>44.406534699999995</v>
      </c>
      <c r="K78" s="31">
        <f t="shared" ref="K78:K120" si="7">SUM(I78*0.9)</f>
        <v>47.018683799999998</v>
      </c>
      <c r="L78" s="27">
        <v>12</v>
      </c>
      <c r="M78" s="27"/>
      <c r="N78" s="32">
        <v>15</v>
      </c>
      <c r="O78" s="27">
        <v>0</v>
      </c>
      <c r="P78" s="27">
        <v>0</v>
      </c>
      <c r="Q78" s="27">
        <v>0</v>
      </c>
      <c r="R78" s="27"/>
      <c r="S78" s="27">
        <v>0</v>
      </c>
      <c r="T78" s="32">
        <v>2</v>
      </c>
    </row>
    <row r="79" spans="2:20" x14ac:dyDescent="0.4">
      <c r="B79" s="26" t="s">
        <v>27</v>
      </c>
      <c r="C79" s="27">
        <v>75</v>
      </c>
      <c r="D79" s="28">
        <v>1.546</v>
      </c>
      <c r="E79" s="27">
        <v>48.7</v>
      </c>
      <c r="F79" s="29">
        <f t="shared" si="4"/>
        <v>20.37558009736766</v>
      </c>
      <c r="G79" s="30">
        <v>144</v>
      </c>
      <c r="H79" s="27">
        <v>19</v>
      </c>
      <c r="I79" s="31">
        <f t="shared" si="5"/>
        <v>52.582552</v>
      </c>
      <c r="J79" s="31">
        <f t="shared" si="6"/>
        <v>44.695169199999995</v>
      </c>
      <c r="K79" s="31">
        <f t="shared" si="7"/>
        <v>47.324296799999999</v>
      </c>
      <c r="L79" s="27">
        <v>12</v>
      </c>
      <c r="M79" s="27"/>
      <c r="N79" s="32">
        <v>13</v>
      </c>
      <c r="O79" s="27">
        <v>0</v>
      </c>
      <c r="P79" s="27">
        <v>0</v>
      </c>
      <c r="Q79" s="27">
        <v>0</v>
      </c>
      <c r="R79" s="27"/>
      <c r="S79" s="27">
        <v>0</v>
      </c>
      <c r="T79" s="32">
        <v>0</v>
      </c>
    </row>
    <row r="80" spans="2:20" x14ac:dyDescent="0.4">
      <c r="B80" s="21" t="s">
        <v>27</v>
      </c>
      <c r="C80" s="10">
        <v>76</v>
      </c>
      <c r="D80" s="24">
        <v>1.6040000000000001</v>
      </c>
      <c r="E80" s="10">
        <v>47</v>
      </c>
      <c r="F80" s="17">
        <f t="shared" si="4"/>
        <v>18.267921219395397</v>
      </c>
      <c r="G80" s="18">
        <v>119</v>
      </c>
      <c r="H80" s="10">
        <v>19</v>
      </c>
      <c r="I80" s="9">
        <f t="shared" si="5"/>
        <v>56.601952000000011</v>
      </c>
      <c r="J80" s="9">
        <f t="shared" si="6"/>
        <v>48.111659200000005</v>
      </c>
      <c r="K80" s="9">
        <f t="shared" si="7"/>
        <v>50.941756800000014</v>
      </c>
      <c r="L80" s="10">
        <v>12</v>
      </c>
      <c r="M80" s="10"/>
      <c r="N80" s="11">
        <v>12</v>
      </c>
      <c r="O80" s="10">
        <v>0</v>
      </c>
      <c r="P80" s="10">
        <v>0</v>
      </c>
      <c r="Q80" s="10">
        <v>0</v>
      </c>
      <c r="R80" s="10">
        <v>14</v>
      </c>
      <c r="S80" s="10">
        <v>1</v>
      </c>
      <c r="T80" s="11">
        <v>3</v>
      </c>
    </row>
    <row r="81" spans="2:20" x14ac:dyDescent="0.4">
      <c r="B81" s="21" t="s">
        <v>27</v>
      </c>
      <c r="C81" s="10">
        <v>77</v>
      </c>
      <c r="D81" s="24">
        <v>1.6459999999999999</v>
      </c>
      <c r="E81" s="10">
        <v>57.4</v>
      </c>
      <c r="F81" s="17">
        <f t="shared" si="4"/>
        <v>21.186159163419845</v>
      </c>
      <c r="G81" s="18">
        <v>138</v>
      </c>
      <c r="H81" s="10">
        <v>18</v>
      </c>
      <c r="I81" s="9">
        <f t="shared" si="5"/>
        <v>59.604951999999997</v>
      </c>
      <c r="J81" s="9">
        <f t="shared" si="6"/>
        <v>50.664209199999995</v>
      </c>
      <c r="K81" s="9">
        <f t="shared" si="7"/>
        <v>53.6444568</v>
      </c>
      <c r="L81" s="10">
        <v>10</v>
      </c>
      <c r="M81" s="10"/>
      <c r="N81" s="11">
        <v>12</v>
      </c>
      <c r="O81" s="10">
        <v>0</v>
      </c>
      <c r="P81" s="10">
        <v>0</v>
      </c>
      <c r="Q81" s="10">
        <v>0</v>
      </c>
      <c r="R81" s="10"/>
      <c r="S81" s="10">
        <v>0</v>
      </c>
      <c r="T81" s="11">
        <v>0</v>
      </c>
    </row>
    <row r="82" spans="2:20" x14ac:dyDescent="0.4">
      <c r="B82" s="21" t="s">
        <v>27</v>
      </c>
      <c r="C82" s="10">
        <v>78</v>
      </c>
      <c r="D82" s="24">
        <v>1.5489999999999999</v>
      </c>
      <c r="E82" s="10">
        <v>49.2</v>
      </c>
      <c r="F82" s="17">
        <f t="shared" si="4"/>
        <v>20.505117735634855</v>
      </c>
      <c r="G82" s="18">
        <v>131</v>
      </c>
      <c r="H82" s="10">
        <v>19</v>
      </c>
      <c r="I82" s="9">
        <f t="shared" si="5"/>
        <v>52.786821999999994</v>
      </c>
      <c r="J82" s="9">
        <f t="shared" si="6"/>
        <v>44.868798699999992</v>
      </c>
      <c r="K82" s="9">
        <f t="shared" si="7"/>
        <v>47.508139799999995</v>
      </c>
      <c r="L82" s="10">
        <v>12</v>
      </c>
      <c r="M82" s="10"/>
      <c r="N82" s="11">
        <v>14</v>
      </c>
      <c r="O82" s="10">
        <v>0</v>
      </c>
      <c r="P82" s="10">
        <v>0</v>
      </c>
      <c r="Q82" s="10">
        <v>0</v>
      </c>
      <c r="R82" s="10"/>
      <c r="S82" s="10">
        <v>0</v>
      </c>
      <c r="T82" s="11">
        <v>0</v>
      </c>
    </row>
    <row r="83" spans="2:20" x14ac:dyDescent="0.4">
      <c r="B83" s="21" t="s">
        <v>27</v>
      </c>
      <c r="C83" s="10">
        <v>79</v>
      </c>
      <c r="D83" s="24">
        <v>1.6459999999999999</v>
      </c>
      <c r="E83" s="10">
        <v>69.5</v>
      </c>
      <c r="F83" s="17">
        <f t="shared" si="4"/>
        <v>25.652231042816712</v>
      </c>
      <c r="G83" s="18">
        <v>139</v>
      </c>
      <c r="H83" s="10">
        <v>19</v>
      </c>
      <c r="I83" s="9">
        <f t="shared" si="5"/>
        <v>59.604951999999997</v>
      </c>
      <c r="J83" s="9">
        <f t="shared" si="6"/>
        <v>50.664209199999995</v>
      </c>
      <c r="K83" s="9">
        <f t="shared" si="7"/>
        <v>53.6444568</v>
      </c>
      <c r="L83" s="10">
        <v>14</v>
      </c>
      <c r="M83" s="10"/>
      <c r="N83" s="11">
        <v>12</v>
      </c>
      <c r="O83" s="10">
        <v>0</v>
      </c>
      <c r="P83" s="10">
        <v>1</v>
      </c>
      <c r="Q83" s="10">
        <v>0</v>
      </c>
      <c r="R83" s="10">
        <v>17</v>
      </c>
      <c r="S83" s="10">
        <v>1</v>
      </c>
      <c r="T83" s="11">
        <v>2</v>
      </c>
    </row>
    <row r="84" spans="2:20" x14ac:dyDescent="0.4">
      <c r="B84" s="21" t="s">
        <v>27</v>
      </c>
      <c r="C84" s="10">
        <v>80</v>
      </c>
      <c r="D84" s="24">
        <v>1.659</v>
      </c>
      <c r="E84" s="10">
        <v>61</v>
      </c>
      <c r="F84" s="17">
        <f t="shared" si="4"/>
        <v>22.163434620229548</v>
      </c>
      <c r="G84" s="18">
        <v>144</v>
      </c>
      <c r="H84" s="10">
        <v>18</v>
      </c>
      <c r="I84" s="9">
        <f t="shared" si="5"/>
        <v>60.550182</v>
      </c>
      <c r="J84" s="9">
        <f t="shared" si="6"/>
        <v>51.467654699999997</v>
      </c>
      <c r="K84" s="9">
        <f t="shared" si="7"/>
        <v>54.4951638</v>
      </c>
      <c r="L84" s="10">
        <v>11</v>
      </c>
      <c r="M84" s="10"/>
      <c r="N84" s="11">
        <v>14</v>
      </c>
      <c r="O84" s="10">
        <v>0</v>
      </c>
      <c r="P84" s="10">
        <v>0</v>
      </c>
      <c r="Q84" s="10">
        <v>0</v>
      </c>
      <c r="R84" s="10"/>
      <c r="S84" s="10">
        <v>0</v>
      </c>
      <c r="T84" s="11">
        <v>0</v>
      </c>
    </row>
    <row r="85" spans="2:20" x14ac:dyDescent="0.4">
      <c r="B85" s="21" t="s">
        <v>27</v>
      </c>
      <c r="C85" s="10">
        <v>81</v>
      </c>
      <c r="D85" s="24">
        <v>1.56</v>
      </c>
      <c r="E85" s="10">
        <v>49</v>
      </c>
      <c r="F85" s="17">
        <f t="shared" si="4"/>
        <v>20.134779750164363</v>
      </c>
      <c r="G85" s="18">
        <v>125</v>
      </c>
      <c r="H85" s="10">
        <v>18</v>
      </c>
      <c r="I85" s="9">
        <f t="shared" si="5"/>
        <v>53.539200000000008</v>
      </c>
      <c r="J85" s="9">
        <f t="shared" si="6"/>
        <v>45.508320000000005</v>
      </c>
      <c r="K85" s="9">
        <f t="shared" si="7"/>
        <v>48.185280000000006</v>
      </c>
      <c r="L85" s="10">
        <v>8</v>
      </c>
      <c r="M85" s="10"/>
      <c r="N85" s="11">
        <v>15</v>
      </c>
      <c r="O85" s="10">
        <v>1</v>
      </c>
      <c r="P85" s="10">
        <v>0</v>
      </c>
      <c r="Q85" s="10">
        <v>0</v>
      </c>
      <c r="R85" s="10"/>
      <c r="S85" s="10">
        <v>0</v>
      </c>
      <c r="T85" s="11">
        <v>2</v>
      </c>
    </row>
    <row r="86" spans="2:20" x14ac:dyDescent="0.4">
      <c r="B86" s="21" t="s">
        <v>27</v>
      </c>
      <c r="C86" s="10">
        <v>82</v>
      </c>
      <c r="D86" s="24">
        <v>1.587</v>
      </c>
      <c r="E86" s="10">
        <v>51</v>
      </c>
      <c r="F86" s="17">
        <f t="shared" si="4"/>
        <v>20.249594114753261</v>
      </c>
      <c r="G86" s="18">
        <v>147</v>
      </c>
      <c r="H86" s="10">
        <v>19</v>
      </c>
      <c r="I86" s="9">
        <f t="shared" si="5"/>
        <v>55.408517999999994</v>
      </c>
      <c r="J86" s="9">
        <f t="shared" si="6"/>
        <v>47.097240299999996</v>
      </c>
      <c r="K86" s="9">
        <f t="shared" si="7"/>
        <v>49.867666199999995</v>
      </c>
      <c r="L86" s="10">
        <v>1</v>
      </c>
      <c r="M86" s="10" t="s">
        <v>89</v>
      </c>
      <c r="N86" s="11">
        <v>13</v>
      </c>
      <c r="O86" s="10">
        <v>0</v>
      </c>
      <c r="P86" s="10">
        <v>1</v>
      </c>
      <c r="Q86" s="10">
        <v>0</v>
      </c>
      <c r="R86" s="10"/>
      <c r="S86" s="10">
        <v>0</v>
      </c>
      <c r="T86" s="11">
        <v>3</v>
      </c>
    </row>
    <row r="87" spans="2:20" x14ac:dyDescent="0.4">
      <c r="B87" s="21" t="s">
        <v>27</v>
      </c>
      <c r="C87" s="10">
        <v>83</v>
      </c>
      <c r="D87" s="24">
        <v>1.6719999999999999</v>
      </c>
      <c r="E87" s="10">
        <v>71.400000000000006</v>
      </c>
      <c r="F87" s="17">
        <f t="shared" si="4"/>
        <v>25.540280671230057</v>
      </c>
      <c r="G87" s="18">
        <v>149</v>
      </c>
      <c r="H87" s="10">
        <v>18</v>
      </c>
      <c r="I87" s="9">
        <f t="shared" si="5"/>
        <v>61.502848</v>
      </c>
      <c r="J87" s="9">
        <f t="shared" si="6"/>
        <v>52.277420800000002</v>
      </c>
      <c r="K87" s="9">
        <f t="shared" si="7"/>
        <v>55.352563199999999</v>
      </c>
      <c r="L87" s="10">
        <v>11</v>
      </c>
      <c r="M87" s="10"/>
      <c r="N87" s="11">
        <v>15</v>
      </c>
      <c r="O87" s="10">
        <v>0</v>
      </c>
      <c r="P87" s="10">
        <v>0</v>
      </c>
      <c r="Q87" s="10">
        <v>0</v>
      </c>
      <c r="R87" s="10">
        <v>16</v>
      </c>
      <c r="S87" s="10">
        <v>1</v>
      </c>
      <c r="T87" s="11">
        <v>2</v>
      </c>
    </row>
    <row r="88" spans="2:20" x14ac:dyDescent="0.4">
      <c r="B88" s="21" t="s">
        <v>27</v>
      </c>
      <c r="C88" s="10">
        <v>84</v>
      </c>
      <c r="D88" s="24">
        <v>1.5860000000000001</v>
      </c>
      <c r="E88" s="10">
        <v>52.5</v>
      </c>
      <c r="F88" s="17">
        <f t="shared" si="4"/>
        <v>20.871465168903818</v>
      </c>
      <c r="G88" s="18">
        <v>152</v>
      </c>
      <c r="H88" s="10">
        <v>18</v>
      </c>
      <c r="I88" s="9">
        <f t="shared" si="5"/>
        <v>55.338712000000008</v>
      </c>
      <c r="J88" s="9">
        <f t="shared" si="6"/>
        <v>47.037905200000004</v>
      </c>
      <c r="K88" s="9">
        <f t="shared" si="7"/>
        <v>49.804840800000008</v>
      </c>
      <c r="L88" s="10">
        <v>11</v>
      </c>
      <c r="M88" s="10"/>
      <c r="N88" s="11">
        <v>12</v>
      </c>
      <c r="O88" s="10">
        <v>0</v>
      </c>
      <c r="P88" s="10">
        <v>0</v>
      </c>
      <c r="Q88" s="10">
        <v>0</v>
      </c>
      <c r="R88" s="10">
        <v>12</v>
      </c>
      <c r="S88" s="10">
        <v>1</v>
      </c>
      <c r="T88" s="11">
        <v>1</v>
      </c>
    </row>
    <row r="89" spans="2:20" x14ac:dyDescent="0.4">
      <c r="B89" s="21" t="s">
        <v>27</v>
      </c>
      <c r="C89" s="10">
        <v>85</v>
      </c>
      <c r="D89" s="24">
        <v>1.649</v>
      </c>
      <c r="E89" s="10">
        <v>63.9</v>
      </c>
      <c r="F89" s="17">
        <f t="shared" si="4"/>
        <v>23.499550051651202</v>
      </c>
      <c r="G89" s="18">
        <v>151</v>
      </c>
      <c r="H89" s="10">
        <v>19</v>
      </c>
      <c r="I89" s="9">
        <f t="shared" si="5"/>
        <v>59.822422000000003</v>
      </c>
      <c r="J89" s="9">
        <f t="shared" si="6"/>
        <v>50.8490587</v>
      </c>
      <c r="K89" s="9">
        <f t="shared" si="7"/>
        <v>53.840179800000001</v>
      </c>
      <c r="L89" s="10">
        <v>12</v>
      </c>
      <c r="M89" s="10"/>
      <c r="N89" s="11">
        <v>13</v>
      </c>
      <c r="O89" s="10">
        <v>1</v>
      </c>
      <c r="P89" s="10">
        <v>0</v>
      </c>
      <c r="Q89" s="10">
        <v>0</v>
      </c>
      <c r="R89" s="10"/>
      <c r="S89" s="10">
        <v>0</v>
      </c>
      <c r="T89" s="11">
        <v>0</v>
      </c>
    </row>
    <row r="90" spans="2:20" x14ac:dyDescent="0.4">
      <c r="B90" s="21" t="s">
        <v>27</v>
      </c>
      <c r="C90" s="10">
        <v>86</v>
      </c>
      <c r="D90" s="24">
        <v>1.621</v>
      </c>
      <c r="E90" s="10">
        <v>60</v>
      </c>
      <c r="F90" s="17">
        <f t="shared" si="4"/>
        <v>22.834169507935062</v>
      </c>
      <c r="G90" s="18">
        <v>183</v>
      </c>
      <c r="H90" s="10">
        <v>22</v>
      </c>
      <c r="I90" s="9"/>
      <c r="J90" s="9"/>
      <c r="K90" s="9"/>
      <c r="L90" s="10">
        <v>14</v>
      </c>
      <c r="M90" s="10"/>
      <c r="N90" s="11">
        <v>14</v>
      </c>
      <c r="O90" s="10">
        <v>0</v>
      </c>
      <c r="P90" s="10">
        <v>0</v>
      </c>
      <c r="Q90" s="10">
        <v>0</v>
      </c>
      <c r="R90" s="10"/>
      <c r="S90" s="10">
        <v>0</v>
      </c>
      <c r="T90" s="11">
        <v>0</v>
      </c>
    </row>
    <row r="91" spans="2:20" x14ac:dyDescent="0.4">
      <c r="B91" s="21" t="s">
        <v>27</v>
      </c>
      <c r="C91" s="10">
        <v>87</v>
      </c>
      <c r="D91" s="24">
        <v>1.524</v>
      </c>
      <c r="E91" s="10">
        <v>63.3</v>
      </c>
      <c r="F91" s="17">
        <f t="shared" si="4"/>
        <v>27.254221175109013</v>
      </c>
      <c r="G91" s="18">
        <v>123</v>
      </c>
      <c r="H91" s="10">
        <v>22</v>
      </c>
      <c r="I91" s="9"/>
      <c r="J91" s="9"/>
      <c r="K91" s="9"/>
      <c r="L91" s="10">
        <v>11</v>
      </c>
      <c r="M91" s="10"/>
      <c r="N91" s="11">
        <v>12</v>
      </c>
      <c r="O91" s="10">
        <v>0</v>
      </c>
      <c r="P91" s="10">
        <v>0</v>
      </c>
      <c r="Q91" s="10">
        <v>0</v>
      </c>
      <c r="R91" s="10">
        <v>17</v>
      </c>
      <c r="S91" s="10">
        <v>1</v>
      </c>
      <c r="T91" s="11">
        <v>1</v>
      </c>
    </row>
    <row r="92" spans="2:20" x14ac:dyDescent="0.4">
      <c r="B92" s="21" t="s">
        <v>27</v>
      </c>
      <c r="C92" s="10">
        <v>88</v>
      </c>
      <c r="D92" s="24">
        <v>1.5620000000000001</v>
      </c>
      <c r="E92" s="10">
        <v>50.8</v>
      </c>
      <c r="F92" s="17">
        <f t="shared" si="4"/>
        <v>20.821003310047686</v>
      </c>
      <c r="G92" s="18">
        <v>140</v>
      </c>
      <c r="H92" s="10">
        <v>22</v>
      </c>
      <c r="I92" s="9"/>
      <c r="J92" s="9"/>
      <c r="K92" s="9"/>
      <c r="L92" s="10">
        <v>12</v>
      </c>
      <c r="M92" s="10"/>
      <c r="N92" s="11">
        <v>14</v>
      </c>
      <c r="O92" s="10">
        <v>0</v>
      </c>
      <c r="P92" s="10">
        <v>0</v>
      </c>
      <c r="Q92" s="10">
        <v>0</v>
      </c>
      <c r="R92" s="10"/>
      <c r="S92" s="10">
        <v>0</v>
      </c>
      <c r="T92" s="11">
        <v>0</v>
      </c>
    </row>
    <row r="93" spans="2:20" x14ac:dyDescent="0.4">
      <c r="B93" s="21" t="s">
        <v>27</v>
      </c>
      <c r="C93" s="10">
        <v>89</v>
      </c>
      <c r="D93" s="24">
        <v>1.6679999999999999</v>
      </c>
      <c r="E93" s="10">
        <v>69.3</v>
      </c>
      <c r="F93" s="17">
        <f t="shared" si="4"/>
        <v>24.908131049117543</v>
      </c>
      <c r="G93" s="18">
        <v>134</v>
      </c>
      <c r="H93" s="10">
        <v>22</v>
      </c>
      <c r="I93" s="9"/>
      <c r="J93" s="9"/>
      <c r="K93" s="9"/>
      <c r="L93" s="10">
        <v>12</v>
      </c>
      <c r="M93" s="10"/>
      <c r="N93" s="11">
        <v>14</v>
      </c>
      <c r="O93" s="10">
        <v>0</v>
      </c>
      <c r="P93" s="10">
        <v>0</v>
      </c>
      <c r="Q93" s="10">
        <v>0</v>
      </c>
      <c r="R93" s="10">
        <v>16</v>
      </c>
      <c r="S93" s="10">
        <v>1</v>
      </c>
      <c r="T93" s="11">
        <v>1</v>
      </c>
    </row>
    <row r="94" spans="2:20" x14ac:dyDescent="0.4">
      <c r="B94" s="21" t="s">
        <v>27</v>
      </c>
      <c r="C94" s="10">
        <v>90</v>
      </c>
      <c r="D94" s="24">
        <v>1.5469999999999999</v>
      </c>
      <c r="E94" s="10">
        <v>54.8</v>
      </c>
      <c r="F94" s="17">
        <f t="shared" si="4"/>
        <v>22.898125487577559</v>
      </c>
      <c r="G94" s="18">
        <v>156</v>
      </c>
      <c r="H94" s="10">
        <v>22</v>
      </c>
      <c r="I94" s="9"/>
      <c r="J94" s="9"/>
      <c r="K94" s="9"/>
      <c r="L94" s="10">
        <v>12</v>
      </c>
      <c r="M94" s="10"/>
      <c r="N94" s="11">
        <v>14</v>
      </c>
      <c r="O94" s="10">
        <v>0</v>
      </c>
      <c r="P94" s="10">
        <v>0</v>
      </c>
      <c r="Q94" s="10">
        <v>0</v>
      </c>
      <c r="R94" s="10"/>
      <c r="S94" s="10">
        <v>0</v>
      </c>
      <c r="T94" s="11">
        <v>0</v>
      </c>
    </row>
    <row r="95" spans="2:20" x14ac:dyDescent="0.4">
      <c r="B95" s="21" t="s">
        <v>27</v>
      </c>
      <c r="C95" s="10">
        <v>91</v>
      </c>
      <c r="D95" s="24">
        <v>1.5429999999999999</v>
      </c>
      <c r="E95" s="10">
        <v>46</v>
      </c>
      <c r="F95" s="17">
        <f t="shared" si="4"/>
        <v>19.320838910825508</v>
      </c>
      <c r="G95" s="18">
        <v>120</v>
      </c>
      <c r="H95" s="10">
        <v>21</v>
      </c>
      <c r="I95" s="9"/>
      <c r="J95" s="9"/>
      <c r="K95" s="9"/>
      <c r="L95" s="10">
        <v>12</v>
      </c>
      <c r="M95" s="10"/>
      <c r="N95" s="11">
        <v>13</v>
      </c>
      <c r="O95" s="10">
        <v>0</v>
      </c>
      <c r="P95" s="10">
        <v>0</v>
      </c>
      <c r="Q95" s="10">
        <v>0</v>
      </c>
      <c r="R95" s="10"/>
      <c r="S95" s="10">
        <v>0</v>
      </c>
      <c r="T95" s="11">
        <v>0</v>
      </c>
    </row>
    <row r="96" spans="2:20" x14ac:dyDescent="0.4">
      <c r="B96" s="21" t="s">
        <v>27</v>
      </c>
      <c r="C96" s="10">
        <v>92</v>
      </c>
      <c r="D96" s="24">
        <v>1.653</v>
      </c>
      <c r="E96" s="10">
        <v>52.7</v>
      </c>
      <c r="F96" s="17">
        <f t="shared" si="4"/>
        <v>19.287010107198448</v>
      </c>
      <c r="G96" s="18">
        <v>166</v>
      </c>
      <c r="H96" s="10">
        <v>21</v>
      </c>
      <c r="I96" s="9"/>
      <c r="J96" s="9"/>
      <c r="K96" s="9"/>
      <c r="L96" s="10">
        <v>13</v>
      </c>
      <c r="M96" s="10"/>
      <c r="N96" s="11">
        <v>13</v>
      </c>
      <c r="O96" s="10">
        <v>0</v>
      </c>
      <c r="P96" s="10">
        <v>0</v>
      </c>
      <c r="Q96" s="10">
        <v>0</v>
      </c>
      <c r="R96" s="10">
        <v>20</v>
      </c>
      <c r="S96" s="10">
        <v>1</v>
      </c>
      <c r="T96" s="11">
        <v>1</v>
      </c>
    </row>
    <row r="97" spans="2:20" x14ac:dyDescent="0.4">
      <c r="B97" s="21" t="s">
        <v>27</v>
      </c>
      <c r="C97" s="10">
        <v>93</v>
      </c>
      <c r="D97" s="24">
        <v>1.5620000000000001</v>
      </c>
      <c r="E97" s="10">
        <v>53.2</v>
      </c>
      <c r="F97" s="17">
        <f t="shared" si="4"/>
        <v>21.804672757766479</v>
      </c>
      <c r="G97" s="18">
        <v>125</v>
      </c>
      <c r="H97" s="10">
        <v>20</v>
      </c>
      <c r="I97" s="9"/>
      <c r="J97" s="9"/>
      <c r="K97" s="9"/>
      <c r="L97" s="10">
        <v>12</v>
      </c>
      <c r="M97" s="10"/>
      <c r="N97" s="11">
        <v>14</v>
      </c>
      <c r="O97" s="10">
        <v>0</v>
      </c>
      <c r="P97" s="10">
        <v>0</v>
      </c>
      <c r="Q97" s="10">
        <v>0</v>
      </c>
      <c r="R97" s="10"/>
      <c r="S97" s="10">
        <v>0</v>
      </c>
      <c r="T97" s="11">
        <v>0</v>
      </c>
    </row>
    <row r="98" spans="2:20" x14ac:dyDescent="0.4">
      <c r="B98" s="21" t="s">
        <v>27</v>
      </c>
      <c r="C98" s="10">
        <v>94</v>
      </c>
      <c r="D98" s="24">
        <v>1.6080000000000001</v>
      </c>
      <c r="E98" s="10">
        <v>54.4</v>
      </c>
      <c r="F98" s="17">
        <f t="shared" si="4"/>
        <v>21.039083191010121</v>
      </c>
      <c r="G98" s="18">
        <v>140</v>
      </c>
      <c r="H98" s="10">
        <v>20</v>
      </c>
      <c r="I98" s="9"/>
      <c r="J98" s="9"/>
      <c r="K98" s="9"/>
      <c r="L98" s="10">
        <v>12</v>
      </c>
      <c r="M98" s="10"/>
      <c r="N98" s="11">
        <v>14</v>
      </c>
      <c r="O98" s="10">
        <v>0</v>
      </c>
      <c r="P98" s="10">
        <v>0</v>
      </c>
      <c r="Q98" s="10">
        <v>0</v>
      </c>
      <c r="R98" s="10"/>
      <c r="S98" s="10">
        <v>0</v>
      </c>
      <c r="T98" s="11">
        <v>0</v>
      </c>
    </row>
    <row r="99" spans="2:20" x14ac:dyDescent="0.4">
      <c r="B99" s="21" t="s">
        <v>27</v>
      </c>
      <c r="C99" s="10">
        <v>95</v>
      </c>
      <c r="D99" s="24">
        <v>1.534</v>
      </c>
      <c r="E99" s="10">
        <v>45.6</v>
      </c>
      <c r="F99" s="17">
        <f t="shared" si="4"/>
        <v>19.378230767530923</v>
      </c>
      <c r="G99" s="18">
        <v>177</v>
      </c>
      <c r="H99" s="10">
        <v>21</v>
      </c>
      <c r="I99" s="9"/>
      <c r="J99" s="9"/>
      <c r="K99" s="9"/>
      <c r="L99" s="10">
        <v>12</v>
      </c>
      <c r="M99" s="10"/>
      <c r="N99" s="11">
        <v>14</v>
      </c>
      <c r="O99" s="10">
        <v>0</v>
      </c>
      <c r="P99" s="10">
        <v>0</v>
      </c>
      <c r="Q99" s="10">
        <v>0</v>
      </c>
      <c r="R99" s="10"/>
      <c r="S99" s="10">
        <v>0</v>
      </c>
      <c r="T99" s="11">
        <v>0</v>
      </c>
    </row>
    <row r="100" spans="2:20" x14ac:dyDescent="0.4">
      <c r="B100" s="21" t="s">
        <v>27</v>
      </c>
      <c r="C100" s="10">
        <v>96</v>
      </c>
      <c r="D100" s="24">
        <v>1.62</v>
      </c>
      <c r="E100" s="10">
        <v>55.7</v>
      </c>
      <c r="F100" s="17">
        <f t="shared" si="4"/>
        <v>21.223898795915254</v>
      </c>
      <c r="G100" s="18">
        <v>123</v>
      </c>
      <c r="H100" s="10">
        <v>21</v>
      </c>
      <c r="I100" s="9"/>
      <c r="J100" s="9"/>
      <c r="K100" s="9"/>
      <c r="L100" s="10">
        <v>12</v>
      </c>
      <c r="M100" s="10"/>
      <c r="N100" s="11">
        <v>15</v>
      </c>
      <c r="O100" s="10">
        <v>0</v>
      </c>
      <c r="P100" s="10">
        <v>0</v>
      </c>
      <c r="Q100" s="10">
        <v>0</v>
      </c>
      <c r="R100" s="10">
        <v>17</v>
      </c>
      <c r="S100" s="10">
        <v>1</v>
      </c>
      <c r="T100" s="11">
        <v>2</v>
      </c>
    </row>
    <row r="101" spans="2:20" x14ac:dyDescent="0.4">
      <c r="B101" s="21" t="s">
        <v>27</v>
      </c>
      <c r="C101" s="10">
        <v>97</v>
      </c>
      <c r="D101" s="24">
        <v>1.629</v>
      </c>
      <c r="E101" s="10">
        <v>60.5</v>
      </c>
      <c r="F101" s="17">
        <f t="shared" si="4"/>
        <v>22.798863900580372</v>
      </c>
      <c r="G101" s="18">
        <v>133</v>
      </c>
      <c r="H101" s="10">
        <v>20</v>
      </c>
      <c r="I101" s="9"/>
      <c r="J101" s="9"/>
      <c r="K101" s="9"/>
      <c r="L101" s="10">
        <v>12</v>
      </c>
      <c r="M101" s="10"/>
      <c r="N101" s="11">
        <v>12</v>
      </c>
      <c r="O101" s="10">
        <v>0</v>
      </c>
      <c r="P101" s="10">
        <v>0</v>
      </c>
      <c r="Q101" s="10">
        <v>0</v>
      </c>
      <c r="R101" s="10"/>
      <c r="S101" s="10">
        <v>0</v>
      </c>
      <c r="T101" s="11">
        <v>0</v>
      </c>
    </row>
    <row r="102" spans="2:20" x14ac:dyDescent="0.4">
      <c r="B102" s="21" t="s">
        <v>28</v>
      </c>
      <c r="C102" s="10">
        <v>98</v>
      </c>
      <c r="D102" s="24">
        <v>1.601</v>
      </c>
      <c r="E102" s="10">
        <v>55.1</v>
      </c>
      <c r="F102" s="17">
        <f t="shared" si="4"/>
        <v>21.49655840490075</v>
      </c>
      <c r="G102" s="18">
        <v>132</v>
      </c>
      <c r="H102" s="10">
        <v>23</v>
      </c>
      <c r="I102" s="9"/>
      <c r="J102" s="9"/>
      <c r="K102" s="9"/>
      <c r="L102" s="10">
        <v>12</v>
      </c>
      <c r="M102" s="10"/>
      <c r="N102" s="11">
        <v>12</v>
      </c>
      <c r="O102" s="10">
        <v>0</v>
      </c>
      <c r="P102" s="10">
        <v>0</v>
      </c>
      <c r="Q102" s="10">
        <v>0</v>
      </c>
      <c r="R102" s="10"/>
      <c r="S102" s="10">
        <v>0</v>
      </c>
      <c r="T102" s="11">
        <v>0</v>
      </c>
    </row>
    <row r="103" spans="2:20" x14ac:dyDescent="0.4">
      <c r="B103" s="21" t="s">
        <v>28</v>
      </c>
      <c r="C103" s="10">
        <v>99</v>
      </c>
      <c r="D103" s="24">
        <v>1.552</v>
      </c>
      <c r="E103" s="10">
        <v>49.1</v>
      </c>
      <c r="F103" s="17">
        <f t="shared" si="4"/>
        <v>20.384405887979593</v>
      </c>
      <c r="G103" s="18">
        <v>110</v>
      </c>
      <c r="H103" s="10">
        <v>21</v>
      </c>
      <c r="I103" s="9"/>
      <c r="J103" s="9"/>
      <c r="K103" s="9"/>
      <c r="L103" s="10">
        <v>12</v>
      </c>
      <c r="M103" s="10"/>
      <c r="N103" s="11">
        <v>12</v>
      </c>
      <c r="O103" s="10">
        <v>0</v>
      </c>
      <c r="P103" s="10">
        <v>1</v>
      </c>
      <c r="Q103" s="10">
        <v>1</v>
      </c>
      <c r="R103" s="10"/>
      <c r="S103" s="10">
        <v>0</v>
      </c>
      <c r="T103" s="11">
        <v>0</v>
      </c>
    </row>
    <row r="104" spans="2:20" x14ac:dyDescent="0.4">
      <c r="B104" s="21" t="s">
        <v>28</v>
      </c>
      <c r="C104" s="10">
        <v>100</v>
      </c>
      <c r="D104" s="24">
        <v>1.645</v>
      </c>
      <c r="E104" s="10">
        <v>64.900000000000006</v>
      </c>
      <c r="F104" s="17">
        <f t="shared" si="4"/>
        <v>23.983518260178677</v>
      </c>
      <c r="G104" s="18">
        <v>111</v>
      </c>
      <c r="H104" s="10">
        <v>21</v>
      </c>
      <c r="I104" s="9"/>
      <c r="J104" s="9"/>
      <c r="K104" s="9"/>
      <c r="L104" s="10">
        <v>15</v>
      </c>
      <c r="M104" s="10"/>
      <c r="N104" s="11">
        <v>14</v>
      </c>
      <c r="O104" s="10">
        <v>0</v>
      </c>
      <c r="P104" s="10">
        <v>0</v>
      </c>
      <c r="Q104" s="10">
        <v>0</v>
      </c>
      <c r="R104" s="10"/>
      <c r="S104" s="10">
        <v>0</v>
      </c>
      <c r="T104" s="11">
        <v>0</v>
      </c>
    </row>
    <row r="105" spans="2:20" x14ac:dyDescent="0.4">
      <c r="B105" s="21" t="s">
        <v>28</v>
      </c>
      <c r="C105" s="10">
        <v>101</v>
      </c>
      <c r="D105" s="24">
        <v>1.6850000000000001</v>
      </c>
      <c r="E105" s="10">
        <v>52.4</v>
      </c>
      <c r="F105" s="17">
        <f t="shared" si="4"/>
        <v>18.455740563005747</v>
      </c>
      <c r="G105" s="18">
        <v>131</v>
      </c>
      <c r="H105" s="10">
        <v>21</v>
      </c>
      <c r="I105" s="9"/>
      <c r="J105" s="9"/>
      <c r="K105" s="9"/>
      <c r="L105" s="10">
        <v>11</v>
      </c>
      <c r="M105" s="10"/>
      <c r="N105" s="11">
        <v>15</v>
      </c>
      <c r="O105" s="10">
        <v>0</v>
      </c>
      <c r="P105" s="10">
        <v>0</v>
      </c>
      <c r="Q105" s="10">
        <v>0</v>
      </c>
      <c r="R105" s="10"/>
      <c r="S105" s="10">
        <v>0</v>
      </c>
      <c r="T105" s="11">
        <v>2</v>
      </c>
    </row>
    <row r="106" spans="2:20" x14ac:dyDescent="0.4">
      <c r="B106" s="21" t="s">
        <v>28</v>
      </c>
      <c r="C106" s="10">
        <v>102</v>
      </c>
      <c r="D106" s="24">
        <v>1.732</v>
      </c>
      <c r="E106" s="10">
        <v>71.8</v>
      </c>
      <c r="F106" s="17">
        <f t="shared" si="4"/>
        <v>23.934737504600271</v>
      </c>
      <c r="G106" s="18">
        <v>117</v>
      </c>
      <c r="H106" s="10">
        <v>20</v>
      </c>
      <c r="I106" s="9"/>
      <c r="J106" s="9"/>
      <c r="K106" s="9"/>
      <c r="L106" s="10">
        <v>12</v>
      </c>
      <c r="M106" s="10"/>
      <c r="N106" s="11">
        <v>11</v>
      </c>
      <c r="O106" s="10">
        <v>0</v>
      </c>
      <c r="P106" s="10">
        <v>0</v>
      </c>
      <c r="Q106" s="10">
        <v>0</v>
      </c>
      <c r="R106" s="10" t="s">
        <v>20</v>
      </c>
      <c r="S106" s="10">
        <v>1</v>
      </c>
      <c r="T106" s="11">
        <v>1</v>
      </c>
    </row>
    <row r="107" spans="2:20" x14ac:dyDescent="0.4">
      <c r="B107" s="21" t="s">
        <v>28</v>
      </c>
      <c r="C107" s="10">
        <v>103</v>
      </c>
      <c r="D107" s="24">
        <v>1.6319999999999999</v>
      </c>
      <c r="E107" s="10">
        <v>62.2</v>
      </c>
      <c r="F107" s="17">
        <f t="shared" si="4"/>
        <v>23.353397731641682</v>
      </c>
      <c r="G107" s="18">
        <v>104</v>
      </c>
      <c r="H107" s="10">
        <v>19</v>
      </c>
      <c r="I107" s="9">
        <f t="shared" si="5"/>
        <v>58.595327999999988</v>
      </c>
      <c r="J107" s="9">
        <f t="shared" si="6"/>
        <v>49.806028799999986</v>
      </c>
      <c r="K107" s="9">
        <f t="shared" si="7"/>
        <v>52.735795199999991</v>
      </c>
      <c r="L107" s="10">
        <v>7</v>
      </c>
      <c r="M107" s="10"/>
      <c r="N107" s="11">
        <v>12</v>
      </c>
      <c r="O107" s="10">
        <v>0</v>
      </c>
      <c r="P107" s="10">
        <v>0</v>
      </c>
      <c r="Q107" s="10">
        <v>0</v>
      </c>
      <c r="R107" s="10"/>
      <c r="S107" s="10">
        <v>0</v>
      </c>
      <c r="T107" s="11">
        <v>1</v>
      </c>
    </row>
    <row r="108" spans="2:20" x14ac:dyDescent="0.4">
      <c r="B108" s="21" t="s">
        <v>28</v>
      </c>
      <c r="C108" s="10">
        <v>104</v>
      </c>
      <c r="D108" s="24">
        <v>1.64</v>
      </c>
      <c r="E108" s="10">
        <v>55.4</v>
      </c>
      <c r="F108" s="17">
        <f t="shared" si="4"/>
        <v>20.59785841760857</v>
      </c>
      <c r="G108" s="18">
        <v>126</v>
      </c>
      <c r="H108" s="10">
        <v>21</v>
      </c>
      <c r="I108" s="9"/>
      <c r="J108" s="9"/>
      <c r="K108" s="9"/>
      <c r="L108" s="10">
        <v>12</v>
      </c>
      <c r="M108" s="10"/>
      <c r="N108" s="11">
        <v>12</v>
      </c>
      <c r="O108" s="10">
        <v>0</v>
      </c>
      <c r="P108" s="10">
        <v>0</v>
      </c>
      <c r="Q108" s="10">
        <v>0</v>
      </c>
      <c r="R108" s="10">
        <v>11</v>
      </c>
      <c r="S108" s="10">
        <v>1</v>
      </c>
      <c r="T108" s="11">
        <v>0</v>
      </c>
    </row>
    <row r="109" spans="2:20" x14ac:dyDescent="0.4">
      <c r="B109" s="21" t="s">
        <v>28</v>
      </c>
      <c r="C109" s="10">
        <v>105</v>
      </c>
      <c r="D109" s="24">
        <v>1.611</v>
      </c>
      <c r="E109" s="10">
        <v>56.9</v>
      </c>
      <c r="F109" s="17">
        <f t="shared" si="4"/>
        <v>21.924070278782473</v>
      </c>
      <c r="G109" s="18">
        <v>130</v>
      </c>
      <c r="H109" s="10">
        <v>18</v>
      </c>
      <c r="I109" s="9">
        <f t="shared" si="5"/>
        <v>57.097061999999994</v>
      </c>
      <c r="J109" s="9">
        <f t="shared" si="6"/>
        <v>48.532502699999995</v>
      </c>
      <c r="K109" s="9">
        <f t="shared" si="7"/>
        <v>51.387355799999995</v>
      </c>
      <c r="L109" s="10">
        <v>12</v>
      </c>
      <c r="M109" s="10"/>
      <c r="N109" s="11">
        <v>12</v>
      </c>
      <c r="O109" s="10">
        <v>0</v>
      </c>
      <c r="P109" s="10">
        <v>0</v>
      </c>
      <c r="Q109" s="10">
        <v>0</v>
      </c>
      <c r="R109" s="10">
        <v>13</v>
      </c>
      <c r="S109" s="10">
        <v>1</v>
      </c>
      <c r="T109" s="11">
        <v>1</v>
      </c>
    </row>
    <row r="110" spans="2:20" x14ac:dyDescent="0.4">
      <c r="B110" s="21" t="s">
        <v>22</v>
      </c>
      <c r="C110" s="10">
        <v>106</v>
      </c>
      <c r="D110" s="24">
        <v>1.6040000000000001</v>
      </c>
      <c r="E110" s="10">
        <v>53.8</v>
      </c>
      <c r="F110" s="17">
        <f t="shared" si="4"/>
        <v>20.91093960858452</v>
      </c>
      <c r="G110" s="18">
        <v>111</v>
      </c>
      <c r="H110" s="10">
        <v>19</v>
      </c>
      <c r="I110" s="9">
        <f t="shared" si="5"/>
        <v>56.601952000000011</v>
      </c>
      <c r="J110" s="9">
        <f t="shared" si="6"/>
        <v>48.111659200000005</v>
      </c>
      <c r="K110" s="9">
        <f t="shared" si="7"/>
        <v>50.941756800000014</v>
      </c>
      <c r="L110" s="10">
        <v>16</v>
      </c>
      <c r="M110" s="10"/>
      <c r="N110" s="11">
        <v>12</v>
      </c>
      <c r="O110" s="10">
        <v>0</v>
      </c>
      <c r="P110" s="10">
        <v>0</v>
      </c>
      <c r="Q110" s="10">
        <v>1</v>
      </c>
      <c r="R110" s="10"/>
      <c r="S110" s="10">
        <v>0</v>
      </c>
      <c r="T110" s="11">
        <v>1</v>
      </c>
    </row>
    <row r="111" spans="2:20" x14ac:dyDescent="0.4">
      <c r="B111" s="21" t="s">
        <v>22</v>
      </c>
      <c r="C111" s="10">
        <v>107</v>
      </c>
      <c r="D111" s="24">
        <v>1.556</v>
      </c>
      <c r="E111" s="10">
        <v>50.9</v>
      </c>
      <c r="F111" s="17">
        <f t="shared" si="4"/>
        <v>21.023189114531359</v>
      </c>
      <c r="G111" s="18">
        <v>109</v>
      </c>
      <c r="H111" s="10">
        <v>20</v>
      </c>
      <c r="I111" s="9"/>
      <c r="J111" s="9"/>
      <c r="K111" s="9"/>
      <c r="L111" s="10">
        <v>10</v>
      </c>
      <c r="M111" s="10"/>
      <c r="N111" s="11">
        <v>13</v>
      </c>
      <c r="O111" s="10">
        <v>0</v>
      </c>
      <c r="P111" s="10">
        <v>0</v>
      </c>
      <c r="Q111" s="10">
        <v>0</v>
      </c>
      <c r="R111" s="10"/>
      <c r="S111" s="10">
        <v>0</v>
      </c>
      <c r="T111" s="11">
        <v>0</v>
      </c>
    </row>
    <row r="112" spans="2:20" x14ac:dyDescent="0.4">
      <c r="B112" s="21" t="s">
        <v>22</v>
      </c>
      <c r="C112" s="10">
        <v>108</v>
      </c>
      <c r="D112" s="24">
        <v>1.5740000000000001</v>
      </c>
      <c r="E112" s="10">
        <v>49</v>
      </c>
      <c r="F112" s="17">
        <f t="shared" si="4"/>
        <v>19.77819361317728</v>
      </c>
      <c r="G112" s="18">
        <v>111</v>
      </c>
      <c r="H112" s="10">
        <v>20</v>
      </c>
      <c r="I112" s="9"/>
      <c r="J112" s="9"/>
      <c r="K112" s="9"/>
      <c r="L112" s="10">
        <v>10</v>
      </c>
      <c r="M112" s="10"/>
      <c r="N112" s="11">
        <v>13</v>
      </c>
      <c r="O112" s="10">
        <v>0</v>
      </c>
      <c r="P112" s="10">
        <v>0</v>
      </c>
      <c r="Q112" s="10">
        <v>0</v>
      </c>
      <c r="R112" s="10"/>
      <c r="S112" s="10">
        <v>0</v>
      </c>
      <c r="T112" s="11">
        <v>0</v>
      </c>
    </row>
    <row r="113" spans="2:20" x14ac:dyDescent="0.4">
      <c r="B113" s="21" t="s">
        <v>22</v>
      </c>
      <c r="C113" s="10">
        <v>109</v>
      </c>
      <c r="D113" s="24">
        <v>1.621</v>
      </c>
      <c r="E113" s="10">
        <v>58.4</v>
      </c>
      <c r="F113" s="17">
        <f t="shared" si="4"/>
        <v>22.225258321056796</v>
      </c>
      <c r="G113" s="18">
        <v>102</v>
      </c>
      <c r="H113" s="10">
        <v>20</v>
      </c>
      <c r="I113" s="9"/>
      <c r="J113" s="9"/>
      <c r="K113" s="9"/>
      <c r="L113" s="10">
        <v>11</v>
      </c>
      <c r="M113" s="10"/>
      <c r="N113" s="11">
        <v>13</v>
      </c>
      <c r="O113" s="10">
        <v>0</v>
      </c>
      <c r="P113" s="10">
        <v>0</v>
      </c>
      <c r="Q113" s="10">
        <v>0</v>
      </c>
      <c r="R113" s="10"/>
      <c r="S113" s="10">
        <v>0</v>
      </c>
      <c r="T113" s="11">
        <v>0</v>
      </c>
    </row>
    <row r="114" spans="2:20" x14ac:dyDescent="0.4">
      <c r="B114" s="21" t="s">
        <v>22</v>
      </c>
      <c r="C114" s="10">
        <v>110</v>
      </c>
      <c r="D114" s="24">
        <v>1.5580000000000001</v>
      </c>
      <c r="E114" s="10">
        <v>51</v>
      </c>
      <c r="F114" s="17">
        <f t="shared" si="4"/>
        <v>21.010445899337714</v>
      </c>
      <c r="G114" s="18">
        <v>114</v>
      </c>
      <c r="H114" s="10">
        <v>20</v>
      </c>
      <c r="I114" s="9"/>
      <c r="J114" s="9"/>
      <c r="K114" s="9"/>
      <c r="L114" s="10">
        <v>14</v>
      </c>
      <c r="M114" s="10"/>
      <c r="N114" s="11">
        <v>13</v>
      </c>
      <c r="O114" s="10">
        <v>0</v>
      </c>
      <c r="P114" s="10">
        <v>0</v>
      </c>
      <c r="Q114" s="10">
        <v>0</v>
      </c>
      <c r="R114" s="10"/>
      <c r="S114" s="10">
        <v>0</v>
      </c>
      <c r="T114" s="11">
        <v>0</v>
      </c>
    </row>
    <row r="115" spans="2:20" x14ac:dyDescent="0.4">
      <c r="B115" s="21" t="s">
        <v>22</v>
      </c>
      <c r="C115" s="10">
        <v>111</v>
      </c>
      <c r="D115" s="24">
        <v>1.6779999999999999</v>
      </c>
      <c r="E115" s="10">
        <v>62.4</v>
      </c>
      <c r="F115" s="17">
        <f t="shared" si="4"/>
        <v>22.161577790689584</v>
      </c>
      <c r="G115" s="18">
        <v>144</v>
      </c>
      <c r="H115" s="10">
        <v>21</v>
      </c>
      <c r="I115" s="9"/>
      <c r="J115" s="9"/>
      <c r="K115" s="9"/>
      <c r="L115" s="10">
        <v>16</v>
      </c>
      <c r="M115" s="10"/>
      <c r="N115" s="11">
        <v>11</v>
      </c>
      <c r="O115" s="10">
        <v>0</v>
      </c>
      <c r="P115" s="10">
        <v>0</v>
      </c>
      <c r="Q115" s="10">
        <v>0</v>
      </c>
      <c r="R115" s="10"/>
      <c r="S115" s="10">
        <v>0</v>
      </c>
      <c r="T115" s="11">
        <v>0</v>
      </c>
    </row>
    <row r="116" spans="2:20" x14ac:dyDescent="0.4">
      <c r="B116" s="21" t="s">
        <v>22</v>
      </c>
      <c r="C116" s="10">
        <v>112</v>
      </c>
      <c r="D116" s="24">
        <v>1.6639999999999999</v>
      </c>
      <c r="E116" s="10">
        <v>62.2</v>
      </c>
      <c r="F116" s="17">
        <f t="shared" si="4"/>
        <v>22.463826738165682</v>
      </c>
      <c r="G116" s="18">
        <v>101</v>
      </c>
      <c r="H116" s="10">
        <v>21</v>
      </c>
      <c r="I116" s="9"/>
      <c r="J116" s="9"/>
      <c r="K116" s="9"/>
      <c r="L116" s="10">
        <v>12</v>
      </c>
      <c r="M116" s="10"/>
      <c r="N116" s="11">
        <v>11</v>
      </c>
      <c r="O116" s="10">
        <v>0</v>
      </c>
      <c r="P116" s="10">
        <v>0</v>
      </c>
      <c r="Q116" s="10">
        <v>0</v>
      </c>
      <c r="R116" s="10"/>
      <c r="S116" s="10">
        <v>0</v>
      </c>
      <c r="T116" s="11">
        <v>0</v>
      </c>
    </row>
    <row r="117" spans="2:20" x14ac:dyDescent="0.4">
      <c r="B117" s="21" t="s">
        <v>22</v>
      </c>
      <c r="C117" s="10">
        <v>113</v>
      </c>
      <c r="D117" s="24">
        <v>1.6</v>
      </c>
      <c r="E117" s="10">
        <v>55.6</v>
      </c>
      <c r="F117" s="17">
        <f t="shared" si="4"/>
        <v>21.718749999999996</v>
      </c>
      <c r="G117" s="18">
        <v>127</v>
      </c>
      <c r="H117" s="10">
        <v>20</v>
      </c>
      <c r="I117" s="9"/>
      <c r="J117" s="9"/>
      <c r="K117" s="9"/>
      <c r="L117" s="10">
        <v>12</v>
      </c>
      <c r="M117" s="10"/>
      <c r="N117" s="11">
        <v>13</v>
      </c>
      <c r="O117" s="10">
        <v>0</v>
      </c>
      <c r="P117" s="10">
        <v>0</v>
      </c>
      <c r="Q117" s="10">
        <v>0</v>
      </c>
      <c r="R117" s="10"/>
      <c r="S117" s="10">
        <v>0</v>
      </c>
      <c r="T117" s="11">
        <v>0</v>
      </c>
    </row>
    <row r="118" spans="2:20" x14ac:dyDescent="0.4">
      <c r="B118" s="21" t="s">
        <v>22</v>
      </c>
      <c r="C118" s="10">
        <v>114</v>
      </c>
      <c r="D118" s="24">
        <v>1.64</v>
      </c>
      <c r="E118" s="10">
        <v>58.9</v>
      </c>
      <c r="F118" s="17">
        <f t="shared" si="4"/>
        <v>21.899167162403334</v>
      </c>
      <c r="G118" s="18">
        <v>98</v>
      </c>
      <c r="H118" s="10">
        <v>18</v>
      </c>
      <c r="I118" s="9">
        <f t="shared" si="5"/>
        <v>59.171199999999992</v>
      </c>
      <c r="J118" s="9">
        <f t="shared" si="6"/>
        <v>50.295519999999989</v>
      </c>
      <c r="K118" s="9">
        <f t="shared" si="7"/>
        <v>53.254079999999995</v>
      </c>
      <c r="L118" s="10">
        <v>12</v>
      </c>
      <c r="M118" s="10"/>
      <c r="N118" s="11">
        <v>13</v>
      </c>
      <c r="O118" s="10">
        <v>0</v>
      </c>
      <c r="P118" s="10">
        <v>1</v>
      </c>
      <c r="Q118" s="10">
        <v>0</v>
      </c>
      <c r="R118" s="10"/>
      <c r="S118" s="10">
        <v>0</v>
      </c>
      <c r="T118" s="11">
        <v>1</v>
      </c>
    </row>
    <row r="119" spans="2:20" x14ac:dyDescent="0.4">
      <c r="B119" s="21" t="s">
        <v>22</v>
      </c>
      <c r="C119" s="10">
        <v>115</v>
      </c>
      <c r="D119" s="24">
        <v>1.5980000000000001</v>
      </c>
      <c r="E119" s="10">
        <v>61.8</v>
      </c>
      <c r="F119" s="17">
        <f t="shared" si="4"/>
        <v>24.201089910573444</v>
      </c>
      <c r="G119" s="18">
        <v>120</v>
      </c>
      <c r="H119" s="10">
        <v>19</v>
      </c>
      <c r="I119" s="9">
        <f t="shared" si="5"/>
        <v>56.179288000000007</v>
      </c>
      <c r="J119" s="9">
        <f t="shared" si="6"/>
        <v>47.752394800000005</v>
      </c>
      <c r="K119" s="9">
        <f t="shared" si="7"/>
        <v>50.561359200000005</v>
      </c>
      <c r="L119" s="10">
        <v>12</v>
      </c>
      <c r="M119" s="10"/>
      <c r="N119" s="11">
        <v>12</v>
      </c>
      <c r="O119" s="10">
        <v>0</v>
      </c>
      <c r="P119" s="10">
        <v>0</v>
      </c>
      <c r="Q119" s="10">
        <v>0</v>
      </c>
      <c r="R119" s="10"/>
      <c r="S119" s="10">
        <v>0</v>
      </c>
      <c r="T119" s="11">
        <v>0</v>
      </c>
    </row>
    <row r="120" spans="2:20" x14ac:dyDescent="0.4">
      <c r="B120" s="21" t="s">
        <v>22</v>
      </c>
      <c r="C120" s="10">
        <v>116</v>
      </c>
      <c r="D120" s="24">
        <v>1.6559999999999999</v>
      </c>
      <c r="E120" s="10">
        <v>58.7</v>
      </c>
      <c r="F120" s="17">
        <f t="shared" si="4"/>
        <v>21.405108637307759</v>
      </c>
      <c r="G120" s="18">
        <v>111</v>
      </c>
      <c r="H120" s="10">
        <v>19</v>
      </c>
      <c r="I120" s="9">
        <f t="shared" si="5"/>
        <v>60.331391999999994</v>
      </c>
      <c r="J120" s="9">
        <f t="shared" si="6"/>
        <v>51.281683199999996</v>
      </c>
      <c r="K120" s="9">
        <f t="shared" si="7"/>
        <v>54.298252799999993</v>
      </c>
      <c r="L120" s="10">
        <v>12</v>
      </c>
      <c r="M120" s="10"/>
      <c r="N120" s="11">
        <v>13</v>
      </c>
      <c r="O120" s="10">
        <v>0</v>
      </c>
      <c r="P120" s="10">
        <v>0</v>
      </c>
      <c r="Q120" s="10">
        <v>0</v>
      </c>
      <c r="R120" s="10"/>
      <c r="S120" s="10">
        <v>0</v>
      </c>
      <c r="T120" s="11">
        <v>0</v>
      </c>
    </row>
    <row r="121" spans="2:20" x14ac:dyDescent="0.4">
      <c r="B121" s="1" t="s">
        <v>75</v>
      </c>
      <c r="C121" s="4"/>
      <c r="D121" s="2"/>
      <c r="E121" s="2"/>
      <c r="F121" s="2"/>
      <c r="G121" s="2"/>
      <c r="H121" s="16">
        <f>AVERAGE(H5:H120)</f>
        <v>19.836206896551722</v>
      </c>
      <c r="I121" s="16"/>
      <c r="J121" s="16"/>
      <c r="K121" s="16"/>
      <c r="L121" s="2"/>
      <c r="M121" s="2"/>
      <c r="N121" s="2"/>
      <c r="O121" s="2"/>
      <c r="P121" s="6"/>
      <c r="Q121" s="2"/>
      <c r="R121" s="2"/>
      <c r="S121" s="2"/>
    </row>
    <row r="122" spans="2:20" x14ac:dyDescent="0.4">
      <c r="B122" s="1" t="s">
        <v>76</v>
      </c>
      <c r="C122" s="4"/>
      <c r="D122" s="2"/>
      <c r="E122" s="2"/>
      <c r="F122" s="2"/>
      <c r="G122" s="2"/>
      <c r="H122" s="16">
        <f>STDEV(H5:H120)</f>
        <v>1.2506969571245934</v>
      </c>
      <c r="I122" s="16"/>
      <c r="J122" s="16"/>
      <c r="K122" s="16"/>
      <c r="L122" s="2"/>
      <c r="M122" s="2"/>
      <c r="N122" s="2"/>
      <c r="O122" s="2"/>
      <c r="P122" s="6"/>
      <c r="Q122" s="2"/>
      <c r="R122" s="2"/>
      <c r="S122" s="2"/>
    </row>
    <row r="123" spans="2:20" x14ac:dyDescent="0.4">
      <c r="B123" s="1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2"/>
      <c r="R123" s="2"/>
      <c r="S123" s="2"/>
    </row>
    <row r="124" spans="2:20" x14ac:dyDescent="0.4">
      <c r="B124" s="1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2"/>
      <c r="R124" s="2"/>
      <c r="S124" s="2"/>
    </row>
    <row r="125" spans="2:20" x14ac:dyDescent="0.4">
      <c r="B125" s="1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6"/>
      <c r="Q125" s="2"/>
      <c r="R125" s="2"/>
      <c r="S125" s="2"/>
    </row>
  </sheetData>
  <mergeCells count="13">
    <mergeCell ref="B2:B4"/>
    <mergeCell ref="C2:C4"/>
    <mergeCell ref="D2:H2"/>
    <mergeCell ref="N3:N4"/>
    <mergeCell ref="R2:S2"/>
    <mergeCell ref="R3:R4"/>
    <mergeCell ref="M3:M4"/>
    <mergeCell ref="O3:O4"/>
    <mergeCell ref="L3:L4"/>
    <mergeCell ref="P3:P4"/>
    <mergeCell ref="Q3:Q4"/>
    <mergeCell ref="S3:S4"/>
    <mergeCell ref="P2:Q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35A4-5234-4DA2-9ACB-DEE87612913D}">
  <dimension ref="B2:H70"/>
  <sheetViews>
    <sheetView tabSelected="1" workbookViewId="0">
      <selection activeCell="I15" sqref="I15"/>
    </sheetView>
  </sheetViews>
  <sheetFormatPr defaultRowHeight="18.75" x14ac:dyDescent="0.4"/>
  <cols>
    <col min="2" max="2" width="24.625" customWidth="1"/>
    <col min="3" max="4" width="21" customWidth="1"/>
    <col min="5" max="5" width="26.75" customWidth="1"/>
    <col min="6" max="6" width="26" customWidth="1"/>
    <col min="7" max="7" width="34.125" customWidth="1"/>
    <col min="8" max="8" width="31.875" customWidth="1"/>
    <col min="9" max="9" width="28.5" customWidth="1"/>
    <col min="10" max="10" width="36.625" customWidth="1"/>
  </cols>
  <sheetData>
    <row r="2" spans="2:8" ht="21" x14ac:dyDescent="0.4">
      <c r="B2" s="8" t="s">
        <v>30</v>
      </c>
      <c r="C2" s="8" t="s">
        <v>68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35</v>
      </c>
    </row>
    <row r="3" spans="2:8" x14ac:dyDescent="0.4">
      <c r="B3" s="15" t="s">
        <v>69</v>
      </c>
      <c r="C3" s="3">
        <v>0</v>
      </c>
      <c r="D3" s="12">
        <v>43964</v>
      </c>
      <c r="E3" s="12">
        <v>43967</v>
      </c>
      <c r="F3" s="3">
        <v>3</v>
      </c>
      <c r="G3" s="13" t="s">
        <v>46</v>
      </c>
      <c r="H3" s="13" t="s">
        <v>60</v>
      </c>
    </row>
    <row r="4" spans="2:8" x14ac:dyDescent="0.4">
      <c r="B4" s="15" t="s">
        <v>69</v>
      </c>
      <c r="C4" s="3">
        <v>0</v>
      </c>
      <c r="D4" s="12">
        <v>43957</v>
      </c>
      <c r="E4" s="12">
        <v>43959</v>
      </c>
      <c r="F4" s="3">
        <v>2</v>
      </c>
      <c r="G4" s="13" t="s">
        <v>46</v>
      </c>
      <c r="H4" s="13" t="s">
        <v>56</v>
      </c>
    </row>
    <row r="5" spans="2:8" x14ac:dyDescent="0.4">
      <c r="B5" s="15" t="s">
        <v>69</v>
      </c>
      <c r="C5" s="3">
        <v>0</v>
      </c>
      <c r="D5" s="12">
        <v>43950</v>
      </c>
      <c r="E5" s="12">
        <v>43952</v>
      </c>
      <c r="F5" s="3">
        <v>2</v>
      </c>
      <c r="G5" s="13" t="s">
        <v>36</v>
      </c>
      <c r="H5" s="14" t="s">
        <v>57</v>
      </c>
    </row>
    <row r="6" spans="2:8" x14ac:dyDescent="0.4">
      <c r="B6" s="15" t="s">
        <v>69</v>
      </c>
      <c r="C6" s="3">
        <v>0</v>
      </c>
      <c r="D6" s="12">
        <v>43920</v>
      </c>
      <c r="E6" s="12">
        <v>43921</v>
      </c>
      <c r="F6" s="3">
        <v>1</v>
      </c>
      <c r="G6" s="13" t="s">
        <v>36</v>
      </c>
      <c r="H6" s="13" t="s">
        <v>58</v>
      </c>
    </row>
    <row r="7" spans="2:8" x14ac:dyDescent="0.4">
      <c r="B7" s="15" t="s">
        <v>69</v>
      </c>
      <c r="C7" s="3">
        <v>0</v>
      </c>
      <c r="D7" s="12">
        <v>44122</v>
      </c>
      <c r="E7" s="12">
        <v>44135</v>
      </c>
      <c r="F7" s="3">
        <v>13</v>
      </c>
      <c r="G7" s="13" t="s">
        <v>37</v>
      </c>
      <c r="H7" s="13" t="s">
        <v>58</v>
      </c>
    </row>
    <row r="8" spans="2:8" x14ac:dyDescent="0.4">
      <c r="B8" s="15" t="s">
        <v>69</v>
      </c>
      <c r="C8" s="3">
        <v>0</v>
      </c>
      <c r="D8" s="12">
        <v>44005</v>
      </c>
      <c r="E8" s="12">
        <v>44022</v>
      </c>
      <c r="F8" s="3">
        <v>17</v>
      </c>
      <c r="G8" s="13" t="s">
        <v>38</v>
      </c>
      <c r="H8" s="13" t="s">
        <v>54</v>
      </c>
    </row>
    <row r="9" spans="2:8" x14ac:dyDescent="0.4">
      <c r="B9" s="15" t="s">
        <v>69</v>
      </c>
      <c r="C9" s="3">
        <v>0</v>
      </c>
      <c r="D9" s="12">
        <v>44188</v>
      </c>
      <c r="E9" s="12">
        <v>44195</v>
      </c>
      <c r="F9" s="3">
        <v>7</v>
      </c>
      <c r="G9" s="13" t="s">
        <v>38</v>
      </c>
      <c r="H9" s="13" t="s">
        <v>54</v>
      </c>
    </row>
    <row r="10" spans="2:8" x14ac:dyDescent="0.4">
      <c r="B10" s="15" t="s">
        <v>69</v>
      </c>
      <c r="C10" s="3">
        <v>0</v>
      </c>
      <c r="D10" s="12">
        <v>43943</v>
      </c>
      <c r="E10" s="12">
        <v>43945</v>
      </c>
      <c r="F10" s="3">
        <v>2</v>
      </c>
      <c r="G10" s="13" t="s">
        <v>39</v>
      </c>
      <c r="H10" s="13" t="s">
        <v>57</v>
      </c>
    </row>
    <row r="11" spans="2:8" x14ac:dyDescent="0.4">
      <c r="B11" s="15" t="s">
        <v>69</v>
      </c>
      <c r="C11" s="3">
        <v>0</v>
      </c>
      <c r="D11" s="12">
        <v>44025</v>
      </c>
      <c r="E11" s="12">
        <v>44036</v>
      </c>
      <c r="F11" s="3">
        <v>11</v>
      </c>
      <c r="G11" s="13" t="s">
        <v>37</v>
      </c>
      <c r="H11" s="13" t="s">
        <v>58</v>
      </c>
    </row>
    <row r="12" spans="2:8" x14ac:dyDescent="0.4">
      <c r="B12" s="15" t="s">
        <v>69</v>
      </c>
      <c r="C12" s="3">
        <v>0</v>
      </c>
      <c r="D12" s="12">
        <v>43998</v>
      </c>
      <c r="E12" s="12">
        <v>44002</v>
      </c>
      <c r="F12" s="3">
        <v>4</v>
      </c>
      <c r="G12" s="5" t="s">
        <v>52</v>
      </c>
      <c r="H12" s="13" t="s">
        <v>59</v>
      </c>
    </row>
    <row r="13" spans="2:8" x14ac:dyDescent="0.4">
      <c r="B13" s="15" t="s">
        <v>69</v>
      </c>
      <c r="C13" s="3">
        <v>0</v>
      </c>
      <c r="D13" s="12">
        <v>44021</v>
      </c>
      <c r="E13" s="12">
        <v>44023</v>
      </c>
      <c r="F13" s="3">
        <v>2</v>
      </c>
      <c r="G13" s="13" t="s">
        <v>43</v>
      </c>
      <c r="H13" s="13" t="s">
        <v>61</v>
      </c>
    </row>
    <row r="14" spans="2:8" x14ac:dyDescent="0.4">
      <c r="B14" s="15" t="s">
        <v>69</v>
      </c>
      <c r="C14" s="3">
        <v>0</v>
      </c>
      <c r="D14" s="12">
        <v>44131</v>
      </c>
      <c r="E14" s="12">
        <v>44180</v>
      </c>
      <c r="F14" s="3">
        <v>49</v>
      </c>
      <c r="G14" s="13" t="s">
        <v>40</v>
      </c>
      <c r="H14" s="13" t="s">
        <v>57</v>
      </c>
    </row>
    <row r="15" spans="2:8" x14ac:dyDescent="0.4">
      <c r="B15" s="15" t="s">
        <v>69</v>
      </c>
      <c r="C15" s="3">
        <v>0</v>
      </c>
      <c r="D15" s="12">
        <v>44127</v>
      </c>
      <c r="E15" s="12">
        <v>44134</v>
      </c>
      <c r="F15" s="3">
        <v>7</v>
      </c>
      <c r="G15" s="13" t="s">
        <v>36</v>
      </c>
      <c r="H15" s="13" t="s">
        <v>67</v>
      </c>
    </row>
    <row r="16" spans="2:8" x14ac:dyDescent="0.4">
      <c r="B16" s="15" t="s">
        <v>69</v>
      </c>
      <c r="C16" s="3">
        <v>0</v>
      </c>
      <c r="D16" s="12">
        <v>44033</v>
      </c>
      <c r="E16" s="12">
        <v>44038</v>
      </c>
      <c r="F16" s="3">
        <v>5</v>
      </c>
      <c r="G16" s="13" t="s">
        <v>46</v>
      </c>
      <c r="H16" s="13" t="s">
        <v>82</v>
      </c>
    </row>
    <row r="17" spans="2:8" x14ac:dyDescent="0.4">
      <c r="B17" s="15" t="s">
        <v>69</v>
      </c>
      <c r="C17" s="3">
        <v>0</v>
      </c>
      <c r="D17" s="12">
        <v>43868</v>
      </c>
      <c r="E17" s="12">
        <v>43915</v>
      </c>
      <c r="F17" s="3">
        <v>46</v>
      </c>
      <c r="G17" s="13" t="s">
        <v>39</v>
      </c>
      <c r="H17" s="35" t="s">
        <v>82</v>
      </c>
    </row>
    <row r="18" spans="2:8" x14ac:dyDescent="0.4">
      <c r="B18" s="15" t="s">
        <v>69</v>
      </c>
      <c r="C18" s="3">
        <v>0</v>
      </c>
      <c r="D18" s="12">
        <v>44033</v>
      </c>
      <c r="E18" s="12">
        <v>44050</v>
      </c>
      <c r="F18" s="3">
        <v>17</v>
      </c>
      <c r="G18" s="13" t="s">
        <v>37</v>
      </c>
      <c r="H18" s="35" t="s">
        <v>58</v>
      </c>
    </row>
    <row r="19" spans="2:8" x14ac:dyDescent="0.4">
      <c r="B19" s="15" t="s">
        <v>69</v>
      </c>
      <c r="C19" s="3">
        <v>0</v>
      </c>
      <c r="D19" s="12">
        <v>44101</v>
      </c>
      <c r="E19" s="12">
        <v>44134</v>
      </c>
      <c r="F19" s="3">
        <v>33</v>
      </c>
      <c r="G19" s="13" t="s">
        <v>41</v>
      </c>
      <c r="H19" s="35" t="s">
        <v>62</v>
      </c>
    </row>
    <row r="20" spans="2:8" x14ac:dyDescent="0.4">
      <c r="B20" s="15" t="s">
        <v>69</v>
      </c>
      <c r="C20" s="3">
        <v>0</v>
      </c>
      <c r="D20" s="12">
        <v>43990</v>
      </c>
      <c r="E20" s="12">
        <v>43994</v>
      </c>
      <c r="F20" s="3">
        <v>4</v>
      </c>
      <c r="G20" s="13" t="s">
        <v>39</v>
      </c>
      <c r="H20" s="35" t="s">
        <v>61</v>
      </c>
    </row>
    <row r="21" spans="2:8" x14ac:dyDescent="0.4">
      <c r="B21" s="15" t="s">
        <v>69</v>
      </c>
      <c r="C21" s="3">
        <v>0</v>
      </c>
      <c r="D21" s="12">
        <v>43938</v>
      </c>
      <c r="E21" s="12">
        <v>43959</v>
      </c>
      <c r="F21" s="3">
        <v>21</v>
      </c>
      <c r="G21" s="5" t="s">
        <v>52</v>
      </c>
      <c r="H21" s="35" t="s">
        <v>59</v>
      </c>
    </row>
    <row r="22" spans="2:8" x14ac:dyDescent="0.4">
      <c r="B22" s="15" t="s">
        <v>69</v>
      </c>
      <c r="C22" s="3">
        <v>0</v>
      </c>
      <c r="D22" s="12">
        <v>43985</v>
      </c>
      <c r="E22" s="12">
        <v>43921</v>
      </c>
      <c r="F22" s="3">
        <v>301</v>
      </c>
      <c r="G22" s="13" t="s">
        <v>46</v>
      </c>
      <c r="H22" s="35" t="s">
        <v>63</v>
      </c>
    </row>
    <row r="23" spans="2:8" x14ac:dyDescent="0.4">
      <c r="B23" s="15" t="s">
        <v>69</v>
      </c>
      <c r="C23" s="3">
        <v>0</v>
      </c>
      <c r="D23" s="12">
        <v>43973</v>
      </c>
      <c r="E23" s="12">
        <v>43921</v>
      </c>
      <c r="F23" s="3">
        <v>313</v>
      </c>
      <c r="G23" s="13" t="s">
        <v>46</v>
      </c>
      <c r="H23" s="35" t="s">
        <v>63</v>
      </c>
    </row>
    <row r="24" spans="2:8" x14ac:dyDescent="0.4">
      <c r="B24" s="15" t="s">
        <v>69</v>
      </c>
      <c r="C24" s="3">
        <v>0</v>
      </c>
      <c r="D24" s="12">
        <v>43960</v>
      </c>
      <c r="E24" s="12">
        <v>43973</v>
      </c>
      <c r="F24" s="3">
        <v>13</v>
      </c>
      <c r="G24" s="5" t="s">
        <v>52</v>
      </c>
      <c r="H24" s="35" t="s">
        <v>84</v>
      </c>
    </row>
    <row r="25" spans="2:8" x14ac:dyDescent="0.4">
      <c r="B25" s="15" t="s">
        <v>70</v>
      </c>
      <c r="C25" s="3">
        <v>0</v>
      </c>
      <c r="D25" s="12">
        <v>44081</v>
      </c>
      <c r="E25" s="12">
        <v>44095</v>
      </c>
      <c r="F25" s="3">
        <v>14</v>
      </c>
      <c r="G25" s="5" t="s">
        <v>52</v>
      </c>
      <c r="H25" s="35" t="s">
        <v>59</v>
      </c>
    </row>
    <row r="26" spans="2:8" x14ac:dyDescent="0.4">
      <c r="B26" s="15" t="s">
        <v>70</v>
      </c>
      <c r="C26" s="3">
        <v>0</v>
      </c>
      <c r="D26" s="12">
        <v>43936</v>
      </c>
      <c r="E26" s="12">
        <v>43941</v>
      </c>
      <c r="F26" s="3">
        <v>5</v>
      </c>
      <c r="G26" s="13" t="s">
        <v>42</v>
      </c>
      <c r="H26" s="35" t="s">
        <v>54</v>
      </c>
    </row>
    <row r="27" spans="2:8" x14ac:dyDescent="0.4">
      <c r="B27" s="15" t="s">
        <v>70</v>
      </c>
      <c r="C27" s="3">
        <v>0</v>
      </c>
      <c r="D27" s="12">
        <v>44180</v>
      </c>
      <c r="E27" s="12">
        <v>44185</v>
      </c>
      <c r="F27" s="3">
        <v>5</v>
      </c>
      <c r="G27" s="13" t="s">
        <v>41</v>
      </c>
      <c r="H27" s="35" t="s">
        <v>66</v>
      </c>
    </row>
    <row r="28" spans="2:8" x14ac:dyDescent="0.4">
      <c r="B28" s="15" t="s">
        <v>70</v>
      </c>
      <c r="C28" s="3">
        <v>0</v>
      </c>
      <c r="D28" s="12">
        <v>43910</v>
      </c>
      <c r="E28" s="12">
        <v>43914</v>
      </c>
      <c r="F28" s="3">
        <v>4</v>
      </c>
      <c r="G28" s="13" t="s">
        <v>38</v>
      </c>
      <c r="H28" s="35" t="s">
        <v>54</v>
      </c>
    </row>
    <row r="29" spans="2:8" x14ac:dyDescent="0.4">
      <c r="B29" s="15" t="s">
        <v>72</v>
      </c>
      <c r="C29" s="3">
        <v>0</v>
      </c>
      <c r="D29" s="12">
        <v>44014</v>
      </c>
      <c r="E29" s="12">
        <v>44021</v>
      </c>
      <c r="F29" s="3">
        <v>7</v>
      </c>
      <c r="G29" s="13" t="s">
        <v>45</v>
      </c>
      <c r="H29" s="35" t="s">
        <v>57</v>
      </c>
    </row>
    <row r="30" spans="2:8" x14ac:dyDescent="0.4">
      <c r="B30" s="15" t="s">
        <v>72</v>
      </c>
      <c r="C30" s="3">
        <v>0</v>
      </c>
      <c r="D30" s="12">
        <v>44092</v>
      </c>
      <c r="E30" s="12">
        <v>44124</v>
      </c>
      <c r="F30" s="3">
        <v>32</v>
      </c>
      <c r="G30" s="5" t="s">
        <v>52</v>
      </c>
      <c r="H30" s="35" t="s">
        <v>59</v>
      </c>
    </row>
    <row r="31" spans="2:8" x14ac:dyDescent="0.4">
      <c r="B31" s="15" t="s">
        <v>71</v>
      </c>
      <c r="C31" s="3">
        <v>0</v>
      </c>
      <c r="D31" s="12">
        <v>44152</v>
      </c>
      <c r="E31" s="12">
        <v>44161</v>
      </c>
      <c r="F31" s="3">
        <v>9</v>
      </c>
      <c r="G31" s="13" t="s">
        <v>46</v>
      </c>
      <c r="H31" s="35" t="s">
        <v>62</v>
      </c>
    </row>
    <row r="32" spans="2:8" x14ac:dyDescent="0.4">
      <c r="B32" s="15" t="s">
        <v>71</v>
      </c>
      <c r="C32" s="3">
        <v>0</v>
      </c>
      <c r="D32" s="12">
        <v>43864</v>
      </c>
      <c r="E32" s="12">
        <v>43872</v>
      </c>
      <c r="F32" s="3">
        <v>8</v>
      </c>
      <c r="G32" s="13" t="s">
        <v>46</v>
      </c>
      <c r="H32" s="35" t="s">
        <v>62</v>
      </c>
    </row>
    <row r="33" spans="2:8" x14ac:dyDescent="0.4">
      <c r="B33" s="15" t="s">
        <v>74</v>
      </c>
      <c r="C33" s="3">
        <v>0</v>
      </c>
      <c r="D33" s="12">
        <v>44177</v>
      </c>
      <c r="E33" s="12">
        <v>43934</v>
      </c>
      <c r="F33" s="3">
        <v>122</v>
      </c>
      <c r="G33" s="13" t="s">
        <v>44</v>
      </c>
      <c r="H33" s="35" t="s">
        <v>62</v>
      </c>
    </row>
    <row r="34" spans="2:8" x14ac:dyDescent="0.4">
      <c r="B34" s="15" t="s">
        <v>69</v>
      </c>
      <c r="C34" s="3">
        <v>1</v>
      </c>
      <c r="D34" s="12">
        <v>44047</v>
      </c>
      <c r="E34" s="12">
        <v>44162</v>
      </c>
      <c r="F34" s="3">
        <v>115</v>
      </c>
      <c r="G34" s="13" t="s">
        <v>48</v>
      </c>
      <c r="H34" s="35" t="s">
        <v>59</v>
      </c>
    </row>
    <row r="35" spans="2:8" x14ac:dyDescent="0.4">
      <c r="B35" s="15" t="s">
        <v>69</v>
      </c>
      <c r="C35" s="3">
        <v>1</v>
      </c>
      <c r="D35" s="12">
        <v>44036</v>
      </c>
      <c r="E35" s="12">
        <v>44047</v>
      </c>
      <c r="F35" s="3">
        <v>11</v>
      </c>
      <c r="G35" s="13" t="s">
        <v>43</v>
      </c>
      <c r="H35" s="35" t="s">
        <v>61</v>
      </c>
    </row>
    <row r="36" spans="2:8" x14ac:dyDescent="0.4">
      <c r="B36" s="15" t="s">
        <v>69</v>
      </c>
      <c r="C36" s="3">
        <v>1</v>
      </c>
      <c r="D36" s="12">
        <v>44030</v>
      </c>
      <c r="E36" s="12">
        <v>44056</v>
      </c>
      <c r="F36" s="3">
        <v>26</v>
      </c>
      <c r="G36" s="13" t="s">
        <v>46</v>
      </c>
      <c r="H36" s="35" t="s">
        <v>82</v>
      </c>
    </row>
    <row r="37" spans="2:8" x14ac:dyDescent="0.4">
      <c r="B37" s="15" t="s">
        <v>70</v>
      </c>
      <c r="C37" s="3">
        <v>1</v>
      </c>
      <c r="D37" s="12">
        <v>43915</v>
      </c>
      <c r="E37" s="12">
        <v>43936</v>
      </c>
      <c r="F37" s="3">
        <v>21</v>
      </c>
      <c r="G37" s="13" t="s">
        <v>46</v>
      </c>
      <c r="H37" s="27" t="s">
        <v>56</v>
      </c>
    </row>
    <row r="38" spans="2:8" x14ac:dyDescent="0.4">
      <c r="B38" s="15" t="s">
        <v>70</v>
      </c>
      <c r="C38" s="3">
        <v>1</v>
      </c>
      <c r="D38" s="12">
        <v>43908</v>
      </c>
      <c r="E38" s="12">
        <v>43911</v>
      </c>
      <c r="F38" s="3">
        <v>3</v>
      </c>
      <c r="G38" s="13" t="s">
        <v>36</v>
      </c>
      <c r="H38" s="35" t="s">
        <v>57</v>
      </c>
    </row>
    <row r="39" spans="2:8" x14ac:dyDescent="0.4">
      <c r="B39" s="15" t="s">
        <v>70</v>
      </c>
      <c r="C39" s="3">
        <v>1</v>
      </c>
      <c r="D39" s="12">
        <v>44096</v>
      </c>
      <c r="E39" s="12">
        <v>44101</v>
      </c>
      <c r="F39" s="3">
        <v>5</v>
      </c>
      <c r="G39" s="5" t="s">
        <v>40</v>
      </c>
      <c r="H39" s="35" t="s">
        <v>57</v>
      </c>
    </row>
    <row r="40" spans="2:8" x14ac:dyDescent="0.4">
      <c r="B40" s="15" t="s">
        <v>72</v>
      </c>
      <c r="C40" s="3">
        <v>1</v>
      </c>
      <c r="D40" s="12">
        <v>43989</v>
      </c>
      <c r="E40" s="12">
        <v>43998</v>
      </c>
      <c r="F40" s="3">
        <v>9</v>
      </c>
      <c r="G40" s="5" t="s">
        <v>52</v>
      </c>
      <c r="H40" s="35" t="s">
        <v>59</v>
      </c>
    </row>
    <row r="41" spans="2:8" x14ac:dyDescent="0.4">
      <c r="B41" s="15" t="s">
        <v>72</v>
      </c>
      <c r="C41" s="3">
        <v>1</v>
      </c>
      <c r="D41" s="12">
        <v>43840</v>
      </c>
      <c r="E41" s="12">
        <v>43934</v>
      </c>
      <c r="F41" s="3">
        <v>93</v>
      </c>
      <c r="G41" s="5" t="s">
        <v>52</v>
      </c>
      <c r="H41" s="35" t="s">
        <v>66</v>
      </c>
    </row>
    <row r="42" spans="2:8" x14ac:dyDescent="0.4">
      <c r="B42" s="15" t="s">
        <v>72</v>
      </c>
      <c r="C42" s="3">
        <v>1</v>
      </c>
      <c r="D42" s="12">
        <v>43969</v>
      </c>
      <c r="E42" s="12">
        <v>43970</v>
      </c>
      <c r="F42" s="3">
        <v>1</v>
      </c>
      <c r="G42" s="5" t="s">
        <v>53</v>
      </c>
      <c r="H42" s="35" t="s">
        <v>82</v>
      </c>
    </row>
    <row r="43" spans="2:8" x14ac:dyDescent="0.4">
      <c r="B43" s="15" t="s">
        <v>72</v>
      </c>
      <c r="C43" s="3">
        <v>1</v>
      </c>
      <c r="D43" s="12">
        <v>44004</v>
      </c>
      <c r="E43" s="12">
        <v>44056</v>
      </c>
      <c r="F43" s="3">
        <v>52</v>
      </c>
      <c r="G43" s="5" t="s">
        <v>52</v>
      </c>
      <c r="H43" s="35" t="s">
        <v>59</v>
      </c>
    </row>
    <row r="44" spans="2:8" x14ac:dyDescent="0.4">
      <c r="B44" s="15" t="s">
        <v>71</v>
      </c>
      <c r="C44" s="3">
        <v>1</v>
      </c>
      <c r="D44" s="12">
        <v>43866</v>
      </c>
      <c r="E44" s="12">
        <v>43915</v>
      </c>
      <c r="F44" s="3">
        <v>48</v>
      </c>
      <c r="G44" s="13" t="s">
        <v>51</v>
      </c>
      <c r="H44" s="35" t="s">
        <v>64</v>
      </c>
    </row>
    <row r="45" spans="2:8" x14ac:dyDescent="0.4">
      <c r="B45" s="15" t="s">
        <v>71</v>
      </c>
      <c r="C45" s="3">
        <v>1</v>
      </c>
      <c r="D45" s="12">
        <v>44086</v>
      </c>
      <c r="E45" s="12">
        <v>43831</v>
      </c>
      <c r="F45" s="3">
        <v>111</v>
      </c>
      <c r="G45" s="13" t="s">
        <v>44</v>
      </c>
      <c r="H45" s="35" t="s">
        <v>62</v>
      </c>
    </row>
    <row r="46" spans="2:8" x14ac:dyDescent="0.4">
      <c r="B46" s="15" t="s">
        <v>74</v>
      </c>
      <c r="C46" s="3">
        <v>1</v>
      </c>
      <c r="D46" s="12">
        <v>44125</v>
      </c>
      <c r="E46" s="12">
        <v>43934</v>
      </c>
      <c r="F46" s="3">
        <v>174</v>
      </c>
      <c r="G46" s="13" t="s">
        <v>47</v>
      </c>
      <c r="H46" s="35" t="s">
        <v>59</v>
      </c>
    </row>
    <row r="47" spans="2:8" x14ac:dyDescent="0.4">
      <c r="B47" s="33"/>
      <c r="C47" s="32"/>
      <c r="D47" s="34"/>
      <c r="E47" s="34"/>
      <c r="F47" s="32"/>
      <c r="G47" s="35"/>
      <c r="H47" s="35"/>
    </row>
    <row r="48" spans="2:8" x14ac:dyDescent="0.4">
      <c r="B48" s="33" t="s">
        <v>69</v>
      </c>
      <c r="C48" s="32">
        <v>2</v>
      </c>
      <c r="D48" s="34">
        <v>44023</v>
      </c>
      <c r="E48" s="34">
        <v>44036</v>
      </c>
      <c r="F48" s="32">
        <v>13</v>
      </c>
      <c r="G48" s="35" t="s">
        <v>37</v>
      </c>
      <c r="H48" s="35" t="s">
        <v>65</v>
      </c>
    </row>
    <row r="49" spans="2:8" x14ac:dyDescent="0.4">
      <c r="B49" s="33" t="s">
        <v>69</v>
      </c>
      <c r="C49" s="32">
        <v>2</v>
      </c>
      <c r="D49" s="34">
        <v>43880</v>
      </c>
      <c r="E49" s="34">
        <v>43887</v>
      </c>
      <c r="F49" s="32">
        <v>7</v>
      </c>
      <c r="G49" s="35" t="s">
        <v>46</v>
      </c>
      <c r="H49" s="35" t="s">
        <v>82</v>
      </c>
    </row>
    <row r="50" spans="2:8" x14ac:dyDescent="0.4">
      <c r="B50" s="33" t="s">
        <v>69</v>
      </c>
      <c r="C50" s="32">
        <v>2</v>
      </c>
      <c r="D50" s="34">
        <v>43916</v>
      </c>
      <c r="E50" s="34">
        <v>43959</v>
      </c>
      <c r="F50" s="32">
        <v>43</v>
      </c>
      <c r="G50" s="35" t="s">
        <v>49</v>
      </c>
      <c r="H50" s="35" t="s">
        <v>55</v>
      </c>
    </row>
    <row r="51" spans="2:8" x14ac:dyDescent="0.4">
      <c r="B51" s="33" t="s">
        <v>69</v>
      </c>
      <c r="C51" s="32">
        <v>2</v>
      </c>
      <c r="D51" s="34">
        <v>43848</v>
      </c>
      <c r="E51" s="34">
        <v>43921</v>
      </c>
      <c r="F51" s="32">
        <v>72</v>
      </c>
      <c r="G51" s="35" t="s">
        <v>49</v>
      </c>
      <c r="H51" s="35" t="s">
        <v>84</v>
      </c>
    </row>
    <row r="52" spans="2:8" x14ac:dyDescent="0.4">
      <c r="B52" s="33" t="s">
        <v>69</v>
      </c>
      <c r="C52" s="32">
        <v>2</v>
      </c>
      <c r="D52" s="34">
        <v>43970</v>
      </c>
      <c r="E52" s="34">
        <v>44001</v>
      </c>
      <c r="F52" s="32">
        <v>31</v>
      </c>
      <c r="G52" s="35" t="s">
        <v>49</v>
      </c>
      <c r="H52" s="35" t="s">
        <v>83</v>
      </c>
    </row>
    <row r="53" spans="2:8" x14ac:dyDescent="0.4">
      <c r="B53" s="15" t="s">
        <v>69</v>
      </c>
      <c r="C53" s="3">
        <v>2</v>
      </c>
      <c r="D53" s="12">
        <v>43950</v>
      </c>
      <c r="E53" s="12">
        <v>44001</v>
      </c>
      <c r="F53" s="3">
        <v>51</v>
      </c>
      <c r="G53" s="13" t="s">
        <v>46</v>
      </c>
      <c r="H53" s="35" t="s">
        <v>82</v>
      </c>
    </row>
    <row r="54" spans="2:8" x14ac:dyDescent="0.4">
      <c r="B54" s="15" t="s">
        <v>69</v>
      </c>
      <c r="C54" s="3">
        <v>2</v>
      </c>
      <c r="D54" s="12">
        <v>44099</v>
      </c>
      <c r="E54" s="12">
        <v>44121</v>
      </c>
      <c r="F54" s="3">
        <v>387</v>
      </c>
      <c r="G54" s="13" t="s">
        <v>40</v>
      </c>
      <c r="H54" s="35" t="s">
        <v>67</v>
      </c>
    </row>
    <row r="55" spans="2:8" x14ac:dyDescent="0.4">
      <c r="B55" s="15" t="s">
        <v>69</v>
      </c>
      <c r="C55" s="3">
        <v>2</v>
      </c>
      <c r="D55" s="12">
        <v>44054</v>
      </c>
      <c r="E55" s="12">
        <v>44092</v>
      </c>
      <c r="F55" s="3">
        <v>38</v>
      </c>
      <c r="G55" s="13" t="s">
        <v>49</v>
      </c>
      <c r="H55" s="35" t="s">
        <v>59</v>
      </c>
    </row>
    <row r="56" spans="2:8" x14ac:dyDescent="0.4">
      <c r="B56" s="15" t="s">
        <v>69</v>
      </c>
      <c r="C56" s="3">
        <v>2</v>
      </c>
      <c r="D56" s="12">
        <v>43985</v>
      </c>
      <c r="E56" s="12">
        <v>43994</v>
      </c>
      <c r="F56" s="3">
        <v>9</v>
      </c>
      <c r="G56" s="13" t="s">
        <v>50</v>
      </c>
      <c r="H56" s="35" t="s">
        <v>83</v>
      </c>
    </row>
    <row r="57" spans="2:8" x14ac:dyDescent="0.4">
      <c r="B57" s="15" t="s">
        <v>69</v>
      </c>
      <c r="C57" s="3">
        <v>2</v>
      </c>
      <c r="D57" s="12">
        <v>44013</v>
      </c>
      <c r="E57" s="12">
        <v>44015</v>
      </c>
      <c r="F57" s="3">
        <v>2</v>
      </c>
      <c r="G57" s="13" t="s">
        <v>43</v>
      </c>
      <c r="H57" s="35" t="s">
        <v>61</v>
      </c>
    </row>
    <row r="58" spans="2:8" x14ac:dyDescent="0.4">
      <c r="B58" s="15" t="s">
        <v>70</v>
      </c>
      <c r="C58" s="3">
        <v>2</v>
      </c>
      <c r="D58" s="12">
        <v>44180</v>
      </c>
      <c r="E58" s="12">
        <v>43868</v>
      </c>
      <c r="F58" s="3">
        <v>54</v>
      </c>
      <c r="G58" s="13" t="s">
        <v>49</v>
      </c>
      <c r="H58" s="35" t="s">
        <v>59</v>
      </c>
    </row>
    <row r="59" spans="2:8" x14ac:dyDescent="0.4">
      <c r="B59" s="15" t="s">
        <v>72</v>
      </c>
      <c r="C59" s="3">
        <v>2</v>
      </c>
      <c r="D59" s="12">
        <v>43939</v>
      </c>
      <c r="E59" s="12">
        <v>43987</v>
      </c>
      <c r="F59" s="3">
        <v>48</v>
      </c>
      <c r="G59" s="13" t="s">
        <v>46</v>
      </c>
      <c r="H59" s="35" t="s">
        <v>62</v>
      </c>
    </row>
    <row r="60" spans="2:8" x14ac:dyDescent="0.4">
      <c r="B60" s="15" t="s">
        <v>72</v>
      </c>
      <c r="C60" s="3">
        <v>2</v>
      </c>
      <c r="D60" s="12">
        <v>43980</v>
      </c>
      <c r="E60" s="12">
        <v>44008</v>
      </c>
      <c r="F60" s="3">
        <v>28</v>
      </c>
      <c r="G60" s="13" t="s">
        <v>49</v>
      </c>
      <c r="H60" s="35" t="s">
        <v>59</v>
      </c>
    </row>
    <row r="61" spans="2:8" x14ac:dyDescent="0.4">
      <c r="B61" s="15" t="s">
        <v>74</v>
      </c>
      <c r="C61" s="3">
        <v>2</v>
      </c>
      <c r="D61" s="12">
        <v>43973</v>
      </c>
      <c r="E61" s="12">
        <v>43979</v>
      </c>
      <c r="F61" s="3">
        <v>6</v>
      </c>
      <c r="G61" s="13" t="s">
        <v>49</v>
      </c>
      <c r="H61" s="35" t="s">
        <v>59</v>
      </c>
    </row>
    <row r="62" spans="2:8" x14ac:dyDescent="0.4">
      <c r="B62" s="15" t="s">
        <v>73</v>
      </c>
      <c r="C62" s="3">
        <v>2</v>
      </c>
      <c r="D62" s="12">
        <v>43931</v>
      </c>
      <c r="E62" s="12">
        <v>44022</v>
      </c>
      <c r="F62" s="3">
        <v>91</v>
      </c>
      <c r="G62" s="13" t="s">
        <v>36</v>
      </c>
      <c r="H62" s="35" t="s">
        <v>55</v>
      </c>
    </row>
    <row r="63" spans="2:8" x14ac:dyDescent="0.4">
      <c r="B63" s="15" t="s">
        <v>69</v>
      </c>
      <c r="C63" s="3">
        <v>3</v>
      </c>
      <c r="D63" s="12">
        <v>44042</v>
      </c>
      <c r="E63" s="12">
        <v>44069</v>
      </c>
      <c r="F63" s="3">
        <v>27</v>
      </c>
      <c r="G63" s="13" t="s">
        <v>50</v>
      </c>
      <c r="H63" s="35" t="s">
        <v>83</v>
      </c>
    </row>
    <row r="64" spans="2:8" x14ac:dyDescent="0.4">
      <c r="B64" s="15" t="s">
        <v>69</v>
      </c>
      <c r="C64" s="3">
        <v>3</v>
      </c>
      <c r="D64" s="12">
        <v>44174</v>
      </c>
      <c r="E64" s="12">
        <v>44186</v>
      </c>
      <c r="F64" s="3">
        <v>12</v>
      </c>
      <c r="G64" s="13" t="s">
        <v>38</v>
      </c>
      <c r="H64" s="35" t="s">
        <v>54</v>
      </c>
    </row>
    <row r="65" spans="2:8" x14ac:dyDescent="0.4">
      <c r="B65" s="15" t="s">
        <v>70</v>
      </c>
      <c r="C65" s="3">
        <v>4</v>
      </c>
      <c r="D65" s="12">
        <v>44100</v>
      </c>
      <c r="E65" s="12">
        <v>44102</v>
      </c>
      <c r="F65" s="3">
        <v>2</v>
      </c>
      <c r="G65" s="13" t="s">
        <v>49</v>
      </c>
      <c r="H65" s="35" t="s">
        <v>59</v>
      </c>
    </row>
    <row r="66" spans="2:8" x14ac:dyDescent="0.4">
      <c r="B66" s="15" t="s">
        <v>74</v>
      </c>
      <c r="C66" s="3">
        <v>4</v>
      </c>
      <c r="D66" s="12">
        <v>44013</v>
      </c>
      <c r="E66" s="12">
        <v>44026</v>
      </c>
      <c r="F66" s="3">
        <v>13</v>
      </c>
      <c r="G66" s="13" t="s">
        <v>49</v>
      </c>
      <c r="H66" s="35" t="s">
        <v>59</v>
      </c>
    </row>
    <row r="67" spans="2:8" x14ac:dyDescent="0.4">
      <c r="B67" s="15" t="s">
        <v>73</v>
      </c>
      <c r="C67" s="3">
        <v>4</v>
      </c>
      <c r="D67" s="12">
        <v>43931</v>
      </c>
      <c r="E67" s="12">
        <v>44022</v>
      </c>
      <c r="F67" s="3">
        <v>91</v>
      </c>
      <c r="G67" s="13" t="s">
        <v>36</v>
      </c>
      <c r="H67" s="35" t="s">
        <v>55</v>
      </c>
    </row>
    <row r="68" spans="2:8" x14ac:dyDescent="0.4">
      <c r="B68" s="15" t="s">
        <v>73</v>
      </c>
      <c r="C68" s="3">
        <v>6</v>
      </c>
      <c r="D68" s="12">
        <v>43973</v>
      </c>
      <c r="E68" s="12">
        <v>44022</v>
      </c>
      <c r="F68" s="3">
        <v>49</v>
      </c>
      <c r="G68" s="13" t="s">
        <v>37</v>
      </c>
      <c r="H68" s="35" t="s">
        <v>55</v>
      </c>
    </row>
    <row r="69" spans="2:8" x14ac:dyDescent="0.4">
      <c r="B69" s="1"/>
      <c r="C69" s="1"/>
      <c r="D69" s="1"/>
      <c r="E69" s="1"/>
      <c r="F69" s="7"/>
      <c r="G69" s="1"/>
      <c r="H69" s="1"/>
    </row>
    <row r="70" spans="2:8" x14ac:dyDescent="0.4">
      <c r="B70" s="1"/>
      <c r="C70" s="1"/>
      <c r="D70" s="1"/>
      <c r="E70" s="1"/>
      <c r="F70" s="7"/>
      <c r="G70" s="1"/>
      <c r="H70" s="1"/>
    </row>
  </sheetData>
  <autoFilter ref="C2:C68" xr:uid="{77B04B8F-95E9-4986-8502-5B9D4E0F1863}">
    <sortState xmlns:xlrd2="http://schemas.microsoft.com/office/spreadsheetml/2017/richdata2" ref="B3:J68">
      <sortCondition ref="C2:C68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basic data</vt:lpstr>
      <vt:lpstr>injury data</vt:lpstr>
      <vt:lpstr>'injury data'!_Hlk47548971</vt:lpstr>
      <vt:lpstr>'injury data'!_Hlk47548983</vt:lpstr>
      <vt:lpstr>'injury data'!_Hlk47548997</vt:lpstr>
      <vt:lpstr>'injury data'!_Hlk47549007</vt:lpstr>
      <vt:lpstr>'injury data'!_Hlk47549019</vt:lpstr>
      <vt:lpstr>'injury data'!_Hlk47609768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江玉睦明</dc:creator>
  <cp:lastModifiedBy>江玉睦明</cp:lastModifiedBy>
  <dcterms:created xsi:type="dcterms:W3CDTF">2015-06-05T18:17:20Z</dcterms:created>
  <dcterms:modified xsi:type="dcterms:W3CDTF">2021-02-05T06:01:01Z</dcterms:modified>
</cp:coreProperties>
</file>