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4355" windowHeight="4695" activeTab="2"/>
  </bookViews>
  <sheets>
    <sheet name="DPPH" sheetId="1" r:id="rId1"/>
    <sheet name="ABST" sheetId="2" r:id="rId2"/>
    <sheet name="ورقة3" sheetId="3" r:id="rId3"/>
  </sheets>
  <calcPr calcId="145621"/>
</workbook>
</file>

<file path=xl/calcChain.xml><?xml version="1.0" encoding="utf-8"?>
<calcChain xmlns="http://schemas.openxmlformats.org/spreadsheetml/2006/main">
  <c r="Q18" i="1" l="1"/>
  <c r="Q20" i="1"/>
  <c r="Q19" i="1"/>
  <c r="Q17" i="1"/>
  <c r="Q14" i="1"/>
  <c r="Q17" i="2"/>
  <c r="Q19" i="2"/>
  <c r="Q18" i="2"/>
  <c r="Q16" i="2"/>
  <c r="Q13" i="2"/>
  <c r="Q10" i="2"/>
  <c r="Q7" i="2"/>
  <c r="Q4" i="2"/>
  <c r="Q11" i="1"/>
  <c r="Q8" i="1"/>
  <c r="Q5" i="1"/>
  <c r="Q2" i="1"/>
  <c r="K2" i="2" l="1"/>
  <c r="K5" i="2"/>
  <c r="K8" i="2"/>
  <c r="K11" i="2"/>
  <c r="K14" i="2"/>
  <c r="K17" i="2"/>
  <c r="K20" i="2"/>
  <c r="K17" i="1"/>
  <c r="K14" i="1"/>
  <c r="K11" i="1"/>
  <c r="K8" i="1"/>
  <c r="K5" i="1"/>
  <c r="K2" i="1"/>
</calcChain>
</file>

<file path=xl/sharedStrings.xml><?xml version="1.0" encoding="utf-8"?>
<sst xmlns="http://schemas.openxmlformats.org/spreadsheetml/2006/main" count="39" uniqueCount="14">
  <si>
    <t>µM Trolox</t>
  </si>
  <si>
    <t>% Inhibition</t>
  </si>
  <si>
    <r>
      <t xml:space="preserve">25  </t>
    </r>
    <r>
      <rPr>
        <sz val="11"/>
        <color theme="1"/>
        <rFont val="Calibri"/>
        <family val="2"/>
      </rPr>
      <t>̊</t>
    </r>
    <r>
      <rPr>
        <sz val="11"/>
        <color theme="1"/>
        <rFont val="Calibri"/>
        <family val="2"/>
        <scheme val="minor"/>
      </rPr>
      <t>C</t>
    </r>
  </si>
  <si>
    <t>4   ̊C</t>
  </si>
  <si>
    <t>45   ̊C</t>
  </si>
  <si>
    <t>50   ̊C</t>
  </si>
  <si>
    <t>ABST</t>
  </si>
  <si>
    <t>DPPH</t>
  </si>
  <si>
    <t>IC50- 25</t>
  </si>
  <si>
    <t>IC50- 4</t>
  </si>
  <si>
    <t>IC50- 45</t>
  </si>
  <si>
    <t>IC50- 50</t>
  </si>
  <si>
    <t>R^2</t>
  </si>
  <si>
    <t>25   ̊C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</si>
</sst>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1" fillId="0" borderId="0" xfId="0" applyNumberFormat="1" applyFont="1"/>
    <xf numFmtId="2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sz="1400">
                <a:latin typeface="Times New Roman" panose="02020603050405020304" pitchFamily="18" charset="0"/>
                <a:cs typeface="Times New Roman" panose="02020603050405020304" pitchFamily="18" charset="0"/>
              </a:rPr>
              <a:t>25  ̊C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DPPH!$K$1</c:f>
              <c:strCache>
                <c:ptCount val="1"/>
                <c:pt idx="0">
                  <c:v>25  ̊C</c:v>
                </c:pt>
              </c:strCache>
            </c:strRef>
          </c:tx>
          <c:trendline>
            <c:trendlineType val="linear"/>
            <c:dispRSqr val="1"/>
            <c:dispEq val="1"/>
            <c:trendlineLbl>
              <c:layout>
                <c:manualLayout>
                  <c:x val="7.9896047476824023E-2"/>
                  <c:y val="-0.23501859142607173"/>
                </c:manualLayout>
              </c:layout>
              <c:numFmt formatCode="General" sourceLinked="0"/>
            </c:trendlineLbl>
          </c:trendline>
          <c:xVal>
            <c:numRef>
              <c:f>DPPH!$I$2:$I$17</c:f>
              <c:numCache>
                <c:formatCode>0</c:formatCode>
                <c:ptCount val="16"/>
                <c:pt idx="0">
                  <c:v>250</c:v>
                </c:pt>
                <c:pt idx="3">
                  <c:v>500</c:v>
                </c:pt>
                <c:pt idx="6">
                  <c:v>750</c:v>
                </c:pt>
                <c:pt idx="9">
                  <c:v>1000</c:v>
                </c:pt>
                <c:pt idx="12">
                  <c:v>1250</c:v>
                </c:pt>
                <c:pt idx="15">
                  <c:v>1500</c:v>
                </c:pt>
              </c:numCache>
            </c:numRef>
          </c:xVal>
          <c:yVal>
            <c:numRef>
              <c:f>DPPH!$K$2:$K$17</c:f>
              <c:numCache>
                <c:formatCode>0.00</c:formatCode>
                <c:ptCount val="16"/>
                <c:pt idx="0">
                  <c:v>26</c:v>
                </c:pt>
                <c:pt idx="3">
                  <c:v>45.333333333333336</c:v>
                </c:pt>
                <c:pt idx="6">
                  <c:v>55.666666666666664</c:v>
                </c:pt>
                <c:pt idx="9">
                  <c:v>77</c:v>
                </c:pt>
                <c:pt idx="12">
                  <c:v>81.666666666666671</c:v>
                </c:pt>
                <c:pt idx="15">
                  <c:v>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820096"/>
        <c:axId val="120822016"/>
      </c:scatterChart>
      <c:valAx>
        <c:axId val="120820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rtl="0">
                  <a:defRPr sz="1200" b="1">
                    <a:cs typeface="+mj-cs"/>
                  </a:defRPr>
                </a:pPr>
                <a:r>
                  <a:rPr lang="ar-SA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µ</a:t>
                </a: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 Trolox</a:t>
                </a:r>
                <a:endParaRPr lang="ar-SA" sz="1200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20822016"/>
        <c:crosses val="autoZero"/>
        <c:crossBetween val="midCat"/>
      </c:valAx>
      <c:valAx>
        <c:axId val="1208220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rtl="0">
                  <a:defRPr sz="12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% Inhibition </a:t>
                </a:r>
                <a:endParaRPr lang="ar-SA" sz="1200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208200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/>
            </a:pPr>
            <a:r>
              <a:rPr lang="en-US" sz="1400">
                <a:latin typeface="Times New Roman" panose="02020603050405020304" pitchFamily="18" charset="0"/>
                <a:cs typeface="Times New Roman" panose="02020603050405020304" pitchFamily="18" charset="0"/>
              </a:rPr>
              <a:t>ABTS</a:t>
            </a:r>
            <a:r>
              <a:rPr lang="en-US" sz="14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Test</a:t>
            </a:r>
            <a:endParaRPr lang="ar-SA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4025000000000000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279855643044619"/>
          <c:y val="9.2592592592592587E-2"/>
          <c:w val="0.8366458880139982"/>
          <c:h val="0.6910185185185184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ABST!$R$16:$R$19</c:f>
                <c:numCache>
                  <c:formatCode>General</c:formatCode>
                  <c:ptCount val="4"/>
                  <c:pt idx="0">
                    <c:v>0.47</c:v>
                  </c:pt>
                  <c:pt idx="1">
                    <c:v>0.52400000000000002</c:v>
                  </c:pt>
                  <c:pt idx="2">
                    <c:v>0.73</c:v>
                  </c:pt>
                  <c:pt idx="3">
                    <c:v>0.82</c:v>
                  </c:pt>
                </c:numCache>
              </c:numRef>
            </c:plus>
            <c:minus>
              <c:numRef>
                <c:f>ABST!$R$16:$R$19</c:f>
                <c:numCache>
                  <c:formatCode>General</c:formatCode>
                  <c:ptCount val="4"/>
                  <c:pt idx="0">
                    <c:v>0.47</c:v>
                  </c:pt>
                  <c:pt idx="1">
                    <c:v>0.52400000000000002</c:v>
                  </c:pt>
                  <c:pt idx="2">
                    <c:v>0.73</c:v>
                  </c:pt>
                  <c:pt idx="3">
                    <c:v>0.82</c:v>
                  </c:pt>
                </c:numCache>
              </c:numRef>
            </c:minus>
          </c:errBars>
          <c:cat>
            <c:strRef>
              <c:f>ABST!$P$16:$P$19</c:f>
              <c:strCache>
                <c:ptCount val="4"/>
                <c:pt idx="0">
                  <c:v>4   ̊C</c:v>
                </c:pt>
                <c:pt idx="1">
                  <c:v>25   ̊C</c:v>
                </c:pt>
                <c:pt idx="2">
                  <c:v>45   ̊C</c:v>
                </c:pt>
                <c:pt idx="3">
                  <c:v>50   ̊C</c:v>
                </c:pt>
              </c:strCache>
            </c:strRef>
          </c:cat>
          <c:val>
            <c:numRef>
              <c:f>ABST!$Q$16:$Q$19</c:f>
              <c:numCache>
                <c:formatCode>General</c:formatCode>
                <c:ptCount val="4"/>
                <c:pt idx="0">
                  <c:v>8.9719253378120474</c:v>
                </c:pt>
                <c:pt idx="1">
                  <c:v>11.02559209549859</c:v>
                </c:pt>
                <c:pt idx="2">
                  <c:v>16.984811965529762</c:v>
                </c:pt>
                <c:pt idx="3">
                  <c:v>17.612706462888081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1799808"/>
        <c:axId val="121801728"/>
      </c:barChart>
      <c:catAx>
        <c:axId val="121799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rtl="0"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Heat Stress</a:t>
                </a:r>
                <a:endParaRPr lang="ar-SA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1801728"/>
        <c:crosses val="autoZero"/>
        <c:auto val="1"/>
        <c:lblAlgn val="ctr"/>
        <c:lblOffset val="100"/>
        <c:noMultiLvlLbl val="0"/>
      </c:catAx>
      <c:valAx>
        <c:axId val="1218017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rtl="0">
                  <a:defRPr/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IC50</a:t>
                </a:r>
                <a:endParaRPr lang="ar-SA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1799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4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4050743657043"/>
          <c:y val="0.19480351414406533"/>
          <c:w val="0.80576159230096234"/>
          <c:h val="0.58366105278506852"/>
        </c:manualLayout>
      </c:layout>
      <c:scatterChart>
        <c:scatterStyle val="lineMarker"/>
        <c:varyColors val="0"/>
        <c:ser>
          <c:idx val="0"/>
          <c:order val="0"/>
          <c:tx>
            <c:strRef>
              <c:f>DPPH!$L$1</c:f>
              <c:strCache>
                <c:ptCount val="1"/>
                <c:pt idx="0">
                  <c:v>4   ̊C</c:v>
                </c:pt>
              </c:strCache>
            </c:strRef>
          </c:tx>
          <c:trendline>
            <c:trendlineType val="linear"/>
            <c:dispRSqr val="1"/>
            <c:dispEq val="1"/>
            <c:trendlineLbl>
              <c:layout>
                <c:manualLayout>
                  <c:x val="9.8783902012248473E-2"/>
                  <c:y val="0.33297426363371246"/>
                </c:manualLayout>
              </c:layout>
              <c:numFmt formatCode="General" sourceLinked="0"/>
            </c:trendlineLbl>
          </c:trendline>
          <c:xVal>
            <c:numRef>
              <c:f>DPPH!$I$2:$I$17</c:f>
              <c:numCache>
                <c:formatCode>0</c:formatCode>
                <c:ptCount val="16"/>
                <c:pt idx="0">
                  <c:v>250</c:v>
                </c:pt>
                <c:pt idx="3">
                  <c:v>500</c:v>
                </c:pt>
                <c:pt idx="6">
                  <c:v>750</c:v>
                </c:pt>
                <c:pt idx="9">
                  <c:v>1000</c:v>
                </c:pt>
                <c:pt idx="12">
                  <c:v>1250</c:v>
                </c:pt>
                <c:pt idx="15">
                  <c:v>1500</c:v>
                </c:pt>
              </c:numCache>
            </c:numRef>
          </c:xVal>
          <c:yVal>
            <c:numRef>
              <c:f>DPPH!$L$2:$L$17</c:f>
              <c:numCache>
                <c:formatCode>General</c:formatCode>
                <c:ptCount val="16"/>
                <c:pt idx="0">
                  <c:v>31.46</c:v>
                </c:pt>
                <c:pt idx="3">
                  <c:v>54.81</c:v>
                </c:pt>
                <c:pt idx="6">
                  <c:v>68.12</c:v>
                </c:pt>
                <c:pt idx="9">
                  <c:v>93.17</c:v>
                </c:pt>
                <c:pt idx="12">
                  <c:v>98.49</c:v>
                </c:pt>
                <c:pt idx="15">
                  <c:v>116.7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45376"/>
        <c:axId val="121451648"/>
      </c:scatterChart>
      <c:valAx>
        <c:axId val="121445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rtl="0"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µM Trolox</a:t>
                </a:r>
                <a:endParaRPr lang="ar-SA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21451648"/>
        <c:crosses val="autoZero"/>
        <c:crossBetween val="midCat"/>
      </c:valAx>
      <c:valAx>
        <c:axId val="1214516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rtl="0"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% Inhibition</a:t>
                </a:r>
                <a:endParaRPr lang="ar-SA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14453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sz="1400">
                <a:latin typeface="Times New Roman" panose="02020603050405020304" pitchFamily="18" charset="0"/>
                <a:cs typeface="Times New Roman" panose="02020603050405020304" pitchFamily="18" charset="0"/>
              </a:rPr>
              <a:t>45   ̊C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7098229952894299E-2"/>
          <c:y val="0.16760425780110819"/>
          <c:w val="0.85806841941367495"/>
          <c:h val="0.64803976426023668"/>
        </c:manualLayout>
      </c:layout>
      <c:scatterChart>
        <c:scatterStyle val="lineMarker"/>
        <c:varyColors val="0"/>
        <c:ser>
          <c:idx val="0"/>
          <c:order val="0"/>
          <c:tx>
            <c:strRef>
              <c:f>DPPH!$I$1</c:f>
              <c:strCache>
                <c:ptCount val="1"/>
                <c:pt idx="0">
                  <c:v>µM Trolox</c:v>
                </c:pt>
              </c:strCache>
            </c:strRef>
          </c:tx>
          <c:trendline>
            <c:trendlineType val="linear"/>
            <c:dispRSqr val="1"/>
            <c:dispEq val="1"/>
            <c:trendlineLbl>
              <c:layout>
                <c:manualLayout>
                  <c:x val="6.8331160591681012E-2"/>
                  <c:y val="0.40128454898178512"/>
                </c:manualLayout>
              </c:layout>
              <c:numFmt formatCode="General" sourceLinked="0"/>
            </c:trendlineLbl>
          </c:trendline>
          <c:xVal>
            <c:numRef>
              <c:f>DPPH!$I$2:$I$17</c:f>
              <c:numCache>
                <c:formatCode>0</c:formatCode>
                <c:ptCount val="16"/>
                <c:pt idx="0">
                  <c:v>250</c:v>
                </c:pt>
                <c:pt idx="3">
                  <c:v>500</c:v>
                </c:pt>
                <c:pt idx="6">
                  <c:v>750</c:v>
                </c:pt>
                <c:pt idx="9">
                  <c:v>1000</c:v>
                </c:pt>
                <c:pt idx="12">
                  <c:v>1250</c:v>
                </c:pt>
                <c:pt idx="15">
                  <c:v>1500</c:v>
                </c:pt>
              </c:numCache>
            </c:numRef>
          </c:xVal>
          <c:yVal>
            <c:numRef>
              <c:f>DPPH!$M$2:$M$17</c:f>
              <c:numCache>
                <c:formatCode>General</c:formatCode>
                <c:ptCount val="16"/>
                <c:pt idx="0">
                  <c:v>17</c:v>
                </c:pt>
                <c:pt idx="3">
                  <c:v>29.63</c:v>
                </c:pt>
                <c:pt idx="6">
                  <c:v>36.82</c:v>
                </c:pt>
                <c:pt idx="9">
                  <c:v>50.36</c:v>
                </c:pt>
                <c:pt idx="12">
                  <c:v>53.24</c:v>
                </c:pt>
                <c:pt idx="15">
                  <c:v>62.78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89280"/>
        <c:axId val="121499648"/>
      </c:scatterChart>
      <c:valAx>
        <c:axId val="12148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rtl="0"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µM Trolox</a:t>
                </a:r>
                <a:endParaRPr lang="ar-SA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21499648"/>
        <c:crosses val="autoZero"/>
        <c:crossBetween val="midCat"/>
      </c:valAx>
      <c:valAx>
        <c:axId val="1214996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rtl="0"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% Inhibition</a:t>
                </a:r>
                <a:endParaRPr lang="ar-SA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14892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4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54396325459318"/>
          <c:y val="0.13924795858850977"/>
          <c:w val="0.85262270341207347"/>
          <c:h val="0.69381680793085565"/>
        </c:manualLayout>
      </c:layout>
      <c:scatterChart>
        <c:scatterStyle val="lineMarker"/>
        <c:varyColors val="0"/>
        <c:ser>
          <c:idx val="0"/>
          <c:order val="0"/>
          <c:tx>
            <c:strRef>
              <c:f>DPPH!$N$1</c:f>
              <c:strCache>
                <c:ptCount val="1"/>
                <c:pt idx="0">
                  <c:v>50   ̊C</c:v>
                </c:pt>
              </c:strCache>
            </c:strRef>
          </c:tx>
          <c:trendline>
            <c:trendlineType val="linear"/>
            <c:dispRSqr val="1"/>
            <c:dispEq val="1"/>
            <c:trendlineLbl>
              <c:layout>
                <c:manualLayout>
                  <c:x val="6.7316710411198605E-2"/>
                  <c:y val="0.49964093030037909"/>
                </c:manualLayout>
              </c:layout>
              <c:numFmt formatCode="General" sourceLinked="0"/>
            </c:trendlineLbl>
          </c:trendline>
          <c:xVal>
            <c:numRef>
              <c:f>DPPH!$I$2:$I$17</c:f>
              <c:numCache>
                <c:formatCode>0</c:formatCode>
                <c:ptCount val="16"/>
                <c:pt idx="0">
                  <c:v>250</c:v>
                </c:pt>
                <c:pt idx="3">
                  <c:v>500</c:v>
                </c:pt>
                <c:pt idx="6">
                  <c:v>750</c:v>
                </c:pt>
                <c:pt idx="9">
                  <c:v>1000</c:v>
                </c:pt>
                <c:pt idx="12">
                  <c:v>1250</c:v>
                </c:pt>
                <c:pt idx="15">
                  <c:v>1500</c:v>
                </c:pt>
              </c:numCache>
            </c:numRef>
          </c:xVal>
          <c:yVal>
            <c:numRef>
              <c:f>DPPH!$N$2:$N$17</c:f>
              <c:numCache>
                <c:formatCode>General</c:formatCode>
                <c:ptCount val="16"/>
                <c:pt idx="0">
                  <c:v>16.38</c:v>
                </c:pt>
                <c:pt idx="3">
                  <c:v>28.54</c:v>
                </c:pt>
                <c:pt idx="6">
                  <c:v>35.47</c:v>
                </c:pt>
                <c:pt idx="9">
                  <c:v>48.51</c:v>
                </c:pt>
                <c:pt idx="12">
                  <c:v>51.28</c:v>
                </c:pt>
                <c:pt idx="15">
                  <c:v>60.48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860864"/>
        <c:axId val="121862784"/>
      </c:scatterChart>
      <c:valAx>
        <c:axId val="121860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rtl="0"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µM Trolox</a:t>
                </a:r>
                <a:endParaRPr lang="ar-SA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1862784"/>
        <c:crosses val="autoZero"/>
        <c:crossBetween val="midCat"/>
      </c:valAx>
      <c:valAx>
        <c:axId val="1218627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rtl="0"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% Inhibition</a:t>
                </a:r>
                <a:endParaRPr lang="ar-SA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18608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/>
            </a:pPr>
            <a:r>
              <a:rPr lang="en-US" sz="1400">
                <a:latin typeface="Times New Roman" panose="02020603050405020304" pitchFamily="18" charset="0"/>
                <a:cs typeface="Times New Roman" panose="02020603050405020304" pitchFamily="18" charset="0"/>
              </a:rPr>
              <a:t>DPPH Test</a:t>
            </a:r>
            <a:endParaRPr lang="ar-SA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40038188976377959"/>
          <c:y val="4.6296296296296294E-3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DPPH!$R$17:$R$20</c:f>
                <c:numCache>
                  <c:formatCode>General</c:formatCode>
                  <c:ptCount val="4"/>
                  <c:pt idx="0">
                    <c:v>54.9</c:v>
                  </c:pt>
                  <c:pt idx="1">
                    <c:v>66.5</c:v>
                  </c:pt>
                  <c:pt idx="2">
                    <c:v>35.799999999999997</c:v>
                  </c:pt>
                  <c:pt idx="3">
                    <c:v>34.5</c:v>
                  </c:pt>
                </c:numCache>
              </c:numRef>
            </c:plus>
            <c:minus>
              <c:numRef>
                <c:f>DPPH!$R$17:$R$20</c:f>
                <c:numCache>
                  <c:formatCode>General</c:formatCode>
                  <c:ptCount val="4"/>
                  <c:pt idx="0">
                    <c:v>54.9</c:v>
                  </c:pt>
                  <c:pt idx="1">
                    <c:v>66.5</c:v>
                  </c:pt>
                  <c:pt idx="2">
                    <c:v>35.799999999999997</c:v>
                  </c:pt>
                  <c:pt idx="3">
                    <c:v>34.5</c:v>
                  </c:pt>
                </c:numCache>
              </c:numRef>
            </c:minus>
          </c:errBars>
          <c:cat>
            <c:strRef>
              <c:f>DPPH!$P$17:$P$20</c:f>
              <c:strCache>
                <c:ptCount val="4"/>
                <c:pt idx="0">
                  <c:v>4   ̊C</c:v>
                </c:pt>
                <c:pt idx="1">
                  <c:v>25   ̊C</c:v>
                </c:pt>
                <c:pt idx="2">
                  <c:v>45   ̊C</c:v>
                </c:pt>
                <c:pt idx="3">
                  <c:v>50   ̊C</c:v>
                </c:pt>
              </c:strCache>
            </c:strRef>
          </c:cat>
          <c:val>
            <c:numRef>
              <c:f>DPPH!$Q$17:$Q$20</c:f>
              <c:numCache>
                <c:formatCode>General</c:formatCode>
                <c:ptCount val="4"/>
                <c:pt idx="0">
                  <c:v>467.72932330827064</c:v>
                </c:pt>
                <c:pt idx="1">
                  <c:v>626.99453551912563</c:v>
                </c:pt>
                <c:pt idx="2">
                  <c:v>1108.6312849162011</c:v>
                </c:pt>
                <c:pt idx="3">
                  <c:v>1161.3333333333333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900032"/>
        <c:axId val="121910400"/>
      </c:barChart>
      <c:catAx>
        <c:axId val="121900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rtl="0"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Heat Stress</a:t>
                </a:r>
                <a:endParaRPr lang="ar-SA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1910400"/>
        <c:crosses val="autoZero"/>
        <c:auto val="1"/>
        <c:lblAlgn val="ctr"/>
        <c:lblOffset val="100"/>
        <c:noMultiLvlLbl val="0"/>
      </c:catAx>
      <c:valAx>
        <c:axId val="121910400"/>
        <c:scaling>
          <c:orientation val="minMax"/>
          <c:max val="1200"/>
        </c:scaling>
        <c:delete val="0"/>
        <c:axPos val="l"/>
        <c:title>
          <c:tx>
            <c:rich>
              <a:bodyPr rot="-5400000" vert="horz"/>
              <a:lstStyle/>
              <a:p>
                <a:pPr rtl="0">
                  <a:defRPr/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IC50</a:t>
                </a:r>
                <a:endParaRPr lang="ar-SA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1900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>
                <a:latin typeface="Times New Roman" panose="02020603050405020304" pitchFamily="18" charset="0"/>
                <a:cs typeface="Times New Roman" panose="02020603050405020304" pitchFamily="18" charset="0"/>
              </a:rPr>
              <a:t>25  ̊C</a:t>
            </a:r>
          </a:p>
        </c:rich>
      </c:tx>
      <c:layout>
        <c:manualLayout>
          <c:xMode val="edge"/>
          <c:yMode val="edge"/>
          <c:x val="0.44845822397200352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557633420822397"/>
          <c:y val="0.12546296296296297"/>
          <c:w val="0.86386811023622045"/>
          <c:h val="0.72863407699037619"/>
        </c:manualLayout>
      </c:layout>
      <c:scatterChart>
        <c:scatterStyle val="lineMarker"/>
        <c:varyColors val="0"/>
        <c:ser>
          <c:idx val="0"/>
          <c:order val="0"/>
          <c:tx>
            <c:strRef>
              <c:f>ABST!$K$1</c:f>
              <c:strCache>
                <c:ptCount val="1"/>
                <c:pt idx="0">
                  <c:v>25  ̊C</c:v>
                </c:pt>
              </c:strCache>
            </c:strRef>
          </c:tx>
          <c:trendline>
            <c:trendlineType val="linear"/>
            <c:dispRSqr val="1"/>
            <c:dispEq val="1"/>
            <c:trendlineLbl>
              <c:layout>
                <c:manualLayout>
                  <c:x val="0.18281517935258093"/>
                  <c:y val="0.1050816208949491"/>
                </c:manualLayout>
              </c:layout>
              <c:numFmt formatCode="General" sourceLinked="0"/>
            </c:trendlineLbl>
          </c:trendline>
          <c:xVal>
            <c:numRef>
              <c:f>ABST!$I$2:$I$20</c:f>
              <c:numCache>
                <c:formatCode>0.00</c:formatCode>
                <c:ptCount val="19"/>
                <c:pt idx="0">
                  <c:v>2.5</c:v>
                </c:pt>
                <c:pt idx="3">
                  <c:v>5</c:v>
                </c:pt>
                <c:pt idx="6">
                  <c:v>7.5</c:v>
                </c:pt>
                <c:pt idx="9">
                  <c:v>10</c:v>
                </c:pt>
                <c:pt idx="12">
                  <c:v>12.5</c:v>
                </c:pt>
                <c:pt idx="15">
                  <c:v>15</c:v>
                </c:pt>
                <c:pt idx="18">
                  <c:v>20</c:v>
                </c:pt>
              </c:numCache>
            </c:numRef>
          </c:xVal>
          <c:yVal>
            <c:numRef>
              <c:f>ABST!$K$2:$K$20</c:f>
              <c:numCache>
                <c:formatCode>0.00</c:formatCode>
                <c:ptCount val="19"/>
                <c:pt idx="0">
                  <c:v>6</c:v>
                </c:pt>
                <c:pt idx="3">
                  <c:v>22</c:v>
                </c:pt>
                <c:pt idx="6">
                  <c:v>34</c:v>
                </c:pt>
                <c:pt idx="9">
                  <c:v>42.666666666666664</c:v>
                </c:pt>
                <c:pt idx="12">
                  <c:v>60.166666666666664</c:v>
                </c:pt>
                <c:pt idx="15">
                  <c:v>71.166666666666671</c:v>
                </c:pt>
                <c:pt idx="18">
                  <c:v>87.683333333333337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940224"/>
        <c:axId val="121643392"/>
      </c:scatterChart>
      <c:valAx>
        <c:axId val="121940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rtl="0"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µM Trolox</a:t>
                </a:r>
                <a:endParaRPr lang="ar-SA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1643392"/>
        <c:crosses val="autoZero"/>
        <c:crossBetween val="midCat"/>
      </c:valAx>
      <c:valAx>
        <c:axId val="1216433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rtl="0"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% Inhibition</a:t>
                </a:r>
                <a:endParaRPr lang="ar-SA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19402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>
                <a:latin typeface="Times New Roman" panose="02020603050405020304" pitchFamily="18" charset="0"/>
                <a:cs typeface="Times New Roman" panose="02020603050405020304" pitchFamily="18" charset="0"/>
              </a:rPr>
              <a:t>4   ̊C</a:t>
            </a:r>
          </a:p>
        </c:rich>
      </c:tx>
      <c:layout>
        <c:manualLayout>
          <c:xMode val="edge"/>
          <c:yMode val="edge"/>
          <c:x val="0.45331933508311462"/>
          <c:y val="4.629629629629629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68744531933508"/>
          <c:y val="0.11562518226888306"/>
          <c:w val="0.83386811023622043"/>
          <c:h val="0.71162000583260432"/>
        </c:manualLayout>
      </c:layout>
      <c:scatterChart>
        <c:scatterStyle val="lineMarker"/>
        <c:varyColors val="0"/>
        <c:ser>
          <c:idx val="2"/>
          <c:order val="0"/>
          <c:tx>
            <c:strRef>
              <c:f>ABST!$L$1</c:f>
              <c:strCache>
                <c:ptCount val="1"/>
                <c:pt idx="0">
                  <c:v>4   ̊C</c:v>
                </c:pt>
              </c:strCache>
            </c:strRef>
          </c:tx>
          <c:marker>
            <c:symbol val="diamond"/>
            <c:size val="7"/>
            <c:spPr>
              <a:solidFill>
                <a:srgbClr val="0070C0"/>
              </a:solidFill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7.9485126859142607E-2"/>
                  <c:y val="0.28374731567644951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b="0"/>
                  </a:pPr>
                  <a:endParaRPr lang="en-US"/>
                </a:p>
              </c:txPr>
            </c:trendlineLbl>
          </c:trendline>
          <c:yVal>
            <c:numRef>
              <c:f>ABST!$L$2:$L$20</c:f>
              <c:numCache>
                <c:formatCode>General</c:formatCode>
                <c:ptCount val="19"/>
                <c:pt idx="0">
                  <c:v>7.26</c:v>
                </c:pt>
                <c:pt idx="3">
                  <c:v>26.38</c:v>
                </c:pt>
                <c:pt idx="6">
                  <c:v>41.14</c:v>
                </c:pt>
                <c:pt idx="9">
                  <c:v>51.43</c:v>
                </c:pt>
                <c:pt idx="12">
                  <c:v>71.39</c:v>
                </c:pt>
                <c:pt idx="15">
                  <c:v>85.91</c:v>
                </c:pt>
                <c:pt idx="18">
                  <c:v>104.2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676928"/>
        <c:axId val="121678848"/>
      </c:scatterChart>
      <c:valAx>
        <c:axId val="121676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rtl="0"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µM Trolox</a:t>
                </a:r>
                <a:endParaRPr lang="ar-SA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46697572178477692"/>
              <c:y val="0.90370370370370368"/>
            </c:manualLayout>
          </c:layout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1678848"/>
        <c:crosses val="autoZero"/>
        <c:crossBetween val="midCat"/>
      </c:valAx>
      <c:valAx>
        <c:axId val="121678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rtl="0"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% Inhibition</a:t>
                </a:r>
                <a:endParaRPr lang="ar-SA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3333333333333332E-3"/>
              <c:y val="0.3224303732866725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16769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4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68744531933508"/>
          <c:y val="0.14398148148148149"/>
          <c:w val="0.83386811023622043"/>
          <c:h val="0.68789333624963545"/>
        </c:manualLayout>
      </c:layout>
      <c:scatterChart>
        <c:scatterStyle val="lineMarker"/>
        <c:varyColors val="0"/>
        <c:ser>
          <c:idx val="0"/>
          <c:order val="0"/>
          <c:tx>
            <c:strRef>
              <c:f>ABST!$M$1</c:f>
              <c:strCache>
                <c:ptCount val="1"/>
                <c:pt idx="0">
                  <c:v>45   ̊C</c:v>
                </c:pt>
              </c:strCache>
            </c:strRef>
          </c:tx>
          <c:trendline>
            <c:trendlineType val="linear"/>
            <c:dispRSqr val="1"/>
            <c:dispEq val="1"/>
            <c:trendlineLbl>
              <c:layout>
                <c:manualLayout>
                  <c:x val="0.17519028871391076"/>
                  <c:y val="0.19095772602892724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b="1"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ABST!$I$2:$I$20</c:f>
              <c:numCache>
                <c:formatCode>0.00</c:formatCode>
                <c:ptCount val="19"/>
                <c:pt idx="0">
                  <c:v>2.5</c:v>
                </c:pt>
                <c:pt idx="3">
                  <c:v>5</c:v>
                </c:pt>
                <c:pt idx="6">
                  <c:v>7.5</c:v>
                </c:pt>
                <c:pt idx="9">
                  <c:v>10</c:v>
                </c:pt>
                <c:pt idx="12">
                  <c:v>12.5</c:v>
                </c:pt>
                <c:pt idx="15">
                  <c:v>15</c:v>
                </c:pt>
                <c:pt idx="18">
                  <c:v>20</c:v>
                </c:pt>
              </c:numCache>
            </c:numRef>
          </c:xVal>
          <c:yVal>
            <c:numRef>
              <c:f>ABST!$M$2:$M$20</c:f>
              <c:numCache>
                <c:formatCode>General</c:formatCode>
                <c:ptCount val="19"/>
                <c:pt idx="0" formatCode="0.00">
                  <c:v>3.93</c:v>
                </c:pt>
                <c:pt idx="3">
                  <c:v>14.26</c:v>
                </c:pt>
                <c:pt idx="6" formatCode="0.00">
                  <c:v>22.24</c:v>
                </c:pt>
                <c:pt idx="9" formatCode="0.00">
                  <c:v>27.8</c:v>
                </c:pt>
                <c:pt idx="12" formatCode="0.00">
                  <c:v>38.590000000000003</c:v>
                </c:pt>
                <c:pt idx="15" formatCode="0.00">
                  <c:v>46.43</c:v>
                </c:pt>
                <c:pt idx="18" formatCode="0.00">
                  <c:v>56.24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712000"/>
        <c:axId val="121718272"/>
      </c:scatterChart>
      <c:valAx>
        <c:axId val="12171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rtl="0"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µM Trolox</a:t>
                </a:r>
                <a:endParaRPr lang="ar-SA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46378127734033248"/>
              <c:y val="0.9083333333333333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1718272"/>
        <c:crosses val="autoZero"/>
        <c:crossBetween val="midCat"/>
      </c:valAx>
      <c:valAx>
        <c:axId val="121718272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 rtl="0"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% Inhibition</a:t>
                </a:r>
                <a:endParaRPr lang="ar-SA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1111111111111112E-2"/>
              <c:y val="0.3180901866433362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17120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>
                <a:latin typeface="Times New Roman" panose="02020603050405020304" pitchFamily="18" charset="0"/>
                <a:cs typeface="Times New Roman" panose="02020603050405020304" pitchFamily="18" charset="0"/>
              </a:rPr>
              <a:t>50   ̊C</a:t>
            </a:r>
          </a:p>
        </c:rich>
      </c:tx>
      <c:layout>
        <c:manualLayout>
          <c:xMode val="edge"/>
          <c:yMode val="edge"/>
          <c:x val="0.44359711286089237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35411198600176"/>
          <c:y val="0.1162037037037037"/>
          <c:w val="0.86109033245844269"/>
          <c:h val="0.74252296587926514"/>
        </c:manualLayout>
      </c:layout>
      <c:scatterChart>
        <c:scatterStyle val="lineMarker"/>
        <c:varyColors val="0"/>
        <c:ser>
          <c:idx val="0"/>
          <c:order val="0"/>
          <c:tx>
            <c:strRef>
              <c:f>ABST!$N$1</c:f>
              <c:strCache>
                <c:ptCount val="1"/>
                <c:pt idx="0">
                  <c:v>50   ̊C</c:v>
                </c:pt>
              </c:strCache>
            </c:strRef>
          </c:tx>
          <c:trendline>
            <c:trendlineType val="linear"/>
            <c:dispRSqr val="1"/>
            <c:dispEq val="1"/>
            <c:trendlineLbl>
              <c:layout>
                <c:manualLayout>
                  <c:x val="0.18285695538057742"/>
                  <c:y val="0.25118693496646255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b="1"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ABST!$I$2:$I$20</c:f>
              <c:numCache>
                <c:formatCode>0.00</c:formatCode>
                <c:ptCount val="19"/>
                <c:pt idx="0">
                  <c:v>2.5</c:v>
                </c:pt>
                <c:pt idx="3">
                  <c:v>5</c:v>
                </c:pt>
                <c:pt idx="6">
                  <c:v>7.5</c:v>
                </c:pt>
                <c:pt idx="9">
                  <c:v>10</c:v>
                </c:pt>
                <c:pt idx="12">
                  <c:v>12.5</c:v>
                </c:pt>
                <c:pt idx="15">
                  <c:v>15</c:v>
                </c:pt>
                <c:pt idx="18">
                  <c:v>20</c:v>
                </c:pt>
              </c:numCache>
            </c:numRef>
          </c:xVal>
          <c:yVal>
            <c:numRef>
              <c:f>ABST!$N$2:$N$20</c:f>
              <c:numCache>
                <c:formatCode>General</c:formatCode>
                <c:ptCount val="19"/>
                <c:pt idx="0">
                  <c:v>3.78</c:v>
                </c:pt>
                <c:pt idx="3">
                  <c:v>13.73</c:v>
                </c:pt>
                <c:pt idx="6">
                  <c:v>21.42</c:v>
                </c:pt>
                <c:pt idx="9">
                  <c:v>26.78</c:v>
                </c:pt>
                <c:pt idx="12">
                  <c:v>37.17</c:v>
                </c:pt>
                <c:pt idx="15">
                  <c:v>44.73</c:v>
                </c:pt>
                <c:pt idx="18">
                  <c:v>54.18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739520"/>
        <c:axId val="121758080"/>
      </c:scatterChart>
      <c:valAx>
        <c:axId val="121739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rtl="0"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µM Trolox</a:t>
                </a:r>
                <a:endParaRPr lang="ar-SA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1758080"/>
        <c:crosses val="autoZero"/>
        <c:crossBetween val="midCat"/>
      </c:valAx>
      <c:valAx>
        <c:axId val="121758080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 rtl="0"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% Inhibition</a:t>
                </a:r>
                <a:endParaRPr lang="ar-SA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17395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0</xdr:row>
      <xdr:rowOff>95249</xdr:rowOff>
    </xdr:from>
    <xdr:to>
      <xdr:col>7</xdr:col>
      <xdr:colOff>333375</xdr:colOff>
      <xdr:row>4</xdr:row>
      <xdr:rowOff>152400</xdr:rowOff>
    </xdr:to>
    <xdr:graphicFrame macro="">
      <xdr:nvGraphicFramePr>
        <xdr:cNvPr id="15" name="مخطط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47625</xdr:rowOff>
    </xdr:from>
    <xdr:to>
      <xdr:col>7</xdr:col>
      <xdr:colOff>323850</xdr:colOff>
      <xdr:row>9</xdr:row>
      <xdr:rowOff>133351</xdr:rowOff>
    </xdr:to>
    <xdr:graphicFrame macro="">
      <xdr:nvGraphicFramePr>
        <xdr:cNvPr id="16" name="مخطط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10</xdr:row>
      <xdr:rowOff>19050</xdr:rowOff>
    </xdr:from>
    <xdr:to>
      <xdr:col>7</xdr:col>
      <xdr:colOff>342900</xdr:colOff>
      <xdr:row>14</xdr:row>
      <xdr:rowOff>161925</xdr:rowOff>
    </xdr:to>
    <xdr:graphicFrame macro="">
      <xdr:nvGraphicFramePr>
        <xdr:cNvPr id="17" name="مخطط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15</xdr:row>
      <xdr:rowOff>47625</xdr:rowOff>
    </xdr:from>
    <xdr:to>
      <xdr:col>7</xdr:col>
      <xdr:colOff>314325</xdr:colOff>
      <xdr:row>20</xdr:row>
      <xdr:rowOff>19049</xdr:rowOff>
    </xdr:to>
    <xdr:graphicFrame macro="">
      <xdr:nvGraphicFramePr>
        <xdr:cNvPr id="18" name="مخطط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114300</xdr:colOff>
      <xdr:row>4</xdr:row>
      <xdr:rowOff>180975</xdr:rowOff>
    </xdr:from>
    <xdr:to>
      <xdr:col>13</xdr:col>
      <xdr:colOff>428625</xdr:colOff>
      <xdr:row>19</xdr:row>
      <xdr:rowOff>66675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95250</xdr:rowOff>
    </xdr:from>
    <xdr:to>
      <xdr:col>7</xdr:col>
      <xdr:colOff>438150</xdr:colOff>
      <xdr:row>4</xdr:row>
      <xdr:rowOff>114300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5</xdr:row>
      <xdr:rowOff>47625</xdr:rowOff>
    </xdr:from>
    <xdr:to>
      <xdr:col>7</xdr:col>
      <xdr:colOff>447675</xdr:colOff>
      <xdr:row>9</xdr:row>
      <xdr:rowOff>123825</xdr:rowOff>
    </xdr:to>
    <xdr:graphicFrame macro="">
      <xdr:nvGraphicFramePr>
        <xdr:cNvPr id="3" name="مخطط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133350</xdr:colOff>
      <xdr:row>10</xdr:row>
      <xdr:rowOff>66675</xdr:rowOff>
    </xdr:from>
    <xdr:to>
      <xdr:col>7</xdr:col>
      <xdr:colOff>438150</xdr:colOff>
      <xdr:row>15</xdr:row>
      <xdr:rowOff>9525</xdr:rowOff>
    </xdr:to>
    <xdr:graphicFrame macro="">
      <xdr:nvGraphicFramePr>
        <xdr:cNvPr id="4" name="مخطط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142875</xdr:colOff>
      <xdr:row>15</xdr:row>
      <xdr:rowOff>142875</xdr:rowOff>
    </xdr:from>
    <xdr:to>
      <xdr:col>7</xdr:col>
      <xdr:colOff>447675</xdr:colOff>
      <xdr:row>20</xdr:row>
      <xdr:rowOff>180975</xdr:rowOff>
    </xdr:to>
    <xdr:graphicFrame macro="">
      <xdr:nvGraphicFramePr>
        <xdr:cNvPr id="5" name="مخطط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295275</xdr:colOff>
      <xdr:row>1</xdr:row>
      <xdr:rowOff>171450</xdr:rowOff>
    </xdr:from>
    <xdr:to>
      <xdr:col>8</xdr:col>
      <xdr:colOff>600075</xdr:colOff>
      <xdr:row>16</xdr:row>
      <xdr:rowOff>57150</xdr:rowOff>
    </xdr:to>
    <xdr:graphicFrame macro="">
      <xdr:nvGraphicFramePr>
        <xdr:cNvPr id="7" name="مخطط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R22"/>
  <sheetViews>
    <sheetView topLeftCell="B1" workbookViewId="0">
      <selection activeCell="Q17" sqref="Q17"/>
    </sheetView>
  </sheetViews>
  <sheetFormatPr defaultRowHeight="15" x14ac:dyDescent="0.25"/>
  <cols>
    <col min="2" max="2" width="10.28515625" customWidth="1"/>
    <col min="3" max="3" width="15.42578125" customWidth="1"/>
    <col min="4" max="4" width="9" customWidth="1"/>
    <col min="5" max="5" width="7.85546875" customWidth="1"/>
    <col min="6" max="6" width="8.28515625" customWidth="1"/>
    <col min="7" max="7" width="8.85546875" customWidth="1"/>
    <col min="9" max="9" width="11.28515625" customWidth="1"/>
    <col min="10" max="10" width="12.5703125" customWidth="1"/>
    <col min="11" max="11" width="12.85546875" customWidth="1"/>
    <col min="12" max="12" width="13.140625" customWidth="1"/>
    <col min="13" max="13" width="14" customWidth="1"/>
    <col min="14" max="14" width="13.85546875" customWidth="1"/>
  </cols>
  <sheetData>
    <row r="1" spans="9:17" x14ac:dyDescent="0.25">
      <c r="I1" s="1" t="s">
        <v>0</v>
      </c>
      <c r="J1" t="s">
        <v>1</v>
      </c>
      <c r="K1" t="s">
        <v>2</v>
      </c>
      <c r="L1" t="s">
        <v>3</v>
      </c>
      <c r="M1" t="s">
        <v>4</v>
      </c>
      <c r="N1" t="s">
        <v>5</v>
      </c>
    </row>
    <row r="2" spans="9:17" x14ac:dyDescent="0.25">
      <c r="I2" s="3">
        <v>250</v>
      </c>
      <c r="J2">
        <v>25</v>
      </c>
      <c r="K2" s="2">
        <f>AVERAGE(J2:J4)</f>
        <v>26</v>
      </c>
      <c r="L2">
        <v>31.46</v>
      </c>
      <c r="M2">
        <v>17</v>
      </c>
      <c r="N2">
        <v>16.38</v>
      </c>
      <c r="P2" t="s">
        <v>8</v>
      </c>
      <c r="Q2">
        <f>(50-15.578)/0.0549</f>
        <v>626.99453551912563</v>
      </c>
    </row>
    <row r="3" spans="9:17" x14ac:dyDescent="0.25">
      <c r="I3" s="3"/>
      <c r="J3">
        <v>26</v>
      </c>
      <c r="K3" s="2"/>
      <c r="P3" t="s">
        <v>12</v>
      </c>
      <c r="Q3">
        <v>0.97919999999999996</v>
      </c>
    </row>
    <row r="4" spans="9:17" x14ac:dyDescent="0.25">
      <c r="I4" s="3"/>
      <c r="J4">
        <v>27</v>
      </c>
      <c r="K4" s="2"/>
    </row>
    <row r="5" spans="9:17" x14ac:dyDescent="0.25">
      <c r="I5" s="3">
        <v>500</v>
      </c>
      <c r="J5">
        <v>45</v>
      </c>
      <c r="K5" s="2">
        <f>AVERAGE(J5:J7)</f>
        <v>45.333333333333336</v>
      </c>
      <c r="L5">
        <v>54.81</v>
      </c>
      <c r="M5">
        <v>29.63</v>
      </c>
      <c r="N5">
        <v>28.54</v>
      </c>
      <c r="P5" t="s">
        <v>9</v>
      </c>
      <c r="Q5">
        <f>(50-18.896)/0.0665</f>
        <v>467.72932330827064</v>
      </c>
    </row>
    <row r="6" spans="9:17" x14ac:dyDescent="0.25">
      <c r="I6" s="3"/>
      <c r="J6">
        <v>44</v>
      </c>
      <c r="K6" s="2"/>
      <c r="P6" t="s">
        <v>12</v>
      </c>
      <c r="Q6">
        <v>0.97960000000000003</v>
      </c>
    </row>
    <row r="7" spans="9:17" x14ac:dyDescent="0.25">
      <c r="I7" s="3"/>
      <c r="J7">
        <v>47</v>
      </c>
      <c r="K7" s="2"/>
    </row>
    <row r="8" spans="9:17" x14ac:dyDescent="0.25">
      <c r="I8" s="3">
        <v>750</v>
      </c>
      <c r="J8">
        <v>56</v>
      </c>
      <c r="K8" s="2">
        <f>AVERAGE(J8:J10)</f>
        <v>55.666666666666664</v>
      </c>
      <c r="L8">
        <v>68.12</v>
      </c>
      <c r="M8">
        <v>36.82</v>
      </c>
      <c r="N8">
        <v>35.47</v>
      </c>
      <c r="P8" t="s">
        <v>10</v>
      </c>
      <c r="Q8">
        <f>(50-10.311)/0.0358</f>
        <v>1108.6312849162011</v>
      </c>
    </row>
    <row r="9" spans="9:17" x14ac:dyDescent="0.25">
      <c r="I9" s="3"/>
      <c r="J9">
        <v>54</v>
      </c>
      <c r="K9" s="2"/>
      <c r="P9" t="s">
        <v>12</v>
      </c>
      <c r="Q9">
        <v>0.97899999999999998</v>
      </c>
    </row>
    <row r="10" spans="9:17" x14ac:dyDescent="0.25">
      <c r="I10" s="3"/>
      <c r="J10">
        <v>57</v>
      </c>
      <c r="K10" s="2"/>
    </row>
    <row r="11" spans="9:17" x14ac:dyDescent="0.25">
      <c r="I11" s="3">
        <v>1000</v>
      </c>
      <c r="J11">
        <v>77</v>
      </c>
      <c r="K11" s="2">
        <f>AVERAGE(J11:J13)</f>
        <v>77</v>
      </c>
      <c r="L11">
        <v>93.17</v>
      </c>
      <c r="M11">
        <v>50.36</v>
      </c>
      <c r="N11">
        <v>48.51</v>
      </c>
      <c r="P11" t="s">
        <v>11</v>
      </c>
      <c r="Q11">
        <f>(50-9.934)/0.0345</f>
        <v>1161.3333333333333</v>
      </c>
    </row>
    <row r="12" spans="9:17" x14ac:dyDescent="0.25">
      <c r="I12" s="3"/>
      <c r="J12">
        <v>78</v>
      </c>
      <c r="K12" s="2"/>
      <c r="P12" t="s">
        <v>12</v>
      </c>
      <c r="Q12">
        <v>0.97899999999999998</v>
      </c>
    </row>
    <row r="13" spans="9:17" x14ac:dyDescent="0.25">
      <c r="I13" s="3"/>
      <c r="J13">
        <v>76</v>
      </c>
      <c r="K13" s="2"/>
    </row>
    <row r="14" spans="9:17" x14ac:dyDescent="0.25">
      <c r="I14" s="3">
        <v>1250</v>
      </c>
      <c r="J14">
        <v>83</v>
      </c>
      <c r="K14" s="2">
        <f>AVERAGE(J14:J16)</f>
        <v>81.666666666666671</v>
      </c>
      <c r="L14">
        <v>98.49</v>
      </c>
      <c r="M14">
        <v>53.24</v>
      </c>
      <c r="N14">
        <v>51.28</v>
      </c>
      <c r="P14" t="s">
        <v>8</v>
      </c>
      <c r="Q14">
        <f>(50-15.578)/0.0549</f>
        <v>626.99453551912563</v>
      </c>
    </row>
    <row r="15" spans="9:17" x14ac:dyDescent="0.25">
      <c r="I15" s="3"/>
      <c r="J15">
        <v>82</v>
      </c>
      <c r="K15" s="2"/>
    </row>
    <row r="16" spans="9:17" x14ac:dyDescent="0.25">
      <c r="I16" s="3"/>
      <c r="J16">
        <v>80</v>
      </c>
      <c r="K16" s="2"/>
    </row>
    <row r="17" spans="8:18" x14ac:dyDescent="0.25">
      <c r="I17" s="3">
        <v>1500</v>
      </c>
      <c r="J17">
        <v>96</v>
      </c>
      <c r="K17" s="2">
        <f>AVERAGE(J17:J19)</f>
        <v>96</v>
      </c>
      <c r="L17">
        <v>116.7</v>
      </c>
      <c r="M17">
        <v>62.78</v>
      </c>
      <c r="N17">
        <v>60.48</v>
      </c>
      <c r="P17" t="s">
        <v>3</v>
      </c>
      <c r="Q17">
        <f>(50-18.896)/0.0665</f>
        <v>467.72932330827064</v>
      </c>
      <c r="R17">
        <v>54.9</v>
      </c>
    </row>
    <row r="18" spans="8:18" x14ac:dyDescent="0.25">
      <c r="I18" s="3"/>
      <c r="J18">
        <v>97</v>
      </c>
      <c r="K18" s="2"/>
      <c r="P18" t="s">
        <v>13</v>
      </c>
      <c r="Q18">
        <f>(50-15.578)/0.0549</f>
        <v>626.99453551912563</v>
      </c>
      <c r="R18">
        <v>66.5</v>
      </c>
    </row>
    <row r="19" spans="8:18" x14ac:dyDescent="0.25">
      <c r="I19" s="3"/>
      <c r="J19">
        <v>95</v>
      </c>
      <c r="K19" s="2"/>
      <c r="P19" t="s">
        <v>4</v>
      </c>
      <c r="Q19">
        <f>(50-10.311)/0.0358</f>
        <v>1108.6312849162011</v>
      </c>
      <c r="R19">
        <v>35.799999999999997</v>
      </c>
    </row>
    <row r="20" spans="8:18" x14ac:dyDescent="0.25">
      <c r="I20" s="3"/>
      <c r="P20" t="s">
        <v>5</v>
      </c>
      <c r="Q20">
        <f>(50-9.934)/0.0345</f>
        <v>1161.3333333333333</v>
      </c>
      <c r="R20">
        <v>34.5</v>
      </c>
    </row>
    <row r="22" spans="8:18" x14ac:dyDescent="0.25">
      <c r="H22" t="s">
        <v>7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R24"/>
  <sheetViews>
    <sheetView topLeftCell="B1" workbookViewId="0">
      <selection activeCell="N2" sqref="N2"/>
    </sheetView>
  </sheetViews>
  <sheetFormatPr defaultRowHeight="15" x14ac:dyDescent="0.25"/>
  <cols>
    <col min="9" max="9" width="13.85546875" customWidth="1"/>
    <col min="10" max="11" width="13.5703125" customWidth="1"/>
    <col min="12" max="12" width="13.7109375" customWidth="1"/>
    <col min="13" max="13" width="12.28515625" customWidth="1"/>
    <col min="14" max="14" width="13.85546875" customWidth="1"/>
  </cols>
  <sheetData>
    <row r="1" spans="9:18" x14ac:dyDescent="0.25">
      <c r="I1" s="1" t="s">
        <v>0</v>
      </c>
      <c r="J1" t="s">
        <v>1</v>
      </c>
      <c r="K1" t="s">
        <v>2</v>
      </c>
      <c r="L1" t="s">
        <v>3</v>
      </c>
      <c r="M1" t="s">
        <v>4</v>
      </c>
      <c r="N1" t="s">
        <v>5</v>
      </c>
    </row>
    <row r="2" spans="9:18" x14ac:dyDescent="0.25">
      <c r="I2" s="2">
        <v>2.5</v>
      </c>
      <c r="J2">
        <v>6</v>
      </c>
      <c r="K2" s="2">
        <f>AVERAGE(J2:J4)</f>
        <v>6</v>
      </c>
      <c r="L2">
        <v>7.26</v>
      </c>
      <c r="M2" s="2">
        <v>3.93</v>
      </c>
      <c r="N2">
        <v>3.78</v>
      </c>
    </row>
    <row r="3" spans="9:18" x14ac:dyDescent="0.25">
      <c r="I3" s="2"/>
      <c r="J3">
        <v>5</v>
      </c>
      <c r="K3" s="2"/>
    </row>
    <row r="4" spans="9:18" x14ac:dyDescent="0.25">
      <c r="I4" s="2"/>
      <c r="J4">
        <v>7</v>
      </c>
      <c r="K4" s="2"/>
      <c r="P4" t="s">
        <v>8</v>
      </c>
      <c r="Q4">
        <f>(50--2)/4.7163</f>
        <v>11.02559209549859</v>
      </c>
    </row>
    <row r="5" spans="9:18" x14ac:dyDescent="0.25">
      <c r="I5" s="2">
        <v>5</v>
      </c>
      <c r="J5">
        <v>22.5</v>
      </c>
      <c r="K5" s="2">
        <f>AVERAGE(J5:J7)</f>
        <v>22</v>
      </c>
      <c r="L5">
        <v>26.38</v>
      </c>
      <c r="M5">
        <v>14.26</v>
      </c>
      <c r="N5">
        <v>13.73</v>
      </c>
      <c r="P5" t="s">
        <v>12</v>
      </c>
      <c r="Q5">
        <v>0.98850000000000005</v>
      </c>
    </row>
    <row r="6" spans="9:18" x14ac:dyDescent="0.25">
      <c r="I6" s="2"/>
      <c r="J6">
        <v>23</v>
      </c>
      <c r="K6" s="2"/>
    </row>
    <row r="7" spans="9:18" x14ac:dyDescent="0.25">
      <c r="I7" s="2"/>
      <c r="J7">
        <v>20.5</v>
      </c>
      <c r="K7" s="2"/>
      <c r="P7" t="s">
        <v>9</v>
      </c>
      <c r="Q7">
        <f>(50-2.9907)/5.2396</f>
        <v>8.9719253378120474</v>
      </c>
    </row>
    <row r="8" spans="9:18" x14ac:dyDescent="0.25">
      <c r="I8" s="2">
        <v>7.5</v>
      </c>
      <c r="J8">
        <v>33</v>
      </c>
      <c r="K8" s="2">
        <f>AVERAGE(J8:J10)</f>
        <v>34</v>
      </c>
      <c r="L8">
        <v>41.14</v>
      </c>
      <c r="M8" s="2">
        <v>22.24</v>
      </c>
      <c r="N8">
        <v>21.42</v>
      </c>
      <c r="P8" t="s">
        <v>12</v>
      </c>
      <c r="Q8">
        <v>0.99590000000000001</v>
      </c>
    </row>
    <row r="9" spans="9:18" x14ac:dyDescent="0.25">
      <c r="I9" s="2"/>
      <c r="J9">
        <v>34</v>
      </c>
      <c r="K9" s="2"/>
    </row>
    <row r="10" spans="9:18" x14ac:dyDescent="0.25">
      <c r="I10" s="2"/>
      <c r="J10">
        <v>35</v>
      </c>
      <c r="K10" s="2"/>
      <c r="P10" t="s">
        <v>10</v>
      </c>
      <c r="Q10">
        <f>(50--1.4419)/3.0287</f>
        <v>16.984811965529762</v>
      </c>
    </row>
    <row r="11" spans="9:18" x14ac:dyDescent="0.25">
      <c r="I11" s="2">
        <v>10</v>
      </c>
      <c r="J11">
        <v>41</v>
      </c>
      <c r="K11" s="2">
        <f>AVERAGE(J11:J13)</f>
        <v>42.666666666666664</v>
      </c>
      <c r="L11">
        <v>51.43</v>
      </c>
      <c r="M11" s="2">
        <v>27.8</v>
      </c>
      <c r="N11">
        <v>26.78</v>
      </c>
      <c r="P11" t="s">
        <v>12</v>
      </c>
      <c r="Q11">
        <v>0.98699999999999999</v>
      </c>
    </row>
    <row r="12" spans="9:18" x14ac:dyDescent="0.25">
      <c r="I12" s="2"/>
      <c r="J12">
        <v>44</v>
      </c>
      <c r="K12" s="2"/>
    </row>
    <row r="13" spans="9:18" x14ac:dyDescent="0.25">
      <c r="I13" s="2"/>
      <c r="J13">
        <v>43</v>
      </c>
      <c r="K13" s="2"/>
      <c r="P13" t="s">
        <v>11</v>
      </c>
      <c r="Q13">
        <f>(50--1.3974)/2.9182</f>
        <v>17.612706462888081</v>
      </c>
    </row>
    <row r="14" spans="9:18" x14ac:dyDescent="0.25">
      <c r="I14" s="2">
        <v>12.5</v>
      </c>
      <c r="J14">
        <v>60.6</v>
      </c>
      <c r="K14" s="2">
        <f>AVERAGE(J14:J16)</f>
        <v>60.166666666666664</v>
      </c>
      <c r="L14">
        <v>71.39</v>
      </c>
      <c r="M14" s="2">
        <v>38.590000000000003</v>
      </c>
      <c r="N14">
        <v>37.17</v>
      </c>
      <c r="P14" t="s">
        <v>12</v>
      </c>
      <c r="Q14">
        <v>0.98709999999999998</v>
      </c>
    </row>
    <row r="15" spans="9:18" x14ac:dyDescent="0.25">
      <c r="I15" s="2"/>
      <c r="J15">
        <v>61</v>
      </c>
      <c r="K15" s="2"/>
    </row>
    <row r="16" spans="9:18" x14ac:dyDescent="0.25">
      <c r="I16" s="2"/>
      <c r="J16">
        <v>58.9</v>
      </c>
      <c r="K16" s="2"/>
      <c r="P16" t="s">
        <v>3</v>
      </c>
      <c r="Q16">
        <f>(50-2.9907)/5.2396</f>
        <v>8.9719253378120474</v>
      </c>
      <c r="R16">
        <v>0.47</v>
      </c>
    </row>
    <row r="17" spans="5:18" x14ac:dyDescent="0.25">
      <c r="I17" s="2">
        <v>15</v>
      </c>
      <c r="J17">
        <v>70</v>
      </c>
      <c r="K17" s="2">
        <f>AVERAGE(J17:J19)</f>
        <v>71.166666666666671</v>
      </c>
      <c r="L17">
        <v>85.91</v>
      </c>
      <c r="M17" s="2">
        <v>46.43</v>
      </c>
      <c r="N17">
        <v>44.73</v>
      </c>
      <c r="P17" t="s">
        <v>13</v>
      </c>
      <c r="Q17">
        <f>(50--2)/4.7163</f>
        <v>11.02559209549859</v>
      </c>
      <c r="R17">
        <v>0.52400000000000002</v>
      </c>
    </row>
    <row r="18" spans="5:18" x14ac:dyDescent="0.25">
      <c r="I18" s="2"/>
      <c r="J18">
        <v>71.5</v>
      </c>
      <c r="K18" s="2"/>
      <c r="P18" t="s">
        <v>4</v>
      </c>
      <c r="Q18">
        <f>(50--1.4419)/3.0287</f>
        <v>16.984811965529762</v>
      </c>
      <c r="R18">
        <v>0.73</v>
      </c>
    </row>
    <row r="19" spans="5:18" x14ac:dyDescent="0.25">
      <c r="I19" s="2"/>
      <c r="J19">
        <v>72</v>
      </c>
      <c r="K19" s="2"/>
      <c r="P19" t="s">
        <v>5</v>
      </c>
      <c r="Q19">
        <f>(50--1.3974)/2.9182</f>
        <v>17.612706462888081</v>
      </c>
      <c r="R19">
        <v>0.82</v>
      </c>
    </row>
    <row r="20" spans="5:18" x14ac:dyDescent="0.25">
      <c r="I20" s="2">
        <v>20</v>
      </c>
      <c r="J20">
        <v>88.9</v>
      </c>
      <c r="K20" s="2">
        <f>AVERAGE(J20:J22)</f>
        <v>87.683333333333337</v>
      </c>
      <c r="L20">
        <v>104.2</v>
      </c>
      <c r="M20" s="2">
        <v>56.24</v>
      </c>
      <c r="N20">
        <v>54.18</v>
      </c>
    </row>
    <row r="21" spans="5:18" x14ac:dyDescent="0.25">
      <c r="J21">
        <v>86.5</v>
      </c>
    </row>
    <row r="22" spans="5:18" x14ac:dyDescent="0.25">
      <c r="J22">
        <v>87.65</v>
      </c>
    </row>
    <row r="24" spans="5:18" x14ac:dyDescent="0.25">
      <c r="E24" t="s">
        <v>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DPPH</vt:lpstr>
      <vt:lpstr>ABST</vt:lpstr>
      <vt:lpstr>ورقة3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 Seufi</dc:creator>
  <cp:lastModifiedBy>Prof Seufi</cp:lastModifiedBy>
  <dcterms:created xsi:type="dcterms:W3CDTF">2020-08-09T23:37:10Z</dcterms:created>
  <dcterms:modified xsi:type="dcterms:W3CDTF">2020-12-30T07:09:52Z</dcterms:modified>
</cp:coreProperties>
</file>