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51"/>
  </bookViews>
  <sheets>
    <sheet name="q-PCR  under cold stress" sheetId="13" r:id="rId1"/>
    <sheet name="0h-cold" sheetId="14" r:id="rId2"/>
    <sheet name="6h-cold" sheetId="15" r:id="rId3"/>
    <sheet name="12h-cold" sheetId="16" r:id="rId4"/>
    <sheet name="24h-cold" sheetId="17" r:id="rId5"/>
    <sheet name="48h-cold" sheetId="18" r:id="rId6"/>
    <sheet name="q-PCR  under hot stress" sheetId="7" r:id="rId7"/>
    <sheet name="0h-hot" sheetId="8" r:id="rId8"/>
    <sheet name="6h-hot" sheetId="9" r:id="rId9"/>
    <sheet name="12h-hot" sheetId="10" r:id="rId10"/>
    <sheet name="24h-hot" sheetId="11" r:id="rId11"/>
    <sheet name="48h-hot" sheetId="12" r:id="rId12"/>
    <sheet name="P-value" sheetId="19" r:id="rId13"/>
  </sheets>
  <calcPr calcId="144525" concurrentCalc="0"/>
</workbook>
</file>

<file path=xl/sharedStrings.xml><?xml version="1.0" encoding="utf-8"?>
<sst xmlns="http://schemas.openxmlformats.org/spreadsheetml/2006/main" count="614" uniqueCount="47">
  <si>
    <t>Average Fold Change</t>
  </si>
  <si>
    <t>BjuNAC073</t>
  </si>
  <si>
    <t>BjuNAC240</t>
  </si>
  <si>
    <t>BjuNAC241</t>
  </si>
  <si>
    <t>BjuNAC112</t>
  </si>
  <si>
    <t>BjuNAC184</t>
  </si>
  <si>
    <t>BjuNAC083</t>
  </si>
  <si>
    <t>BjuNAC223</t>
  </si>
  <si>
    <t>BjuNAC006</t>
  </si>
  <si>
    <t>BjuNAC074</t>
  </si>
  <si>
    <t>BjuNAC295</t>
  </si>
  <si>
    <t>BjuNAC170</t>
  </si>
  <si>
    <t>BjuNAC178</t>
  </si>
  <si>
    <t>BjuNAC146</t>
  </si>
  <si>
    <t>BjuNAC268</t>
  </si>
  <si>
    <t>0h</t>
  </si>
  <si>
    <t>6h</t>
  </si>
  <si>
    <t>12h</t>
  </si>
  <si>
    <t>24h</t>
  </si>
  <si>
    <t>48h</t>
  </si>
  <si>
    <t>calculate</t>
  </si>
  <si>
    <t>actin</t>
  </si>
  <si>
    <t>Ct average value</t>
  </si>
  <si>
    <t>STDev</t>
  </si>
  <si>
    <t>Δct-0h</t>
  </si>
  <si>
    <t>SQ-STDev</t>
  </si>
  <si>
    <t>ΔΔCt</t>
  </si>
  <si>
    <r>
      <rPr>
        <b/>
        <sz val="12"/>
        <color theme="1"/>
        <rFont val="Arial"/>
        <charset val="134"/>
      </rPr>
      <t>ΔΔCt+</t>
    </r>
    <r>
      <rPr>
        <b/>
        <sz val="12"/>
        <color theme="1"/>
        <rFont val="等线"/>
        <charset val="134"/>
      </rPr>
      <t>(</t>
    </r>
    <r>
      <rPr>
        <b/>
        <sz val="12"/>
        <color theme="1"/>
        <rFont val="Arial"/>
        <charset val="134"/>
      </rPr>
      <t>SQ-STDev</t>
    </r>
    <r>
      <rPr>
        <b/>
        <sz val="12"/>
        <color theme="1"/>
        <rFont val="等线"/>
        <charset val="134"/>
      </rPr>
      <t>)</t>
    </r>
  </si>
  <si>
    <r>
      <rPr>
        <b/>
        <sz val="12"/>
        <color theme="1"/>
        <rFont val="Arial"/>
        <charset val="134"/>
      </rPr>
      <t>ΔΔCt-</t>
    </r>
    <r>
      <rPr>
        <b/>
        <sz val="12"/>
        <color theme="1"/>
        <rFont val="等线"/>
        <charset val="134"/>
      </rPr>
      <t>(</t>
    </r>
    <r>
      <rPr>
        <b/>
        <sz val="12"/>
        <color theme="1"/>
        <rFont val="Arial"/>
        <charset val="134"/>
      </rPr>
      <t>SQ-STDev</t>
    </r>
    <r>
      <rPr>
        <b/>
        <sz val="12"/>
        <color theme="1"/>
        <rFont val="等线"/>
        <charset val="134"/>
      </rPr>
      <t>)</t>
    </r>
  </si>
  <si>
    <r>
      <rPr>
        <b/>
        <sz val="12"/>
        <color theme="1"/>
        <rFont val="Arial"/>
        <charset val="134"/>
      </rPr>
      <t>2^-(ΔΔCt+SQ-STDev</t>
    </r>
    <r>
      <rPr>
        <b/>
        <sz val="12"/>
        <color theme="1"/>
        <rFont val="等线"/>
        <charset val="134"/>
      </rPr>
      <t>)</t>
    </r>
  </si>
  <si>
    <r>
      <rPr>
        <b/>
        <sz val="12"/>
        <color theme="1"/>
        <rFont val="Arial"/>
        <charset val="134"/>
      </rPr>
      <t>2^-(ΔΔCt-SQ-STDev</t>
    </r>
    <r>
      <rPr>
        <b/>
        <sz val="12"/>
        <color theme="1"/>
        <rFont val="等线"/>
        <charset val="134"/>
      </rPr>
      <t>)</t>
    </r>
  </si>
  <si>
    <t>Δct-6h</t>
  </si>
  <si>
    <t>Δct</t>
  </si>
  <si>
    <t>Δct-12h</t>
  </si>
  <si>
    <t>Δct-48h</t>
  </si>
  <si>
    <t>Δct-0</t>
  </si>
  <si>
    <t>0h-cold</t>
  </si>
  <si>
    <t>6h-cold</t>
  </si>
  <si>
    <t>12h-cold</t>
  </si>
  <si>
    <t>24h-cold</t>
  </si>
  <si>
    <t>48h-cold</t>
  </si>
  <si>
    <t>0h-hot</t>
  </si>
  <si>
    <t>6h-hot</t>
  </si>
  <si>
    <t>12h-hot</t>
  </si>
  <si>
    <t>24h-hot</t>
  </si>
  <si>
    <t>48h-hot</t>
  </si>
  <si>
    <t>&lt;0.0001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</si>
</sst>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##0.00;\-###0.00"/>
    <numFmt numFmtId="178" formatCode="0.00_);[Red]\(0.00\)"/>
  </numFmts>
  <fonts count="28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name val="Arial"/>
      <charset val="134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color theme="1"/>
      <name val="Arial"/>
      <charset val="134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8.25"/>
      <name val="Tahoma"/>
      <charset val="134"/>
    </font>
    <font>
      <b/>
      <sz val="12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3" fillId="8" borderId="5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176" fontId="3" fillId="0" borderId="0" xfId="0" applyNumberFormat="1" applyFon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>
      <alignment vertical="center"/>
    </xf>
    <xf numFmtId="176" fontId="3" fillId="2" borderId="0" xfId="0" applyNumberFormat="1" applyFont="1" applyFill="1" applyAlignment="1">
      <alignment horizontal="left" vertical="center"/>
    </xf>
    <xf numFmtId="176" fontId="3" fillId="2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/>
    </xf>
    <xf numFmtId="176" fontId="0" fillId="2" borderId="0" xfId="0" applyNumberFormat="1" applyFill="1" applyAlignment="1">
      <alignment horizontal="center" vertical="center"/>
    </xf>
    <xf numFmtId="176" fontId="6" fillId="0" borderId="0" xfId="0" applyNumberFormat="1" applyFont="1" applyAlignment="1">
      <alignment horizontal="left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177" fontId="1" fillId="0" borderId="0" xfId="0" applyNumberFormat="1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top"/>
    </xf>
    <xf numFmtId="176" fontId="4" fillId="0" borderId="0" xfId="0" applyNumberFormat="1" applyFont="1" applyFill="1" applyBorder="1" applyAlignment="1" applyProtection="1">
      <alignment horizontal="center" vertical="top"/>
    </xf>
    <xf numFmtId="176" fontId="3" fillId="2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50" applyNumberFormat="1" applyFont="1" applyFill="1" applyBorder="1" applyAlignment="1" applyProtection="1">
      <alignment horizontal="center" vertical="top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ont="1" applyFill="1" applyBorder="1" applyAlignment="1" applyProtection="1">
      <alignment horizontal="center" vertical="top"/>
    </xf>
    <xf numFmtId="176" fontId="0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3" fillId="0" borderId="0" xfId="51" applyNumberFormat="1" applyFont="1" applyAlignment="1">
      <alignment horizontal="left" vertical="center"/>
    </xf>
    <xf numFmtId="176" fontId="1" fillId="0" borderId="0" xfId="51" applyNumberFormat="1" applyAlignment="1">
      <alignment horizontal="center" vertical="center"/>
    </xf>
    <xf numFmtId="176" fontId="3" fillId="2" borderId="0" xfId="51" applyNumberFormat="1" applyFont="1" applyFill="1" applyAlignment="1">
      <alignment horizontal="left" vertical="center"/>
    </xf>
    <xf numFmtId="176" fontId="3" fillId="2" borderId="0" xfId="51" applyNumberFormat="1" applyFont="1" applyFill="1" applyAlignment="1">
      <alignment horizontal="center" vertical="center"/>
    </xf>
    <xf numFmtId="176" fontId="4" fillId="0" borderId="0" xfId="51" applyNumberFormat="1" applyFont="1" applyAlignment="1">
      <alignment horizontal="center" vertical="center"/>
    </xf>
    <xf numFmtId="176" fontId="6" fillId="0" borderId="0" xfId="51" applyNumberFormat="1" applyFont="1" applyAlignment="1">
      <alignment horizontal="left"/>
    </xf>
    <xf numFmtId="176" fontId="3" fillId="0" borderId="0" xfId="51" applyNumberFormat="1" applyFont="1" applyAlignment="1">
      <alignment horizontal="center" vertical="center"/>
    </xf>
    <xf numFmtId="176" fontId="6" fillId="0" borderId="0" xfId="51" applyNumberFormat="1" applyFont="1" applyAlignment="1"/>
    <xf numFmtId="0" fontId="3" fillId="0" borderId="0" xfId="51" applyFont="1" applyAlignment="1">
      <alignment horizontal="center" vertical="center"/>
    </xf>
    <xf numFmtId="0" fontId="1" fillId="0" borderId="0" xfId="5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zoomScale="70" zoomScaleNormal="70" workbookViewId="0">
      <selection activeCell="E25" sqref="E25"/>
    </sheetView>
  </sheetViews>
  <sheetFormatPr defaultColWidth="9" defaultRowHeight="14"/>
  <cols>
    <col min="1" max="1" width="19.3333333333333" style="49" customWidth="1"/>
    <col min="2" max="16" width="12.6666666666667" style="50" customWidth="1"/>
    <col min="17" max="16384" width="9" style="50"/>
  </cols>
  <sheetData>
    <row r="1" spans="1:15">
      <c r="A1" s="44" t="s">
        <v>0</v>
      </c>
      <c r="B1" s="44" t="s">
        <v>1</v>
      </c>
      <c r="C1" s="44" t="s">
        <v>2</v>
      </c>
      <c r="D1" s="44" t="s">
        <v>3</v>
      </c>
      <c r="E1" s="44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4" t="s">
        <v>9</v>
      </c>
      <c r="K1" s="44" t="s">
        <v>10</v>
      </c>
      <c r="L1" s="44" t="s">
        <v>11</v>
      </c>
      <c r="M1" s="44" t="s">
        <v>12</v>
      </c>
      <c r="N1" s="44" t="s">
        <v>13</v>
      </c>
      <c r="O1" s="44" t="s">
        <v>14</v>
      </c>
    </row>
    <row r="2" spans="1:18">
      <c r="A2" s="49" t="s">
        <v>15</v>
      </c>
      <c r="B2" s="42">
        <v>1.05985826515951</v>
      </c>
      <c r="C2" s="42">
        <v>1.02400591323124</v>
      </c>
      <c r="D2" s="42">
        <v>1.0536301994566</v>
      </c>
      <c r="E2" s="42">
        <v>1.02474971012301</v>
      </c>
      <c r="F2" s="42">
        <v>1.03295183772918</v>
      </c>
      <c r="G2" s="42">
        <v>1.04100395963995</v>
      </c>
      <c r="H2" s="42">
        <v>1.02680060086189</v>
      </c>
      <c r="I2" s="42">
        <v>1.17370716687853</v>
      </c>
      <c r="J2" s="42">
        <v>1.02794396231067</v>
      </c>
      <c r="K2" s="42">
        <v>1.02637477120087</v>
      </c>
      <c r="L2" s="42">
        <v>1.02423857068432</v>
      </c>
      <c r="M2" s="42">
        <v>1.0237352829063</v>
      </c>
      <c r="N2" s="42">
        <v>1.02444357686223</v>
      </c>
      <c r="O2" s="42">
        <v>1.0241038202739</v>
      </c>
      <c r="R2" s="42"/>
    </row>
    <row r="3" spans="1:15">
      <c r="A3" s="49" t="s">
        <v>16</v>
      </c>
      <c r="B3" s="42">
        <v>1.2616095247848</v>
      </c>
      <c r="C3" s="42">
        <v>0.967440597366591</v>
      </c>
      <c r="D3" s="42">
        <v>1.28224143770897</v>
      </c>
      <c r="E3" s="42">
        <v>0.636246549675314</v>
      </c>
      <c r="F3" s="42">
        <v>0.73874122295566</v>
      </c>
      <c r="G3" s="42">
        <v>3.55361424503823</v>
      </c>
      <c r="H3" s="42">
        <v>0.777138715508276</v>
      </c>
      <c r="I3" s="42">
        <v>1.03372269177139</v>
      </c>
      <c r="J3" s="42">
        <v>0.228171860536619</v>
      </c>
      <c r="K3" s="42">
        <v>0.0143954751125495</v>
      </c>
      <c r="L3" s="42">
        <v>7.13445859525484</v>
      </c>
      <c r="M3" s="42">
        <v>2.33964089684757</v>
      </c>
      <c r="N3" s="42">
        <v>1.17281239344093</v>
      </c>
      <c r="O3" s="42">
        <v>1.41949479394141</v>
      </c>
    </row>
    <row r="4" spans="1:15">
      <c r="A4" s="49" t="s">
        <v>17</v>
      </c>
      <c r="B4" s="42">
        <v>1.16966154432725</v>
      </c>
      <c r="C4" s="42">
        <v>1.15207106822974</v>
      </c>
      <c r="D4" s="42">
        <v>0.580027156161609</v>
      </c>
      <c r="E4" s="42">
        <v>0.534940502738303</v>
      </c>
      <c r="F4" s="42">
        <v>0.809580960324954</v>
      </c>
      <c r="G4" s="42">
        <v>2.89778436911297</v>
      </c>
      <c r="H4" s="42">
        <v>0.779401723638521</v>
      </c>
      <c r="I4" s="42">
        <v>0.752998980927305</v>
      </c>
      <c r="J4" s="42">
        <v>0.199246563580035</v>
      </c>
      <c r="K4" s="42">
        <v>0.112461530298041</v>
      </c>
      <c r="L4" s="42">
        <v>8.22591303681105</v>
      </c>
      <c r="M4" s="42">
        <v>1.23947704058724</v>
      </c>
      <c r="N4" s="42">
        <v>1.61913506297838</v>
      </c>
      <c r="O4" s="42">
        <v>2.00680719319831</v>
      </c>
    </row>
    <row r="5" spans="1:15">
      <c r="A5" s="49" t="s">
        <v>18</v>
      </c>
      <c r="B5" s="42">
        <v>2.89115542091492</v>
      </c>
      <c r="C5" s="42">
        <v>1.28388451606252</v>
      </c>
      <c r="D5" s="42">
        <v>2.43426677715619</v>
      </c>
      <c r="E5" s="42">
        <v>0.993376812330626</v>
      </c>
      <c r="F5" s="42">
        <v>0.862080811112805</v>
      </c>
      <c r="G5" s="42">
        <v>16.3809203313573</v>
      </c>
      <c r="H5" s="42">
        <v>9.36141236886305</v>
      </c>
      <c r="I5" s="42">
        <v>10.4662141505093</v>
      </c>
      <c r="J5" s="42">
        <v>0.53862887568219</v>
      </c>
      <c r="K5" s="42">
        <v>0.153744281234264</v>
      </c>
      <c r="L5" s="42">
        <v>10.0186998823506</v>
      </c>
      <c r="M5" s="42">
        <v>0.652650672388654</v>
      </c>
      <c r="N5" s="42">
        <v>0.541435309864371</v>
      </c>
      <c r="O5" s="42">
        <v>0.607019643319001</v>
      </c>
    </row>
    <row r="6" spans="1:15">
      <c r="A6" s="49" t="s">
        <v>19</v>
      </c>
      <c r="B6" s="42">
        <v>2.68978426633594</v>
      </c>
      <c r="C6" s="42">
        <v>1.24735558020354</v>
      </c>
      <c r="D6" s="42">
        <v>2.12422448887473</v>
      </c>
      <c r="E6" s="42">
        <v>0.841301171777855</v>
      </c>
      <c r="F6" s="42">
        <v>1.08705293145954</v>
      </c>
      <c r="G6" s="42">
        <v>2.37769620149558</v>
      </c>
      <c r="H6" s="42">
        <v>6.47858809668382</v>
      </c>
      <c r="I6" s="42">
        <v>3.73748453076999</v>
      </c>
      <c r="J6" s="42">
        <v>0.348119879103165</v>
      </c>
      <c r="K6" s="42">
        <v>0.194926162096908</v>
      </c>
      <c r="L6" s="42">
        <v>7.89384422224302</v>
      </c>
      <c r="M6" s="42">
        <v>0.450123804612193</v>
      </c>
      <c r="N6" s="42">
        <v>0.231084225959865</v>
      </c>
      <c r="O6" s="42">
        <v>0.239513970416717</v>
      </c>
    </row>
    <row r="7" spans="2:11"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2:11"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2:11"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2:11"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spans="2:11"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2:13"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</row>
    <row r="13" spans="2:11"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2:11"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2:11">
      <c r="B15" s="42"/>
      <c r="C15" s="42"/>
      <c r="D15" s="42"/>
      <c r="E15" s="42"/>
      <c r="F15" s="42"/>
      <c r="G15" s="42"/>
      <c r="H15" s="42"/>
      <c r="I15" s="42"/>
      <c r="J15" s="42"/>
      <c r="K15" s="42"/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zoomScale="70" zoomScaleNormal="70" workbookViewId="0">
      <selection activeCell="J22" sqref="J22"/>
    </sheetView>
  </sheetViews>
  <sheetFormatPr defaultColWidth="9" defaultRowHeight="14"/>
  <cols>
    <col min="1" max="1" width="18.4416666666667" style="25" customWidth="1"/>
    <col min="2" max="2" width="7.44166666666667" style="13" customWidth="1"/>
    <col min="3" max="16" width="13" style="13" customWidth="1"/>
    <col min="17" max="18" width="9" style="26"/>
    <col min="19" max="16384" width="9" style="13"/>
  </cols>
  <sheetData>
    <row r="1" spans="1:18">
      <c r="A1" s="6" t="s">
        <v>20</v>
      </c>
      <c r="B1" s="27" t="s">
        <v>21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13"/>
      <c r="R1" s="13"/>
    </row>
    <row r="2" spans="2:18">
      <c r="B2" s="28">
        <v>20.7774341667153</v>
      </c>
      <c r="C2" s="29">
        <v>25.7905758365662</v>
      </c>
      <c r="D2" s="29">
        <v>25.9064569960141</v>
      </c>
      <c r="E2" s="29">
        <v>26.5528106930267</v>
      </c>
      <c r="F2" s="29">
        <v>25.6038915230032</v>
      </c>
      <c r="G2" s="29">
        <v>25.6049385718094</v>
      </c>
      <c r="H2" s="29">
        <v>21.3787187860178</v>
      </c>
      <c r="I2" s="29">
        <v>25.580490410829</v>
      </c>
      <c r="Q2" s="13"/>
      <c r="R2" s="13"/>
    </row>
    <row r="3" spans="2:18">
      <c r="B3" s="28">
        <v>20.2223179111553</v>
      </c>
      <c r="C3" s="29">
        <v>25.9516007336287</v>
      </c>
      <c r="D3" s="29">
        <v>25.9074836520515</v>
      </c>
      <c r="E3" s="29">
        <v>26.59229261969</v>
      </c>
      <c r="F3" s="29">
        <v>25.3276486197137</v>
      </c>
      <c r="G3" s="29">
        <v>25.7556688250571</v>
      </c>
      <c r="H3" s="29">
        <v>21.2319677726198</v>
      </c>
      <c r="I3" s="29">
        <v>25.1354756422021</v>
      </c>
      <c r="Q3" s="13"/>
      <c r="R3" s="13"/>
    </row>
    <row r="4" spans="2:18">
      <c r="B4" s="28">
        <v>20.4966456164977</v>
      </c>
      <c r="C4" s="29">
        <v>25.7931776076138</v>
      </c>
      <c r="D4" s="29">
        <v>26.2048329148527</v>
      </c>
      <c r="E4" s="29">
        <v>26.4209391119805</v>
      </c>
      <c r="F4" s="29">
        <v>25.1920418283719</v>
      </c>
      <c r="G4" s="29">
        <v>25.5999749519015</v>
      </c>
      <c r="H4" s="29">
        <v>21.6466418052463</v>
      </c>
      <c r="I4" s="29">
        <v>25.1446264479305</v>
      </c>
      <c r="Q4" s="13"/>
      <c r="R4" s="13"/>
    </row>
    <row r="5" spans="1:18">
      <c r="A5" s="9" t="s">
        <v>22</v>
      </c>
      <c r="B5" s="13">
        <f t="shared" ref="B5:I5" si="0">AVERAGE(B2:B4)</f>
        <v>20.4987992314561</v>
      </c>
      <c r="C5" s="13">
        <f t="shared" si="0"/>
        <v>25.8451180592696</v>
      </c>
      <c r="D5" s="13">
        <f t="shared" si="0"/>
        <v>26.0062578543061</v>
      </c>
      <c r="E5" s="13">
        <f t="shared" si="0"/>
        <v>26.5220141415657</v>
      </c>
      <c r="F5" s="13">
        <f t="shared" si="0"/>
        <v>25.3745273236963</v>
      </c>
      <c r="G5" s="13">
        <f t="shared" si="0"/>
        <v>25.6535274495893</v>
      </c>
      <c r="H5" s="13">
        <f t="shared" si="0"/>
        <v>21.419109454628</v>
      </c>
      <c r="I5" s="13">
        <f t="shared" si="0"/>
        <v>25.2868641669872</v>
      </c>
      <c r="Q5" s="13"/>
      <c r="R5" s="13"/>
    </row>
    <row r="6" spans="1:18">
      <c r="A6" s="25" t="s">
        <v>32</v>
      </c>
      <c r="C6" s="13">
        <f>C5-$B5</f>
        <v>5.34631882781347</v>
      </c>
      <c r="D6" s="13">
        <f t="shared" ref="D6:I6" si="1">D5-$B5</f>
        <v>5.50745862285</v>
      </c>
      <c r="E6" s="13">
        <f t="shared" si="1"/>
        <v>6.02321491010963</v>
      </c>
      <c r="F6" s="13">
        <f t="shared" si="1"/>
        <v>4.87572809224017</v>
      </c>
      <c r="G6" s="13">
        <f t="shared" si="1"/>
        <v>5.15472821813323</v>
      </c>
      <c r="H6" s="13">
        <f t="shared" si="1"/>
        <v>0.920310223171867</v>
      </c>
      <c r="I6" s="13">
        <f t="shared" si="1"/>
        <v>4.7880649355311</v>
      </c>
      <c r="Q6" s="13"/>
      <c r="R6" s="13"/>
    </row>
    <row r="7" ht="15.5" spans="1:18">
      <c r="A7" s="10" t="s">
        <v>23</v>
      </c>
      <c r="B7" s="13">
        <f>STDEV(B2:B4)</f>
        <v>0.277564394041779</v>
      </c>
      <c r="C7" s="13">
        <f>STDEV(C2:C4)</f>
        <v>0.092225876288332</v>
      </c>
      <c r="D7" s="13">
        <f t="shared" ref="D7:I7" si="2">STDEV(D2:D4)</f>
        <v>0.171971813123458</v>
      </c>
      <c r="E7" s="13">
        <f t="shared" si="2"/>
        <v>0.0897319722144984</v>
      </c>
      <c r="F7" s="13">
        <f t="shared" si="2"/>
        <v>0.209888666695674</v>
      </c>
      <c r="G7" s="13">
        <f t="shared" si="2"/>
        <v>0.0884918347503485</v>
      </c>
      <c r="H7" s="13">
        <f t="shared" si="2"/>
        <v>0.210266956312121</v>
      </c>
      <c r="I7" s="13">
        <f t="shared" si="2"/>
        <v>0.25432894569013</v>
      </c>
      <c r="Q7" s="13"/>
      <c r="R7" s="13"/>
    </row>
    <row r="8" spans="1:18">
      <c r="A8" s="6" t="s">
        <v>20</v>
      </c>
      <c r="B8" s="27" t="s">
        <v>21</v>
      </c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  <c r="J8" s="27" t="s">
        <v>8</v>
      </c>
      <c r="K8" s="27" t="s">
        <v>9</v>
      </c>
      <c r="L8" s="27" t="s">
        <v>10</v>
      </c>
      <c r="M8" s="27" t="s">
        <v>11</v>
      </c>
      <c r="N8" s="27" t="s">
        <v>12</v>
      </c>
      <c r="O8" s="27" t="s">
        <v>13</v>
      </c>
      <c r="P8" s="27" t="s">
        <v>14</v>
      </c>
      <c r="Q8" s="13"/>
      <c r="R8" s="13"/>
    </row>
    <row r="9" spans="2:18">
      <c r="B9" s="28">
        <v>19.9629967174792</v>
      </c>
      <c r="J9" s="32">
        <v>27.882219931691</v>
      </c>
      <c r="K9" s="32">
        <v>28.4288526242258</v>
      </c>
      <c r="L9" s="32">
        <v>28.6331431023579</v>
      </c>
      <c r="M9" s="32">
        <v>26.0883895601964</v>
      </c>
      <c r="N9" s="32">
        <v>20.2876462564482</v>
      </c>
      <c r="O9" s="32">
        <v>22.7188656877561</v>
      </c>
      <c r="P9" s="32">
        <v>22.7601762636125</v>
      </c>
      <c r="Q9" s="13"/>
      <c r="R9" s="13"/>
    </row>
    <row r="10" spans="2:18">
      <c r="B10" s="28">
        <v>19.9403187191627</v>
      </c>
      <c r="J10" s="32">
        <v>27.2880870434418</v>
      </c>
      <c r="K10" s="32">
        <v>27.7355638791653</v>
      </c>
      <c r="L10" s="32">
        <v>28.0271235542547</v>
      </c>
      <c r="M10" s="32">
        <v>25.8540927938445</v>
      </c>
      <c r="N10" s="32">
        <v>20.1672958179835</v>
      </c>
      <c r="O10" s="32">
        <v>22.6011872372744</v>
      </c>
      <c r="P10" s="32">
        <v>22.0806289296466</v>
      </c>
      <c r="Q10" s="13"/>
      <c r="R10" s="13"/>
    </row>
    <row r="11" spans="2:18">
      <c r="B11" s="28">
        <v>20.9140142314959</v>
      </c>
      <c r="J11" s="32">
        <v>28.1406773259732</v>
      </c>
      <c r="K11" s="32">
        <v>27.874653042203</v>
      </c>
      <c r="L11" s="32">
        <v>28.0122292090382</v>
      </c>
      <c r="M11" s="32">
        <v>26.1171972215057</v>
      </c>
      <c r="N11" s="32">
        <v>20.155931403687</v>
      </c>
      <c r="O11" s="32">
        <v>22.5919827090453</v>
      </c>
      <c r="P11" s="32">
        <v>21.4301032981258</v>
      </c>
      <c r="Q11" s="13"/>
      <c r="R11" s="13"/>
    </row>
    <row r="12" spans="1:18">
      <c r="A12" s="9" t="s">
        <v>22</v>
      </c>
      <c r="B12" s="13">
        <f>AVERAGE(B9:B11)</f>
        <v>20.2724432227126</v>
      </c>
      <c r="J12" s="13">
        <f t="shared" ref="J12:P12" si="3">AVERAGE(J9:J11)</f>
        <v>27.7703281003687</v>
      </c>
      <c r="K12" s="13">
        <f t="shared" si="3"/>
        <v>28.0130231818647</v>
      </c>
      <c r="L12" s="13">
        <f t="shared" si="3"/>
        <v>28.2241652885503</v>
      </c>
      <c r="M12" s="13">
        <f t="shared" si="3"/>
        <v>26.0198931918489</v>
      </c>
      <c r="N12" s="13">
        <f t="shared" si="3"/>
        <v>20.2036244927062</v>
      </c>
      <c r="O12" s="13">
        <f t="shared" si="3"/>
        <v>22.6373452113586</v>
      </c>
      <c r="P12" s="13">
        <f t="shared" si="3"/>
        <v>22.0903028304616</v>
      </c>
      <c r="Q12" s="13"/>
      <c r="R12" s="13"/>
    </row>
    <row r="13" spans="1:18">
      <c r="A13" s="25" t="s">
        <v>32</v>
      </c>
      <c r="J13" s="13">
        <f>J12-$B12</f>
        <v>7.49788487765607</v>
      </c>
      <c r="K13" s="13">
        <f t="shared" ref="K13:P13" si="4">K12-$B12</f>
        <v>7.7405799591521</v>
      </c>
      <c r="L13" s="13">
        <f t="shared" si="4"/>
        <v>7.95172206583767</v>
      </c>
      <c r="M13" s="13">
        <f t="shared" si="4"/>
        <v>5.74744996913627</v>
      </c>
      <c r="N13" s="13">
        <f t="shared" si="4"/>
        <v>-0.0688187300063667</v>
      </c>
      <c r="O13" s="13">
        <f t="shared" si="4"/>
        <v>2.364901988646</v>
      </c>
      <c r="P13" s="13">
        <f t="shared" si="4"/>
        <v>1.81785960774904</v>
      </c>
      <c r="Q13" s="13"/>
      <c r="R13" s="13"/>
    </row>
    <row r="14" ht="15.5" spans="1:16">
      <c r="A14" s="10" t="s">
        <v>23</v>
      </c>
      <c r="B14" s="13">
        <f>STDEV(B9:B11)</f>
        <v>0.555732482751663</v>
      </c>
      <c r="J14" s="13">
        <f t="shared" ref="J14:P14" si="5">STDEV(J9:J11)</f>
        <v>0.437169742667815</v>
      </c>
      <c r="K14" s="13">
        <f t="shared" si="5"/>
        <v>0.366772467163757</v>
      </c>
      <c r="L14" s="13">
        <f t="shared" si="5"/>
        <v>0.354263460605253</v>
      </c>
      <c r="M14" s="13">
        <f t="shared" si="5"/>
        <v>0.144308001584572</v>
      </c>
      <c r="N14" s="13">
        <f t="shared" si="5"/>
        <v>0.0729865060460401</v>
      </c>
      <c r="O14" s="13">
        <f t="shared" si="5"/>
        <v>0.0707486529132296</v>
      </c>
      <c r="P14" s="13">
        <f t="shared" si="5"/>
        <v>0.665089250888466</v>
      </c>
    </row>
    <row r="17" spans="1:18">
      <c r="A17" s="30"/>
      <c r="B17" s="27"/>
      <c r="C17" s="27" t="s">
        <v>1</v>
      </c>
      <c r="D17" s="27" t="s">
        <v>2</v>
      </c>
      <c r="E17" s="27" t="s">
        <v>3</v>
      </c>
      <c r="F17" s="27" t="s">
        <v>4</v>
      </c>
      <c r="G17" s="27" t="s">
        <v>5</v>
      </c>
      <c r="H17" s="27" t="s">
        <v>6</v>
      </c>
      <c r="I17" s="27" t="s">
        <v>7</v>
      </c>
      <c r="J17" s="27" t="s">
        <v>8</v>
      </c>
      <c r="K17" s="27" t="s">
        <v>9</v>
      </c>
      <c r="L17" s="27" t="s">
        <v>10</v>
      </c>
      <c r="M17" s="27" t="s">
        <v>11</v>
      </c>
      <c r="N17" s="27" t="s">
        <v>12</v>
      </c>
      <c r="O17" s="27" t="s">
        <v>13</v>
      </c>
      <c r="P17" s="27" t="s">
        <v>14</v>
      </c>
      <c r="Q17" s="13"/>
      <c r="R17" s="13"/>
    </row>
    <row r="18" ht="15.5" spans="1:18">
      <c r="A18" s="12" t="s">
        <v>35</v>
      </c>
      <c r="C18" s="13">
        <v>7.28773638977233</v>
      </c>
      <c r="D18" s="13">
        <v>8.7206836076466</v>
      </c>
      <c r="E18" s="13">
        <v>7.1966876093937</v>
      </c>
      <c r="F18" s="13">
        <v>6.3634410036199</v>
      </c>
      <c r="G18" s="13">
        <v>6.40731909890273</v>
      </c>
      <c r="H18" s="13">
        <v>5.32691399724073</v>
      </c>
      <c r="I18" s="13">
        <v>8.1737344638644</v>
      </c>
      <c r="J18" s="13">
        <v>8.60330255167703</v>
      </c>
      <c r="K18" s="13">
        <v>9.2590398216871</v>
      </c>
      <c r="L18" s="13">
        <v>8.7000981230797</v>
      </c>
      <c r="M18" s="13">
        <v>7.78223176380506</v>
      </c>
      <c r="N18" s="13">
        <v>1.02905281092237</v>
      </c>
      <c r="O18" s="13">
        <v>3.62275412541853</v>
      </c>
      <c r="P18" s="13">
        <v>1.96907516914643</v>
      </c>
      <c r="Q18" s="13"/>
      <c r="R18" s="13"/>
    </row>
    <row r="19" ht="15.5" spans="1:18">
      <c r="A19" s="12" t="s">
        <v>32</v>
      </c>
      <c r="B19" s="31"/>
      <c r="C19" s="13">
        <v>5.34631882781342</v>
      </c>
      <c r="D19" s="13">
        <v>5.40817109257667</v>
      </c>
      <c r="E19" s="13">
        <v>5.9339131744883</v>
      </c>
      <c r="F19" s="13">
        <v>4.97076194692393</v>
      </c>
      <c r="G19" s="13">
        <v>5.1547282181332</v>
      </c>
      <c r="H19" s="13">
        <v>0.920310223171853</v>
      </c>
      <c r="I19" s="13">
        <v>4.78806493553109</v>
      </c>
      <c r="J19" s="13">
        <v>7.49788487765607</v>
      </c>
      <c r="K19" s="13">
        <v>7.7405799591521</v>
      </c>
      <c r="L19" s="13">
        <v>7.95172206583767</v>
      </c>
      <c r="M19" s="13">
        <v>5.74744996913627</v>
      </c>
      <c r="N19" s="13">
        <v>-0.0688187300063667</v>
      </c>
      <c r="O19" s="13">
        <v>2.364901988646</v>
      </c>
      <c r="P19" s="13">
        <v>1.81785960774904</v>
      </c>
      <c r="Q19" s="13"/>
      <c r="R19" s="13"/>
    </row>
    <row r="20" ht="15.5" spans="1:16">
      <c r="A20" s="12" t="s">
        <v>23</v>
      </c>
      <c r="C20" s="13">
        <v>0.092225876288332</v>
      </c>
      <c r="D20" s="13">
        <v>0.171971813123458</v>
      </c>
      <c r="E20" s="13">
        <v>0.0897319722144984</v>
      </c>
      <c r="F20" s="13">
        <v>0.209888666695674</v>
      </c>
      <c r="G20" s="13">
        <v>0.0884918347503485</v>
      </c>
      <c r="H20" s="13">
        <v>0.210266956312121</v>
      </c>
      <c r="I20" s="13">
        <v>0.25432894569013</v>
      </c>
      <c r="J20" s="13">
        <v>0.437169742667815</v>
      </c>
      <c r="K20" s="13">
        <v>0.366772467163757</v>
      </c>
      <c r="L20" s="13">
        <v>0.354263460605253</v>
      </c>
      <c r="M20" s="13">
        <v>0.144308001584572</v>
      </c>
      <c r="N20" s="13">
        <v>0.0729865060460401</v>
      </c>
      <c r="O20" s="13">
        <v>0.0707486529132296</v>
      </c>
      <c r="P20" s="13">
        <v>0.665089250888466</v>
      </c>
    </row>
    <row r="21" ht="15.5" spans="1:16">
      <c r="A21" s="12" t="s">
        <v>25</v>
      </c>
      <c r="C21" s="13">
        <f>SQRT(POWER(C20,2)+POWER($B7,2))</f>
        <v>0.292485222014602</v>
      </c>
      <c r="D21" s="13">
        <f t="shared" ref="D21:P21" si="6">SQRT(POWER(D20,2)+POWER($B7,2))</f>
        <v>0.326521511310893</v>
      </c>
      <c r="E21" s="13">
        <f t="shared" si="6"/>
        <v>0.291708449787255</v>
      </c>
      <c r="F21" s="13">
        <f t="shared" si="6"/>
        <v>0.347987421104654</v>
      </c>
      <c r="G21" s="13">
        <f t="shared" si="6"/>
        <v>0.291329362847728</v>
      </c>
      <c r="H21" s="13">
        <f t="shared" si="6"/>
        <v>0.348215717273852</v>
      </c>
      <c r="I21" s="13">
        <f t="shared" si="6"/>
        <v>0.376464082557198</v>
      </c>
      <c r="J21" s="13">
        <f>SQRT(POWER($B14,2)+POWER(J14,2))</f>
        <v>0.707075651037123</v>
      </c>
      <c r="K21" s="13">
        <f>SQRT(POWER($B14,2)+POWER(K14,2))</f>
        <v>0.6658533134668</v>
      </c>
      <c r="L21" s="13">
        <f t="shared" si="6"/>
        <v>0.450049544339053</v>
      </c>
      <c r="M21" s="13">
        <f t="shared" si="6"/>
        <v>0.312836686085748</v>
      </c>
      <c r="N21" s="13">
        <f t="shared" si="6"/>
        <v>0.287000039903462</v>
      </c>
      <c r="O21" s="13">
        <f t="shared" si="6"/>
        <v>0.286439111730253</v>
      </c>
      <c r="P21" s="13">
        <f t="shared" si="6"/>
        <v>0.720684191922621</v>
      </c>
    </row>
    <row r="22" ht="15.5" spans="1:16">
      <c r="A22" s="12" t="s">
        <v>26</v>
      </c>
      <c r="C22" s="13">
        <f>C19-C18</f>
        <v>-1.94141756195891</v>
      </c>
      <c r="D22" s="13">
        <f t="shared" ref="D22:P22" si="7">D19-D18</f>
        <v>-3.31251251506993</v>
      </c>
      <c r="E22" s="13">
        <f t="shared" si="7"/>
        <v>-1.2627744349054</v>
      </c>
      <c r="F22" s="13">
        <f t="shared" si="7"/>
        <v>-1.39267905669597</v>
      </c>
      <c r="G22" s="13">
        <f t="shared" si="7"/>
        <v>-1.25259088076953</v>
      </c>
      <c r="H22" s="13">
        <f t="shared" si="7"/>
        <v>-4.40660377406888</v>
      </c>
      <c r="I22" s="13">
        <f t="shared" si="7"/>
        <v>-3.38566952833331</v>
      </c>
      <c r="J22" s="13">
        <f t="shared" si="7"/>
        <v>-1.10541767402096</v>
      </c>
      <c r="K22" s="13">
        <f t="shared" si="7"/>
        <v>-1.518459862535</v>
      </c>
      <c r="L22" s="13">
        <f t="shared" si="7"/>
        <v>-0.74837605724203</v>
      </c>
      <c r="M22" s="13">
        <f t="shared" si="7"/>
        <v>-2.03478179466879</v>
      </c>
      <c r="N22" s="13">
        <f t="shared" si="7"/>
        <v>-1.09787154092874</v>
      </c>
      <c r="O22" s="13">
        <f t="shared" si="7"/>
        <v>-1.25785213677253</v>
      </c>
      <c r="P22" s="13">
        <f t="shared" si="7"/>
        <v>-0.15121556139739</v>
      </c>
    </row>
    <row r="23" ht="15.5" spans="1:16">
      <c r="A23" s="12" t="s">
        <v>27</v>
      </c>
      <c r="C23" s="13">
        <f>C22+C21</f>
        <v>-1.64893233994431</v>
      </c>
      <c r="D23" s="13">
        <f t="shared" ref="D23:P23" si="8">D22+D21</f>
        <v>-2.98599100375904</v>
      </c>
      <c r="E23" s="13">
        <f t="shared" si="8"/>
        <v>-0.971065985118145</v>
      </c>
      <c r="F23" s="13">
        <f t="shared" si="8"/>
        <v>-1.04469163559132</v>
      </c>
      <c r="G23" s="13">
        <f t="shared" si="8"/>
        <v>-0.961261517921802</v>
      </c>
      <c r="H23" s="13">
        <f t="shared" si="8"/>
        <v>-4.05838805679502</v>
      </c>
      <c r="I23" s="13">
        <f t="shared" si="8"/>
        <v>-3.00920544577611</v>
      </c>
      <c r="J23" s="13">
        <f t="shared" si="8"/>
        <v>-0.398342022983838</v>
      </c>
      <c r="K23" s="13">
        <f t="shared" si="8"/>
        <v>-0.8526065490682</v>
      </c>
      <c r="L23" s="13">
        <f t="shared" si="8"/>
        <v>-0.298326512902977</v>
      </c>
      <c r="M23" s="13">
        <f t="shared" si="8"/>
        <v>-1.72194510858304</v>
      </c>
      <c r="N23" s="13">
        <f t="shared" si="8"/>
        <v>-0.810871501025275</v>
      </c>
      <c r="O23" s="13">
        <f t="shared" si="8"/>
        <v>-0.971413025042276</v>
      </c>
      <c r="P23" s="13">
        <f t="shared" si="8"/>
        <v>0.569468630525231</v>
      </c>
    </row>
    <row r="24" ht="15.5" spans="1:16">
      <c r="A24" s="12" t="s">
        <v>28</v>
      </c>
      <c r="C24" s="13">
        <f>C22-C21</f>
        <v>-2.23390278397351</v>
      </c>
      <c r="D24" s="13">
        <f t="shared" ref="D24:P24" si="9">D22-D21</f>
        <v>-3.63903402638082</v>
      </c>
      <c r="E24" s="13">
        <f t="shared" si="9"/>
        <v>-1.55448288469266</v>
      </c>
      <c r="F24" s="13">
        <f t="shared" si="9"/>
        <v>-1.74066647780062</v>
      </c>
      <c r="G24" s="13">
        <f t="shared" si="9"/>
        <v>-1.54392024361726</v>
      </c>
      <c r="H24" s="13">
        <f t="shared" si="9"/>
        <v>-4.75481949134273</v>
      </c>
      <c r="I24" s="13">
        <f t="shared" si="9"/>
        <v>-3.76213361089051</v>
      </c>
      <c r="J24" s="13">
        <f t="shared" si="9"/>
        <v>-1.81249332505808</v>
      </c>
      <c r="K24" s="13">
        <f t="shared" si="9"/>
        <v>-2.1843131760018</v>
      </c>
      <c r="L24" s="13">
        <f t="shared" si="9"/>
        <v>-1.19842560158108</v>
      </c>
      <c r="M24" s="13">
        <f t="shared" si="9"/>
        <v>-2.34761848075454</v>
      </c>
      <c r="N24" s="13">
        <f t="shared" si="9"/>
        <v>-1.3848715808322</v>
      </c>
      <c r="O24" s="13">
        <f t="shared" si="9"/>
        <v>-1.54429124850278</v>
      </c>
      <c r="P24" s="13">
        <f t="shared" si="9"/>
        <v>-0.871899753320011</v>
      </c>
    </row>
    <row r="25" ht="15.5" spans="1:16">
      <c r="A25" s="12" t="s">
        <v>29</v>
      </c>
      <c r="C25" s="13">
        <f>POWER(2,-C23)</f>
        <v>3.13601473885314</v>
      </c>
      <c r="D25" s="13">
        <f t="shared" ref="D25:P25" si="10">POWER(2,-D23)</f>
        <v>7.92269357161886</v>
      </c>
      <c r="E25" s="13">
        <f t="shared" si="10"/>
        <v>1.96028848712931</v>
      </c>
      <c r="F25" s="13">
        <f t="shared" si="10"/>
        <v>2.06292537784432</v>
      </c>
      <c r="G25" s="13">
        <f t="shared" si="10"/>
        <v>1.94701165193076</v>
      </c>
      <c r="H25" s="13">
        <f t="shared" si="10"/>
        <v>16.6608263972613</v>
      </c>
      <c r="I25" s="13">
        <f t="shared" si="10"/>
        <v>8.05120903201409</v>
      </c>
      <c r="J25" s="13">
        <f t="shared" si="10"/>
        <v>1.31799237413927</v>
      </c>
      <c r="K25" s="13">
        <f t="shared" si="10"/>
        <v>1.80576048722107</v>
      </c>
      <c r="L25" s="13">
        <f t="shared" si="10"/>
        <v>1.22971714719004</v>
      </c>
      <c r="M25" s="13">
        <f t="shared" si="10"/>
        <v>3.29880867953774</v>
      </c>
      <c r="N25" s="13">
        <f t="shared" si="10"/>
        <v>1.75427083988019</v>
      </c>
      <c r="O25" s="13">
        <f t="shared" si="10"/>
        <v>1.96076009074471</v>
      </c>
      <c r="P25" s="13">
        <f t="shared" si="10"/>
        <v>0.673864938814347</v>
      </c>
    </row>
    <row r="26" ht="15.5" spans="1:16">
      <c r="A26" s="12" t="s">
        <v>30</v>
      </c>
      <c r="C26" s="13">
        <f>POWER(2,-C24)</f>
        <v>4.70404800813967</v>
      </c>
      <c r="D26" s="13">
        <f t="shared" ref="D26:P26" si="11">POWER(2,-D24)</f>
        <v>12.458288885877</v>
      </c>
      <c r="E26" s="13">
        <f t="shared" si="11"/>
        <v>2.93728424644291</v>
      </c>
      <c r="F26" s="13">
        <f t="shared" si="11"/>
        <v>3.34189516714643</v>
      </c>
      <c r="G26" s="13">
        <f t="shared" si="11"/>
        <v>2.91585755608117</v>
      </c>
      <c r="H26" s="13">
        <f t="shared" si="11"/>
        <v>26.9987272092675</v>
      </c>
      <c r="I26" s="13">
        <f t="shared" si="11"/>
        <v>13.5679759334966</v>
      </c>
      <c r="J26" s="13">
        <f t="shared" si="11"/>
        <v>3.51248806942014</v>
      </c>
      <c r="K26" s="13">
        <f t="shared" si="11"/>
        <v>4.54510358980307</v>
      </c>
      <c r="L26" s="13">
        <f t="shared" si="11"/>
        <v>2.29489095184299</v>
      </c>
      <c r="M26" s="13">
        <f t="shared" si="11"/>
        <v>5.08983356177251</v>
      </c>
      <c r="N26" s="13">
        <f t="shared" si="11"/>
        <v>2.61148710652676</v>
      </c>
      <c r="O26" s="13">
        <f t="shared" si="11"/>
        <v>2.91660749732177</v>
      </c>
      <c r="P26" s="13">
        <f t="shared" si="11"/>
        <v>1.83007116805498</v>
      </c>
    </row>
    <row r="27" ht="15.5" spans="1:16">
      <c r="A27" s="12" t="s">
        <v>0</v>
      </c>
      <c r="C27" s="13">
        <f>AVERAGE(C25:C26)</f>
        <v>3.92003137349641</v>
      </c>
      <c r="D27" s="13">
        <f t="shared" ref="D27:P27" si="12">AVERAGE(D25:D26)</f>
        <v>10.1904912287479</v>
      </c>
      <c r="E27" s="13">
        <f t="shared" si="12"/>
        <v>2.44878636678611</v>
      </c>
      <c r="F27" s="13">
        <f t="shared" si="12"/>
        <v>2.70241027249538</v>
      </c>
      <c r="G27" s="13">
        <f t="shared" si="12"/>
        <v>2.43143460400596</v>
      </c>
      <c r="H27" s="13">
        <f t="shared" si="12"/>
        <v>21.8297768032644</v>
      </c>
      <c r="I27" s="13">
        <f t="shared" si="12"/>
        <v>10.8095924827554</v>
      </c>
      <c r="J27" s="13">
        <f t="shared" si="12"/>
        <v>2.41524022177971</v>
      </c>
      <c r="K27" s="13">
        <f t="shared" si="12"/>
        <v>3.17543203851207</v>
      </c>
      <c r="L27" s="13">
        <f t="shared" si="12"/>
        <v>1.76230404951651</v>
      </c>
      <c r="M27" s="13">
        <f t="shared" si="12"/>
        <v>4.19432112065513</v>
      </c>
      <c r="N27" s="13">
        <f t="shared" si="12"/>
        <v>2.18287897320347</v>
      </c>
      <c r="O27" s="13">
        <f t="shared" si="12"/>
        <v>2.43868379403324</v>
      </c>
      <c r="P27" s="13">
        <f t="shared" si="12"/>
        <v>1.25196805343466</v>
      </c>
    </row>
  </sheetData>
  <mergeCells count="2">
    <mergeCell ref="A2:A4"/>
    <mergeCell ref="A9:A11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zoomScale="70" zoomScaleNormal="70" workbookViewId="0">
      <selection activeCell="C19" sqref="C19:P19"/>
    </sheetView>
  </sheetViews>
  <sheetFormatPr defaultColWidth="9" defaultRowHeight="14"/>
  <cols>
    <col min="1" max="1" width="18.3333333333333" style="14" customWidth="1"/>
    <col min="2" max="2" width="6.775" style="15" customWidth="1"/>
    <col min="3" max="16" width="12.6666666666667" style="15" customWidth="1"/>
    <col min="17" max="18" width="9" style="16"/>
    <col min="19" max="16384" width="9" style="15"/>
  </cols>
  <sheetData>
    <row r="1" spans="1:18">
      <c r="A1" s="17" t="s">
        <v>20</v>
      </c>
      <c r="B1" s="18" t="s">
        <v>21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7</v>
      </c>
      <c r="J1" s="18" t="s">
        <v>8</v>
      </c>
      <c r="K1" s="18" t="s">
        <v>9</v>
      </c>
      <c r="L1" s="18" t="s">
        <v>10</v>
      </c>
      <c r="M1" s="18" t="s">
        <v>11</v>
      </c>
      <c r="N1" s="18" t="s">
        <v>12</v>
      </c>
      <c r="O1" s="18" t="s">
        <v>13</v>
      </c>
      <c r="P1" s="18" t="s">
        <v>14</v>
      </c>
      <c r="Q1" s="15"/>
      <c r="R1" s="15"/>
    </row>
    <row r="2" spans="2:18">
      <c r="B2" s="19">
        <v>20.9206362547639</v>
      </c>
      <c r="C2" s="8">
        <v>25.6129424452288</v>
      </c>
      <c r="D2" s="8">
        <v>27.835512817552</v>
      </c>
      <c r="E2" s="8">
        <v>25.0907535212001</v>
      </c>
      <c r="F2" s="8">
        <v>25.0046472462523</v>
      </c>
      <c r="G2" s="8">
        <v>25.201054228726</v>
      </c>
      <c r="H2" s="8">
        <v>22.3064043309388</v>
      </c>
      <c r="I2" s="8">
        <v>25.8294910886645</v>
      </c>
      <c r="J2" s="8">
        <v>26.9387949834816</v>
      </c>
      <c r="K2" s="8">
        <v>27.9081222394982</v>
      </c>
      <c r="L2" s="8">
        <v>30.0321435408445</v>
      </c>
      <c r="M2" s="8">
        <v>28.0249813194847</v>
      </c>
      <c r="N2" s="8">
        <v>21.9782112371227</v>
      </c>
      <c r="O2" s="8">
        <v>23.0883892211791</v>
      </c>
      <c r="P2" s="8">
        <v>21.5788073443994</v>
      </c>
      <c r="Q2" s="15"/>
      <c r="R2" s="15"/>
    </row>
    <row r="3" spans="2:18">
      <c r="B3" s="19">
        <v>21.1528486199269</v>
      </c>
      <c r="C3" s="8">
        <v>25.3951559035229</v>
      </c>
      <c r="D3" s="8">
        <v>27.9353570858736</v>
      </c>
      <c r="E3" s="8">
        <v>25.4401761897511</v>
      </c>
      <c r="F3" s="8">
        <v>25.1170452890156</v>
      </c>
      <c r="G3" s="8">
        <v>25.1800499482504</v>
      </c>
      <c r="H3" s="8">
        <v>22.384625056042</v>
      </c>
      <c r="I3" s="8">
        <v>25.8675961170965</v>
      </c>
      <c r="J3" s="8">
        <v>27.2051037723866</v>
      </c>
      <c r="K3" s="8">
        <v>28.1137700121811</v>
      </c>
      <c r="L3" s="8">
        <v>30.5380653972895</v>
      </c>
      <c r="M3" s="8">
        <v>28.0292286515602</v>
      </c>
      <c r="N3" s="8">
        <v>21.5944225141539</v>
      </c>
      <c r="O3" s="8">
        <v>23.1105451496712</v>
      </c>
      <c r="P3" s="8">
        <v>21.6051261848709</v>
      </c>
      <c r="Q3" s="15"/>
      <c r="R3" s="15"/>
    </row>
    <row r="4" spans="2:18">
      <c r="B4" s="19">
        <v>21.6412996997523</v>
      </c>
      <c r="C4" s="8">
        <v>25.7557686165627</v>
      </c>
      <c r="D4" s="8">
        <v>28.0907861671468</v>
      </c>
      <c r="E4" s="8">
        <v>25.1514398693526</v>
      </c>
      <c r="F4" s="8">
        <v>25.0270461355109</v>
      </c>
      <c r="G4" s="8">
        <v>25.2707636744193</v>
      </c>
      <c r="H4" s="8">
        <v>22.3751560979336</v>
      </c>
      <c r="I4" s="8">
        <v>25.7360519344437</v>
      </c>
      <c r="J4" s="8">
        <v>26.850151797214</v>
      </c>
      <c r="K4" s="8">
        <v>28.2551834001851</v>
      </c>
      <c r="L4" s="8">
        <v>29.8072309897279</v>
      </c>
      <c r="M4" s="8">
        <v>28.2919951253197</v>
      </c>
      <c r="N4" s="8">
        <v>21.718487067257</v>
      </c>
      <c r="O4" s="8">
        <v>23.2358858002727</v>
      </c>
      <c r="P4" s="8">
        <v>21.7977757032921</v>
      </c>
      <c r="Q4" s="15"/>
      <c r="R4" s="15"/>
    </row>
    <row r="5" spans="1:18">
      <c r="A5" s="20" t="s">
        <v>22</v>
      </c>
      <c r="B5" s="21">
        <f t="shared" ref="B5:P5" si="0">AVERAGE(B2:B4)</f>
        <v>21.2382615248144</v>
      </c>
      <c r="C5" s="21">
        <f t="shared" si="0"/>
        <v>25.5879556551048</v>
      </c>
      <c r="D5" s="21">
        <f t="shared" si="0"/>
        <v>27.9538853568575</v>
      </c>
      <c r="E5" s="21">
        <f t="shared" si="0"/>
        <v>25.2274565267679</v>
      </c>
      <c r="F5" s="21">
        <f t="shared" si="0"/>
        <v>25.0495795569263</v>
      </c>
      <c r="G5" s="21">
        <f t="shared" si="0"/>
        <v>25.2172892837986</v>
      </c>
      <c r="H5" s="21">
        <f t="shared" si="0"/>
        <v>22.3553951616381</v>
      </c>
      <c r="I5" s="21">
        <f t="shared" si="0"/>
        <v>25.8110463800682</v>
      </c>
      <c r="J5" s="21">
        <f t="shared" si="0"/>
        <v>26.9980168510274</v>
      </c>
      <c r="K5" s="21">
        <f t="shared" si="0"/>
        <v>28.0923585506215</v>
      </c>
      <c r="L5" s="21">
        <f t="shared" si="0"/>
        <v>30.1258133092873</v>
      </c>
      <c r="M5" s="21">
        <f t="shared" si="0"/>
        <v>28.1154016987882</v>
      </c>
      <c r="N5" s="21">
        <f t="shared" si="0"/>
        <v>21.7637069395112</v>
      </c>
      <c r="O5" s="21">
        <f t="shared" si="0"/>
        <v>23.144940057041</v>
      </c>
      <c r="P5" s="21">
        <f t="shared" si="0"/>
        <v>21.6605697441875</v>
      </c>
      <c r="Q5" s="15"/>
      <c r="R5" s="15"/>
    </row>
    <row r="6" ht="15.5" spans="1:18">
      <c r="A6" s="10" t="s">
        <v>23</v>
      </c>
      <c r="B6" s="21">
        <f>STDEV(B2:B4)</f>
        <v>0.367845719666036</v>
      </c>
      <c r="C6" s="21">
        <f t="shared" ref="C6:P6" si="1">STDEV(C2:C4)</f>
        <v>0.181600211899675</v>
      </c>
      <c r="D6" s="21">
        <f t="shared" si="1"/>
        <v>0.128641336173781</v>
      </c>
      <c r="E6" s="21">
        <f t="shared" si="1"/>
        <v>0.186702837358663</v>
      </c>
      <c r="F6" s="21">
        <f t="shared" si="1"/>
        <v>0.0594907246112114</v>
      </c>
      <c r="G6" s="21">
        <f t="shared" si="1"/>
        <v>0.0474860799473749</v>
      </c>
      <c r="H6" s="21">
        <f t="shared" si="1"/>
        <v>0.0426906478209543</v>
      </c>
      <c r="I6" s="21">
        <f t="shared" si="1"/>
        <v>0.067683997029203</v>
      </c>
      <c r="J6" s="21">
        <f t="shared" si="1"/>
        <v>0.184738053379486</v>
      </c>
      <c r="K6" s="21">
        <f t="shared" si="1"/>
        <v>0.174518481339152</v>
      </c>
      <c r="L6" s="21">
        <f t="shared" si="1"/>
        <v>0.374313040060155</v>
      </c>
      <c r="M6" s="21">
        <f t="shared" si="1"/>
        <v>0.152949137552464</v>
      </c>
      <c r="N6" s="21">
        <f t="shared" si="1"/>
        <v>0.19584961987331</v>
      </c>
      <c r="O6" s="21">
        <f t="shared" si="1"/>
        <v>0.0795365793255634</v>
      </c>
      <c r="P6" s="21">
        <f t="shared" si="1"/>
        <v>0.119550310544589</v>
      </c>
      <c r="Q6" s="15"/>
      <c r="R6" s="15"/>
    </row>
    <row r="7" spans="1:18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15"/>
      <c r="R7" s="15"/>
    </row>
    <row r="8" spans="1:18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15"/>
      <c r="R8" s="15"/>
    </row>
    <row r="9" spans="1:18">
      <c r="A9" s="17"/>
      <c r="B9" s="22"/>
      <c r="C9" s="18" t="s">
        <v>1</v>
      </c>
      <c r="D9" s="18" t="s">
        <v>2</v>
      </c>
      <c r="E9" s="18" t="s">
        <v>3</v>
      </c>
      <c r="F9" s="18" t="s">
        <v>4</v>
      </c>
      <c r="G9" s="18" t="s">
        <v>5</v>
      </c>
      <c r="H9" s="18" t="s">
        <v>6</v>
      </c>
      <c r="I9" s="18" t="s">
        <v>7</v>
      </c>
      <c r="J9" s="18" t="s">
        <v>8</v>
      </c>
      <c r="K9" s="18" t="s">
        <v>9</v>
      </c>
      <c r="L9" s="18" t="s">
        <v>10</v>
      </c>
      <c r="M9" s="18" t="s">
        <v>11</v>
      </c>
      <c r="N9" s="18" t="s">
        <v>12</v>
      </c>
      <c r="O9" s="18" t="s">
        <v>13</v>
      </c>
      <c r="P9" s="18" t="s">
        <v>14</v>
      </c>
      <c r="Q9" s="15"/>
      <c r="R9" s="15"/>
    </row>
    <row r="10" ht="15.5" spans="1:18">
      <c r="A10" s="12" t="s">
        <v>35</v>
      </c>
      <c r="C10" s="23">
        <v>7.28773638977233</v>
      </c>
      <c r="D10" s="23">
        <v>8.7206836076466</v>
      </c>
      <c r="E10" s="23">
        <v>7.1966876093937</v>
      </c>
      <c r="F10" s="23">
        <v>6.3634410036199</v>
      </c>
      <c r="G10" s="23">
        <v>6.40731909890273</v>
      </c>
      <c r="H10" s="23">
        <v>5.32691399724073</v>
      </c>
      <c r="I10" s="23">
        <v>8.1737344638644</v>
      </c>
      <c r="J10" s="23">
        <v>8.60330255167703</v>
      </c>
      <c r="K10" s="23">
        <v>9.2590398216871</v>
      </c>
      <c r="L10" s="23">
        <v>8.7000981230797</v>
      </c>
      <c r="M10" s="23">
        <v>7.78223176380506</v>
      </c>
      <c r="N10" s="23">
        <v>1.02905281092237</v>
      </c>
      <c r="O10" s="23">
        <v>3.62275412541853</v>
      </c>
      <c r="P10" s="23">
        <v>1.96907516914643</v>
      </c>
      <c r="Q10" s="15"/>
      <c r="R10" s="15"/>
    </row>
    <row r="11" ht="15.5" spans="1:16">
      <c r="A11" s="12" t="s">
        <v>32</v>
      </c>
      <c r="B11" s="21"/>
      <c r="C11" s="24">
        <f t="shared" ref="C11:P11" si="2">C5-$B5</f>
        <v>4.34969413029044</v>
      </c>
      <c r="D11" s="24">
        <f t="shared" si="2"/>
        <v>6.7156238320431</v>
      </c>
      <c r="E11" s="24">
        <f t="shared" si="2"/>
        <v>3.98919500195357</v>
      </c>
      <c r="F11" s="24">
        <f t="shared" si="2"/>
        <v>3.8113180321119</v>
      </c>
      <c r="G11" s="24">
        <f t="shared" si="2"/>
        <v>3.9790277589842</v>
      </c>
      <c r="H11" s="24">
        <f t="shared" si="2"/>
        <v>1.11713363682377</v>
      </c>
      <c r="I11" s="24">
        <f t="shared" si="2"/>
        <v>4.57278485525387</v>
      </c>
      <c r="J11" s="24">
        <f t="shared" si="2"/>
        <v>5.75975532621304</v>
      </c>
      <c r="K11" s="24">
        <f t="shared" si="2"/>
        <v>6.8540970258071</v>
      </c>
      <c r="L11" s="24">
        <f t="shared" si="2"/>
        <v>8.88755178447293</v>
      </c>
      <c r="M11" s="24">
        <f t="shared" si="2"/>
        <v>6.87714017397384</v>
      </c>
      <c r="N11" s="24">
        <f t="shared" si="2"/>
        <v>0.525445414696833</v>
      </c>
      <c r="O11" s="24">
        <f t="shared" si="2"/>
        <v>1.90667853222663</v>
      </c>
      <c r="P11" s="24">
        <f t="shared" si="2"/>
        <v>0.422308219373104</v>
      </c>
    </row>
    <row r="12" ht="15.5" spans="1:16">
      <c r="A12" s="12" t="s">
        <v>23</v>
      </c>
      <c r="C12" s="21">
        <v>0.181600211899675</v>
      </c>
      <c r="D12" s="21">
        <v>0.128641336173781</v>
      </c>
      <c r="E12" s="21">
        <v>0.186702837358663</v>
      </c>
      <c r="F12" s="21">
        <v>0.0594907246112114</v>
      </c>
      <c r="G12" s="21">
        <v>0.0474860799473749</v>
      </c>
      <c r="H12" s="21">
        <v>0.0426906478209543</v>
      </c>
      <c r="I12" s="21">
        <v>0.067683997029203</v>
      </c>
      <c r="J12" s="21">
        <v>0.184738053379486</v>
      </c>
      <c r="K12" s="21">
        <v>0.174518481339152</v>
      </c>
      <c r="L12" s="21">
        <v>0.374313040060155</v>
      </c>
      <c r="M12" s="21">
        <v>0.152949137552464</v>
      </c>
      <c r="N12" s="21">
        <v>0.19584961987331</v>
      </c>
      <c r="O12" s="21">
        <v>0.0795365793255634</v>
      </c>
      <c r="P12" s="21">
        <v>0.119550310544589</v>
      </c>
    </row>
    <row r="13" ht="15.5" spans="1:16">
      <c r="A13" s="12" t="s">
        <v>25</v>
      </c>
      <c r="C13" s="19">
        <f>SQRT(POWER($B6,2)+POWER(C12,2))</f>
        <v>0.410230557660726</v>
      </c>
      <c r="D13" s="19">
        <f>SQRT(POWER($B6,2)+POWER(D12,2))</f>
        <v>0.389690988924814</v>
      </c>
      <c r="E13" s="19">
        <f t="shared" ref="E13:P13" si="3">SQRT(POWER($B6,2)+POWER(E12,2))</f>
        <v>0.412514754832356</v>
      </c>
      <c r="F13" s="19">
        <f t="shared" si="3"/>
        <v>0.372625307502578</v>
      </c>
      <c r="G13" s="19">
        <f t="shared" si="3"/>
        <v>0.370898100919096</v>
      </c>
      <c r="H13" s="19">
        <f t="shared" si="3"/>
        <v>0.370314683597608</v>
      </c>
      <c r="I13" s="19">
        <f t="shared" si="3"/>
        <v>0.374020850930096</v>
      </c>
      <c r="J13" s="19">
        <f t="shared" si="3"/>
        <v>0.411629228606358</v>
      </c>
      <c r="K13" s="19">
        <f t="shared" si="3"/>
        <v>0.407145150782307</v>
      </c>
      <c r="L13" s="19">
        <f t="shared" si="3"/>
        <v>0.52480541673624</v>
      </c>
      <c r="M13" s="19">
        <f t="shared" si="3"/>
        <v>0.398376595892211</v>
      </c>
      <c r="N13" s="19">
        <f t="shared" si="3"/>
        <v>0.416734384327888</v>
      </c>
      <c r="O13" s="19">
        <f t="shared" si="3"/>
        <v>0.376346304522092</v>
      </c>
      <c r="P13" s="19">
        <f t="shared" si="3"/>
        <v>0.386785147372454</v>
      </c>
    </row>
    <row r="14" ht="15.5" spans="1:16">
      <c r="A14" s="12" t="s">
        <v>26</v>
      </c>
      <c r="C14" s="19">
        <f>C11-C10</f>
        <v>-2.93804225948189</v>
      </c>
      <c r="D14" s="19">
        <f t="shared" ref="D14:P14" si="4">D11-D10</f>
        <v>-2.0050597756035</v>
      </c>
      <c r="E14" s="19">
        <f t="shared" si="4"/>
        <v>-3.20749260744013</v>
      </c>
      <c r="F14" s="19">
        <f t="shared" si="4"/>
        <v>-2.552122971508</v>
      </c>
      <c r="G14" s="19">
        <f t="shared" si="4"/>
        <v>-2.42829133991853</v>
      </c>
      <c r="H14" s="19">
        <f t="shared" si="4"/>
        <v>-4.20978036041696</v>
      </c>
      <c r="I14" s="19">
        <f t="shared" si="4"/>
        <v>-3.60094960861053</v>
      </c>
      <c r="J14" s="19">
        <f t="shared" si="4"/>
        <v>-2.84354722546399</v>
      </c>
      <c r="K14" s="19">
        <f t="shared" si="4"/>
        <v>-2.40494279588</v>
      </c>
      <c r="L14" s="19">
        <f t="shared" si="4"/>
        <v>0.187453661393233</v>
      </c>
      <c r="M14" s="19">
        <f t="shared" si="4"/>
        <v>-0.905091589831225</v>
      </c>
      <c r="N14" s="19">
        <f t="shared" si="4"/>
        <v>-0.503607396225537</v>
      </c>
      <c r="O14" s="19">
        <f t="shared" si="4"/>
        <v>-1.7160755931919</v>
      </c>
      <c r="P14" s="19">
        <f t="shared" si="4"/>
        <v>-1.54676694977333</v>
      </c>
    </row>
    <row r="15" ht="15.5" spans="1:16">
      <c r="A15" s="12" t="s">
        <v>27</v>
      </c>
      <c r="C15" s="19">
        <f>C14+C13</f>
        <v>-2.52781170182117</v>
      </c>
      <c r="D15" s="19">
        <f t="shared" ref="D15:P15" si="5">D14+D13</f>
        <v>-1.61536878667868</v>
      </c>
      <c r="E15" s="19">
        <f t="shared" si="5"/>
        <v>-2.79497785260777</v>
      </c>
      <c r="F15" s="19">
        <f t="shared" si="5"/>
        <v>-2.17949766400542</v>
      </c>
      <c r="G15" s="19">
        <f t="shared" si="5"/>
        <v>-2.05739323899943</v>
      </c>
      <c r="H15" s="19">
        <f t="shared" si="5"/>
        <v>-3.83946567681936</v>
      </c>
      <c r="I15" s="19">
        <f t="shared" si="5"/>
        <v>-3.22692875768044</v>
      </c>
      <c r="J15" s="19">
        <f t="shared" si="5"/>
        <v>-2.43191799685764</v>
      </c>
      <c r="K15" s="19">
        <f t="shared" si="5"/>
        <v>-1.99779764509769</v>
      </c>
      <c r="L15" s="19">
        <f t="shared" si="5"/>
        <v>0.712259078129473</v>
      </c>
      <c r="M15" s="19">
        <f t="shared" si="5"/>
        <v>-0.506714993939014</v>
      </c>
      <c r="N15" s="19">
        <f t="shared" si="5"/>
        <v>-0.0868730118976494</v>
      </c>
      <c r="O15" s="19">
        <f t="shared" si="5"/>
        <v>-1.33972928866981</v>
      </c>
      <c r="P15" s="19">
        <f t="shared" si="5"/>
        <v>-1.15998180240087</v>
      </c>
    </row>
    <row r="16" ht="15.5" spans="1:16">
      <c r="A16" s="12" t="s">
        <v>28</v>
      </c>
      <c r="C16" s="19">
        <f>C14-C13</f>
        <v>-3.34827281714262</v>
      </c>
      <c r="D16" s="19">
        <f t="shared" ref="D16:P16" si="6">D14-D13</f>
        <v>-2.39475076452831</v>
      </c>
      <c r="E16" s="19">
        <f t="shared" si="6"/>
        <v>-3.62000736227249</v>
      </c>
      <c r="F16" s="19">
        <f t="shared" si="6"/>
        <v>-2.92474827901058</v>
      </c>
      <c r="G16" s="19">
        <f t="shared" si="6"/>
        <v>-2.79918944083762</v>
      </c>
      <c r="H16" s="19">
        <f t="shared" si="6"/>
        <v>-4.58009504401457</v>
      </c>
      <c r="I16" s="19">
        <f t="shared" si="6"/>
        <v>-3.97497045954063</v>
      </c>
      <c r="J16" s="19">
        <f t="shared" si="6"/>
        <v>-3.25517645407035</v>
      </c>
      <c r="K16" s="19">
        <f t="shared" si="6"/>
        <v>-2.8120879466623</v>
      </c>
      <c r="L16" s="19">
        <f t="shared" si="6"/>
        <v>-0.337351755343007</v>
      </c>
      <c r="M16" s="19">
        <f t="shared" si="6"/>
        <v>-1.30346818572344</v>
      </c>
      <c r="N16" s="19">
        <f t="shared" si="6"/>
        <v>-0.920341780553425</v>
      </c>
      <c r="O16" s="19">
        <f t="shared" si="6"/>
        <v>-2.09242189771399</v>
      </c>
      <c r="P16" s="19">
        <f t="shared" si="6"/>
        <v>-1.93355209714578</v>
      </c>
    </row>
    <row r="17" ht="15.5" spans="1:16">
      <c r="A17" s="12" t="s">
        <v>29</v>
      </c>
      <c r="C17" s="19">
        <f>POWER(2,-C15)</f>
        <v>5.76696274224674</v>
      </c>
      <c r="D17" s="19">
        <f t="shared" ref="D17:P17" si="7">POWER(2,-D15)</f>
        <v>3.06389909854206</v>
      </c>
      <c r="E17" s="19">
        <f t="shared" si="7"/>
        <v>6.94020295454992</v>
      </c>
      <c r="F17" s="19">
        <f t="shared" si="7"/>
        <v>4.52995796789874</v>
      </c>
      <c r="G17" s="19">
        <f t="shared" si="7"/>
        <v>4.16233544967497</v>
      </c>
      <c r="H17" s="19">
        <f t="shared" si="7"/>
        <v>14.3150983471641</v>
      </c>
      <c r="I17" s="19">
        <f t="shared" si="7"/>
        <v>9.36272677570374</v>
      </c>
      <c r="J17" s="19">
        <f t="shared" si="7"/>
        <v>5.39610341279131</v>
      </c>
      <c r="K17" s="19">
        <f t="shared" si="7"/>
        <v>3.99389843401176</v>
      </c>
      <c r="L17" s="19">
        <f t="shared" si="7"/>
        <v>0.610363637832694</v>
      </c>
      <c r="M17" s="19">
        <f t="shared" si="7"/>
        <v>1.42081133254563</v>
      </c>
      <c r="N17" s="19">
        <f t="shared" si="7"/>
        <v>1.06206569782341</v>
      </c>
      <c r="O17" s="19">
        <f t="shared" si="7"/>
        <v>2.53103821229399</v>
      </c>
      <c r="P17" s="19">
        <f t="shared" si="7"/>
        <v>2.23454609026365</v>
      </c>
    </row>
    <row r="18" ht="15.5" spans="1:16">
      <c r="A18" s="12" t="s">
        <v>30</v>
      </c>
      <c r="C18" s="19">
        <f>POWER(2,-C16)</f>
        <v>10.1842851732322</v>
      </c>
      <c r="D18" s="19">
        <f t="shared" ref="D18:P18" si="8">POWER(2,-D16)</f>
        <v>5.25886245775154</v>
      </c>
      <c r="E18" s="19">
        <f t="shared" si="8"/>
        <v>12.2950641935584</v>
      </c>
      <c r="F18" s="19">
        <f t="shared" si="8"/>
        <v>7.59341195581842</v>
      </c>
      <c r="G18" s="19">
        <f t="shared" si="8"/>
        <v>6.9604927466288</v>
      </c>
      <c r="H18" s="19">
        <f t="shared" si="8"/>
        <v>23.9191637085781</v>
      </c>
      <c r="I18" s="19">
        <f t="shared" si="8"/>
        <v>15.7248075940579</v>
      </c>
      <c r="J18" s="19">
        <f t="shared" si="8"/>
        <v>9.54785365785042</v>
      </c>
      <c r="K18" s="19">
        <f t="shared" si="8"/>
        <v>7.02300248992572</v>
      </c>
      <c r="L18" s="19">
        <f t="shared" si="8"/>
        <v>1.26343527283961</v>
      </c>
      <c r="M18" s="19">
        <f t="shared" si="8"/>
        <v>2.46821519884437</v>
      </c>
      <c r="N18" s="19">
        <f t="shared" si="8"/>
        <v>1.8925635966625</v>
      </c>
      <c r="O18" s="19">
        <f t="shared" si="8"/>
        <v>4.26463389957808</v>
      </c>
      <c r="P18" s="19">
        <f t="shared" si="8"/>
        <v>3.81994561116563</v>
      </c>
    </row>
    <row r="19" ht="15.5" spans="1:16">
      <c r="A19" s="12" t="s">
        <v>0</v>
      </c>
      <c r="C19" s="19">
        <f>AVERAGE(C17:C18)</f>
        <v>7.97562395773946</v>
      </c>
      <c r="D19" s="19">
        <f t="shared" ref="D19:P19" si="9">AVERAGE(D17:D18)</f>
        <v>4.1613807781468</v>
      </c>
      <c r="E19" s="19">
        <f t="shared" si="9"/>
        <v>9.61763357405418</v>
      </c>
      <c r="F19" s="19">
        <f t="shared" si="9"/>
        <v>6.06168496185858</v>
      </c>
      <c r="G19" s="19">
        <f t="shared" si="9"/>
        <v>5.56141409815188</v>
      </c>
      <c r="H19" s="19">
        <f t="shared" si="9"/>
        <v>19.1171310278711</v>
      </c>
      <c r="I19" s="19">
        <f t="shared" si="9"/>
        <v>12.5437671848808</v>
      </c>
      <c r="J19" s="19">
        <f t="shared" si="9"/>
        <v>7.47197853532086</v>
      </c>
      <c r="K19" s="19">
        <f t="shared" si="9"/>
        <v>5.50845046196874</v>
      </c>
      <c r="L19" s="19">
        <f t="shared" si="9"/>
        <v>0.936899455336151</v>
      </c>
      <c r="M19" s="19">
        <f t="shared" si="9"/>
        <v>1.944513265695</v>
      </c>
      <c r="N19" s="19">
        <f t="shared" si="9"/>
        <v>1.47731464724295</v>
      </c>
      <c r="O19" s="19">
        <f t="shared" si="9"/>
        <v>3.39783605593603</v>
      </c>
      <c r="P19" s="19">
        <f t="shared" si="9"/>
        <v>3.02724585071464</v>
      </c>
    </row>
  </sheetData>
  <mergeCells count="1">
    <mergeCell ref="A2:A4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zoomScale="70" zoomScaleNormal="70" workbookViewId="0">
      <selection activeCell="D15" sqref="D15"/>
    </sheetView>
  </sheetViews>
  <sheetFormatPr defaultColWidth="9" defaultRowHeight="14"/>
  <cols>
    <col min="1" max="1" width="27.6666666666667" style="3" customWidth="1"/>
    <col min="2" max="2" width="6.775" style="4" customWidth="1"/>
    <col min="3" max="16" width="12.8833333333333" style="4" customWidth="1"/>
    <col min="17" max="18" width="9" style="5"/>
    <col min="19" max="16384" width="9" style="4"/>
  </cols>
  <sheetData>
    <row r="1" spans="1:18">
      <c r="A1" s="6" t="s">
        <v>20</v>
      </c>
      <c r="B1" s="7" t="s">
        <v>21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4"/>
      <c r="R1" s="4"/>
    </row>
    <row r="2" spans="2:18">
      <c r="B2" s="8">
        <v>24.3333967748451</v>
      </c>
      <c r="C2" s="8">
        <v>29.6205995866323</v>
      </c>
      <c r="D2" s="8">
        <v>31.8737201845356</v>
      </c>
      <c r="E2" s="8">
        <v>29.0468606632207</v>
      </c>
      <c r="F2" s="8">
        <v>29.7661132582705</v>
      </c>
      <c r="G2" s="8">
        <v>28.886076792533</v>
      </c>
      <c r="H2" s="8">
        <v>24.4518575641102</v>
      </c>
      <c r="I2" s="8">
        <v>28.5488155626253</v>
      </c>
      <c r="J2" s="8">
        <v>28.1512175323102</v>
      </c>
      <c r="K2" s="8">
        <v>31.2822851865402</v>
      </c>
      <c r="L2" s="8">
        <v>37.0172087190835</v>
      </c>
      <c r="M2" s="8">
        <v>28.7535171469656</v>
      </c>
      <c r="N2" s="8">
        <v>23.7403764132333</v>
      </c>
      <c r="O2" s="8">
        <v>25.539803361161</v>
      </c>
      <c r="P2" s="8">
        <v>24.0095080502264</v>
      </c>
      <c r="Q2" s="4"/>
      <c r="R2" s="4"/>
    </row>
    <row r="3" spans="2:18">
      <c r="B3" s="8">
        <v>24.1295053694922</v>
      </c>
      <c r="C3" s="8">
        <v>28.3220460077798</v>
      </c>
      <c r="D3" s="8">
        <v>31.232139673698</v>
      </c>
      <c r="E3" s="8">
        <v>28.8481851641438</v>
      </c>
      <c r="F3" s="8">
        <v>29.7266356103995</v>
      </c>
      <c r="G3" s="8">
        <v>28.7536689625937</v>
      </c>
      <c r="H3" s="8">
        <v>24.3825269616962</v>
      </c>
      <c r="I3" s="8">
        <v>28.7262355858512</v>
      </c>
      <c r="J3" s="8">
        <v>28.477530901086</v>
      </c>
      <c r="K3" s="8">
        <v>31.7670558195962</v>
      </c>
      <c r="L3" s="8">
        <v>33.6484927787776</v>
      </c>
      <c r="M3" s="8">
        <v>28.8132445313869</v>
      </c>
      <c r="N3" s="8">
        <v>23.6893694032932</v>
      </c>
      <c r="O3" s="8">
        <v>25.355504192569</v>
      </c>
      <c r="P3" s="8">
        <v>24.1969496096381</v>
      </c>
      <c r="Q3" s="4"/>
      <c r="R3" s="4"/>
    </row>
    <row r="4" spans="2:18">
      <c r="B4" s="8">
        <v>24.2231679249211</v>
      </c>
      <c r="C4" s="8">
        <v>28.8800517381968</v>
      </c>
      <c r="D4" s="8">
        <v>31.7102364353071</v>
      </c>
      <c r="E4" s="8">
        <v>28.6624151226331</v>
      </c>
      <c r="F4" s="8">
        <v>29.6481735149118</v>
      </c>
      <c r="G4" s="8">
        <v>28.992762142067</v>
      </c>
      <c r="H4" s="8">
        <v>24.5241528345784</v>
      </c>
      <c r="I4" s="8">
        <v>28.6762052765327</v>
      </c>
      <c r="J4" s="8">
        <v>28.7824372869704</v>
      </c>
      <c r="K4" s="8">
        <v>31.6703383922505</v>
      </c>
      <c r="L4" s="8">
        <v>36.36652906098</v>
      </c>
      <c r="M4" s="8">
        <v>28.9028406669703</v>
      </c>
      <c r="N4" s="8">
        <v>23.8394867259222</v>
      </c>
      <c r="O4" s="8">
        <v>25.2245982887306</v>
      </c>
      <c r="P4" s="8">
        <v>24.2022717832561</v>
      </c>
      <c r="Q4" s="4"/>
      <c r="R4" s="4"/>
    </row>
    <row r="5" spans="1:18">
      <c r="A5" s="9" t="s">
        <v>22</v>
      </c>
      <c r="B5" s="4">
        <f t="shared" ref="B5:P5" si="0">AVERAGE(B2:B4)</f>
        <v>24.2286900230861</v>
      </c>
      <c r="C5" s="4">
        <f t="shared" si="0"/>
        <v>28.9408991108696</v>
      </c>
      <c r="D5" s="4">
        <f t="shared" si="0"/>
        <v>31.6053654311802</v>
      </c>
      <c r="E5" s="4">
        <f t="shared" si="0"/>
        <v>28.8524869833325</v>
      </c>
      <c r="F5" s="4">
        <f t="shared" si="0"/>
        <v>29.7136407945273</v>
      </c>
      <c r="G5" s="4">
        <f t="shared" si="0"/>
        <v>28.8775026323979</v>
      </c>
      <c r="H5" s="4">
        <f t="shared" si="0"/>
        <v>24.4528457867949</v>
      </c>
      <c r="I5" s="4">
        <f t="shared" si="0"/>
        <v>28.6504188083364</v>
      </c>
      <c r="J5" s="4">
        <f t="shared" si="0"/>
        <v>28.4703952401222</v>
      </c>
      <c r="K5" s="4">
        <f t="shared" si="0"/>
        <v>31.573226466129</v>
      </c>
      <c r="L5" s="4">
        <f t="shared" si="0"/>
        <v>35.6774101862804</v>
      </c>
      <c r="M5" s="4">
        <f t="shared" si="0"/>
        <v>28.8232007817743</v>
      </c>
      <c r="N5" s="4">
        <f t="shared" si="0"/>
        <v>23.7564108474829</v>
      </c>
      <c r="O5" s="4">
        <f t="shared" si="0"/>
        <v>25.3733019474869</v>
      </c>
      <c r="P5" s="4">
        <f t="shared" si="0"/>
        <v>24.1362431477069</v>
      </c>
      <c r="Q5" s="4"/>
      <c r="R5" s="4"/>
    </row>
    <row r="6" spans="1:18">
      <c r="A6" s="3" t="s">
        <v>32</v>
      </c>
      <c r="C6" s="4">
        <f>C5-$B5</f>
        <v>4.7122090877835</v>
      </c>
      <c r="D6" s="4">
        <f t="shared" ref="D6:P6" si="1">D5-$B5</f>
        <v>7.3766754080941</v>
      </c>
      <c r="E6" s="4">
        <f t="shared" si="1"/>
        <v>4.6237969602464</v>
      </c>
      <c r="F6" s="4">
        <f t="shared" si="1"/>
        <v>5.48495077144114</v>
      </c>
      <c r="G6" s="4">
        <f t="shared" si="1"/>
        <v>4.64881260931177</v>
      </c>
      <c r="H6" s="4">
        <f t="shared" si="1"/>
        <v>0.224155763708804</v>
      </c>
      <c r="I6" s="4">
        <f t="shared" si="1"/>
        <v>4.42172878525027</v>
      </c>
      <c r="J6" s="4">
        <f t="shared" si="1"/>
        <v>4.24170521703607</v>
      </c>
      <c r="K6" s="4">
        <f t="shared" si="1"/>
        <v>7.34453644304284</v>
      </c>
      <c r="L6" s="4">
        <f t="shared" si="1"/>
        <v>11.4487201631942</v>
      </c>
      <c r="M6" s="4">
        <f t="shared" si="1"/>
        <v>4.59451075868813</v>
      </c>
      <c r="N6" s="4">
        <f t="shared" si="1"/>
        <v>-0.472279175603234</v>
      </c>
      <c r="O6" s="4">
        <f t="shared" si="1"/>
        <v>1.14461192440073</v>
      </c>
      <c r="P6" s="4">
        <f t="shared" si="1"/>
        <v>-0.0924468753792667</v>
      </c>
      <c r="Q6" s="4"/>
      <c r="R6" s="4"/>
    </row>
    <row r="7" ht="15.5" spans="1:18">
      <c r="A7" s="10" t="s">
        <v>23</v>
      </c>
      <c r="B7" s="4">
        <f>STDEV(B2:B4)</f>
        <v>0.102057809452796</v>
      </c>
      <c r="C7" s="4">
        <f t="shared" ref="C7:P7" si="2">STDEV(C2:C4)</f>
        <v>0.651411660441036</v>
      </c>
      <c r="D7" s="4">
        <f t="shared" si="2"/>
        <v>0.333398910618483</v>
      </c>
      <c r="E7" s="4">
        <f t="shared" si="2"/>
        <v>0.192258868860899</v>
      </c>
      <c r="F7" s="4">
        <f t="shared" si="2"/>
        <v>0.0600341127655268</v>
      </c>
      <c r="G7" s="4">
        <f t="shared" si="2"/>
        <v>0.119776977271009</v>
      </c>
      <c r="H7" s="4">
        <f t="shared" si="2"/>
        <v>0.0708181078924528</v>
      </c>
      <c r="I7" s="4">
        <f t="shared" si="2"/>
        <v>0.0914777165046149</v>
      </c>
      <c r="J7" s="4">
        <f t="shared" si="2"/>
        <v>0.315670370658007</v>
      </c>
      <c r="K7" s="4">
        <f t="shared" si="2"/>
        <v>0.256561272047545</v>
      </c>
      <c r="L7" s="4">
        <f t="shared" si="2"/>
        <v>1.78695981746043</v>
      </c>
      <c r="M7" s="4">
        <f t="shared" si="2"/>
        <v>0.075157990912347</v>
      </c>
      <c r="N7" s="4">
        <f t="shared" si="2"/>
        <v>0.0763323650203727</v>
      </c>
      <c r="O7" s="4">
        <f t="shared" si="2"/>
        <v>0.158354442569669</v>
      </c>
      <c r="P7" s="4">
        <f t="shared" si="2"/>
        <v>0.109788068946687</v>
      </c>
      <c r="Q7" s="4"/>
      <c r="R7" s="4"/>
    </row>
    <row r="8" spans="17:18">
      <c r="Q8" s="4"/>
      <c r="R8" s="4"/>
    </row>
    <row r="10" spans="1:16">
      <c r="A10" s="6"/>
      <c r="B10" s="11"/>
      <c r="C10" s="7" t="s">
        <v>1</v>
      </c>
      <c r="D10" s="7" t="s">
        <v>2</v>
      </c>
      <c r="E10" s="7" t="s">
        <v>3</v>
      </c>
      <c r="F10" s="7" t="s">
        <v>4</v>
      </c>
      <c r="G10" s="7" t="s">
        <v>5</v>
      </c>
      <c r="H10" s="7" t="s">
        <v>6</v>
      </c>
      <c r="I10" s="7" t="s">
        <v>7</v>
      </c>
      <c r="J10" s="7" t="s">
        <v>8</v>
      </c>
      <c r="K10" s="7" t="s">
        <v>9</v>
      </c>
      <c r="L10" s="7" t="s">
        <v>10</v>
      </c>
      <c r="M10" s="7" t="s">
        <v>11</v>
      </c>
      <c r="N10" s="7" t="s">
        <v>12</v>
      </c>
      <c r="O10" s="7" t="s">
        <v>13</v>
      </c>
      <c r="P10" s="7" t="s">
        <v>14</v>
      </c>
    </row>
    <row r="11" ht="15.5" spans="1:16">
      <c r="A11" s="12" t="s">
        <v>35</v>
      </c>
      <c r="C11" s="13">
        <v>7.28773638977233</v>
      </c>
      <c r="D11" s="13">
        <v>8.7206836076466</v>
      </c>
      <c r="E11" s="13">
        <v>7.1966876093937</v>
      </c>
      <c r="F11" s="13">
        <v>6.3634410036199</v>
      </c>
      <c r="G11" s="13">
        <v>6.40731909890273</v>
      </c>
      <c r="H11" s="13">
        <v>5.32691399724073</v>
      </c>
      <c r="I11" s="13">
        <v>8.1737344638644</v>
      </c>
      <c r="J11" s="13">
        <v>8.60330255167703</v>
      </c>
      <c r="K11" s="13">
        <v>9.2590398216871</v>
      </c>
      <c r="L11" s="13">
        <v>8.7000981230797</v>
      </c>
      <c r="M11" s="13">
        <v>7.78223176380506</v>
      </c>
      <c r="N11" s="13">
        <v>1.02905281092237</v>
      </c>
      <c r="O11" s="13">
        <v>3.62275412541853</v>
      </c>
      <c r="P11" s="13">
        <v>1.96907516914643</v>
      </c>
    </row>
    <row r="12" ht="15.5" spans="1:18">
      <c r="A12" s="12" t="s">
        <v>32</v>
      </c>
      <c r="C12" s="4">
        <f t="shared" ref="C12:P12" si="3">C6-$B6</f>
        <v>4.7122090877835</v>
      </c>
      <c r="D12" s="4">
        <f t="shared" si="3"/>
        <v>7.3766754080941</v>
      </c>
      <c r="E12" s="4">
        <f t="shared" si="3"/>
        <v>4.6237969602464</v>
      </c>
      <c r="F12" s="4">
        <f t="shared" si="3"/>
        <v>5.48495077144114</v>
      </c>
      <c r="G12" s="4">
        <f t="shared" si="3"/>
        <v>4.64881260931177</v>
      </c>
      <c r="H12" s="4">
        <f t="shared" si="3"/>
        <v>0.224155763708804</v>
      </c>
      <c r="I12" s="4">
        <f t="shared" si="3"/>
        <v>4.42172878525027</v>
      </c>
      <c r="J12" s="4">
        <f t="shared" si="3"/>
        <v>4.24170521703607</v>
      </c>
      <c r="K12" s="4">
        <f t="shared" si="3"/>
        <v>7.34453644304284</v>
      </c>
      <c r="L12" s="4">
        <f t="shared" si="3"/>
        <v>11.4487201631942</v>
      </c>
      <c r="M12" s="4">
        <f t="shared" si="3"/>
        <v>4.59451075868813</v>
      </c>
      <c r="N12" s="4">
        <f t="shared" si="3"/>
        <v>-0.472279175603234</v>
      </c>
      <c r="O12" s="4">
        <f t="shared" si="3"/>
        <v>1.14461192440073</v>
      </c>
      <c r="P12" s="4">
        <f t="shared" si="3"/>
        <v>-0.0924468753792667</v>
      </c>
      <c r="Q12" s="4"/>
      <c r="R12" s="4"/>
    </row>
    <row r="13" ht="15.5" spans="1:16">
      <c r="A13" s="12" t="s">
        <v>23</v>
      </c>
      <c r="C13" s="4">
        <v>0.651411660441036</v>
      </c>
      <c r="D13" s="4">
        <v>0.333398910618483</v>
      </c>
      <c r="E13" s="4">
        <v>0.192258868860899</v>
      </c>
      <c r="F13" s="4">
        <v>0.0600341127655268</v>
      </c>
      <c r="G13" s="4">
        <v>0.119776977271009</v>
      </c>
      <c r="H13" s="4">
        <v>0.0708181078924528</v>
      </c>
      <c r="I13" s="4">
        <v>0.0914777165046149</v>
      </c>
      <c r="J13" s="4">
        <v>0.315670370658007</v>
      </c>
      <c r="K13" s="4">
        <v>0.256561272047545</v>
      </c>
      <c r="L13" s="4">
        <v>1.78695981746043</v>
      </c>
      <c r="M13" s="4">
        <v>0.075157990912347</v>
      </c>
      <c r="N13" s="4">
        <v>0.0763323650203727</v>
      </c>
      <c r="O13" s="4">
        <v>0.158354442569669</v>
      </c>
      <c r="P13" s="4">
        <v>0.109788068946687</v>
      </c>
    </row>
    <row r="14" ht="15.5" spans="1:16">
      <c r="A14" s="12" t="s">
        <v>25</v>
      </c>
      <c r="C14" s="4">
        <f>SQRT(POWER(C7,2)+POWER($B7,2))</f>
        <v>0.659357981546331</v>
      </c>
      <c r="D14" s="4">
        <f>SQRT(POWER(D7,2)+POWER($B7,2))</f>
        <v>0.348669800917565</v>
      </c>
      <c r="E14" s="4">
        <f t="shared" ref="E14:P14" si="4">SQRT(POWER(E7,2)+POWER($B7,2))</f>
        <v>0.217667795334945</v>
      </c>
      <c r="F14" s="4">
        <f t="shared" si="4"/>
        <v>0.118405621343951</v>
      </c>
      <c r="G14" s="4">
        <f t="shared" si="4"/>
        <v>0.157360480281686</v>
      </c>
      <c r="H14" s="4">
        <f t="shared" si="4"/>
        <v>0.124221579750743</v>
      </c>
      <c r="I14" s="4">
        <f t="shared" si="4"/>
        <v>0.137054620816672</v>
      </c>
      <c r="J14" s="4">
        <f t="shared" si="4"/>
        <v>0.331758314713689</v>
      </c>
      <c r="K14" s="4">
        <f t="shared" si="4"/>
        <v>0.276114981094757</v>
      </c>
      <c r="L14" s="4">
        <f t="shared" si="4"/>
        <v>1.78987183498946</v>
      </c>
      <c r="M14" s="4">
        <f t="shared" si="4"/>
        <v>0.12674588777662</v>
      </c>
      <c r="N14" s="4">
        <f t="shared" si="4"/>
        <v>0.127445778352626</v>
      </c>
      <c r="O14" s="4">
        <f t="shared" si="4"/>
        <v>0.188393009296666</v>
      </c>
      <c r="P14" s="4">
        <f t="shared" si="4"/>
        <v>0.149897353390064</v>
      </c>
    </row>
    <row r="15" ht="15.5" spans="1:16">
      <c r="A15" s="12" t="s">
        <v>26</v>
      </c>
      <c r="C15" s="4">
        <f>C12-C11</f>
        <v>-2.57552730198883</v>
      </c>
      <c r="D15" s="4">
        <f t="shared" ref="D15:P15" si="5">D12-D11</f>
        <v>-1.3440081995525</v>
      </c>
      <c r="E15" s="4">
        <f t="shared" si="5"/>
        <v>-2.5728906491473</v>
      </c>
      <c r="F15" s="4">
        <f t="shared" si="5"/>
        <v>-0.878490232178762</v>
      </c>
      <c r="G15" s="4">
        <f t="shared" si="5"/>
        <v>-1.75850648959096</v>
      </c>
      <c r="H15" s="4">
        <f t="shared" si="5"/>
        <v>-5.10275823353193</v>
      </c>
      <c r="I15" s="4">
        <f t="shared" si="5"/>
        <v>-3.75200567861413</v>
      </c>
      <c r="J15" s="4">
        <f t="shared" si="5"/>
        <v>-4.36159733464096</v>
      </c>
      <c r="K15" s="4">
        <f t="shared" si="5"/>
        <v>-1.91450337864426</v>
      </c>
      <c r="L15" s="4">
        <f t="shared" si="5"/>
        <v>2.74862204011454</v>
      </c>
      <c r="M15" s="4">
        <f t="shared" si="5"/>
        <v>-3.18772100511693</v>
      </c>
      <c r="N15" s="4">
        <f t="shared" si="5"/>
        <v>-1.5013319865256</v>
      </c>
      <c r="O15" s="4">
        <f t="shared" si="5"/>
        <v>-2.47814220101779</v>
      </c>
      <c r="P15" s="4">
        <f t="shared" si="5"/>
        <v>-2.0615220445257</v>
      </c>
    </row>
    <row r="16" ht="15.5" spans="1:16">
      <c r="A16" s="12" t="s">
        <v>27</v>
      </c>
      <c r="C16" s="4">
        <f>C15+C14</f>
        <v>-1.9161693204425</v>
      </c>
      <c r="D16" s="4">
        <f t="shared" ref="D16:P16" si="6">D15+D14</f>
        <v>-0.995338398634934</v>
      </c>
      <c r="E16" s="4">
        <f t="shared" si="6"/>
        <v>-2.35522285381236</v>
      </c>
      <c r="F16" s="4">
        <f t="shared" si="6"/>
        <v>-0.76008461083481</v>
      </c>
      <c r="G16" s="4">
        <f t="shared" si="6"/>
        <v>-1.60114600930927</v>
      </c>
      <c r="H16" s="4">
        <f t="shared" si="6"/>
        <v>-4.97853665378118</v>
      </c>
      <c r="I16" s="4">
        <f t="shared" si="6"/>
        <v>-3.61495105779746</v>
      </c>
      <c r="J16" s="4">
        <f t="shared" si="6"/>
        <v>-4.02983901992727</v>
      </c>
      <c r="K16" s="4">
        <f t="shared" si="6"/>
        <v>-1.63838839754951</v>
      </c>
      <c r="L16" s="4">
        <f t="shared" si="6"/>
        <v>4.538493875104</v>
      </c>
      <c r="M16" s="4">
        <f t="shared" si="6"/>
        <v>-3.06097511734031</v>
      </c>
      <c r="N16" s="4">
        <f t="shared" si="6"/>
        <v>-1.37388620817298</v>
      </c>
      <c r="O16" s="4">
        <f t="shared" si="6"/>
        <v>-2.28974919172113</v>
      </c>
      <c r="P16" s="4">
        <f t="shared" si="6"/>
        <v>-1.91162469113563</v>
      </c>
    </row>
    <row r="17" ht="15.5" spans="1:16">
      <c r="A17" s="12" t="s">
        <v>28</v>
      </c>
      <c r="C17" s="4">
        <f>C15-C14</f>
        <v>-3.23488528353516</v>
      </c>
      <c r="D17" s="4">
        <f t="shared" ref="D17:P17" si="7">D15-D14</f>
        <v>-1.69267800047006</v>
      </c>
      <c r="E17" s="4">
        <f t="shared" si="7"/>
        <v>-2.79055844448225</v>
      </c>
      <c r="F17" s="4">
        <f t="shared" si="7"/>
        <v>-0.996895853522713</v>
      </c>
      <c r="G17" s="4">
        <f t="shared" si="7"/>
        <v>-1.91586696987264</v>
      </c>
      <c r="H17" s="4">
        <f t="shared" si="7"/>
        <v>-5.22697981328267</v>
      </c>
      <c r="I17" s="4">
        <f t="shared" si="7"/>
        <v>-3.8890602994308</v>
      </c>
      <c r="J17" s="4">
        <f t="shared" si="7"/>
        <v>-4.69335564935465</v>
      </c>
      <c r="K17" s="4">
        <f t="shared" si="7"/>
        <v>-2.19061835973902</v>
      </c>
      <c r="L17" s="4">
        <f t="shared" si="7"/>
        <v>0.95875020512508</v>
      </c>
      <c r="M17" s="4">
        <f t="shared" si="7"/>
        <v>-3.31446689289355</v>
      </c>
      <c r="N17" s="4">
        <f t="shared" si="7"/>
        <v>-1.62877776487823</v>
      </c>
      <c r="O17" s="4">
        <f t="shared" si="7"/>
        <v>-2.66653521031446</v>
      </c>
      <c r="P17" s="4">
        <f t="shared" si="7"/>
        <v>-2.21141939791576</v>
      </c>
    </row>
    <row r="18" ht="15.5" spans="1:16">
      <c r="A18" s="12" t="s">
        <v>29</v>
      </c>
      <c r="C18" s="4">
        <f>POWER(2,-C16)</f>
        <v>3.77419593227256</v>
      </c>
      <c r="D18" s="4">
        <f t="shared" ref="D18:P18" si="8">POWER(2,-D16)</f>
        <v>1.9935480775752</v>
      </c>
      <c r="E18" s="4">
        <f t="shared" si="8"/>
        <v>5.11673264827548</v>
      </c>
      <c r="F18" s="4">
        <f t="shared" si="8"/>
        <v>1.69358994707196</v>
      </c>
      <c r="G18" s="4">
        <f t="shared" si="8"/>
        <v>3.0338421180587</v>
      </c>
      <c r="H18" s="4">
        <f t="shared" si="8"/>
        <v>31.5274515748968</v>
      </c>
      <c r="I18" s="4">
        <f t="shared" si="8"/>
        <v>12.2520483293832</v>
      </c>
      <c r="J18" s="4">
        <f t="shared" si="8"/>
        <v>16.3343712733763</v>
      </c>
      <c r="K18" s="4">
        <f t="shared" si="8"/>
        <v>3.11317871300887</v>
      </c>
      <c r="L18" s="4">
        <f t="shared" si="8"/>
        <v>0.0430305808493114</v>
      </c>
      <c r="M18" s="4">
        <f t="shared" si="8"/>
        <v>8.34536481160811</v>
      </c>
      <c r="N18" s="4">
        <f t="shared" si="8"/>
        <v>2.59167750557867</v>
      </c>
      <c r="O18" s="4">
        <f t="shared" si="8"/>
        <v>4.8897109750386</v>
      </c>
      <c r="P18" s="4">
        <f t="shared" si="8"/>
        <v>3.76232555525921</v>
      </c>
    </row>
    <row r="19" ht="15.5" spans="1:16">
      <c r="A19" s="12" t="s">
        <v>30</v>
      </c>
      <c r="C19" s="4">
        <f>POWER(2,-C17)</f>
        <v>9.41450526988937</v>
      </c>
      <c r="D19" s="4">
        <f t="shared" ref="D19:P19" si="9">POWER(2,-D17)</f>
        <v>3.23256190929641</v>
      </c>
      <c r="E19" s="4">
        <f t="shared" si="9"/>
        <v>6.91897555842618</v>
      </c>
      <c r="F19" s="4">
        <f t="shared" si="9"/>
        <v>1.99570136543719</v>
      </c>
      <c r="G19" s="4">
        <f t="shared" si="9"/>
        <v>3.77340504390629</v>
      </c>
      <c r="H19" s="4">
        <f t="shared" si="9"/>
        <v>37.4522324781686</v>
      </c>
      <c r="I19" s="4">
        <f t="shared" si="9"/>
        <v>14.8157555924537</v>
      </c>
      <c r="J19" s="4">
        <f t="shared" si="9"/>
        <v>25.8726450715264</v>
      </c>
      <c r="K19" s="4">
        <f t="shared" si="9"/>
        <v>4.56501107328381</v>
      </c>
      <c r="L19" s="4">
        <f t="shared" si="9"/>
        <v>0.514502429559276</v>
      </c>
      <c r="M19" s="4">
        <f t="shared" si="9"/>
        <v>9.9484163914788</v>
      </c>
      <c r="N19" s="4">
        <f t="shared" si="9"/>
        <v>3.09250893795508</v>
      </c>
      <c r="O19" s="4">
        <f t="shared" si="9"/>
        <v>6.34902566718578</v>
      </c>
      <c r="P19" s="4">
        <f t="shared" si="9"/>
        <v>4.63130701399605</v>
      </c>
    </row>
    <row r="20" ht="15.5" spans="1:16">
      <c r="A20" s="12" t="s">
        <v>0</v>
      </c>
      <c r="C20" s="4">
        <f>AVERAGE(C18:C19)</f>
        <v>6.59435060108096</v>
      </c>
      <c r="D20" s="4">
        <f t="shared" ref="D20:P20" si="10">AVERAGE(D18:D19)</f>
        <v>2.61305499343581</v>
      </c>
      <c r="E20" s="4">
        <f t="shared" si="10"/>
        <v>6.01785410335083</v>
      </c>
      <c r="F20" s="4">
        <f t="shared" si="10"/>
        <v>1.84464565625457</v>
      </c>
      <c r="G20" s="4">
        <f t="shared" si="10"/>
        <v>3.4036235809825</v>
      </c>
      <c r="H20" s="4">
        <f t="shared" si="10"/>
        <v>34.4898420265327</v>
      </c>
      <c r="I20" s="4">
        <f t="shared" si="10"/>
        <v>13.5339019609184</v>
      </c>
      <c r="J20" s="4">
        <f t="shared" si="10"/>
        <v>21.1035081724514</v>
      </c>
      <c r="K20" s="4">
        <f t="shared" si="10"/>
        <v>3.83909489314634</v>
      </c>
      <c r="L20" s="4">
        <f t="shared" si="10"/>
        <v>0.278766505204294</v>
      </c>
      <c r="M20" s="4">
        <f t="shared" si="10"/>
        <v>9.14689060154346</v>
      </c>
      <c r="N20" s="4">
        <f t="shared" si="10"/>
        <v>2.84209322176688</v>
      </c>
      <c r="O20" s="4">
        <f t="shared" si="10"/>
        <v>5.61936832111219</v>
      </c>
      <c r="P20" s="4">
        <f t="shared" si="10"/>
        <v>4.19681628462763</v>
      </c>
    </row>
  </sheetData>
  <mergeCells count="1">
    <mergeCell ref="A2:A4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F23" sqref="F23"/>
    </sheetView>
  </sheetViews>
  <sheetFormatPr defaultColWidth="9" defaultRowHeight="14"/>
  <cols>
    <col min="1" max="1" width="11.2166666666667" customWidth="1"/>
  </cols>
  <sheetData>
    <row r="1" spans="2:12">
      <c r="B1" s="1" t="s">
        <v>36</v>
      </c>
      <c r="C1" s="1" t="s">
        <v>37</v>
      </c>
      <c r="D1" t="s">
        <v>38</v>
      </c>
      <c r="E1" t="s">
        <v>39</v>
      </c>
      <c r="F1" t="s">
        <v>40</v>
      </c>
      <c r="H1" s="1" t="s">
        <v>41</v>
      </c>
      <c r="I1" t="s">
        <v>42</v>
      </c>
      <c r="J1" t="s">
        <v>43</v>
      </c>
      <c r="K1" t="s">
        <v>44</v>
      </c>
      <c r="L1" t="s">
        <v>45</v>
      </c>
    </row>
    <row r="2" spans="1:12">
      <c r="A2" t="s">
        <v>1</v>
      </c>
      <c r="C2" s="2">
        <v>0.4333</v>
      </c>
      <c r="D2" s="2">
        <v>0.6955</v>
      </c>
      <c r="E2" s="2">
        <v>0.0013</v>
      </c>
      <c r="F2" s="2">
        <v>0.0023</v>
      </c>
      <c r="I2" s="2" t="s">
        <v>46</v>
      </c>
      <c r="J2" s="2" t="s">
        <v>46</v>
      </c>
      <c r="K2" s="2" t="s">
        <v>46</v>
      </c>
      <c r="L2" s="2">
        <v>0.0001</v>
      </c>
    </row>
    <row r="3" spans="1:12">
      <c r="A3" t="s">
        <v>2</v>
      </c>
      <c r="C3" s="2">
        <v>0.6506</v>
      </c>
      <c r="D3" s="2">
        <v>0.1143</v>
      </c>
      <c r="E3" s="2">
        <v>0.0158</v>
      </c>
      <c r="F3" s="2">
        <v>0.379</v>
      </c>
      <c r="I3" s="2">
        <v>0.3638</v>
      </c>
      <c r="J3" s="2" t="s">
        <v>46</v>
      </c>
      <c r="K3" s="2">
        <v>0.0001</v>
      </c>
      <c r="L3" s="2">
        <v>0.004</v>
      </c>
    </row>
    <row r="4" spans="1:12">
      <c r="A4" t="s">
        <v>3</v>
      </c>
      <c r="C4" s="2">
        <v>0.6655</v>
      </c>
      <c r="D4" s="2">
        <v>0.089</v>
      </c>
      <c r="E4" s="2">
        <v>0.0036</v>
      </c>
      <c r="F4" s="2">
        <v>0.0105</v>
      </c>
      <c r="I4" s="2">
        <v>0.0011</v>
      </c>
      <c r="J4" s="2">
        <v>0.002</v>
      </c>
      <c r="K4" s="2" t="s">
        <v>46</v>
      </c>
      <c r="L4" s="2" t="s">
        <v>46</v>
      </c>
    </row>
    <row r="5" spans="1:12">
      <c r="A5" t="s">
        <v>4</v>
      </c>
      <c r="C5" s="2">
        <v>0.0016</v>
      </c>
      <c r="D5" s="2">
        <v>0.0817</v>
      </c>
      <c r="E5" s="2">
        <v>0.7274</v>
      </c>
      <c r="F5" s="2">
        <v>0.663</v>
      </c>
      <c r="I5" s="2" t="s">
        <v>46</v>
      </c>
      <c r="J5" s="2">
        <v>0.0002</v>
      </c>
      <c r="K5" s="2" t="s">
        <v>46</v>
      </c>
      <c r="L5" s="2">
        <v>0.0003</v>
      </c>
    </row>
    <row r="6" spans="1:12">
      <c r="A6" t="s">
        <v>5</v>
      </c>
      <c r="C6" s="2">
        <v>0.1747</v>
      </c>
      <c r="D6" s="2">
        <v>0.1936</v>
      </c>
      <c r="E6" s="2">
        <v>0.4969</v>
      </c>
      <c r="F6" s="2">
        <v>0.8093</v>
      </c>
      <c r="I6" s="2">
        <v>0.0411</v>
      </c>
      <c r="J6" s="2">
        <v>0.0003</v>
      </c>
      <c r="K6" s="2" t="s">
        <v>46</v>
      </c>
      <c r="L6" s="2" t="s">
        <v>46</v>
      </c>
    </row>
    <row r="7" spans="1:12">
      <c r="A7" t="s">
        <v>6</v>
      </c>
      <c r="C7" t="s">
        <v>46</v>
      </c>
      <c r="D7" s="2">
        <v>0.0004</v>
      </c>
      <c r="E7" s="2" t="s">
        <v>46</v>
      </c>
      <c r="F7" s="2">
        <v>0.0015</v>
      </c>
      <c r="I7" s="2" t="s">
        <v>46</v>
      </c>
      <c r="J7" s="2" t="s">
        <v>46</v>
      </c>
      <c r="K7" s="2" t="s">
        <v>46</v>
      </c>
      <c r="L7" s="2" t="s">
        <v>46</v>
      </c>
    </row>
    <row r="8" spans="1:12">
      <c r="A8" t="s">
        <v>7</v>
      </c>
      <c r="C8" s="2">
        <v>0.0447</v>
      </c>
      <c r="D8" s="2">
        <v>0.3068</v>
      </c>
      <c r="E8" s="2" t="s">
        <v>46</v>
      </c>
      <c r="F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</row>
    <row r="9" spans="1:12">
      <c r="A9" t="s">
        <v>8</v>
      </c>
      <c r="C9" s="2">
        <v>0.7861</v>
      </c>
      <c r="D9" s="2">
        <v>0.4715</v>
      </c>
      <c r="E9" s="2" t="s">
        <v>46</v>
      </c>
      <c r="F9" s="2">
        <v>0.0054</v>
      </c>
      <c r="I9" s="2">
        <v>0.7034</v>
      </c>
      <c r="J9" s="2">
        <v>0.0291</v>
      </c>
      <c r="K9" s="2" t="s">
        <v>46</v>
      </c>
      <c r="L9" s="2" t="s">
        <v>46</v>
      </c>
    </row>
    <row r="10" spans="1:12">
      <c r="A10" t="s">
        <v>9</v>
      </c>
      <c r="C10" s="2">
        <v>0.0754</v>
      </c>
      <c r="D10" s="2">
        <v>0.0257</v>
      </c>
      <c r="E10" s="2">
        <v>0.0025</v>
      </c>
      <c r="F10" s="2">
        <v>0.0073</v>
      </c>
      <c r="I10" s="2">
        <v>0.0001</v>
      </c>
      <c r="J10" s="2">
        <v>0.0012</v>
      </c>
      <c r="K10" s="2" t="s">
        <v>46</v>
      </c>
      <c r="L10" s="2">
        <v>0.0002</v>
      </c>
    </row>
    <row r="11" spans="1:12">
      <c r="A11" t="s">
        <v>11</v>
      </c>
      <c r="C11" s="2" t="s">
        <v>46</v>
      </c>
      <c r="D11" s="2" t="s">
        <v>46</v>
      </c>
      <c r="E11" s="2" t="s">
        <v>46</v>
      </c>
      <c r="F11" s="2" t="s">
        <v>46</v>
      </c>
      <c r="I11" s="2">
        <v>0.0764</v>
      </c>
      <c r="J11" s="2" t="s">
        <v>46</v>
      </c>
      <c r="K11" s="2">
        <v>0.0086</v>
      </c>
      <c r="L11" s="2" t="s">
        <v>46</v>
      </c>
    </row>
    <row r="12" spans="1:12">
      <c r="A12" t="s">
        <v>12</v>
      </c>
      <c r="C12" s="2" t="s">
        <v>46</v>
      </c>
      <c r="D12" s="2">
        <v>0.507</v>
      </c>
      <c r="E12" s="2">
        <v>0.0009</v>
      </c>
      <c r="F12" s="2">
        <v>0.0001</v>
      </c>
      <c r="I12" s="2">
        <v>0.0004</v>
      </c>
      <c r="J12" s="2">
        <v>0.0002</v>
      </c>
      <c r="K12" s="2">
        <v>0.0354</v>
      </c>
      <c r="L12" s="2" t="s">
        <v>46</v>
      </c>
    </row>
    <row r="13" spans="1:12">
      <c r="A13" t="s">
        <v>13</v>
      </c>
      <c r="C13" s="2">
        <v>0.2165</v>
      </c>
      <c r="D13" s="2">
        <v>0.0003</v>
      </c>
      <c r="E13" s="2">
        <v>0.0004</v>
      </c>
      <c r="F13" s="2">
        <v>0.0001</v>
      </c>
      <c r="I13" s="2" t="s">
        <v>46</v>
      </c>
      <c r="J13" s="2" t="s">
        <v>46</v>
      </c>
      <c r="K13" s="2" t="s">
        <v>46</v>
      </c>
      <c r="L13" s="2" t="s">
        <v>46</v>
      </c>
    </row>
    <row r="14" spans="1:12">
      <c r="A14" t="s">
        <v>14</v>
      </c>
      <c r="C14" s="2">
        <v>0.0154</v>
      </c>
      <c r="D14" s="2">
        <v>0.0003</v>
      </c>
      <c r="E14" s="2">
        <v>0.0641</v>
      </c>
      <c r="F14" s="2">
        <v>0.0008</v>
      </c>
      <c r="I14" s="2">
        <v>0.0002</v>
      </c>
      <c r="J14" s="2">
        <v>0.5813</v>
      </c>
      <c r="K14" s="2">
        <v>0.0001</v>
      </c>
      <c r="L14" s="2" t="s">
        <v>46</v>
      </c>
    </row>
    <row r="15" spans="1:12">
      <c r="A15" t="s">
        <v>10</v>
      </c>
      <c r="C15" s="2">
        <v>0.2887</v>
      </c>
      <c r="D15" s="2">
        <v>0.0206</v>
      </c>
      <c r="E15" s="2">
        <v>0.0014</v>
      </c>
      <c r="F15" s="2">
        <v>0.1362</v>
      </c>
      <c r="I15" s="2">
        <v>0.0469</v>
      </c>
      <c r="J15" s="2">
        <v>0.032</v>
      </c>
      <c r="K15" s="2">
        <v>0.5764</v>
      </c>
      <c r="L15" s="2">
        <v>0.499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zoomScale="55" zoomScaleNormal="55" workbookViewId="0">
      <selection activeCell="A9" sqref="A9:B9"/>
    </sheetView>
  </sheetViews>
  <sheetFormatPr defaultColWidth="9" defaultRowHeight="14"/>
  <cols>
    <col min="1" max="1" width="17.5583333333333" style="42" customWidth="1"/>
    <col min="2" max="2" width="6.775" style="42" customWidth="1"/>
    <col min="3" max="12" width="14.4416666666667" style="42" customWidth="1"/>
    <col min="13" max="13" width="13.1083333333333" style="42" customWidth="1"/>
    <col min="14" max="15" width="14.4416666666667" style="42" customWidth="1"/>
    <col min="16" max="16" width="11.2166666666667" style="42" customWidth="1"/>
    <col min="17" max="16384" width="9" style="42"/>
  </cols>
  <sheetData>
    <row r="1" spans="1:16">
      <c r="A1" s="44" t="s">
        <v>20</v>
      </c>
      <c r="B1" s="44" t="s">
        <v>21</v>
      </c>
      <c r="C1" s="44" t="s">
        <v>1</v>
      </c>
      <c r="D1" s="44" t="s">
        <v>2</v>
      </c>
      <c r="E1" s="44" t="s">
        <v>3</v>
      </c>
      <c r="F1" s="44" t="s">
        <v>4</v>
      </c>
      <c r="G1" s="44" t="s">
        <v>5</v>
      </c>
      <c r="H1" s="44" t="s">
        <v>6</v>
      </c>
      <c r="I1" s="44" t="s">
        <v>7</v>
      </c>
      <c r="J1" s="44" t="s">
        <v>8</v>
      </c>
      <c r="K1" s="44" t="s">
        <v>10</v>
      </c>
      <c r="L1" s="44" t="s">
        <v>11</v>
      </c>
      <c r="M1" s="44" t="s">
        <v>12</v>
      </c>
      <c r="N1" s="44" t="s">
        <v>13</v>
      </c>
      <c r="O1" s="44" t="s">
        <v>14</v>
      </c>
      <c r="P1" s="44" t="s">
        <v>9</v>
      </c>
    </row>
    <row r="2" spans="1:16">
      <c r="A2" s="47"/>
      <c r="B2" s="42">
        <v>21.9978895636342</v>
      </c>
      <c r="C2" s="45">
        <v>28.8638785417491</v>
      </c>
      <c r="D2" s="45">
        <v>30.5849393229977</v>
      </c>
      <c r="E2" s="45">
        <v>29.8706188535908</v>
      </c>
      <c r="F2" s="45">
        <v>27.8487603930211</v>
      </c>
      <c r="G2" s="45">
        <v>28.3407720158789</v>
      </c>
      <c r="H2" s="45">
        <v>27.6329603017961</v>
      </c>
      <c r="I2" s="45">
        <v>29.3889370411412</v>
      </c>
      <c r="J2" s="45">
        <v>32.0731448329024</v>
      </c>
      <c r="K2" s="45">
        <v>30.2994816616011</v>
      </c>
      <c r="L2" s="45">
        <v>30.5762387440753</v>
      </c>
      <c r="M2" s="45">
        <v>22.7667042144166</v>
      </c>
      <c r="N2" s="45">
        <v>25.4776800481574</v>
      </c>
      <c r="O2" s="45">
        <v>23.9114872550199</v>
      </c>
      <c r="P2" s="45">
        <v>29.2906459555073</v>
      </c>
    </row>
    <row r="3" spans="1:16">
      <c r="A3" s="47"/>
      <c r="B3" s="42">
        <v>22.6051741081622</v>
      </c>
      <c r="C3" s="45">
        <v>29.3646372703766</v>
      </c>
      <c r="D3" s="45">
        <v>30.6055248683864</v>
      </c>
      <c r="E3" s="45">
        <v>29.4629844739111</v>
      </c>
      <c r="F3" s="45">
        <v>27.7113118879599</v>
      </c>
      <c r="G3" s="45">
        <v>28.7107262589839</v>
      </c>
      <c r="H3" s="45">
        <v>27.2369621538551</v>
      </c>
      <c r="I3" s="45">
        <v>29.5834879709643</v>
      </c>
      <c r="J3" s="45">
        <v>32.0435893346987</v>
      </c>
      <c r="K3" s="45">
        <v>30.5153228289745</v>
      </c>
      <c r="L3" s="45">
        <v>30.6757412655897</v>
      </c>
      <c r="M3" s="45">
        <v>22.8164300260977</v>
      </c>
      <c r="N3" s="45">
        <v>25.3537095137373</v>
      </c>
      <c r="O3" s="45">
        <v>23.850546578946</v>
      </c>
      <c r="P3" s="45">
        <v>29.0922255834474</v>
      </c>
    </row>
    <row r="4" spans="1:16">
      <c r="A4" s="47"/>
      <c r="B4" s="42">
        <v>22.1786109998042</v>
      </c>
      <c r="C4" s="45">
        <v>29.6245589409557</v>
      </c>
      <c r="D4" s="45">
        <v>30.6763239898737</v>
      </c>
      <c r="E4" s="45">
        <v>29.1692945014353</v>
      </c>
      <c r="F4" s="45">
        <v>27.8240656071315</v>
      </c>
      <c r="G4" s="45">
        <v>28.403625339471</v>
      </c>
      <c r="H4" s="45">
        <v>27.1198609135254</v>
      </c>
      <c r="I4" s="45">
        <v>29.6007300633144</v>
      </c>
      <c r="J4" s="45">
        <v>33.4062855718022</v>
      </c>
      <c r="K4" s="45">
        <v>30.3714850585344</v>
      </c>
      <c r="L4" s="45">
        <v>30.5775081327206</v>
      </c>
      <c r="M4" s="45">
        <v>22.7505040622573</v>
      </c>
      <c r="N4" s="45">
        <v>25.4437861410992</v>
      </c>
      <c r="O4" s="45">
        <v>23.9539646238438</v>
      </c>
      <c r="P4" s="45">
        <v>29.3530634581512</v>
      </c>
    </row>
    <row r="5" spans="1:16">
      <c r="A5" s="42" t="s">
        <v>22</v>
      </c>
      <c r="B5" s="42">
        <f t="shared" ref="B5:J5" si="0">AVERAGE(B2:B4)</f>
        <v>22.2605582238669</v>
      </c>
      <c r="C5" s="42">
        <f t="shared" si="0"/>
        <v>29.2843582510271</v>
      </c>
      <c r="D5" s="42">
        <f t="shared" si="0"/>
        <v>30.6222627270859</v>
      </c>
      <c r="E5" s="42">
        <f t="shared" si="0"/>
        <v>29.5009659429791</v>
      </c>
      <c r="F5" s="42">
        <f t="shared" si="0"/>
        <v>27.7947126293708</v>
      </c>
      <c r="G5" s="42">
        <f t="shared" si="0"/>
        <v>28.4850412047779</v>
      </c>
      <c r="H5" s="42">
        <f t="shared" si="0"/>
        <v>27.3299277897255</v>
      </c>
      <c r="I5" s="42">
        <f t="shared" si="0"/>
        <v>29.52438502514</v>
      </c>
      <c r="J5" s="42">
        <f t="shared" si="0"/>
        <v>32.5076732464678</v>
      </c>
      <c r="K5" s="42">
        <f t="shared" ref="K5:P5" si="1">AVERAGE(K2:K4)</f>
        <v>30.3954298497033</v>
      </c>
      <c r="L5" s="42">
        <f t="shared" si="1"/>
        <v>30.6098293807952</v>
      </c>
      <c r="M5" s="42">
        <f t="shared" si="1"/>
        <v>22.7778794342572</v>
      </c>
      <c r="N5" s="42">
        <f t="shared" si="1"/>
        <v>25.4250585676646</v>
      </c>
      <c r="O5" s="42">
        <f t="shared" si="1"/>
        <v>23.9053328192699</v>
      </c>
      <c r="P5" s="42">
        <f t="shared" si="1"/>
        <v>29.245311665702</v>
      </c>
    </row>
    <row r="6" ht="15.5" spans="1:2">
      <c r="A6" s="48" t="s">
        <v>23</v>
      </c>
      <c r="B6" s="42">
        <f>STDEV(B2:B4)</f>
        <v>0.311825496318578</v>
      </c>
    </row>
    <row r="9" spans="1:16">
      <c r="A9" s="44"/>
      <c r="B9" s="44"/>
      <c r="C9" s="44" t="s">
        <v>1</v>
      </c>
      <c r="D9" s="44" t="s">
        <v>2</v>
      </c>
      <c r="E9" s="44" t="s">
        <v>3</v>
      </c>
      <c r="F9" s="44" t="s">
        <v>4</v>
      </c>
      <c r="G9" s="44" t="s">
        <v>5</v>
      </c>
      <c r="H9" s="44" t="s">
        <v>6</v>
      </c>
      <c r="I9" s="44" t="s">
        <v>7</v>
      </c>
      <c r="J9" s="44" t="s">
        <v>8</v>
      </c>
      <c r="K9" s="44" t="s">
        <v>10</v>
      </c>
      <c r="L9" s="44" t="s">
        <v>11</v>
      </c>
      <c r="M9" s="44" t="s">
        <v>12</v>
      </c>
      <c r="N9" s="44" t="s">
        <v>13</v>
      </c>
      <c r="O9" s="44" t="s">
        <v>14</v>
      </c>
      <c r="P9" s="44" t="s">
        <v>9</v>
      </c>
    </row>
    <row r="10" ht="15.5" spans="1:16">
      <c r="A10" s="48" t="s">
        <v>24</v>
      </c>
      <c r="C10" s="42">
        <f>C5-B5</f>
        <v>7.02380002716027</v>
      </c>
      <c r="D10" s="42">
        <f>D5-B5</f>
        <v>8.36170450321906</v>
      </c>
      <c r="E10" s="42">
        <f>E5-B5</f>
        <v>7.2404077191122</v>
      </c>
      <c r="F10" s="42">
        <f>F5-B5</f>
        <v>5.53415440550397</v>
      </c>
      <c r="G10" s="42">
        <f>G5-B5</f>
        <v>6.22448298091107</v>
      </c>
      <c r="H10" s="42">
        <f>H5-B5</f>
        <v>5.06936956585866</v>
      </c>
      <c r="I10" s="42">
        <f>I5-B5</f>
        <v>7.2638268012731</v>
      </c>
      <c r="J10" s="42">
        <f>J5-B5</f>
        <v>10.2471150226009</v>
      </c>
      <c r="K10" s="42">
        <f>K5-B5</f>
        <v>8.13487162583647</v>
      </c>
      <c r="L10" s="42">
        <f>L5-B5</f>
        <v>8.34927115692834</v>
      </c>
      <c r="M10" s="42">
        <f>M5-B5</f>
        <v>0.517321210390332</v>
      </c>
      <c r="N10" s="42">
        <f>N5-B5</f>
        <v>3.16450034379777</v>
      </c>
      <c r="O10" s="42">
        <f>O5-B5</f>
        <v>1.64477459540304</v>
      </c>
      <c r="P10" s="42">
        <f>P5-B5</f>
        <v>6.9847534418351</v>
      </c>
    </row>
    <row r="11" ht="15.5" spans="1:16">
      <c r="A11" s="48" t="s">
        <v>23</v>
      </c>
      <c r="C11" s="42">
        <f t="shared" ref="C11:J11" si="2">STDEV(C2:C4)</f>
        <v>0.38664222240343</v>
      </c>
      <c r="D11" s="42">
        <f t="shared" si="2"/>
        <v>0.0479364816230151</v>
      </c>
      <c r="E11" s="42">
        <f t="shared" si="2"/>
        <v>0.352201512952462</v>
      </c>
      <c r="F11" s="42">
        <f t="shared" si="2"/>
        <v>0.0732749675090558</v>
      </c>
      <c r="G11" s="42">
        <f t="shared" si="2"/>
        <v>0.197959447464893</v>
      </c>
      <c r="H11" s="42">
        <f t="shared" si="2"/>
        <v>0.268886040267131</v>
      </c>
      <c r="I11" s="42">
        <f t="shared" si="2"/>
        <v>0.11761776955099</v>
      </c>
      <c r="J11" s="42">
        <f t="shared" si="2"/>
        <v>0.778361397617286</v>
      </c>
      <c r="K11" s="42">
        <f t="shared" ref="K11:P11" si="3">STDEV(K2:K4)</f>
        <v>0.10989480038369</v>
      </c>
      <c r="L11" s="42">
        <f t="shared" si="3"/>
        <v>0.0570848951541105</v>
      </c>
      <c r="M11" s="42">
        <f t="shared" si="3"/>
        <v>0.0343543640740986</v>
      </c>
      <c r="N11" s="42">
        <f t="shared" si="3"/>
        <v>0.0640719506192964</v>
      </c>
      <c r="O11" s="42">
        <f t="shared" si="3"/>
        <v>0.0519829857950805</v>
      </c>
      <c r="P11" s="42">
        <f t="shared" si="3"/>
        <v>0.136200211431973</v>
      </c>
    </row>
    <row r="12" ht="15.5" spans="1:16">
      <c r="A12" s="48" t="s">
        <v>25</v>
      </c>
      <c r="C12" s="42">
        <f>SQRT(POWER($B6,2)+POWER(C11,2))</f>
        <v>0.496716567369552</v>
      </c>
      <c r="D12" s="42">
        <f>SQRT(POWER($B6,2)+POWER(D11,2))</f>
        <v>0.315488583667811</v>
      </c>
      <c r="E12" s="42">
        <f t="shared" ref="E12:J12" si="4">SQRT(POWER($B6,2)+POWER(E11,2))</f>
        <v>0.470405193296514</v>
      </c>
      <c r="F12" s="42">
        <f t="shared" si="4"/>
        <v>0.320319154934232</v>
      </c>
      <c r="G12" s="42">
        <f t="shared" si="4"/>
        <v>0.369354955286826</v>
      </c>
      <c r="H12" s="42">
        <f t="shared" si="4"/>
        <v>0.411746090211995</v>
      </c>
      <c r="I12" s="42">
        <f t="shared" si="4"/>
        <v>0.333270280505894</v>
      </c>
      <c r="J12" s="42">
        <f t="shared" si="4"/>
        <v>0.838499615655882</v>
      </c>
      <c r="K12" s="42">
        <f t="shared" ref="K12:P12" si="5">SQRT(POWER($B6,2)+POWER(K11,2))</f>
        <v>0.33062366416471</v>
      </c>
      <c r="L12" s="42">
        <f t="shared" si="5"/>
        <v>0.317007610963969</v>
      </c>
      <c r="M12" s="42">
        <f t="shared" si="5"/>
        <v>0.313712228778643</v>
      </c>
      <c r="N12" s="42">
        <f t="shared" si="5"/>
        <v>0.318339999074086</v>
      </c>
      <c r="O12" s="42">
        <f t="shared" si="5"/>
        <v>0.316128725310591</v>
      </c>
      <c r="P12" s="42">
        <f t="shared" si="5"/>
        <v>0.340272887177985</v>
      </c>
    </row>
    <row r="13" ht="15.5" spans="1:16">
      <c r="A13" s="48" t="s">
        <v>26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</row>
    <row r="14" ht="15.5" spans="1:16">
      <c r="A14" s="48" t="s">
        <v>27</v>
      </c>
      <c r="C14" s="42">
        <f t="shared" ref="C14:J14" si="6">C13+C12</f>
        <v>0.496716567369552</v>
      </c>
      <c r="D14" s="42">
        <f t="shared" si="6"/>
        <v>0.315488583667811</v>
      </c>
      <c r="E14" s="42">
        <f t="shared" si="6"/>
        <v>0.470405193296514</v>
      </c>
      <c r="F14" s="42">
        <f t="shared" si="6"/>
        <v>0.320319154934232</v>
      </c>
      <c r="G14" s="42">
        <f t="shared" si="6"/>
        <v>0.369354955286826</v>
      </c>
      <c r="H14" s="42">
        <f t="shared" si="6"/>
        <v>0.411746090211995</v>
      </c>
      <c r="I14" s="42">
        <f t="shared" si="6"/>
        <v>0.333270280505894</v>
      </c>
      <c r="J14" s="42">
        <f t="shared" si="6"/>
        <v>0.838499615655882</v>
      </c>
      <c r="K14" s="42">
        <f t="shared" ref="K14:P14" si="7">K13+K12</f>
        <v>0.33062366416471</v>
      </c>
      <c r="L14" s="42">
        <f t="shared" si="7"/>
        <v>0.317007610963969</v>
      </c>
      <c r="M14" s="42">
        <f t="shared" si="7"/>
        <v>0.313712228778643</v>
      </c>
      <c r="N14" s="42">
        <f t="shared" si="7"/>
        <v>0.318339999074086</v>
      </c>
      <c r="O14" s="42">
        <f t="shared" si="7"/>
        <v>0.316128725310591</v>
      </c>
      <c r="P14" s="42">
        <f t="shared" si="7"/>
        <v>0.340272887177985</v>
      </c>
    </row>
    <row r="15" ht="15.5" spans="1:16">
      <c r="A15" s="48" t="s">
        <v>28</v>
      </c>
      <c r="C15" s="42">
        <f t="shared" ref="C15:J15" si="8">C13-C12</f>
        <v>-0.496716567369552</v>
      </c>
      <c r="D15" s="42">
        <f t="shared" si="8"/>
        <v>-0.315488583667811</v>
      </c>
      <c r="E15" s="42">
        <f t="shared" si="8"/>
        <v>-0.470405193296514</v>
      </c>
      <c r="F15" s="42">
        <f t="shared" si="8"/>
        <v>-0.320319154934232</v>
      </c>
      <c r="G15" s="42">
        <f t="shared" si="8"/>
        <v>-0.369354955286826</v>
      </c>
      <c r="H15" s="42">
        <f t="shared" si="8"/>
        <v>-0.411746090211995</v>
      </c>
      <c r="I15" s="42">
        <f t="shared" si="8"/>
        <v>-0.333270280505894</v>
      </c>
      <c r="J15" s="42">
        <f t="shared" si="8"/>
        <v>-0.838499615655882</v>
      </c>
      <c r="K15" s="42">
        <f t="shared" ref="K15:P15" si="9">K13-K12</f>
        <v>-0.33062366416471</v>
      </c>
      <c r="L15" s="42">
        <f t="shared" si="9"/>
        <v>-0.317007610963969</v>
      </c>
      <c r="M15" s="42">
        <f t="shared" si="9"/>
        <v>-0.313712228778643</v>
      </c>
      <c r="N15" s="42">
        <f t="shared" si="9"/>
        <v>-0.318339999074086</v>
      </c>
      <c r="O15" s="42">
        <f t="shared" si="9"/>
        <v>-0.316128725310591</v>
      </c>
      <c r="P15" s="42">
        <f t="shared" si="9"/>
        <v>-0.340272887177985</v>
      </c>
    </row>
    <row r="16" ht="15.5" spans="1:16">
      <c r="A16" s="48" t="s">
        <v>29</v>
      </c>
      <c r="C16" s="42">
        <f t="shared" ref="C16:J17" si="10">POWER(2,-C14)</f>
        <v>0.708717919675083</v>
      </c>
      <c r="D16" s="42">
        <f t="shared" si="10"/>
        <v>0.803578804343647</v>
      </c>
      <c r="E16" s="42">
        <f t="shared" si="10"/>
        <v>0.721761856273702</v>
      </c>
      <c r="F16" s="42">
        <f t="shared" si="10"/>
        <v>0.800892683435892</v>
      </c>
      <c r="G16" s="42">
        <f t="shared" si="10"/>
        <v>0.774128540732764</v>
      </c>
      <c r="H16" s="42">
        <f t="shared" si="10"/>
        <v>0.751713026518881</v>
      </c>
      <c r="I16" s="42">
        <f t="shared" si="10"/>
        <v>0.793735215335978</v>
      </c>
      <c r="J16" s="42">
        <f t="shared" si="10"/>
        <v>0.559224853396662</v>
      </c>
      <c r="K16" s="42">
        <f t="shared" ref="K16:P17" si="11">POWER(2,-K14)</f>
        <v>0.79519265476962</v>
      </c>
      <c r="L16" s="42">
        <f t="shared" si="11"/>
        <v>0.802733153871406</v>
      </c>
      <c r="M16" s="42">
        <f t="shared" si="11"/>
        <v>0.804568840522326</v>
      </c>
      <c r="N16" s="42">
        <f t="shared" si="11"/>
        <v>0.801992139073493</v>
      </c>
      <c r="O16" s="42">
        <f t="shared" si="11"/>
        <v>0.803222325576859</v>
      </c>
      <c r="P16" s="42">
        <f t="shared" si="11"/>
        <v>0.789891888908748</v>
      </c>
    </row>
    <row r="17" ht="15.5" spans="1:16">
      <c r="A17" s="48" t="s">
        <v>30</v>
      </c>
      <c r="C17" s="42">
        <f t="shared" si="10"/>
        <v>1.41099861064393</v>
      </c>
      <c r="D17" s="42">
        <f t="shared" si="10"/>
        <v>1.24443302211883</v>
      </c>
      <c r="E17" s="42">
        <f t="shared" si="10"/>
        <v>1.38549854263951</v>
      </c>
      <c r="F17" s="42">
        <f t="shared" si="10"/>
        <v>1.24860673681013</v>
      </c>
      <c r="G17" s="42">
        <f t="shared" si="10"/>
        <v>1.2917751347256</v>
      </c>
      <c r="H17" s="42">
        <f t="shared" si="10"/>
        <v>1.33029489276102</v>
      </c>
      <c r="I17" s="42">
        <f t="shared" si="10"/>
        <v>1.25986598638781</v>
      </c>
      <c r="J17" s="42">
        <f t="shared" si="10"/>
        <v>1.7881894803604</v>
      </c>
      <c r="K17" s="42">
        <f t="shared" si="11"/>
        <v>1.25755688763211</v>
      </c>
      <c r="L17" s="42">
        <f t="shared" si="11"/>
        <v>1.24574398749724</v>
      </c>
      <c r="M17" s="42">
        <f t="shared" si="11"/>
        <v>1.24290172529028</v>
      </c>
      <c r="N17" s="42">
        <f t="shared" si="11"/>
        <v>1.24689501465096</v>
      </c>
      <c r="O17" s="42">
        <f t="shared" si="11"/>
        <v>1.24498531497094</v>
      </c>
      <c r="P17" s="42">
        <f t="shared" si="11"/>
        <v>1.26599603571259</v>
      </c>
    </row>
    <row r="18" ht="15.5" spans="1:16">
      <c r="A18" s="48" t="s">
        <v>0</v>
      </c>
      <c r="C18" s="42">
        <f t="shared" ref="C18:J18" si="12">AVERAGE(C16:C17)</f>
        <v>1.05985826515951</v>
      </c>
      <c r="D18" s="42">
        <f t="shared" si="12"/>
        <v>1.02400591323124</v>
      </c>
      <c r="E18" s="42">
        <f t="shared" si="12"/>
        <v>1.0536301994566</v>
      </c>
      <c r="F18" s="42">
        <f t="shared" si="12"/>
        <v>1.02474971012301</v>
      </c>
      <c r="G18" s="42">
        <f t="shared" si="12"/>
        <v>1.03295183772918</v>
      </c>
      <c r="H18" s="42">
        <f t="shared" si="12"/>
        <v>1.04100395963995</v>
      </c>
      <c r="I18" s="42">
        <f t="shared" si="12"/>
        <v>1.02680060086189</v>
      </c>
      <c r="J18" s="42">
        <f t="shared" si="12"/>
        <v>1.17370716687853</v>
      </c>
      <c r="K18" s="42">
        <f t="shared" ref="K18:P18" si="13">AVERAGE(K16:K17)</f>
        <v>1.02637477120087</v>
      </c>
      <c r="L18" s="42">
        <f t="shared" si="13"/>
        <v>1.02423857068432</v>
      </c>
      <c r="M18" s="42">
        <f t="shared" si="13"/>
        <v>1.0237352829063</v>
      </c>
      <c r="N18" s="42">
        <f t="shared" si="13"/>
        <v>1.02444357686223</v>
      </c>
      <c r="O18" s="42">
        <f t="shared" si="13"/>
        <v>1.0241038202739</v>
      </c>
      <c r="P18" s="42">
        <f t="shared" si="13"/>
        <v>1.02794396231067</v>
      </c>
    </row>
  </sheetData>
  <mergeCells count="1">
    <mergeCell ref="A2:A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zoomScale="55" zoomScaleNormal="55" topLeftCell="A4" workbookViewId="0">
      <selection activeCell="C27" sqref="C27"/>
    </sheetView>
  </sheetViews>
  <sheetFormatPr defaultColWidth="9" defaultRowHeight="14"/>
  <cols>
    <col min="1" max="1" width="17.5583333333333" style="41" customWidth="1"/>
    <col min="2" max="2" width="6.775" style="42" customWidth="1"/>
    <col min="3" max="3" width="20.775" style="42" customWidth="1"/>
    <col min="4" max="5" width="14.4416666666667" style="42" customWidth="1"/>
    <col min="6" max="6" width="20.775" style="42" customWidth="1"/>
    <col min="7" max="11" width="14.4416666666667" style="42" customWidth="1"/>
    <col min="12" max="12" width="20.775" style="42" customWidth="1"/>
    <col min="13" max="13" width="14.4416666666667" style="42" customWidth="1"/>
    <col min="14" max="14" width="15.6666666666667" style="42" customWidth="1"/>
    <col min="15" max="15" width="14.4416666666667" style="42" customWidth="1"/>
    <col min="16" max="16" width="13.1083333333333" style="42" customWidth="1"/>
    <col min="17" max="17" width="11.2166666666667" style="42" customWidth="1"/>
    <col min="18" max="16384" width="9" style="42"/>
  </cols>
  <sheetData>
    <row r="1" spans="1:16">
      <c r="A1" s="43" t="s">
        <v>20</v>
      </c>
      <c r="B1" s="44" t="s">
        <v>21</v>
      </c>
      <c r="C1" s="44" t="s">
        <v>1</v>
      </c>
      <c r="D1" s="44" t="s">
        <v>2</v>
      </c>
      <c r="E1" s="44" t="s">
        <v>3</v>
      </c>
      <c r="F1" s="44" t="s">
        <v>4</v>
      </c>
      <c r="G1" s="44" t="s">
        <v>5</v>
      </c>
      <c r="H1" s="44" t="s">
        <v>6</v>
      </c>
      <c r="I1" s="44" t="s">
        <v>7</v>
      </c>
      <c r="J1" s="44" t="s">
        <v>8</v>
      </c>
      <c r="K1" s="44" t="s">
        <v>9</v>
      </c>
      <c r="L1" s="44" t="s">
        <v>10</v>
      </c>
      <c r="M1" s="44" t="s">
        <v>11</v>
      </c>
      <c r="N1" s="44" t="s">
        <v>12</v>
      </c>
      <c r="O1" s="44" t="s">
        <v>13</v>
      </c>
      <c r="P1" s="44" t="s">
        <v>14</v>
      </c>
    </row>
    <row r="2" spans="2:8">
      <c r="B2" s="42">
        <v>21.1859660047823</v>
      </c>
      <c r="C2" s="45">
        <v>27.965052609931</v>
      </c>
      <c r="D2" s="45">
        <v>29.7851516963941</v>
      </c>
      <c r="E2" s="45">
        <v>28.8155460657498</v>
      </c>
      <c r="F2" s="45"/>
      <c r="G2" s="45">
        <v>27.695508903782</v>
      </c>
      <c r="H2" s="45">
        <v>24.3473052093011</v>
      </c>
    </row>
    <row r="3" spans="2:8">
      <c r="B3" s="42">
        <v>21.1781224273739</v>
      </c>
      <c r="C3" s="45">
        <v>27.8679839546726</v>
      </c>
      <c r="D3" s="45">
        <v>29.4377530459399</v>
      </c>
      <c r="E3" s="45">
        <v>28.6210375269168</v>
      </c>
      <c r="F3" s="45"/>
      <c r="G3" s="45">
        <v>28.1344062624696</v>
      </c>
      <c r="H3" s="45">
        <v>24.4759884200225</v>
      </c>
    </row>
    <row r="4" spans="2:8">
      <c r="B4" s="42">
        <v>21.2029295454936</v>
      </c>
      <c r="C4" s="45">
        <v>27.8064003910703</v>
      </c>
      <c r="D4" s="45">
        <v>29.6039718418394</v>
      </c>
      <c r="E4" s="45">
        <v>27.3788780832122</v>
      </c>
      <c r="F4" s="45"/>
      <c r="G4" s="45">
        <v>27.7776537577771</v>
      </c>
      <c r="H4" s="45">
        <v>24.4696049964879</v>
      </c>
    </row>
    <row r="5" spans="1:8">
      <c r="A5" s="41" t="s">
        <v>22</v>
      </c>
      <c r="B5" s="42">
        <f>AVERAGE(B2:B4)</f>
        <v>21.1890059925499</v>
      </c>
      <c r="C5" s="42">
        <f>AVERAGE(C2:C4)</f>
        <v>27.879812318558</v>
      </c>
      <c r="D5" s="42">
        <f>AVERAGE(D2:D4)</f>
        <v>29.6089588613911</v>
      </c>
      <c r="E5" s="42">
        <f>AVERAGE(E2:E4)</f>
        <v>28.2718205586263</v>
      </c>
      <c r="G5" s="42">
        <f>AVERAGE(G2:G4)</f>
        <v>27.8691896413429</v>
      </c>
      <c r="H5" s="42">
        <f>AVERAGE(H2:H4)</f>
        <v>24.4309662086038</v>
      </c>
    </row>
    <row r="6" ht="15.5" spans="1:8">
      <c r="A6" s="46" t="s">
        <v>23</v>
      </c>
      <c r="B6" s="42">
        <f>STDEV(B2:B4)</f>
        <v>0.0126798825535452</v>
      </c>
      <c r="C6" s="42">
        <f>STDEV(C2:C4)</f>
        <v>0.079984775310738</v>
      </c>
      <c r="D6" s="42">
        <f>STDEV(D2:D4)</f>
        <v>0.173753009635392</v>
      </c>
      <c r="E6" s="42">
        <f>STDEV(E2:E4)</f>
        <v>0.779402393644444</v>
      </c>
      <c r="G6" s="42">
        <f>STDEV(G2:G4)</f>
        <v>0.233327744494449</v>
      </c>
      <c r="H6" s="42">
        <f>STDEV(H2:H4)</f>
        <v>0.0725228179765121</v>
      </c>
    </row>
    <row r="7" spans="1:16">
      <c r="A7" s="43" t="s">
        <v>20</v>
      </c>
      <c r="B7" s="44" t="s">
        <v>21</v>
      </c>
      <c r="C7" s="44" t="s">
        <v>1</v>
      </c>
      <c r="D7" s="44" t="s">
        <v>2</v>
      </c>
      <c r="E7" s="44" t="s">
        <v>3</v>
      </c>
      <c r="F7" s="44" t="s">
        <v>4</v>
      </c>
      <c r="G7" s="44" t="s">
        <v>5</v>
      </c>
      <c r="H7" s="44" t="s">
        <v>6</v>
      </c>
      <c r="I7" s="44" t="s">
        <v>7</v>
      </c>
      <c r="J7" s="44" t="s">
        <v>8</v>
      </c>
      <c r="K7" s="44" t="s">
        <v>9</v>
      </c>
      <c r="L7" s="44" t="s">
        <v>10</v>
      </c>
      <c r="M7" s="44" t="s">
        <v>11</v>
      </c>
      <c r="N7" s="44" t="s">
        <v>12</v>
      </c>
      <c r="O7" s="44" t="s">
        <v>13</v>
      </c>
      <c r="P7" s="44" t="s">
        <v>14</v>
      </c>
    </row>
    <row r="8" spans="2:16">
      <c r="B8" s="42">
        <v>20.6574837552317</v>
      </c>
      <c r="F8" s="45">
        <v>26.7884495275039</v>
      </c>
      <c r="G8" s="45"/>
      <c r="H8" s="45"/>
      <c r="I8" s="45">
        <v>28.283840576807</v>
      </c>
      <c r="J8" s="45">
        <v>30.5289975079483</v>
      </c>
      <c r="K8" s="45">
        <v>29.8005758530699</v>
      </c>
      <c r="L8" s="45"/>
      <c r="M8" s="45">
        <v>26.0028071202127</v>
      </c>
      <c r="N8" s="45">
        <v>19.8298628170442</v>
      </c>
      <c r="O8" s="45">
        <v>23.6480640621131</v>
      </c>
      <c r="P8" s="45">
        <v>21.6549208097551</v>
      </c>
    </row>
    <row r="9" spans="2:16">
      <c r="B9" s="42">
        <v>20.5540322748445</v>
      </c>
      <c r="F9" s="45">
        <v>26.8576394344514</v>
      </c>
      <c r="G9" s="45"/>
      <c r="H9" s="45"/>
      <c r="I9" s="45">
        <v>28.1405654570856</v>
      </c>
      <c r="J9" s="45">
        <v>31.1277989373898</v>
      </c>
      <c r="K9" s="45">
        <v>29.2899957895503</v>
      </c>
      <c r="L9" s="45"/>
      <c r="M9" s="45">
        <v>26.1266070356879</v>
      </c>
      <c r="N9" s="45">
        <v>19.9055101706443</v>
      </c>
      <c r="O9" s="45">
        <v>23.6671964570838</v>
      </c>
      <c r="P9" s="45">
        <v>21.7950446270019</v>
      </c>
    </row>
    <row r="10" spans="2:16">
      <c r="B10" s="42">
        <v>20.6283017747545</v>
      </c>
      <c r="F10" s="45">
        <v>26.7588467826992</v>
      </c>
      <c r="G10" s="45"/>
      <c r="H10" s="45"/>
      <c r="I10" s="45">
        <v>28.3097406250568</v>
      </c>
      <c r="J10" s="45">
        <v>30.877083784346</v>
      </c>
      <c r="K10" s="45">
        <v>30.435468996374</v>
      </c>
      <c r="L10" s="45"/>
      <c r="M10" s="45">
        <v>26.2762120763408</v>
      </c>
      <c r="N10" s="45">
        <v>19.9869122398778</v>
      </c>
      <c r="O10" s="45">
        <v>23.361500824187</v>
      </c>
      <c r="P10" s="45">
        <v>21.8191700982364</v>
      </c>
    </row>
    <row r="11" spans="1:16">
      <c r="A11" s="41" t="s">
        <v>22</v>
      </c>
      <c r="B11" s="42">
        <f>AVERAGE(B8:B10)</f>
        <v>20.6132726016102</v>
      </c>
      <c r="F11" s="42">
        <f>AVERAGE(F8:F10)</f>
        <v>26.8016452482182</v>
      </c>
      <c r="I11" s="42">
        <f>AVERAGE(I8:I10)</f>
        <v>28.2447155529831</v>
      </c>
      <c r="J11" s="42">
        <f>AVERAGE(J8:J10)</f>
        <v>30.844626743228</v>
      </c>
      <c r="K11" s="42">
        <f>AVERAGE(K8:K10)</f>
        <v>29.8420135463314</v>
      </c>
      <c r="M11" s="42">
        <f>AVERAGE(M8:M10)</f>
        <v>26.1352087440805</v>
      </c>
      <c r="N11" s="42">
        <f>AVERAGE(N8:N10)</f>
        <v>19.9074284091888</v>
      </c>
      <c r="O11" s="42">
        <f>AVERAGE(O8:O10)</f>
        <v>23.5589204477946</v>
      </c>
      <c r="P11" s="42">
        <f>AVERAGE(P8:P10)</f>
        <v>21.7563785116645</v>
      </c>
    </row>
    <row r="12" ht="15.5" spans="1:16">
      <c r="A12" s="46" t="s">
        <v>23</v>
      </c>
      <c r="B12" s="42">
        <f>STDEV(B8:B10)</f>
        <v>0.0533381592541972</v>
      </c>
      <c r="F12" s="42">
        <f>STDEV(F8:F10)</f>
        <v>0.0507010088058856</v>
      </c>
      <c r="I12" s="42">
        <f>STDEV(I8:I10)</f>
        <v>0.0911215396129505</v>
      </c>
      <c r="J12" s="42">
        <f>STDEV(J8:J10)</f>
        <v>0.300717280205006</v>
      </c>
      <c r="K12" s="42">
        <f>STDEV(K8:K10)</f>
        <v>0.573859763971014</v>
      </c>
      <c r="M12" s="42">
        <f>STDEV(M8:M10)</f>
        <v>0.136905294087939</v>
      </c>
      <c r="N12" s="42">
        <f>STDEV(N8:N10)</f>
        <v>0.0785422818132163</v>
      </c>
      <c r="O12" s="42">
        <f>STDEV(O8:O10)</f>
        <v>0.171237825766865</v>
      </c>
      <c r="P12" s="42">
        <f>STDEV(P8:P10)</f>
        <v>0.0886891117788362</v>
      </c>
    </row>
    <row r="13" spans="1:16">
      <c r="A13" s="43" t="s">
        <v>20</v>
      </c>
      <c r="B13" s="44" t="s">
        <v>21</v>
      </c>
      <c r="C13" s="44" t="s">
        <v>1</v>
      </c>
      <c r="D13" s="44" t="s">
        <v>2</v>
      </c>
      <c r="E13" s="44" t="s">
        <v>3</v>
      </c>
      <c r="F13" s="44" t="s">
        <v>4</v>
      </c>
      <c r="G13" s="44" t="s">
        <v>5</v>
      </c>
      <c r="H13" s="44" t="s">
        <v>6</v>
      </c>
      <c r="I13" s="44" t="s">
        <v>7</v>
      </c>
      <c r="J13" s="44" t="s">
        <v>8</v>
      </c>
      <c r="K13" s="44" t="s">
        <v>9</v>
      </c>
      <c r="L13" s="44" t="s">
        <v>10</v>
      </c>
      <c r="M13" s="44" t="s">
        <v>11</v>
      </c>
      <c r="N13" s="44" t="s">
        <v>12</v>
      </c>
      <c r="O13" s="44" t="s">
        <v>13</v>
      </c>
      <c r="P13" s="44" t="s">
        <v>14</v>
      </c>
    </row>
    <row r="14" spans="2:12">
      <c r="B14" s="42">
        <v>20.1882514510643</v>
      </c>
      <c r="L14" s="45">
        <v>34.4929581438032</v>
      </c>
    </row>
    <row r="15" spans="2:12">
      <c r="B15" s="42">
        <v>20.4426720099298</v>
      </c>
      <c r="L15" s="45">
        <v>36.7964598892589</v>
      </c>
    </row>
    <row r="16" spans="2:12">
      <c r="B16" s="42">
        <v>20.1904600720035</v>
      </c>
      <c r="L16" s="45">
        <v>34.165499925304</v>
      </c>
    </row>
    <row r="17" spans="1:12">
      <c r="A17" s="41" t="s">
        <v>22</v>
      </c>
      <c r="B17" s="42">
        <f>AVERAGE(B14:B16)</f>
        <v>20.2737945109992</v>
      </c>
      <c r="L17" s="42">
        <f>AVERAGE(L14:L16)</f>
        <v>35.1516393194554</v>
      </c>
    </row>
    <row r="18" ht="15.5" spans="1:12">
      <c r="A18" s="46" t="s">
        <v>23</v>
      </c>
      <c r="B18" s="42">
        <f>STDEV(B14:B16)</f>
        <v>0.146256373315506</v>
      </c>
      <c r="L18" s="42">
        <f>STDEV(L14:L16)</f>
        <v>1.43383515487391</v>
      </c>
    </row>
    <row r="22" s="47" customFormat="1" spans="1:16">
      <c r="A22" s="43"/>
      <c r="B22" s="44"/>
      <c r="C22" s="44" t="s">
        <v>1</v>
      </c>
      <c r="D22" s="44" t="s">
        <v>2</v>
      </c>
      <c r="E22" s="44" t="s">
        <v>3</v>
      </c>
      <c r="F22" s="44" t="s">
        <v>4</v>
      </c>
      <c r="G22" s="44" t="s">
        <v>5</v>
      </c>
      <c r="H22" s="44" t="s">
        <v>6</v>
      </c>
      <c r="I22" s="44" t="s">
        <v>7</v>
      </c>
      <c r="J22" s="44" t="s">
        <v>8</v>
      </c>
      <c r="K22" s="44" t="s">
        <v>9</v>
      </c>
      <c r="L22" s="44" t="s">
        <v>10</v>
      </c>
      <c r="M22" s="44" t="s">
        <v>11</v>
      </c>
      <c r="N22" s="44" t="s">
        <v>12</v>
      </c>
      <c r="O22" s="44" t="s">
        <v>13</v>
      </c>
      <c r="P22" s="44" t="s">
        <v>14</v>
      </c>
    </row>
    <row r="23" ht="15.5" spans="1:16">
      <c r="A23" s="46" t="s">
        <v>24</v>
      </c>
      <c r="C23" s="42">
        <v>7.02380002716027</v>
      </c>
      <c r="D23" s="42">
        <v>8.36170450321906</v>
      </c>
      <c r="E23" s="42">
        <v>7.2404077191122</v>
      </c>
      <c r="F23" s="42">
        <v>5.53415440550397</v>
      </c>
      <c r="G23" s="42">
        <v>6.22448298091107</v>
      </c>
      <c r="H23" s="42">
        <v>5.06936956585866</v>
      </c>
      <c r="I23" s="42">
        <v>7.2638268012731</v>
      </c>
      <c r="J23" s="42">
        <v>10.2471150226009</v>
      </c>
      <c r="K23" s="42">
        <v>6.98475344183511</v>
      </c>
      <c r="L23" s="42">
        <v>8.13487162583647</v>
      </c>
      <c r="M23" s="42">
        <v>8.34927115692834</v>
      </c>
      <c r="N23" s="42">
        <v>0.517321210390332</v>
      </c>
      <c r="O23" s="42">
        <v>3.16450034379777</v>
      </c>
      <c r="P23" s="42">
        <v>1.64477459540304</v>
      </c>
    </row>
    <row r="24" ht="15.5" spans="1:16">
      <c r="A24" s="46" t="s">
        <v>31</v>
      </c>
      <c r="C24" s="42">
        <v>6.69080632600803</v>
      </c>
      <c r="D24" s="42">
        <v>8.41995286884119</v>
      </c>
      <c r="E24" s="42">
        <v>7.08281456607633</v>
      </c>
      <c r="F24" s="42">
        <v>6.18837264660793</v>
      </c>
      <c r="G24" s="42">
        <v>6.68018364879297</v>
      </c>
      <c r="H24" s="42">
        <v>3.2419602160539</v>
      </c>
      <c r="I24" s="42">
        <v>7.6314429513729</v>
      </c>
      <c r="J24" s="42">
        <v>10.2313541416178</v>
      </c>
      <c r="K24" s="42">
        <v>9.22874094472117</v>
      </c>
      <c r="L24" s="42">
        <v>14.8778448084562</v>
      </c>
      <c r="M24" s="42">
        <v>5.52193614247023</v>
      </c>
      <c r="N24" s="42">
        <v>-0.705844192421466</v>
      </c>
      <c r="O24" s="42">
        <v>2.9456478461844</v>
      </c>
      <c r="P24" s="42">
        <v>1.14310591005423</v>
      </c>
    </row>
    <row r="25" ht="15.5" spans="1:16">
      <c r="A25" s="46" t="s">
        <v>23</v>
      </c>
      <c r="C25" s="42">
        <v>0.079984775310738</v>
      </c>
      <c r="D25" s="42">
        <v>0.173753009635392</v>
      </c>
      <c r="E25" s="42">
        <v>0.779402393644444</v>
      </c>
      <c r="F25" s="42">
        <v>0.0507010088058856</v>
      </c>
      <c r="G25" s="42">
        <v>0.233327744494449</v>
      </c>
      <c r="H25" s="42">
        <v>0.0725228179765121</v>
      </c>
      <c r="I25" s="42">
        <v>0.0911215396129505</v>
      </c>
      <c r="J25" s="42">
        <v>0.300717280205006</v>
      </c>
      <c r="K25" s="42">
        <v>0.573859763971014</v>
      </c>
      <c r="L25" s="42">
        <v>1.43383515487391</v>
      </c>
      <c r="M25" s="42">
        <v>0.136905294087939</v>
      </c>
      <c r="N25" s="42">
        <v>0.0785422818132163</v>
      </c>
      <c r="O25" s="42">
        <v>0.171237825766865</v>
      </c>
      <c r="P25" s="42">
        <v>0.0886891117788362</v>
      </c>
    </row>
    <row r="26" ht="15.5" spans="1:16">
      <c r="A26" s="46" t="s">
        <v>25</v>
      </c>
      <c r="C26" s="42">
        <f>SQRT(POWER(C25,2)+POWER($B6,2))</f>
        <v>0.0809836014454837</v>
      </c>
      <c r="D26" s="42">
        <f>SQRT(POWER(D25,2)+POWER($B6,2))</f>
        <v>0.174215061860128</v>
      </c>
      <c r="E26" s="42">
        <f>SQRT(POWER(E25,2)+POWER($B6,2))</f>
        <v>0.779505529576449</v>
      </c>
      <c r="F26" s="42">
        <f>SQRT(POWER(F12,2)+POWER(B12,2))</f>
        <v>0.0735904309442511</v>
      </c>
      <c r="G26" s="42">
        <f>SQRT(POWER(G25,2)+POWER($B6,2))</f>
        <v>0.233672026080228</v>
      </c>
      <c r="H26" s="42">
        <f>SQRT(POWER(H25,2)+POWER($B6,2))</f>
        <v>0.0736229485203222</v>
      </c>
      <c r="I26" s="42">
        <f>SQRT(POWER(I12,2)+POWER($B12,2))</f>
        <v>0.105584535866104</v>
      </c>
      <c r="J26" s="42">
        <f>SQRT(POWER(J12,2)+POWER($B12,2))</f>
        <v>0.305410939303952</v>
      </c>
      <c r="K26" s="42">
        <f>SQRT(POWER(K12,2)+POWER($B12,2))</f>
        <v>0.576333226473621</v>
      </c>
      <c r="L26" s="42">
        <f>SQRT(POWER(L18,2)+POWER(B18,2))</f>
        <v>1.44127519165761</v>
      </c>
      <c r="M26" s="42">
        <f>SQRT(POWER(M12,2)+POWER($B12,2))</f>
        <v>0.146928617981424</v>
      </c>
      <c r="N26" s="42">
        <f>SQRT(POWER(N12,2)+POWER($B12,2))</f>
        <v>0.0949412937822778</v>
      </c>
      <c r="O26" s="42">
        <f>SQRT(POWER(O12,2)+POWER($B12,2))</f>
        <v>0.179352591857462</v>
      </c>
      <c r="P26" s="42">
        <f>SQRT(POWER(P12,2)+POWER($B12,2))</f>
        <v>0.103492597709909</v>
      </c>
    </row>
    <row r="27" ht="15.5" spans="1:16">
      <c r="A27" s="46" t="s">
        <v>26</v>
      </c>
      <c r="C27" s="42">
        <f t="shared" ref="C27:P27" si="0">C24-C23</f>
        <v>-0.33299370115224</v>
      </c>
      <c r="D27" s="42">
        <f t="shared" si="0"/>
        <v>0.0582483656221289</v>
      </c>
      <c r="E27" s="42">
        <f t="shared" si="0"/>
        <v>-0.157593153035871</v>
      </c>
      <c r="F27" s="42">
        <f t="shared" si="0"/>
        <v>0.65421824110396</v>
      </c>
      <c r="G27" s="42">
        <f t="shared" si="0"/>
        <v>0.4557006678819</v>
      </c>
      <c r="H27" s="42">
        <f t="shared" si="0"/>
        <v>-1.82740934980476</v>
      </c>
      <c r="I27" s="42">
        <f t="shared" si="0"/>
        <v>0.3676161500998</v>
      </c>
      <c r="J27" s="42">
        <f t="shared" si="0"/>
        <v>-0.0157608809831</v>
      </c>
      <c r="K27" s="42">
        <f t="shared" si="0"/>
        <v>2.24398750288606</v>
      </c>
      <c r="L27" s="42">
        <f t="shared" si="0"/>
        <v>6.74297318261973</v>
      </c>
      <c r="M27" s="42">
        <f t="shared" si="0"/>
        <v>-2.82733501445811</v>
      </c>
      <c r="N27" s="42">
        <f t="shared" si="0"/>
        <v>-1.2231654028118</v>
      </c>
      <c r="O27" s="42">
        <f t="shared" si="0"/>
        <v>-0.21885249761337</v>
      </c>
      <c r="P27" s="42">
        <f t="shared" si="0"/>
        <v>-0.50166868534881</v>
      </c>
    </row>
    <row r="28" ht="15.5" spans="1:16">
      <c r="A28" s="46" t="s">
        <v>27</v>
      </c>
      <c r="C28" s="42">
        <f t="shared" ref="C28:P28" si="1">C27+C26</f>
        <v>-0.252010099706757</v>
      </c>
      <c r="D28" s="42">
        <f t="shared" si="1"/>
        <v>0.232463427482257</v>
      </c>
      <c r="E28" s="42">
        <f t="shared" si="1"/>
        <v>0.621912376540579</v>
      </c>
      <c r="F28" s="42">
        <f t="shared" si="1"/>
        <v>0.727808672048211</v>
      </c>
      <c r="G28" s="42">
        <f t="shared" si="1"/>
        <v>0.689372693962128</v>
      </c>
      <c r="H28" s="42">
        <f t="shared" si="1"/>
        <v>-1.75378640128444</v>
      </c>
      <c r="I28" s="42">
        <f t="shared" si="1"/>
        <v>0.473200685965904</v>
      </c>
      <c r="J28" s="42">
        <f t="shared" si="1"/>
        <v>0.289650058320852</v>
      </c>
      <c r="K28" s="42">
        <f t="shared" si="1"/>
        <v>2.82032072935968</v>
      </c>
      <c r="L28" s="42">
        <f t="shared" si="1"/>
        <v>8.18424837427734</v>
      </c>
      <c r="M28" s="42">
        <f t="shared" si="1"/>
        <v>-2.68040639647669</v>
      </c>
      <c r="N28" s="42">
        <f t="shared" si="1"/>
        <v>-1.12822410902952</v>
      </c>
      <c r="O28" s="42">
        <f t="shared" si="1"/>
        <v>-0.0394999057559078</v>
      </c>
      <c r="P28" s="42">
        <f t="shared" si="1"/>
        <v>-0.398176087638901</v>
      </c>
    </row>
    <row r="29" ht="15.5" spans="1:16">
      <c r="A29" s="46" t="s">
        <v>28</v>
      </c>
      <c r="C29" s="42">
        <f t="shared" ref="C29:P29" si="2">C27-C26</f>
        <v>-0.413977302597724</v>
      </c>
      <c r="D29" s="42">
        <f t="shared" si="2"/>
        <v>-0.115966696237999</v>
      </c>
      <c r="E29" s="42">
        <f t="shared" si="2"/>
        <v>-0.93709868261232</v>
      </c>
      <c r="F29" s="42">
        <f t="shared" si="2"/>
        <v>0.580627810159709</v>
      </c>
      <c r="G29" s="42">
        <f t="shared" si="2"/>
        <v>0.222028641801673</v>
      </c>
      <c r="H29" s="42">
        <f t="shared" si="2"/>
        <v>-1.90103229832508</v>
      </c>
      <c r="I29" s="42">
        <f t="shared" si="2"/>
        <v>0.262031614233696</v>
      </c>
      <c r="J29" s="42">
        <f t="shared" si="2"/>
        <v>-0.321171820287052</v>
      </c>
      <c r="K29" s="42">
        <f t="shared" si="2"/>
        <v>1.66765427641244</v>
      </c>
      <c r="L29" s="42">
        <f t="shared" si="2"/>
        <v>5.30169799096212</v>
      </c>
      <c r="M29" s="42">
        <f t="shared" si="2"/>
        <v>-2.97426363243953</v>
      </c>
      <c r="N29" s="42">
        <f t="shared" si="2"/>
        <v>-1.31810669659408</v>
      </c>
      <c r="O29" s="42">
        <f t="shared" si="2"/>
        <v>-0.398205089470832</v>
      </c>
      <c r="P29" s="42">
        <f t="shared" si="2"/>
        <v>-0.605161283058719</v>
      </c>
    </row>
    <row r="30" ht="15.5" spans="1:16">
      <c r="A30" s="46" t="s">
        <v>29</v>
      </c>
      <c r="C30" s="42">
        <f t="shared" ref="C30:K30" si="3">POWER(2,-C28)</f>
        <v>1.19086518608668</v>
      </c>
      <c r="D30" s="42">
        <f t="shared" si="3"/>
        <v>0.851180244772822</v>
      </c>
      <c r="E30" s="42">
        <f t="shared" si="3"/>
        <v>0.649808996798458</v>
      </c>
      <c r="F30" s="42">
        <f t="shared" si="3"/>
        <v>0.603820368143026</v>
      </c>
      <c r="G30" s="42">
        <f t="shared" si="3"/>
        <v>0.620123430580992</v>
      </c>
      <c r="H30" s="42">
        <f t="shared" si="3"/>
        <v>3.37242509846645</v>
      </c>
      <c r="I30" s="42">
        <f t="shared" si="3"/>
        <v>0.720364661186644</v>
      </c>
      <c r="J30" s="42">
        <f t="shared" si="3"/>
        <v>0.818100473834136</v>
      </c>
      <c r="K30" s="42">
        <f t="shared" si="3"/>
        <v>0.141579007358586</v>
      </c>
      <c r="L30" s="42">
        <f t="shared" ref="L30:P31" si="4">POWER(2,-L28)</f>
        <v>0.00343791984873909</v>
      </c>
      <c r="M30" s="42">
        <f t="shared" si="4"/>
        <v>6.41036451847608</v>
      </c>
      <c r="N30" s="42">
        <f t="shared" si="4"/>
        <v>2.18589500994519</v>
      </c>
      <c r="O30" s="42">
        <f t="shared" si="4"/>
        <v>1.02775750415557</v>
      </c>
      <c r="P30" s="42">
        <f t="shared" si="4"/>
        <v>1.3178407905154</v>
      </c>
    </row>
    <row r="31" ht="15.5" spans="1:16">
      <c r="A31" s="46" t="s">
        <v>30</v>
      </c>
      <c r="C31" s="42">
        <f t="shared" ref="C31:K31" si="5">POWER(2,-C29)</f>
        <v>1.33235386348292</v>
      </c>
      <c r="D31" s="42">
        <f t="shared" si="5"/>
        <v>1.08370094996036</v>
      </c>
      <c r="E31" s="42">
        <f t="shared" si="5"/>
        <v>1.91467387861948</v>
      </c>
      <c r="F31" s="42">
        <f t="shared" si="5"/>
        <v>0.668672731207603</v>
      </c>
      <c r="G31" s="42">
        <f t="shared" si="5"/>
        <v>0.857359015330332</v>
      </c>
      <c r="H31" s="42">
        <f t="shared" si="5"/>
        <v>3.73480339160998</v>
      </c>
      <c r="I31" s="42">
        <f t="shared" si="5"/>
        <v>0.833912769829907</v>
      </c>
      <c r="J31" s="42">
        <f t="shared" si="5"/>
        <v>1.24934490970865</v>
      </c>
      <c r="K31" s="42">
        <f t="shared" si="5"/>
        <v>0.314764713714653</v>
      </c>
      <c r="L31" s="42">
        <f t="shared" si="4"/>
        <v>0.0253530303763593</v>
      </c>
      <c r="M31" s="42">
        <f t="shared" si="4"/>
        <v>7.85855267203366</v>
      </c>
      <c r="N31" s="42">
        <f t="shared" si="4"/>
        <v>2.49338678374995</v>
      </c>
      <c r="O31" s="42">
        <f t="shared" si="4"/>
        <v>1.31786728272629</v>
      </c>
      <c r="P31" s="42">
        <f t="shared" si="4"/>
        <v>1.52114879736744</v>
      </c>
    </row>
    <row r="32" ht="15.5" spans="1:16">
      <c r="A32" s="46" t="s">
        <v>0</v>
      </c>
      <c r="C32" s="42">
        <f t="shared" ref="C32:P32" si="6">AVERAGE(C30:C31)</f>
        <v>1.2616095247848</v>
      </c>
      <c r="D32" s="42">
        <f t="shared" si="6"/>
        <v>0.96744059736659</v>
      </c>
      <c r="E32" s="42">
        <f t="shared" si="6"/>
        <v>1.28224143770897</v>
      </c>
      <c r="F32" s="42">
        <f t="shared" si="6"/>
        <v>0.636246549675315</v>
      </c>
      <c r="G32" s="42">
        <f t="shared" si="6"/>
        <v>0.738741222955662</v>
      </c>
      <c r="H32" s="42">
        <f t="shared" si="6"/>
        <v>3.55361424503822</v>
      </c>
      <c r="I32" s="42">
        <f t="shared" si="6"/>
        <v>0.777138715508276</v>
      </c>
      <c r="J32" s="42">
        <f t="shared" si="6"/>
        <v>1.03372269177139</v>
      </c>
      <c r="K32" s="42">
        <f t="shared" si="6"/>
        <v>0.228171860536619</v>
      </c>
      <c r="L32" s="42">
        <f t="shared" si="6"/>
        <v>0.0143954751125492</v>
      </c>
      <c r="M32" s="42">
        <f t="shared" si="6"/>
        <v>7.13445859525487</v>
      </c>
      <c r="N32" s="42">
        <f t="shared" si="6"/>
        <v>2.33964089684757</v>
      </c>
      <c r="O32" s="42">
        <f t="shared" si="6"/>
        <v>1.17281239344093</v>
      </c>
      <c r="P32" s="42">
        <f t="shared" si="6"/>
        <v>1.41949479394142</v>
      </c>
    </row>
  </sheetData>
  <mergeCells count="3">
    <mergeCell ref="A2:A4"/>
    <mergeCell ref="A8:A10"/>
    <mergeCell ref="A14:A1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zoomScale="55" zoomScaleNormal="55" workbookViewId="0">
      <selection activeCell="K20" sqref="K20"/>
    </sheetView>
  </sheetViews>
  <sheetFormatPr defaultColWidth="9" defaultRowHeight="14"/>
  <cols>
    <col min="1" max="1" width="17.5583333333333" style="41" customWidth="1"/>
    <col min="2" max="2" width="6.775" style="42" customWidth="1"/>
    <col min="3" max="3" width="20.775" style="42" customWidth="1"/>
    <col min="4" max="10" width="14.4416666666667" style="42" customWidth="1"/>
    <col min="11" max="11" width="20.775" style="42" customWidth="1"/>
    <col min="12" max="16" width="14.4416666666667" style="42" customWidth="1"/>
    <col min="17" max="17" width="11.2166666666667" style="42" customWidth="1"/>
    <col min="18" max="16384" width="9" style="42"/>
  </cols>
  <sheetData>
    <row r="1" spans="1:16">
      <c r="A1" s="43" t="s">
        <v>20</v>
      </c>
      <c r="B1" s="44" t="s">
        <v>21</v>
      </c>
      <c r="C1" s="44" t="s">
        <v>1</v>
      </c>
      <c r="D1" s="44" t="s">
        <v>2</v>
      </c>
      <c r="E1" s="44" t="s">
        <v>3</v>
      </c>
      <c r="F1" s="44" t="s">
        <v>4</v>
      </c>
      <c r="G1" s="44" t="s">
        <v>5</v>
      </c>
      <c r="H1" s="44" t="s">
        <v>6</v>
      </c>
      <c r="I1" s="44" t="s">
        <v>7</v>
      </c>
      <c r="J1" s="44" t="s">
        <v>8</v>
      </c>
      <c r="K1" s="44" t="s">
        <v>9</v>
      </c>
      <c r="L1" s="44" t="s">
        <v>10</v>
      </c>
      <c r="M1" s="44" t="s">
        <v>11</v>
      </c>
      <c r="N1" s="44" t="s">
        <v>12</v>
      </c>
      <c r="O1" s="44" t="s">
        <v>13</v>
      </c>
      <c r="P1" s="44" t="s">
        <v>14</v>
      </c>
    </row>
    <row r="2" spans="2:10">
      <c r="B2" s="42">
        <v>20.0658611108742</v>
      </c>
      <c r="C2" s="45">
        <v>26.6817452367191</v>
      </c>
      <c r="D2" s="45">
        <v>28.2313697917306</v>
      </c>
      <c r="E2" s="45">
        <v>28.0442619568186</v>
      </c>
      <c r="F2" s="45">
        <v>26.5004026059507</v>
      </c>
      <c r="G2" s="45">
        <v>26.4962873440108</v>
      </c>
      <c r="H2" s="45">
        <v>23.6755905612995</v>
      </c>
      <c r="I2" s="45">
        <v>27.3746028432266</v>
      </c>
      <c r="J2" s="45">
        <v>31.3445446395035</v>
      </c>
    </row>
    <row r="3" spans="2:10">
      <c r="B3" s="42">
        <v>20.1592358679211</v>
      </c>
      <c r="C3" s="45">
        <v>27.1483160013024</v>
      </c>
      <c r="D3" s="45">
        <v>28.3885625794186</v>
      </c>
      <c r="E3" s="45">
        <v>28.2490156540589</v>
      </c>
      <c r="F3" s="45">
        <v>26.9883205674937</v>
      </c>
      <c r="G3" s="45">
        <v>26.7602650630761</v>
      </c>
      <c r="H3" s="45">
        <v>23.7487553528079</v>
      </c>
      <c r="I3" s="45">
        <v>27.9826233614401</v>
      </c>
      <c r="J3" s="45">
        <v>30.3770603379869</v>
      </c>
    </row>
    <row r="4" spans="2:10">
      <c r="B4" s="42">
        <v>20.1128031798158</v>
      </c>
      <c r="C4" s="45">
        <v>26.9602532495061</v>
      </c>
      <c r="D4" s="45">
        <v>28.2030319626854</v>
      </c>
      <c r="E4" s="45">
        <v>28.1364548430254</v>
      </c>
      <c r="F4" s="45">
        <v>26.2927445926254</v>
      </c>
      <c r="G4" s="45">
        <v>26.6907506664937</v>
      </c>
      <c r="H4" s="45">
        <v>23.5317363175049</v>
      </c>
      <c r="I4" s="45">
        <v>27.9792452106557</v>
      </c>
      <c r="J4" s="45">
        <v>30.8269234001404</v>
      </c>
    </row>
    <row r="5" spans="1:10">
      <c r="A5" s="41" t="s">
        <v>22</v>
      </c>
      <c r="B5" s="42">
        <f t="shared" ref="B5:J5" si="0">AVERAGE(B2:B4)</f>
        <v>20.1126333862037</v>
      </c>
      <c r="C5" s="42">
        <f t="shared" si="0"/>
        <v>26.9301048291759</v>
      </c>
      <c r="D5" s="42">
        <f t="shared" si="0"/>
        <v>28.2743214446115</v>
      </c>
      <c r="E5" s="42">
        <f t="shared" si="0"/>
        <v>28.143244151301</v>
      </c>
      <c r="F5" s="42">
        <f t="shared" si="0"/>
        <v>26.5938225886899</v>
      </c>
      <c r="G5" s="42">
        <f t="shared" si="0"/>
        <v>26.6491010245269</v>
      </c>
      <c r="H5" s="42">
        <f t="shared" si="0"/>
        <v>23.6520274105374</v>
      </c>
      <c r="I5" s="42">
        <f t="shared" si="0"/>
        <v>27.7788238051075</v>
      </c>
      <c r="J5" s="42">
        <f t="shared" si="0"/>
        <v>30.8495094592103</v>
      </c>
    </row>
    <row r="6" spans="1:10">
      <c r="A6" s="41" t="s">
        <v>32</v>
      </c>
      <c r="C6" s="42">
        <f t="shared" ref="C6:J6" si="1">C5-$B5</f>
        <v>6.81747144297216</v>
      </c>
      <c r="D6" s="42">
        <f t="shared" si="1"/>
        <v>8.16168805840783</v>
      </c>
      <c r="E6" s="42">
        <f t="shared" si="1"/>
        <v>8.03061076509726</v>
      </c>
      <c r="F6" s="42">
        <f t="shared" si="1"/>
        <v>6.48118920248623</v>
      </c>
      <c r="G6" s="42">
        <f t="shared" si="1"/>
        <v>6.53646763832317</v>
      </c>
      <c r="H6" s="42">
        <f t="shared" si="1"/>
        <v>3.53939402433373</v>
      </c>
      <c r="I6" s="42">
        <f t="shared" si="1"/>
        <v>7.66619041890377</v>
      </c>
      <c r="J6" s="42">
        <f t="shared" si="1"/>
        <v>10.7368760730066</v>
      </c>
    </row>
    <row r="7" ht="15.5" spans="1:10">
      <c r="A7" s="46" t="s">
        <v>23</v>
      </c>
      <c r="B7" s="42">
        <f t="shared" ref="B7:J7" si="2">STDEV(B2:B4)</f>
        <v>0.046687610088706</v>
      </c>
      <c r="C7" s="42">
        <f t="shared" si="2"/>
        <v>0.234741911526826</v>
      </c>
      <c r="D7" s="42">
        <f t="shared" si="2"/>
        <v>0.0999451639663146</v>
      </c>
      <c r="E7" s="42">
        <f t="shared" si="2"/>
        <v>0.102545551651639</v>
      </c>
      <c r="F7" s="42">
        <f t="shared" si="2"/>
        <v>0.357074157682611</v>
      </c>
      <c r="G7" s="42">
        <f t="shared" si="2"/>
        <v>0.136828646663277</v>
      </c>
      <c r="H7" s="42">
        <f t="shared" si="2"/>
        <v>0.110411647829104</v>
      </c>
      <c r="I7" s="42">
        <f t="shared" si="2"/>
        <v>0.35006969662283</v>
      </c>
      <c r="J7" s="42">
        <f t="shared" si="2"/>
        <v>0.484137445327766</v>
      </c>
    </row>
    <row r="8" spans="2:16">
      <c r="B8" s="42">
        <v>21.3363844897197</v>
      </c>
      <c r="K8" s="45">
        <v>30.9660480509982</v>
      </c>
      <c r="L8" s="45">
        <v>32.9018519085549</v>
      </c>
      <c r="M8" s="45">
        <v>26.8402134605119</v>
      </c>
      <c r="N8" s="45">
        <v>21.2735849463086</v>
      </c>
      <c r="O8" s="45">
        <v>23.7028403445346</v>
      </c>
      <c r="P8" s="45">
        <v>21.8813046893446</v>
      </c>
    </row>
    <row r="9" spans="2:16">
      <c r="B9" s="42">
        <v>21.1527360231903</v>
      </c>
      <c r="K9" s="45">
        <v>30.1846746572168</v>
      </c>
      <c r="L9" s="45">
        <v>32.1227390984901</v>
      </c>
      <c r="M9" s="45">
        <v>26.6835440288345</v>
      </c>
      <c r="N9" s="45">
        <v>21.2433079084841</v>
      </c>
      <c r="O9" s="45">
        <v>23.6792477547203</v>
      </c>
      <c r="P9" s="45">
        <v>21.8835362243455</v>
      </c>
    </row>
    <row r="10" spans="2:16">
      <c r="B10" s="42">
        <v>21.282519849845</v>
      </c>
      <c r="K10" s="45">
        <v>30.7313500149496</v>
      </c>
      <c r="L10" s="45">
        <v>32.8024921922409</v>
      </c>
      <c r="M10" s="45">
        <v>26.2729317119956</v>
      </c>
      <c r="N10" s="45">
        <v>22.1660267226784</v>
      </c>
      <c r="O10" s="45">
        <v>23.8118344918565</v>
      </c>
      <c r="P10" s="45">
        <v>21.936697334894</v>
      </c>
    </row>
    <row r="11" spans="1:16">
      <c r="A11" s="41" t="s">
        <v>22</v>
      </c>
      <c r="B11" s="42">
        <f>AVERAGE(B8:B10)</f>
        <v>21.2572134542517</v>
      </c>
      <c r="K11" s="42">
        <f t="shared" ref="K11:P11" si="3">AVERAGE(K8:K10)</f>
        <v>30.6273575743882</v>
      </c>
      <c r="L11" s="42">
        <f t="shared" si="3"/>
        <v>32.6090277330953</v>
      </c>
      <c r="M11" s="42">
        <f t="shared" si="3"/>
        <v>26.5988964004473</v>
      </c>
      <c r="N11" s="42">
        <f t="shared" si="3"/>
        <v>21.5609731924904</v>
      </c>
      <c r="O11" s="42">
        <f t="shared" si="3"/>
        <v>23.7313075303705</v>
      </c>
      <c r="P11" s="42">
        <f t="shared" si="3"/>
        <v>21.900512749528</v>
      </c>
    </row>
    <row r="12" spans="1:16">
      <c r="A12" s="41" t="s">
        <v>32</v>
      </c>
      <c r="K12" s="42">
        <f t="shared" ref="K12:P12" si="4">K11-$B11</f>
        <v>9.37014412013653</v>
      </c>
      <c r="L12" s="42">
        <f t="shared" si="4"/>
        <v>11.3518142788436</v>
      </c>
      <c r="M12" s="42">
        <f t="shared" si="4"/>
        <v>5.34168294619567</v>
      </c>
      <c r="N12" s="42">
        <f t="shared" si="4"/>
        <v>0.3037597382387</v>
      </c>
      <c r="O12" s="42">
        <f t="shared" si="4"/>
        <v>2.4740940761188</v>
      </c>
      <c r="P12" s="42">
        <f t="shared" si="4"/>
        <v>0.643299295276368</v>
      </c>
    </row>
    <row r="13" ht="15.5" spans="1:16">
      <c r="A13" s="46" t="s">
        <v>23</v>
      </c>
      <c r="B13" s="42">
        <f>STDEV(B8:B10)</f>
        <v>0.0944033900773407</v>
      </c>
      <c r="K13" s="42">
        <f t="shared" ref="K13:P13" si="5">STDEV(K8:K10)</f>
        <v>0.400932557792209</v>
      </c>
      <c r="L13" s="42">
        <f t="shared" si="5"/>
        <v>0.424058445754995</v>
      </c>
      <c r="M13" s="42">
        <f t="shared" si="5"/>
        <v>0.292960852834652</v>
      </c>
      <c r="N13" s="42">
        <f t="shared" si="5"/>
        <v>0.524210363832696</v>
      </c>
      <c r="O13" s="42">
        <f t="shared" si="5"/>
        <v>0.0707290337709088</v>
      </c>
      <c r="P13" s="42">
        <f t="shared" si="5"/>
        <v>0.0313566276996621</v>
      </c>
    </row>
    <row r="14" ht="15.5" spans="1:1">
      <c r="A14" s="46"/>
    </row>
    <row r="15" spans="2:16">
      <c r="B15" s="44"/>
      <c r="C15" s="44" t="s">
        <v>1</v>
      </c>
      <c r="D15" s="44" t="s">
        <v>2</v>
      </c>
      <c r="E15" s="44" t="s">
        <v>3</v>
      </c>
      <c r="F15" s="44" t="s">
        <v>4</v>
      </c>
      <c r="G15" s="44" t="s">
        <v>5</v>
      </c>
      <c r="H15" s="44" t="s">
        <v>6</v>
      </c>
      <c r="I15" s="44" t="s">
        <v>7</v>
      </c>
      <c r="J15" s="44" t="s">
        <v>8</v>
      </c>
      <c r="K15" s="44" t="s">
        <v>9</v>
      </c>
      <c r="L15" s="44" t="s">
        <v>10</v>
      </c>
      <c r="M15" s="44" t="s">
        <v>11</v>
      </c>
      <c r="N15" s="44" t="s">
        <v>12</v>
      </c>
      <c r="O15" s="44" t="s">
        <v>13</v>
      </c>
      <c r="P15" s="44" t="s">
        <v>14</v>
      </c>
    </row>
    <row r="16" ht="15.5" spans="1:16">
      <c r="A16" s="46" t="s">
        <v>24</v>
      </c>
      <c r="C16" s="42">
        <v>7.02380002716027</v>
      </c>
      <c r="D16" s="42">
        <v>8.36170450321906</v>
      </c>
      <c r="E16" s="42">
        <v>7.2404077191122</v>
      </c>
      <c r="F16" s="42">
        <v>5.53415440550397</v>
      </c>
      <c r="G16" s="42">
        <v>6.22448298091107</v>
      </c>
      <c r="H16" s="42">
        <v>5.06936956585866</v>
      </c>
      <c r="I16" s="42">
        <v>7.2638268012731</v>
      </c>
      <c r="J16" s="42">
        <v>10.2471150226009</v>
      </c>
      <c r="K16" s="42">
        <v>6.98475344183511</v>
      </c>
      <c r="L16" s="42">
        <v>8.13487162583647</v>
      </c>
      <c r="M16" s="42">
        <v>8.34927115692834</v>
      </c>
      <c r="N16" s="42">
        <v>0.517321210390332</v>
      </c>
      <c r="O16" s="42">
        <v>3.16450034379777</v>
      </c>
      <c r="P16" s="42">
        <v>1.64477459540304</v>
      </c>
    </row>
    <row r="17" ht="15.5" spans="1:16">
      <c r="A17" s="46" t="s">
        <v>33</v>
      </c>
      <c r="C17" s="42">
        <v>6.81747144297216</v>
      </c>
      <c r="D17" s="42">
        <v>8.16168805840783</v>
      </c>
      <c r="E17" s="42">
        <v>8.03061076509726</v>
      </c>
      <c r="F17" s="42">
        <v>6.48118920248623</v>
      </c>
      <c r="G17" s="42">
        <v>6.53646763832317</v>
      </c>
      <c r="H17" s="42">
        <v>3.53939402433373</v>
      </c>
      <c r="I17" s="42">
        <v>7.66619041890377</v>
      </c>
      <c r="J17" s="42">
        <v>10.7368760730066</v>
      </c>
      <c r="K17" s="42">
        <v>9.37014412013653</v>
      </c>
      <c r="L17" s="42">
        <v>11.3518142788436</v>
      </c>
      <c r="M17" s="42">
        <v>5.34168294619567</v>
      </c>
      <c r="N17" s="42">
        <v>0.3037597382387</v>
      </c>
      <c r="O17" s="42">
        <v>2.4740940761188</v>
      </c>
      <c r="P17" s="42">
        <v>0.643299295276368</v>
      </c>
    </row>
    <row r="18" ht="15.5" spans="1:16">
      <c r="A18" s="46" t="s">
        <v>23</v>
      </c>
      <c r="C18" s="42">
        <v>0.234741911526826</v>
      </c>
      <c r="D18" s="42">
        <v>0.0999451639663146</v>
      </c>
      <c r="E18" s="42">
        <v>0.102545551651639</v>
      </c>
      <c r="F18" s="42">
        <v>0.357074157682611</v>
      </c>
      <c r="G18" s="42">
        <v>0.136828646663277</v>
      </c>
      <c r="H18" s="42">
        <v>0.110411647829104</v>
      </c>
      <c r="I18" s="42">
        <v>0.35006969662283</v>
      </c>
      <c r="J18" s="42">
        <v>0.484137445327766</v>
      </c>
      <c r="K18" s="42">
        <v>0.400932557792209</v>
      </c>
      <c r="L18" s="42">
        <v>0.424058445754995</v>
      </c>
      <c r="M18" s="42">
        <v>0.292960852834652</v>
      </c>
      <c r="N18" s="42">
        <v>0.524210363832696</v>
      </c>
      <c r="O18" s="42">
        <v>0.0707290337709088</v>
      </c>
      <c r="P18" s="42">
        <v>0.0313566276996621</v>
      </c>
    </row>
    <row r="19" ht="15.5" spans="1:16">
      <c r="A19" s="46" t="s">
        <v>25</v>
      </c>
      <c r="C19" s="42">
        <f>SQRT(POWER(C18,2)+POWER($B7,2))</f>
        <v>0.23933971246549</v>
      </c>
      <c r="D19" s="42">
        <f t="shared" ref="D19:J19" si="6">SQRT(POWER(D18,2)+POWER($B7,2))</f>
        <v>0.110312142287459</v>
      </c>
      <c r="E19" s="42">
        <f t="shared" si="6"/>
        <v>0.112673524393861</v>
      </c>
      <c r="F19" s="42">
        <f t="shared" si="6"/>
        <v>0.360113436323252</v>
      </c>
      <c r="G19" s="42">
        <f t="shared" si="6"/>
        <v>0.144574587958946</v>
      </c>
      <c r="H19" s="42">
        <f t="shared" si="6"/>
        <v>0.119876873967138</v>
      </c>
      <c r="I19" s="42">
        <f t="shared" si="6"/>
        <v>0.353169258896347</v>
      </c>
      <c r="J19" s="42">
        <f t="shared" si="6"/>
        <v>0.486383386747831</v>
      </c>
      <c r="K19" s="42">
        <f>SQRT(POWER(K13,2)+POWER($B13,2))</f>
        <v>0.411896729722267</v>
      </c>
      <c r="L19" s="42">
        <f t="shared" ref="L19:P19" si="7">SQRT(POWER(L13,2)+POWER($B13,2))</f>
        <v>0.434439369157811</v>
      </c>
      <c r="M19" s="42">
        <f t="shared" si="7"/>
        <v>0.307795486243222</v>
      </c>
      <c r="N19" s="42">
        <f t="shared" si="7"/>
        <v>0.532642943826071</v>
      </c>
      <c r="O19" s="42">
        <f t="shared" si="7"/>
        <v>0.117960146983042</v>
      </c>
      <c r="P19" s="42">
        <f t="shared" si="7"/>
        <v>0.099474811680092</v>
      </c>
    </row>
    <row r="20" ht="15.5" spans="1:16">
      <c r="A20" s="46" t="s">
        <v>26</v>
      </c>
      <c r="C20" s="42">
        <f t="shared" ref="C20:P20" si="8">C17-C16</f>
        <v>-0.20632858418811</v>
      </c>
      <c r="D20" s="42">
        <f t="shared" si="8"/>
        <v>-0.200016444811231</v>
      </c>
      <c r="E20" s="42">
        <f t="shared" si="8"/>
        <v>0.790203045985059</v>
      </c>
      <c r="F20" s="42">
        <f t="shared" si="8"/>
        <v>0.94703479698226</v>
      </c>
      <c r="G20" s="42">
        <f t="shared" si="8"/>
        <v>0.311984657412101</v>
      </c>
      <c r="H20" s="42">
        <f t="shared" si="8"/>
        <v>-1.52997554152493</v>
      </c>
      <c r="I20" s="42">
        <f t="shared" si="8"/>
        <v>0.40236361763067</v>
      </c>
      <c r="J20" s="42">
        <f t="shared" si="8"/>
        <v>0.489761050405701</v>
      </c>
      <c r="K20" s="42">
        <f t="shared" si="8"/>
        <v>2.38539067830142</v>
      </c>
      <c r="L20" s="42">
        <f t="shared" si="8"/>
        <v>3.21694265300713</v>
      </c>
      <c r="M20" s="42">
        <f t="shared" si="8"/>
        <v>-3.00758821073267</v>
      </c>
      <c r="N20" s="42">
        <f t="shared" si="8"/>
        <v>-0.213561472151632</v>
      </c>
      <c r="O20" s="42">
        <f t="shared" si="8"/>
        <v>-0.69040626767897</v>
      </c>
      <c r="P20" s="42">
        <f t="shared" si="8"/>
        <v>-1.00147530012667</v>
      </c>
    </row>
    <row r="21" ht="15.5" spans="1:16">
      <c r="A21" s="46" t="s">
        <v>27</v>
      </c>
      <c r="C21" s="42">
        <f t="shared" ref="C21:P21" si="9">C20+C19</f>
        <v>0.0330111282773792</v>
      </c>
      <c r="D21" s="42">
        <f t="shared" si="9"/>
        <v>-0.0897043025237724</v>
      </c>
      <c r="E21" s="42">
        <f t="shared" si="9"/>
        <v>0.90287657037892</v>
      </c>
      <c r="F21" s="42">
        <f t="shared" si="9"/>
        <v>1.30714823330551</v>
      </c>
      <c r="G21" s="42">
        <f t="shared" si="9"/>
        <v>0.456559245371046</v>
      </c>
      <c r="H21" s="42">
        <f t="shared" si="9"/>
        <v>-1.41009866755779</v>
      </c>
      <c r="I21" s="42">
        <f t="shared" si="9"/>
        <v>0.755532876527017</v>
      </c>
      <c r="J21" s="42">
        <f t="shared" si="9"/>
        <v>0.976144437153532</v>
      </c>
      <c r="K21" s="42">
        <f t="shared" si="9"/>
        <v>2.79728740802369</v>
      </c>
      <c r="L21" s="42">
        <f t="shared" si="9"/>
        <v>3.65138202216494</v>
      </c>
      <c r="M21" s="42">
        <f t="shared" si="9"/>
        <v>-2.69979272448945</v>
      </c>
      <c r="N21" s="42">
        <f t="shared" si="9"/>
        <v>0.319081471674439</v>
      </c>
      <c r="O21" s="42">
        <f t="shared" si="9"/>
        <v>-0.572446120695928</v>
      </c>
      <c r="P21" s="42">
        <f t="shared" si="9"/>
        <v>-0.90200048844658</v>
      </c>
    </row>
    <row r="22" ht="15.5" spans="1:16">
      <c r="A22" s="46" t="s">
        <v>28</v>
      </c>
      <c r="C22" s="42">
        <f t="shared" ref="C22:P22" si="10">C20-C19</f>
        <v>-0.4456682966536</v>
      </c>
      <c r="D22" s="42">
        <f t="shared" si="10"/>
        <v>-0.31032858709869</v>
      </c>
      <c r="E22" s="42">
        <f t="shared" si="10"/>
        <v>0.677529521591198</v>
      </c>
      <c r="F22" s="42">
        <f t="shared" si="10"/>
        <v>0.586921360659008</v>
      </c>
      <c r="G22" s="42">
        <f t="shared" si="10"/>
        <v>0.167410069453155</v>
      </c>
      <c r="H22" s="42">
        <f t="shared" si="10"/>
        <v>-1.64985241549207</v>
      </c>
      <c r="I22" s="42">
        <f t="shared" si="10"/>
        <v>0.0491943587343221</v>
      </c>
      <c r="J22" s="42">
        <f t="shared" si="10"/>
        <v>0.00337766365786912</v>
      </c>
      <c r="K22" s="42">
        <f t="shared" si="10"/>
        <v>1.97349394857915</v>
      </c>
      <c r="L22" s="42">
        <f t="shared" si="10"/>
        <v>2.78250328384932</v>
      </c>
      <c r="M22" s="42">
        <f t="shared" si="10"/>
        <v>-3.31538369697589</v>
      </c>
      <c r="N22" s="42">
        <f t="shared" si="10"/>
        <v>-0.746204415977703</v>
      </c>
      <c r="O22" s="42">
        <f t="shared" si="10"/>
        <v>-0.808366414662012</v>
      </c>
      <c r="P22" s="42">
        <f t="shared" si="10"/>
        <v>-1.10095011180676</v>
      </c>
    </row>
    <row r="23" ht="15.5" spans="1:16">
      <c r="A23" s="46" t="s">
        <v>29</v>
      </c>
      <c r="C23" s="42">
        <f t="shared" ref="C23:K23" si="11">POWER(2,-C21)</f>
        <v>0.977378227341454</v>
      </c>
      <c r="D23" s="42">
        <f t="shared" si="11"/>
        <v>1.06415204950355</v>
      </c>
      <c r="E23" s="42">
        <f t="shared" si="11"/>
        <v>0.534819298393638</v>
      </c>
      <c r="F23" s="42">
        <f t="shared" si="11"/>
        <v>0.404118910062744</v>
      </c>
      <c r="G23" s="42">
        <f t="shared" si="11"/>
        <v>0.728722153267351</v>
      </c>
      <c r="H23" s="42">
        <f t="shared" si="11"/>
        <v>2.65755337508161</v>
      </c>
      <c r="I23" s="42">
        <f t="shared" si="11"/>
        <v>0.592327561849399</v>
      </c>
      <c r="J23" s="42">
        <f t="shared" si="11"/>
        <v>0.50833644138255</v>
      </c>
      <c r="K23" s="42">
        <f t="shared" si="11"/>
        <v>0.143857524831658</v>
      </c>
      <c r="L23" s="42">
        <f t="shared" ref="L23:P24" si="12">POWER(2,-L21)</f>
        <v>0.079583765828423</v>
      </c>
      <c r="M23" s="42">
        <f t="shared" si="12"/>
        <v>6.49708565167023</v>
      </c>
      <c r="N23" s="42">
        <f t="shared" si="12"/>
        <v>0.801580061403067</v>
      </c>
      <c r="O23" s="42">
        <f t="shared" si="12"/>
        <v>1.48704274755933</v>
      </c>
      <c r="P23" s="42">
        <f t="shared" si="12"/>
        <v>1.86865532642824</v>
      </c>
    </row>
    <row r="24" ht="15.5" spans="1:16">
      <c r="A24" s="46" t="s">
        <v>30</v>
      </c>
      <c r="C24" s="42">
        <f t="shared" ref="C24:K24" si="13">POWER(2,-C22)</f>
        <v>1.36194486131305</v>
      </c>
      <c r="D24" s="42">
        <f t="shared" si="13"/>
        <v>1.23999008695593</v>
      </c>
      <c r="E24" s="42">
        <f t="shared" si="13"/>
        <v>0.625235013929582</v>
      </c>
      <c r="F24" s="42">
        <f t="shared" si="13"/>
        <v>0.665762095413864</v>
      </c>
      <c r="G24" s="42">
        <f t="shared" si="13"/>
        <v>0.890439767382562</v>
      </c>
      <c r="H24" s="42">
        <f t="shared" si="13"/>
        <v>3.13801536314431</v>
      </c>
      <c r="I24" s="42">
        <f t="shared" si="13"/>
        <v>0.966475885427641</v>
      </c>
      <c r="J24" s="42">
        <f t="shared" si="13"/>
        <v>0.997661520472058</v>
      </c>
      <c r="K24" s="42">
        <f t="shared" si="13"/>
        <v>0.254635602328412</v>
      </c>
      <c r="L24" s="42">
        <f t="shared" si="12"/>
        <v>0.145339294767659</v>
      </c>
      <c r="M24" s="42">
        <f t="shared" si="12"/>
        <v>9.95474042195194</v>
      </c>
      <c r="N24" s="42">
        <f t="shared" si="12"/>
        <v>1.67737401977142</v>
      </c>
      <c r="O24" s="42">
        <f t="shared" si="12"/>
        <v>1.75122737839743</v>
      </c>
      <c r="P24" s="42">
        <f t="shared" si="12"/>
        <v>2.1449590599684</v>
      </c>
    </row>
    <row r="25" ht="15.5" spans="1:16">
      <c r="A25" s="46" t="s">
        <v>0</v>
      </c>
      <c r="C25" s="42">
        <f t="shared" ref="C25:P25" si="14">AVERAGE(C23:C24)</f>
        <v>1.16966154432725</v>
      </c>
      <c r="D25" s="42">
        <f t="shared" si="14"/>
        <v>1.15207106822974</v>
      </c>
      <c r="E25" s="42">
        <f t="shared" si="14"/>
        <v>0.58002715616161</v>
      </c>
      <c r="F25" s="42">
        <f t="shared" si="14"/>
        <v>0.534940502738304</v>
      </c>
      <c r="G25" s="42">
        <f t="shared" si="14"/>
        <v>0.809580960324956</v>
      </c>
      <c r="H25" s="42">
        <f t="shared" si="14"/>
        <v>2.89778436911296</v>
      </c>
      <c r="I25" s="42">
        <f t="shared" si="14"/>
        <v>0.77940172363852</v>
      </c>
      <c r="J25" s="42">
        <f t="shared" si="14"/>
        <v>0.752998980927304</v>
      </c>
      <c r="K25" s="42">
        <f t="shared" si="14"/>
        <v>0.199246563580035</v>
      </c>
      <c r="L25" s="42">
        <f t="shared" si="14"/>
        <v>0.112461530298041</v>
      </c>
      <c r="M25" s="42">
        <f t="shared" si="14"/>
        <v>8.22591303681108</v>
      </c>
      <c r="N25" s="42">
        <f t="shared" si="14"/>
        <v>1.23947704058724</v>
      </c>
      <c r="O25" s="42">
        <f t="shared" si="14"/>
        <v>1.61913506297838</v>
      </c>
      <c r="P25" s="42">
        <f t="shared" si="14"/>
        <v>2.00680719319832</v>
      </c>
    </row>
  </sheetData>
  <mergeCells count="2">
    <mergeCell ref="A2:A4"/>
    <mergeCell ref="A8:A10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zoomScale="55" zoomScaleNormal="55" workbookViewId="0">
      <selection activeCell="C39" sqref="C39"/>
    </sheetView>
  </sheetViews>
  <sheetFormatPr defaultColWidth="9" defaultRowHeight="14"/>
  <cols>
    <col min="1" max="1" width="16.8833333333333" style="41" customWidth="1"/>
    <col min="2" max="2" width="7.33333333333333" style="42" customWidth="1"/>
    <col min="3" max="3" width="19.2166666666667" style="42" customWidth="1"/>
    <col min="4" max="6" width="13.3333333333333" style="42" customWidth="1"/>
    <col min="7" max="7" width="12.1083333333333" style="42" customWidth="1"/>
    <col min="8" max="11" width="13.3333333333333" style="42" customWidth="1"/>
    <col min="12" max="12" width="19.3333333333333" style="42" customWidth="1"/>
    <col min="13" max="13" width="11.8833333333333" style="42" customWidth="1"/>
    <col min="14" max="14" width="13.4416666666667" style="42" customWidth="1"/>
    <col min="15" max="15" width="12.2166666666667" style="42" customWidth="1"/>
    <col min="16" max="16" width="13.4416666666667" style="42" customWidth="1"/>
    <col min="17" max="17" width="11.2166666666667" style="42" customWidth="1"/>
    <col min="18" max="16384" width="9" style="42"/>
  </cols>
  <sheetData>
    <row r="1" spans="1:16">
      <c r="A1" s="43" t="s">
        <v>20</v>
      </c>
      <c r="B1" s="44" t="s">
        <v>21</v>
      </c>
      <c r="C1" s="44" t="s">
        <v>1</v>
      </c>
      <c r="D1" s="44" t="s">
        <v>2</v>
      </c>
      <c r="E1" s="44" t="s">
        <v>3</v>
      </c>
      <c r="F1" s="44" t="s">
        <v>4</v>
      </c>
      <c r="G1" s="44" t="s">
        <v>5</v>
      </c>
      <c r="H1" s="44" t="s">
        <v>6</v>
      </c>
      <c r="I1" s="44" t="s">
        <v>7</v>
      </c>
      <c r="J1" s="44" t="s">
        <v>8</v>
      </c>
      <c r="K1" s="44" t="s">
        <v>9</v>
      </c>
      <c r="L1" s="44" t="s">
        <v>10</v>
      </c>
      <c r="M1" s="44" t="s">
        <v>11</v>
      </c>
      <c r="N1" s="44" t="s">
        <v>12</v>
      </c>
      <c r="O1" s="44" t="s">
        <v>13</v>
      </c>
      <c r="P1" s="44" t="s">
        <v>14</v>
      </c>
    </row>
    <row r="2" spans="2:16">
      <c r="B2" s="42">
        <v>19.8587967347849</v>
      </c>
      <c r="C2" s="45">
        <v>25.3869087605109</v>
      </c>
      <c r="D2" s="45">
        <v>27.9535309580746</v>
      </c>
      <c r="E2" s="45">
        <v>25.9432596842211</v>
      </c>
      <c r="F2" s="45">
        <v>25.5540739366151</v>
      </c>
      <c r="G2" s="45">
        <v>26.2104676553221</v>
      </c>
      <c r="H2" s="45">
        <v>20.7993030379277</v>
      </c>
      <c r="I2" s="45">
        <v>23.9751937336457</v>
      </c>
      <c r="J2" s="45">
        <v>26.7328004270351</v>
      </c>
      <c r="K2" s="45">
        <v>27.8255177351784</v>
      </c>
      <c r="M2" s="45">
        <v>24.9023771195155</v>
      </c>
      <c r="N2" s="47"/>
      <c r="O2" s="47"/>
      <c r="P2" s="47"/>
    </row>
    <row r="3" spans="2:16">
      <c r="B3" s="42">
        <v>19.8576043817798</v>
      </c>
      <c r="C3" s="45">
        <v>25.3000704735305</v>
      </c>
      <c r="D3" s="45">
        <v>27.7654558418885</v>
      </c>
      <c r="E3" s="45">
        <v>25.936266258011</v>
      </c>
      <c r="F3" s="45">
        <v>25.3185712462278</v>
      </c>
      <c r="G3" s="45">
        <v>26.7421394874749</v>
      </c>
      <c r="H3" s="45">
        <v>21.0144985515869</v>
      </c>
      <c r="I3" s="45">
        <v>23.7017280664753</v>
      </c>
      <c r="J3" s="45">
        <v>26.6528813633164</v>
      </c>
      <c r="K3" s="45">
        <v>27.7224600911775</v>
      </c>
      <c r="M3" s="45">
        <v>24.9243602349318</v>
      </c>
      <c r="N3" s="47"/>
      <c r="O3" s="47"/>
      <c r="P3" s="47"/>
    </row>
    <row r="4" spans="2:16">
      <c r="B4" s="42">
        <v>19.9123762878491</v>
      </c>
      <c r="C4" s="45">
        <v>25.4234512938696</v>
      </c>
      <c r="D4" s="45">
        <v>27.9250485393805</v>
      </c>
      <c r="E4" s="45">
        <v>25.6500605048812</v>
      </c>
      <c r="F4" s="45">
        <v>25.4031522963383</v>
      </c>
      <c r="G4" s="45">
        <v>26.1114567225944</v>
      </c>
      <c r="H4" s="45">
        <v>20.9345571298517</v>
      </c>
      <c r="I4" s="45">
        <v>24.1087774070137</v>
      </c>
      <c r="J4" s="45">
        <v>26.8306946674074</v>
      </c>
      <c r="K4" s="45">
        <v>27.7178385901705</v>
      </c>
      <c r="M4" s="45">
        <v>24.8775704498965</v>
      </c>
      <c r="N4" s="47"/>
      <c r="O4" s="47"/>
      <c r="P4" s="47"/>
    </row>
    <row r="5" spans="1:13">
      <c r="A5" s="41" t="s">
        <v>22</v>
      </c>
      <c r="B5" s="42">
        <f t="shared" ref="B5:K5" si="0">AVERAGE(B2:B4)</f>
        <v>19.8762591348046</v>
      </c>
      <c r="C5" s="42">
        <f t="shared" si="0"/>
        <v>25.3701435093037</v>
      </c>
      <c r="D5" s="42">
        <f t="shared" si="0"/>
        <v>27.8813451131145</v>
      </c>
      <c r="E5" s="42">
        <f t="shared" si="0"/>
        <v>25.8431954823711</v>
      </c>
      <c r="F5" s="42">
        <f t="shared" si="0"/>
        <v>25.4252658263937</v>
      </c>
      <c r="G5" s="42">
        <f t="shared" si="0"/>
        <v>26.3546879551305</v>
      </c>
      <c r="H5" s="42">
        <f t="shared" si="0"/>
        <v>20.9161195731221</v>
      </c>
      <c r="I5" s="42">
        <f t="shared" si="0"/>
        <v>23.9285664023782</v>
      </c>
      <c r="J5" s="42">
        <f t="shared" si="0"/>
        <v>26.7387921525863</v>
      </c>
      <c r="K5" s="42">
        <f t="shared" si="0"/>
        <v>27.7552721388421</v>
      </c>
      <c r="M5" s="42">
        <f>AVERAGE(M2:M4)</f>
        <v>24.9014359347813</v>
      </c>
    </row>
    <row r="6" spans="1:13">
      <c r="A6" s="41" t="s">
        <v>32</v>
      </c>
      <c r="C6" s="42">
        <f>C5-B5</f>
        <v>5.49388437449907</v>
      </c>
      <c r="D6" s="42">
        <f t="shared" ref="D6:K6" si="1">D5-$B5</f>
        <v>8.00508597830994</v>
      </c>
      <c r="E6" s="42">
        <f t="shared" si="1"/>
        <v>5.9669363475665</v>
      </c>
      <c r="F6" s="42">
        <f t="shared" si="1"/>
        <v>5.54900669158913</v>
      </c>
      <c r="G6" s="42">
        <f t="shared" si="1"/>
        <v>6.47842882032587</v>
      </c>
      <c r="H6" s="42">
        <f t="shared" si="1"/>
        <v>1.0398604383175</v>
      </c>
      <c r="I6" s="42">
        <f t="shared" si="1"/>
        <v>4.05230726757364</v>
      </c>
      <c r="J6" s="42">
        <f t="shared" si="1"/>
        <v>6.8625330177817</v>
      </c>
      <c r="K6" s="42">
        <f t="shared" si="1"/>
        <v>7.87901300403754</v>
      </c>
      <c r="M6" s="42">
        <f>M5-$B5</f>
        <v>5.02517679997667</v>
      </c>
    </row>
    <row r="7" ht="15.5" spans="1:13">
      <c r="A7" s="46" t="s">
        <v>23</v>
      </c>
      <c r="B7" s="42">
        <f t="shared" ref="B7:K7" si="2">STDEV(B2:B4)</f>
        <v>0.0312840531973086</v>
      </c>
      <c r="C7" s="42">
        <f t="shared" si="2"/>
        <v>0.063375957136114</v>
      </c>
      <c r="D7" s="42">
        <f t="shared" si="2"/>
        <v>0.101368409441219</v>
      </c>
      <c r="E7" s="42">
        <f t="shared" si="2"/>
        <v>0.167296343803614</v>
      </c>
      <c r="F7" s="42">
        <f t="shared" si="2"/>
        <v>0.119298514045853</v>
      </c>
      <c r="G7" s="42">
        <f t="shared" si="2"/>
        <v>0.339175188710701</v>
      </c>
      <c r="H7" s="42">
        <f t="shared" si="2"/>
        <v>0.1087760768661</v>
      </c>
      <c r="I7" s="42">
        <f t="shared" si="2"/>
        <v>0.207491861103107</v>
      </c>
      <c r="J7" s="42">
        <f t="shared" si="2"/>
        <v>0.0890579494444503</v>
      </c>
      <c r="K7" s="42">
        <f t="shared" si="2"/>
        <v>0.0608783411515769</v>
      </c>
      <c r="M7" s="42">
        <f>STDEV(M2:M4)</f>
        <v>0.023409087283369</v>
      </c>
    </row>
    <row r="8" spans="1:16">
      <c r="A8" s="43" t="s">
        <v>20</v>
      </c>
      <c r="B8" s="44" t="s">
        <v>21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</row>
    <row r="9" spans="2:16">
      <c r="B9" s="42">
        <v>19.3635271221015</v>
      </c>
      <c r="L9" s="45">
        <v>30.3686863996039</v>
      </c>
      <c r="N9" s="45">
        <v>20.7944686821011</v>
      </c>
      <c r="O9" s="45">
        <v>23.6786119187277</v>
      </c>
      <c r="P9" s="45">
        <v>21.977843007091</v>
      </c>
    </row>
    <row r="10" spans="2:16">
      <c r="B10" s="42">
        <v>19.8543911338238</v>
      </c>
      <c r="L10" s="45">
        <v>30.681778531766</v>
      </c>
      <c r="N10" s="45">
        <v>20.7654006320398</v>
      </c>
      <c r="O10" s="45">
        <v>23.7369047662302</v>
      </c>
      <c r="P10" s="45">
        <v>22.2781456420822</v>
      </c>
    </row>
    <row r="11" spans="2:16">
      <c r="B11" s="42">
        <v>19.6029754630468</v>
      </c>
      <c r="L11" s="45">
        <v>30.3745222470854</v>
      </c>
      <c r="N11" s="45">
        <v>20.7234923048282</v>
      </c>
      <c r="O11" s="45">
        <v>23.6201462248429</v>
      </c>
      <c r="P11" s="45">
        <v>21.7853395960753</v>
      </c>
    </row>
    <row r="12" spans="1:16">
      <c r="A12" s="41" t="s">
        <v>22</v>
      </c>
      <c r="B12" s="42">
        <f>AVERAGE(B9:B11)</f>
        <v>19.6069645729907</v>
      </c>
      <c r="L12" s="42">
        <f>AVERAGE(L9:L11)</f>
        <v>30.4749957261518</v>
      </c>
      <c r="N12" s="42">
        <f>AVERAGE(N9:N11)</f>
        <v>20.7611205396564</v>
      </c>
      <c r="O12" s="42">
        <f>AVERAGE(O9:O11)</f>
        <v>23.6785543032669</v>
      </c>
      <c r="P12" s="42">
        <f>AVERAGE(P9:P11)</f>
        <v>22.0137760817495</v>
      </c>
    </row>
    <row r="13" spans="1:16">
      <c r="A13" s="41" t="s">
        <v>32</v>
      </c>
      <c r="L13" s="42">
        <f>L12-$B12</f>
        <v>10.8680311531611</v>
      </c>
      <c r="N13" s="42">
        <f>N12-$B12</f>
        <v>1.15415596666566</v>
      </c>
      <c r="O13" s="42">
        <f>O12-$B12</f>
        <v>4.07158973027623</v>
      </c>
      <c r="P13" s="42">
        <f>P12-$B12</f>
        <v>2.4068115087588</v>
      </c>
    </row>
    <row r="14" ht="15.5" spans="1:16">
      <c r="A14" s="46" t="s">
        <v>23</v>
      </c>
      <c r="B14" s="42">
        <f>STDEV(B9:B11)</f>
        <v>0.245456318414571</v>
      </c>
      <c r="L14" s="42">
        <f>STDEV(L9:L11)</f>
        <v>0.179102933538865</v>
      </c>
      <c r="N14" s="42">
        <f>STDEV(N9:N11)</f>
        <v>0.0356812405306261</v>
      </c>
      <c r="O14" s="42">
        <f>STDEV(O9:O11)</f>
        <v>0.0583792920167619</v>
      </c>
      <c r="P14" s="42">
        <f>STDEV(P9:P11)</f>
        <v>0.248360301046784</v>
      </c>
    </row>
    <row r="17" spans="1:16">
      <c r="A17" s="43"/>
      <c r="B17" s="44"/>
      <c r="C17" s="44" t="s">
        <v>1</v>
      </c>
      <c r="D17" s="44" t="s">
        <v>2</v>
      </c>
      <c r="E17" s="44" t="s">
        <v>3</v>
      </c>
      <c r="F17" s="44" t="s">
        <v>4</v>
      </c>
      <c r="G17" s="44" t="s">
        <v>5</v>
      </c>
      <c r="H17" s="44" t="s">
        <v>6</v>
      </c>
      <c r="I17" s="44" t="s">
        <v>7</v>
      </c>
      <c r="J17" s="44" t="s">
        <v>8</v>
      </c>
      <c r="K17" s="44" t="s">
        <v>9</v>
      </c>
      <c r="L17" s="44" t="s">
        <v>10</v>
      </c>
      <c r="M17" s="44" t="s">
        <v>11</v>
      </c>
      <c r="N17" s="44" t="s">
        <v>12</v>
      </c>
      <c r="O17" s="44" t="s">
        <v>13</v>
      </c>
      <c r="P17" s="44" t="s">
        <v>14</v>
      </c>
    </row>
    <row r="18" ht="15.5" spans="1:16">
      <c r="A18" s="46" t="s">
        <v>24</v>
      </c>
      <c r="C18" s="42">
        <v>7.02380002716027</v>
      </c>
      <c r="D18" s="42">
        <v>8.36170450321906</v>
      </c>
      <c r="E18" s="42">
        <v>7.2404077191122</v>
      </c>
      <c r="F18" s="42">
        <v>5.53415440550397</v>
      </c>
      <c r="G18" s="42">
        <v>6.22448298091107</v>
      </c>
      <c r="H18" s="42">
        <v>5.06936956585866</v>
      </c>
      <c r="I18" s="42">
        <v>7.2638268012731</v>
      </c>
      <c r="J18" s="42">
        <v>10.2471150226009</v>
      </c>
      <c r="K18" s="42">
        <v>6.98475344183511</v>
      </c>
      <c r="L18" s="42">
        <v>8.13487162583647</v>
      </c>
      <c r="M18" s="42">
        <v>8.34927115692834</v>
      </c>
      <c r="N18" s="42">
        <v>0.517321210390332</v>
      </c>
      <c r="O18" s="42">
        <v>3.16450034379777</v>
      </c>
      <c r="P18" s="42">
        <v>1.64477459540304</v>
      </c>
    </row>
    <row r="19" ht="15.5" spans="1:16">
      <c r="A19" s="46" t="s">
        <v>33</v>
      </c>
      <c r="C19" s="42">
        <v>5.49388437449907</v>
      </c>
      <c r="D19" s="42">
        <v>8.00508597830994</v>
      </c>
      <c r="E19" s="42">
        <v>5.9669363475665</v>
      </c>
      <c r="F19" s="42">
        <v>5.54900669158913</v>
      </c>
      <c r="G19" s="42">
        <v>6.47842882032587</v>
      </c>
      <c r="H19" s="42">
        <v>1.0398604383175</v>
      </c>
      <c r="I19" s="42">
        <v>4.05230726757364</v>
      </c>
      <c r="J19" s="42">
        <v>6.8625330177817</v>
      </c>
      <c r="K19" s="42">
        <v>7.87901300403754</v>
      </c>
      <c r="L19" s="42">
        <v>10.8680311531611</v>
      </c>
      <c r="M19" s="42">
        <v>5.02517679997667</v>
      </c>
      <c r="N19" s="42">
        <v>1.15415596666566</v>
      </c>
      <c r="O19" s="42">
        <v>4.07158973027623</v>
      </c>
      <c r="P19" s="42">
        <v>2.4068115087588</v>
      </c>
    </row>
    <row r="20" ht="15.5" spans="1:16">
      <c r="A20" s="46" t="s">
        <v>23</v>
      </c>
      <c r="C20" s="42">
        <v>0.063375957136114</v>
      </c>
      <c r="D20" s="42">
        <v>0.101368409441219</v>
      </c>
      <c r="E20" s="42">
        <v>0.167296343803614</v>
      </c>
      <c r="F20" s="42">
        <v>0.119298514045853</v>
      </c>
      <c r="G20" s="42">
        <v>0.339175188710701</v>
      </c>
      <c r="H20" s="42">
        <v>0.1087760768661</v>
      </c>
      <c r="I20" s="42">
        <v>0.207491861103107</v>
      </c>
      <c r="J20" s="42">
        <v>0.0890579494444503</v>
      </c>
      <c r="K20" s="42">
        <v>0.0608783411515769</v>
      </c>
      <c r="L20" s="42">
        <v>0.179102933538865</v>
      </c>
      <c r="M20" s="42">
        <v>0.023409087283369</v>
      </c>
      <c r="N20" s="42">
        <v>0.0356812405306261</v>
      </c>
      <c r="O20" s="42">
        <v>0.0583792920167619</v>
      </c>
      <c r="P20" s="42">
        <v>0.248360301046784</v>
      </c>
    </row>
    <row r="21" ht="15.5" spans="1:16">
      <c r="A21" s="46" t="s">
        <v>25</v>
      </c>
      <c r="C21" s="42">
        <f>SQRT(POWER(C20,2)+POWER($B7,2))</f>
        <v>0.0706767566274132</v>
      </c>
      <c r="D21" s="42">
        <f t="shared" ref="D21:K21" si="3">SQRT(POWER(D20,2)+POWER($B7,2))</f>
        <v>0.106086033091518</v>
      </c>
      <c r="E21" s="42">
        <f t="shared" si="3"/>
        <v>0.17019623566492</v>
      </c>
      <c r="F21" s="42">
        <f t="shared" si="3"/>
        <v>0.123332183301848</v>
      </c>
      <c r="G21" s="42">
        <f t="shared" si="3"/>
        <v>0.340614886083083</v>
      </c>
      <c r="H21" s="42">
        <f t="shared" si="3"/>
        <v>0.113185365144226</v>
      </c>
      <c r="I21" s="42">
        <f t="shared" si="3"/>
        <v>0.209836994851916</v>
      </c>
      <c r="J21" s="42">
        <f t="shared" si="3"/>
        <v>0.0943928511260376</v>
      </c>
      <c r="K21" s="42">
        <f t="shared" si="3"/>
        <v>0.0684460693233718</v>
      </c>
      <c r="L21" s="42">
        <f>SQRT(POWER(L14,2)+POWER(B14,2))</f>
        <v>0.303853031993861</v>
      </c>
      <c r="M21" s="42">
        <f>SQRT(POWER(M20,2)+POWER($B7,2))</f>
        <v>0.0390727187676059</v>
      </c>
      <c r="N21" s="42">
        <f>SQRT(POWER(N14,2)+POWER($B14,2))</f>
        <v>0.24803619730886</v>
      </c>
      <c r="O21" s="42">
        <f>SQRT(POWER(O14,2)+POWER($B14,2))</f>
        <v>0.252303281758311</v>
      </c>
      <c r="P21" s="42">
        <f>SQRT(POWER(P14,2)+POWER($B14,2))</f>
        <v>0.349187118012226</v>
      </c>
    </row>
    <row r="22" ht="15.5" spans="1:16">
      <c r="A22" s="46" t="s">
        <v>26</v>
      </c>
      <c r="C22" s="42">
        <f t="shared" ref="C22:P22" si="4">C19-C18</f>
        <v>-1.5299156526612</v>
      </c>
      <c r="D22" s="42">
        <f t="shared" si="4"/>
        <v>-0.35661852490912</v>
      </c>
      <c r="E22" s="42">
        <f t="shared" si="4"/>
        <v>-1.2734713715457</v>
      </c>
      <c r="F22" s="42">
        <f t="shared" si="4"/>
        <v>0.0148522860851603</v>
      </c>
      <c r="G22" s="42">
        <f t="shared" si="4"/>
        <v>0.253945839414801</v>
      </c>
      <c r="H22" s="42">
        <f t="shared" si="4"/>
        <v>-4.02950912754116</v>
      </c>
      <c r="I22" s="42">
        <f t="shared" si="4"/>
        <v>-3.21151953369946</v>
      </c>
      <c r="J22" s="42">
        <f t="shared" si="4"/>
        <v>-3.3845820048192</v>
      </c>
      <c r="K22" s="42">
        <f t="shared" si="4"/>
        <v>0.894259562202429</v>
      </c>
      <c r="L22" s="42">
        <f t="shared" si="4"/>
        <v>2.73315952732463</v>
      </c>
      <c r="M22" s="42">
        <f t="shared" si="4"/>
        <v>-3.32409435695167</v>
      </c>
      <c r="N22" s="42">
        <f t="shared" si="4"/>
        <v>0.636834756275328</v>
      </c>
      <c r="O22" s="42">
        <f t="shared" si="4"/>
        <v>0.90708938647846</v>
      </c>
      <c r="P22" s="42">
        <f t="shared" si="4"/>
        <v>0.76203691335576</v>
      </c>
    </row>
    <row r="23" ht="15.5" spans="1:16">
      <c r="A23" s="46" t="s">
        <v>27</v>
      </c>
      <c r="C23" s="42">
        <f t="shared" ref="C23:P23" si="5">C22+C21</f>
        <v>-1.45923889603379</v>
      </c>
      <c r="D23" s="42">
        <f t="shared" si="5"/>
        <v>-0.250532491817602</v>
      </c>
      <c r="E23" s="42">
        <f t="shared" si="5"/>
        <v>-1.10327513588078</v>
      </c>
      <c r="F23" s="42">
        <f t="shared" si="5"/>
        <v>0.138184469387008</v>
      </c>
      <c r="G23" s="42">
        <f t="shared" si="5"/>
        <v>0.594560725497884</v>
      </c>
      <c r="H23" s="42">
        <f t="shared" si="5"/>
        <v>-3.91632376239693</v>
      </c>
      <c r="I23" s="42">
        <f t="shared" si="5"/>
        <v>-3.00168253884754</v>
      </c>
      <c r="J23" s="42">
        <f t="shared" si="5"/>
        <v>-3.29018915369316</v>
      </c>
      <c r="K23" s="42">
        <f t="shared" si="5"/>
        <v>0.962705631525801</v>
      </c>
      <c r="L23" s="42">
        <f t="shared" si="5"/>
        <v>3.03701255931849</v>
      </c>
      <c r="M23" s="42">
        <f t="shared" si="5"/>
        <v>-3.28502163818406</v>
      </c>
      <c r="N23" s="42">
        <f t="shared" si="5"/>
        <v>0.884870953584188</v>
      </c>
      <c r="O23" s="42">
        <f t="shared" si="5"/>
        <v>1.15939266823677</v>
      </c>
      <c r="P23" s="42">
        <f t="shared" si="5"/>
        <v>1.11122403136799</v>
      </c>
    </row>
    <row r="24" ht="15.5" spans="1:16">
      <c r="A24" s="46" t="s">
        <v>28</v>
      </c>
      <c r="C24" s="42">
        <f t="shared" ref="C24:P24" si="6">C22-C21</f>
        <v>-1.60059240928861</v>
      </c>
      <c r="D24" s="42">
        <f t="shared" si="6"/>
        <v>-0.462704558000638</v>
      </c>
      <c r="E24" s="42">
        <f t="shared" si="6"/>
        <v>-1.44366760721062</v>
      </c>
      <c r="F24" s="42">
        <f t="shared" si="6"/>
        <v>-0.108479897216688</v>
      </c>
      <c r="G24" s="42">
        <f t="shared" si="6"/>
        <v>-0.0866690466682825</v>
      </c>
      <c r="H24" s="42">
        <f t="shared" si="6"/>
        <v>-4.14269449268539</v>
      </c>
      <c r="I24" s="42">
        <f t="shared" si="6"/>
        <v>-3.42135652855138</v>
      </c>
      <c r="J24" s="42">
        <f t="shared" si="6"/>
        <v>-3.47897485594524</v>
      </c>
      <c r="K24" s="42">
        <f t="shared" si="6"/>
        <v>0.825813492879058</v>
      </c>
      <c r="L24" s="42">
        <f t="shared" si="6"/>
        <v>2.42930649533077</v>
      </c>
      <c r="M24" s="42">
        <f t="shared" si="6"/>
        <v>-3.36316707571928</v>
      </c>
      <c r="N24" s="42">
        <f t="shared" si="6"/>
        <v>0.388798558966468</v>
      </c>
      <c r="O24" s="42">
        <f t="shared" si="6"/>
        <v>0.654786104720149</v>
      </c>
      <c r="P24" s="42">
        <f t="shared" si="6"/>
        <v>0.412849795343533</v>
      </c>
    </row>
    <row r="25" ht="15.5" spans="1:16">
      <c r="A25" s="46" t="s">
        <v>29</v>
      </c>
      <c r="C25" s="42">
        <f t="shared" ref="C25:K25" si="7">POWER(2,-C23)</f>
        <v>2.74963266543032</v>
      </c>
      <c r="D25" s="42">
        <f t="shared" si="7"/>
        <v>1.18964612665667</v>
      </c>
      <c r="E25" s="42">
        <f t="shared" si="7"/>
        <v>2.14841862835978</v>
      </c>
      <c r="F25" s="42">
        <f t="shared" si="7"/>
        <v>0.908661923476294</v>
      </c>
      <c r="G25" s="42">
        <f t="shared" si="7"/>
        <v>0.662246066431731</v>
      </c>
      <c r="H25" s="42">
        <f t="shared" si="7"/>
        <v>15.098399941472</v>
      </c>
      <c r="I25" s="42">
        <f t="shared" si="7"/>
        <v>8.00933541911129</v>
      </c>
      <c r="J25" s="42">
        <f t="shared" si="7"/>
        <v>9.78240472174013</v>
      </c>
      <c r="K25" s="42">
        <f t="shared" si="7"/>
        <v>0.513093753985992</v>
      </c>
      <c r="L25" s="42">
        <f t="shared" ref="L25:P26" si="8">POWER(2,-L23)</f>
        <v>0.121833893237205</v>
      </c>
      <c r="M25" s="42">
        <f t="shared" si="8"/>
        <v>9.74742830458494</v>
      </c>
      <c r="N25" s="42">
        <f t="shared" si="8"/>
        <v>0.541535959991425</v>
      </c>
      <c r="O25" s="42">
        <f t="shared" si="8"/>
        <v>0.447700964608756</v>
      </c>
      <c r="P25" s="42">
        <f t="shared" si="8"/>
        <v>0.462901123289194</v>
      </c>
    </row>
    <row r="26" ht="15.5" spans="1:16">
      <c r="A26" s="46" t="s">
        <v>30</v>
      </c>
      <c r="C26" s="42">
        <f t="shared" ref="C26:K26" si="9">POWER(2,-C24)</f>
        <v>3.03267817639954</v>
      </c>
      <c r="D26" s="42">
        <f t="shared" si="9"/>
        <v>1.37812290546838</v>
      </c>
      <c r="E26" s="42">
        <f t="shared" si="9"/>
        <v>2.7201149259526</v>
      </c>
      <c r="F26" s="42">
        <f t="shared" si="9"/>
        <v>1.07809170118496</v>
      </c>
      <c r="G26" s="42">
        <f t="shared" si="9"/>
        <v>1.06191555579388</v>
      </c>
      <c r="H26" s="42">
        <f t="shared" si="9"/>
        <v>17.6634407212425</v>
      </c>
      <c r="I26" s="42">
        <f t="shared" si="9"/>
        <v>10.7134893186148</v>
      </c>
      <c r="J26" s="42">
        <f t="shared" si="9"/>
        <v>11.1500235792784</v>
      </c>
      <c r="K26" s="42">
        <f t="shared" si="9"/>
        <v>0.56416399737839</v>
      </c>
      <c r="L26" s="42">
        <f t="shared" si="8"/>
        <v>0.185654669231323</v>
      </c>
      <c r="M26" s="42">
        <f t="shared" si="8"/>
        <v>10.2899714601164</v>
      </c>
      <c r="N26" s="42">
        <f t="shared" si="8"/>
        <v>0.763765384785884</v>
      </c>
      <c r="O26" s="42">
        <f t="shared" si="8"/>
        <v>0.63516965511999</v>
      </c>
      <c r="P26" s="42">
        <f t="shared" si="8"/>
        <v>0.751138163348812</v>
      </c>
    </row>
    <row r="27" ht="15.5" spans="1:16">
      <c r="A27" s="46" t="s">
        <v>0</v>
      </c>
      <c r="C27" s="42">
        <f t="shared" ref="C27:P27" si="10">AVERAGE(C25:C26)</f>
        <v>2.89115542091493</v>
      </c>
      <c r="D27" s="42">
        <f t="shared" si="10"/>
        <v>1.28388451606252</v>
      </c>
      <c r="E27" s="42">
        <f t="shared" si="10"/>
        <v>2.43426677715619</v>
      </c>
      <c r="F27" s="42">
        <f t="shared" si="10"/>
        <v>0.993376812330626</v>
      </c>
      <c r="G27" s="42">
        <f t="shared" si="10"/>
        <v>0.862080811112807</v>
      </c>
      <c r="H27" s="42">
        <f t="shared" si="10"/>
        <v>16.3809203313572</v>
      </c>
      <c r="I27" s="42">
        <f t="shared" si="10"/>
        <v>9.36141236886305</v>
      </c>
      <c r="J27" s="42">
        <f t="shared" si="10"/>
        <v>10.4662141505093</v>
      </c>
      <c r="K27" s="42">
        <f t="shared" si="10"/>
        <v>0.538628875682191</v>
      </c>
      <c r="L27" s="42">
        <f t="shared" si="10"/>
        <v>0.153744281234264</v>
      </c>
      <c r="M27" s="42">
        <f t="shared" si="10"/>
        <v>10.0186998823507</v>
      </c>
      <c r="N27" s="42">
        <f t="shared" si="10"/>
        <v>0.652650672388654</v>
      </c>
      <c r="O27" s="42">
        <f t="shared" si="10"/>
        <v>0.541435309864373</v>
      </c>
      <c r="P27" s="42">
        <f t="shared" si="10"/>
        <v>0.607019643319003</v>
      </c>
    </row>
  </sheetData>
  <mergeCells count="2">
    <mergeCell ref="A2:A4"/>
    <mergeCell ref="A9:A1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zoomScale="55" zoomScaleNormal="55" workbookViewId="0">
      <selection activeCell="J30" sqref="J30"/>
    </sheetView>
  </sheetViews>
  <sheetFormatPr defaultColWidth="9" defaultRowHeight="14"/>
  <cols>
    <col min="1" max="1" width="18.6666666666667" style="41" customWidth="1"/>
    <col min="2" max="2" width="7.44166666666667" style="42" customWidth="1"/>
    <col min="3" max="16" width="12.6666666666667" style="42" customWidth="1"/>
    <col min="17" max="17" width="11.2166666666667" style="42" customWidth="1"/>
    <col min="18" max="16384" width="9" style="42"/>
  </cols>
  <sheetData>
    <row r="1" spans="1:16">
      <c r="A1" s="43" t="s">
        <v>20</v>
      </c>
      <c r="B1" s="44" t="s">
        <v>21</v>
      </c>
      <c r="C1" s="44" t="s">
        <v>1</v>
      </c>
      <c r="D1" s="44" t="s">
        <v>2</v>
      </c>
      <c r="E1" s="44" t="s">
        <v>3</v>
      </c>
      <c r="F1" s="44" t="s">
        <v>4</v>
      </c>
      <c r="G1" s="44" t="s">
        <v>5</v>
      </c>
      <c r="H1" s="44" t="s">
        <v>6</v>
      </c>
      <c r="I1" s="44" t="s">
        <v>7</v>
      </c>
      <c r="J1" s="44" t="s">
        <v>8</v>
      </c>
      <c r="K1" s="44" t="s">
        <v>9</v>
      </c>
      <c r="L1" s="44" t="s">
        <v>10</v>
      </c>
      <c r="M1" s="44" t="s">
        <v>11</v>
      </c>
      <c r="N1" s="44" t="s">
        <v>12</v>
      </c>
      <c r="O1" s="44" t="s">
        <v>13</v>
      </c>
      <c r="P1" s="44" t="s">
        <v>14</v>
      </c>
    </row>
    <row r="2" spans="2:11">
      <c r="B2" s="42">
        <v>21.1532729187022</v>
      </c>
      <c r="C2" s="45">
        <v>26.872366164943</v>
      </c>
      <c r="D2" s="45">
        <v>29.7039150861237</v>
      </c>
      <c r="E2" s="45">
        <v>27.2001538846057</v>
      </c>
      <c r="F2" s="45">
        <v>26.7236345315092</v>
      </c>
      <c r="G2" s="45">
        <v>27.1504658412067</v>
      </c>
      <c r="H2" s="45">
        <v>24.8625494886932</v>
      </c>
      <c r="I2" s="45">
        <v>25.614972477035</v>
      </c>
      <c r="J2" s="45">
        <v>29.7189404879007</v>
      </c>
      <c r="K2" s="45">
        <v>29.6626316077802</v>
      </c>
    </row>
    <row r="3" spans="2:11">
      <c r="B3" s="42">
        <v>21.1833489593817</v>
      </c>
      <c r="C3" s="45">
        <v>26.6345094656578</v>
      </c>
      <c r="D3" s="45">
        <v>28.9388518840276</v>
      </c>
      <c r="E3" s="45">
        <v>27.208616931454</v>
      </c>
      <c r="F3" s="45">
        <v>26.6921541274766</v>
      </c>
      <c r="G3" s="45">
        <v>27.0606506021667</v>
      </c>
      <c r="H3" s="45">
        <v>24.9667038386401</v>
      </c>
      <c r="I3" s="45">
        <v>25.7735378008131</v>
      </c>
      <c r="J3" s="45">
        <v>29.5668071782041</v>
      </c>
      <c r="K3" s="45">
        <v>29.5242028003337</v>
      </c>
    </row>
    <row r="4" spans="2:11">
      <c r="B4" s="42">
        <v>21.1392542417759</v>
      </c>
      <c r="C4" s="45">
        <v>26.7732809705971</v>
      </c>
      <c r="D4" s="45">
        <v>29.1254946100401</v>
      </c>
      <c r="E4" s="45">
        <v>27.575660962606</v>
      </c>
      <c r="F4" s="45">
        <v>27.8437190992587</v>
      </c>
      <c r="G4" s="45">
        <v>27.7014200870426</v>
      </c>
      <c r="H4" s="45">
        <v>25.1246457988542</v>
      </c>
      <c r="I4" s="45">
        <v>25.8029566311138</v>
      </c>
      <c r="J4" s="45">
        <v>29.277794043585</v>
      </c>
      <c r="K4" s="45">
        <v>29.8362228092232</v>
      </c>
    </row>
    <row r="5" spans="1:11">
      <c r="A5" s="41" t="s">
        <v>22</v>
      </c>
      <c r="B5" s="42">
        <f t="shared" ref="B5:K5" si="0">AVERAGE(B2:B4)</f>
        <v>21.1586253732866</v>
      </c>
      <c r="C5" s="42">
        <f t="shared" si="0"/>
        <v>26.7600522003993</v>
      </c>
      <c r="D5" s="42">
        <f t="shared" si="0"/>
        <v>29.2560871933971</v>
      </c>
      <c r="E5" s="42">
        <f t="shared" si="0"/>
        <v>27.3281439262219</v>
      </c>
      <c r="F5" s="42">
        <f t="shared" si="0"/>
        <v>27.0865025860815</v>
      </c>
      <c r="G5" s="42">
        <f t="shared" si="0"/>
        <v>27.304178843472</v>
      </c>
      <c r="H5" s="42">
        <f t="shared" si="0"/>
        <v>24.9846330420625</v>
      </c>
      <c r="I5" s="42">
        <f t="shared" si="0"/>
        <v>25.730488969654</v>
      </c>
      <c r="J5" s="42">
        <f t="shared" si="0"/>
        <v>29.5211805698966</v>
      </c>
      <c r="K5" s="42">
        <f t="shared" si="0"/>
        <v>29.674352405779</v>
      </c>
    </row>
    <row r="6" spans="1:11">
      <c r="A6" s="41" t="s">
        <v>32</v>
      </c>
      <c r="C6" s="42">
        <f t="shared" ref="C6:K6" si="1">C5-$B5</f>
        <v>5.6014268271127</v>
      </c>
      <c r="D6" s="42">
        <f t="shared" si="1"/>
        <v>8.09746182011053</v>
      </c>
      <c r="E6" s="42">
        <f t="shared" si="1"/>
        <v>6.1695185529353</v>
      </c>
      <c r="F6" s="42">
        <f t="shared" si="1"/>
        <v>5.9278772127949</v>
      </c>
      <c r="G6" s="42">
        <f t="shared" si="1"/>
        <v>6.1455534701854</v>
      </c>
      <c r="H6" s="42">
        <f t="shared" si="1"/>
        <v>3.8260076687759</v>
      </c>
      <c r="I6" s="42">
        <f t="shared" si="1"/>
        <v>4.57186359636736</v>
      </c>
      <c r="J6" s="42">
        <f t="shared" si="1"/>
        <v>8.36255519661</v>
      </c>
      <c r="K6" s="42">
        <f t="shared" si="1"/>
        <v>8.51572703249243</v>
      </c>
    </row>
    <row r="7" ht="15.5" spans="1:11">
      <c r="A7" s="46" t="s">
        <v>23</v>
      </c>
      <c r="B7" s="42">
        <f t="shared" ref="B7:K7" si="2">STDEV(B2:B4)</f>
        <v>0.0225293721115864</v>
      </c>
      <c r="C7" s="42">
        <f t="shared" si="2"/>
        <v>0.119478879386367</v>
      </c>
      <c r="D7" s="42">
        <f t="shared" si="2"/>
        <v>0.39890004126508</v>
      </c>
      <c r="E7" s="42">
        <f t="shared" si="2"/>
        <v>0.214397803780182</v>
      </c>
      <c r="F7" s="42">
        <f t="shared" si="2"/>
        <v>0.655957612830807</v>
      </c>
      <c r="G7" s="42">
        <f t="shared" si="2"/>
        <v>0.346939689983851</v>
      </c>
      <c r="H7" s="42">
        <f t="shared" si="2"/>
        <v>0.131964810466745</v>
      </c>
      <c r="I7" s="42">
        <f t="shared" si="2"/>
        <v>0.10111583429071</v>
      </c>
      <c r="J7" s="42">
        <f t="shared" si="2"/>
        <v>0.224084552953412</v>
      </c>
      <c r="K7" s="42">
        <f t="shared" si="2"/>
        <v>0.156339867967669</v>
      </c>
    </row>
    <row r="8" spans="2:16">
      <c r="B8" s="42">
        <v>21.0637843546932</v>
      </c>
      <c r="L8" s="45">
        <v>31.6643052408941</v>
      </c>
      <c r="M8" s="45">
        <v>26.6749404261414</v>
      </c>
      <c r="N8" s="45">
        <v>22.86051214225</v>
      </c>
      <c r="O8" s="45">
        <v>26.3647698954417</v>
      </c>
      <c r="P8" s="45">
        <v>24.9247082243594</v>
      </c>
    </row>
    <row r="9" spans="2:16">
      <c r="B9" s="42">
        <v>21.2234621370368</v>
      </c>
      <c r="L9" s="45">
        <v>32.6894713116589</v>
      </c>
      <c r="M9" s="45">
        <v>26.5133789800792</v>
      </c>
      <c r="N9" s="45">
        <v>22.8305484788192</v>
      </c>
      <c r="O9" s="45">
        <v>26.4361390816221</v>
      </c>
      <c r="P9" s="45">
        <v>24.8326311801218</v>
      </c>
    </row>
    <row r="10" spans="2:16">
      <c r="B10" s="42">
        <v>21.1820354149194</v>
      </c>
      <c r="L10" s="45">
        <v>31.1885500181139</v>
      </c>
      <c r="M10" s="45">
        <v>26.4119696107261</v>
      </c>
      <c r="N10" s="45">
        <v>22.7933153654735</v>
      </c>
      <c r="O10" s="45">
        <v>26.5154333377634</v>
      </c>
      <c r="P10" s="45">
        <v>24.8415342118603</v>
      </c>
    </row>
    <row r="11" spans="1:16">
      <c r="A11" s="41" t="s">
        <v>22</v>
      </c>
      <c r="B11" s="42">
        <f>AVERAGE(B8:B10)</f>
        <v>21.1564273022165</v>
      </c>
      <c r="L11" s="42">
        <f>AVERAGE(L8:L10)</f>
        <v>31.8474421902223</v>
      </c>
      <c r="M11" s="42">
        <f>AVERAGE(M8:M10)</f>
        <v>26.5334296723156</v>
      </c>
      <c r="N11" s="42">
        <f>AVERAGE(N8:N10)</f>
        <v>22.8281253288476</v>
      </c>
      <c r="O11" s="42">
        <f>AVERAGE(O8:O10)</f>
        <v>26.4387807716091</v>
      </c>
      <c r="P11" s="42">
        <f>AVERAGE(P8:P10)</f>
        <v>24.8662912054472</v>
      </c>
    </row>
    <row r="12" spans="1:16">
      <c r="A12" s="41" t="s">
        <v>32</v>
      </c>
      <c r="L12" s="42">
        <f>L11-$B11</f>
        <v>10.6910148880058</v>
      </c>
      <c r="M12" s="42">
        <f>M11-$B11</f>
        <v>5.3770023700991</v>
      </c>
      <c r="N12" s="42">
        <f>N11-$B11</f>
        <v>1.6716980266311</v>
      </c>
      <c r="O12" s="42">
        <f>O11-$B11</f>
        <v>5.2823534693926</v>
      </c>
      <c r="P12" s="42">
        <f>P11-$B11</f>
        <v>3.7098639032307</v>
      </c>
    </row>
    <row r="13" ht="15.5" spans="1:16">
      <c r="A13" s="46" t="s">
        <v>23</v>
      </c>
      <c r="B13" s="42">
        <f>STDEV(B8:B10)</f>
        <v>0.0828618134045902</v>
      </c>
      <c r="L13" s="42">
        <f>STDEV(L8:L10)</f>
        <v>0.767036856357716</v>
      </c>
      <c r="M13" s="42">
        <f>STDEV(M8:M10)</f>
        <v>0.132627052800005</v>
      </c>
      <c r="N13" s="42">
        <f>STDEV(N8:N10)</f>
        <v>0.0336638596142273</v>
      </c>
      <c r="O13" s="42">
        <f>STDEV(O8:O10)</f>
        <v>0.0753664521358579</v>
      </c>
      <c r="P13" s="42">
        <f>STDEV(P8:P10)</f>
        <v>0.0507860912797815</v>
      </c>
    </row>
    <row r="16" spans="1:16">
      <c r="A16" s="43"/>
      <c r="B16" s="44"/>
      <c r="C16" s="44" t="s">
        <v>1</v>
      </c>
      <c r="D16" s="44" t="s">
        <v>2</v>
      </c>
      <c r="E16" s="44" t="s">
        <v>3</v>
      </c>
      <c r="F16" s="44" t="s">
        <v>4</v>
      </c>
      <c r="G16" s="44" t="s">
        <v>5</v>
      </c>
      <c r="H16" s="44" t="s">
        <v>6</v>
      </c>
      <c r="I16" s="44" t="s">
        <v>7</v>
      </c>
      <c r="J16" s="44" t="s">
        <v>8</v>
      </c>
      <c r="K16" s="44" t="s">
        <v>9</v>
      </c>
      <c r="L16" s="44" t="s">
        <v>10</v>
      </c>
      <c r="M16" s="44" t="s">
        <v>11</v>
      </c>
      <c r="N16" s="44" t="s">
        <v>12</v>
      </c>
      <c r="O16" s="44" t="s">
        <v>13</v>
      </c>
      <c r="P16" s="44" t="s">
        <v>14</v>
      </c>
    </row>
    <row r="17" ht="15.5" spans="1:16">
      <c r="A17" s="46" t="s">
        <v>24</v>
      </c>
      <c r="C17" s="42">
        <v>7.02380002716027</v>
      </c>
      <c r="D17" s="42">
        <v>8.36170450321906</v>
      </c>
      <c r="E17" s="42">
        <v>7.2404077191122</v>
      </c>
      <c r="F17" s="42">
        <v>5.53415440550397</v>
      </c>
      <c r="G17" s="42">
        <v>6.22448298091107</v>
      </c>
      <c r="H17" s="42">
        <v>5.06936956585866</v>
      </c>
      <c r="I17" s="42">
        <v>7.2638268012731</v>
      </c>
      <c r="J17" s="42">
        <v>10.2471150226009</v>
      </c>
      <c r="K17" s="42">
        <v>6.98475344183511</v>
      </c>
      <c r="L17" s="42">
        <v>8.13487162583647</v>
      </c>
      <c r="M17" s="42">
        <v>8.34927115692834</v>
      </c>
      <c r="N17" s="42">
        <v>0.517321210390332</v>
      </c>
      <c r="O17" s="42">
        <v>3.16450034379777</v>
      </c>
      <c r="P17" s="42">
        <v>1.64477459540304</v>
      </c>
    </row>
    <row r="18" ht="15.5" spans="1:16">
      <c r="A18" s="46" t="s">
        <v>34</v>
      </c>
      <c r="C18" s="42">
        <v>5.6014268271127</v>
      </c>
      <c r="D18" s="42">
        <v>8.09746182011053</v>
      </c>
      <c r="E18" s="42">
        <v>6.1695185529353</v>
      </c>
      <c r="F18" s="42">
        <v>5.9278772127949</v>
      </c>
      <c r="G18" s="42">
        <v>6.1455534701854</v>
      </c>
      <c r="H18" s="42">
        <v>3.8260076687759</v>
      </c>
      <c r="I18" s="42">
        <v>4.57186359636736</v>
      </c>
      <c r="J18" s="42">
        <v>8.36255519661</v>
      </c>
      <c r="K18" s="42">
        <v>8.51572703249243</v>
      </c>
      <c r="L18" s="42">
        <v>10.6910148880058</v>
      </c>
      <c r="M18" s="42">
        <v>5.3770023700991</v>
      </c>
      <c r="N18" s="42">
        <v>1.6716980266311</v>
      </c>
      <c r="O18" s="42">
        <v>5.2823534693926</v>
      </c>
      <c r="P18" s="42">
        <v>3.7098639032307</v>
      </c>
    </row>
    <row r="19" ht="15.5" spans="1:16">
      <c r="A19" s="46" t="s">
        <v>23</v>
      </c>
      <c r="C19" s="42">
        <v>0.119478879386367</v>
      </c>
      <c r="D19" s="42">
        <v>0.39890004126508</v>
      </c>
      <c r="E19" s="42">
        <v>0.214397803780182</v>
      </c>
      <c r="F19" s="42">
        <v>0.655957612830807</v>
      </c>
      <c r="G19" s="42">
        <v>0.346939689983851</v>
      </c>
      <c r="H19" s="42">
        <v>0.131964810466745</v>
      </c>
      <c r="I19" s="42">
        <v>0.10111583429071</v>
      </c>
      <c r="J19" s="42">
        <v>0.224084552953412</v>
      </c>
      <c r="K19" s="42">
        <v>0.156339867967669</v>
      </c>
      <c r="L19" s="42">
        <v>0.767036856357716</v>
      </c>
      <c r="M19" s="42">
        <v>0.132627052800005</v>
      </c>
      <c r="N19" s="42">
        <v>0.0336638596142273</v>
      </c>
      <c r="O19" s="42">
        <v>0.0753664521358579</v>
      </c>
      <c r="P19" s="42">
        <v>0.0507860912797815</v>
      </c>
    </row>
    <row r="20" ht="15.5" spans="1:16">
      <c r="A20" s="46" t="s">
        <v>25</v>
      </c>
      <c r="C20" s="42">
        <f>SQRT(POWER(C19,2)+POWER($B7,2))</f>
        <v>0.12158443661573</v>
      </c>
      <c r="D20" s="42">
        <f t="shared" ref="D20:K20" si="3">SQRT(POWER(D19,2)+POWER($B7,2))</f>
        <v>0.399535750001204</v>
      </c>
      <c r="E20" s="42">
        <f t="shared" si="3"/>
        <v>0.215578270875123</v>
      </c>
      <c r="F20" s="42">
        <f t="shared" si="3"/>
        <v>0.656344393164468</v>
      </c>
      <c r="G20" s="42">
        <f t="shared" si="3"/>
        <v>0.347670420216953</v>
      </c>
      <c r="H20" s="42">
        <f t="shared" si="3"/>
        <v>0.133874134205478</v>
      </c>
      <c r="I20" s="42">
        <f t="shared" si="3"/>
        <v>0.103595292132648</v>
      </c>
      <c r="J20" s="42">
        <f t="shared" si="3"/>
        <v>0.225214252391079</v>
      </c>
      <c r="K20" s="42">
        <f t="shared" si="3"/>
        <v>0.157954825579627</v>
      </c>
      <c r="L20" s="42">
        <f>SQRT(POWER(L19,2)+POWER($B13,2))</f>
        <v>0.771499591141709</v>
      </c>
      <c r="M20" s="42">
        <f>SQRT(POWER(M19,2)+POWER($B13,2))</f>
        <v>0.156384191193076</v>
      </c>
      <c r="N20" s="42">
        <f>SQRT(POWER(N19,2)+POWER($B13,2))</f>
        <v>0.0894390047173129</v>
      </c>
      <c r="O20" s="42">
        <f>SQRT(POWER(O19,2)+POWER($B13,2))</f>
        <v>0.112009741666713</v>
      </c>
      <c r="P20" s="42">
        <f>SQRT(POWER(P19,2)+POWER($B13,2))</f>
        <v>0.0971869702592658</v>
      </c>
    </row>
    <row r="21" ht="15.5" spans="1:16">
      <c r="A21" s="46" t="s">
        <v>26</v>
      </c>
      <c r="C21" s="42">
        <f t="shared" ref="C21:P21" si="4">C18-C17</f>
        <v>-1.42237320004757</v>
      </c>
      <c r="D21" s="42">
        <f t="shared" si="4"/>
        <v>-0.264242683108531</v>
      </c>
      <c r="E21" s="42">
        <f t="shared" si="4"/>
        <v>-1.0708891661769</v>
      </c>
      <c r="F21" s="42">
        <f t="shared" si="4"/>
        <v>0.39372280729093</v>
      </c>
      <c r="G21" s="42">
        <f t="shared" si="4"/>
        <v>-0.0789295107256693</v>
      </c>
      <c r="H21" s="42">
        <f t="shared" si="4"/>
        <v>-1.24336189708276</v>
      </c>
      <c r="I21" s="42">
        <f t="shared" si="4"/>
        <v>-2.69196320490574</v>
      </c>
      <c r="J21" s="42">
        <f t="shared" si="4"/>
        <v>-1.8845598259909</v>
      </c>
      <c r="K21" s="42">
        <f t="shared" si="4"/>
        <v>1.53097359065732</v>
      </c>
      <c r="L21" s="42">
        <f t="shared" si="4"/>
        <v>2.55614326216933</v>
      </c>
      <c r="M21" s="42">
        <f t="shared" si="4"/>
        <v>-2.97226878682924</v>
      </c>
      <c r="N21" s="42">
        <f t="shared" si="4"/>
        <v>1.15437681624077</v>
      </c>
      <c r="O21" s="42">
        <f t="shared" si="4"/>
        <v>2.11785312559483</v>
      </c>
      <c r="P21" s="42">
        <f t="shared" si="4"/>
        <v>2.06508930782766</v>
      </c>
    </row>
    <row r="22" ht="15.5" spans="1:16">
      <c r="A22" s="46" t="s">
        <v>27</v>
      </c>
      <c r="C22" s="42">
        <f t="shared" ref="C22:P22" si="5">C21+C20</f>
        <v>-1.30078876343184</v>
      </c>
      <c r="D22" s="42">
        <f t="shared" si="5"/>
        <v>0.135293066892673</v>
      </c>
      <c r="E22" s="42">
        <f t="shared" si="5"/>
        <v>-0.855310895301777</v>
      </c>
      <c r="F22" s="42">
        <f t="shared" si="5"/>
        <v>1.0500672004554</v>
      </c>
      <c r="G22" s="42">
        <f t="shared" si="5"/>
        <v>0.268740909491284</v>
      </c>
      <c r="H22" s="42">
        <f t="shared" si="5"/>
        <v>-1.10948776287728</v>
      </c>
      <c r="I22" s="42">
        <f t="shared" si="5"/>
        <v>-2.58836791277309</v>
      </c>
      <c r="J22" s="42">
        <f t="shared" si="5"/>
        <v>-1.65934557359982</v>
      </c>
      <c r="K22" s="42">
        <f t="shared" si="5"/>
        <v>1.68892841623695</v>
      </c>
      <c r="L22" s="42">
        <f t="shared" si="5"/>
        <v>3.32764285331104</v>
      </c>
      <c r="M22" s="42">
        <f t="shared" si="5"/>
        <v>-2.81588459563616</v>
      </c>
      <c r="N22" s="42">
        <f t="shared" si="5"/>
        <v>1.24381582095808</v>
      </c>
      <c r="O22" s="42">
        <f t="shared" si="5"/>
        <v>2.22986286726154</v>
      </c>
      <c r="P22" s="42">
        <f t="shared" si="5"/>
        <v>2.16227627808693</v>
      </c>
    </row>
    <row r="23" ht="15.5" spans="1:16">
      <c r="A23" s="46" t="s">
        <v>28</v>
      </c>
      <c r="C23" s="42">
        <f t="shared" ref="C23:P23" si="6">C21-C20</f>
        <v>-1.5439576366633</v>
      </c>
      <c r="D23" s="42">
        <f t="shared" si="6"/>
        <v>-0.663778433109735</v>
      </c>
      <c r="E23" s="42">
        <f t="shared" si="6"/>
        <v>-1.28646743705202</v>
      </c>
      <c r="F23" s="42">
        <f t="shared" si="6"/>
        <v>-0.262621585873537</v>
      </c>
      <c r="G23" s="42">
        <f t="shared" si="6"/>
        <v>-0.426599930942623</v>
      </c>
      <c r="H23" s="42">
        <f t="shared" si="6"/>
        <v>-1.37723603128824</v>
      </c>
      <c r="I23" s="42">
        <f t="shared" si="6"/>
        <v>-2.79555849703839</v>
      </c>
      <c r="J23" s="42">
        <f t="shared" si="6"/>
        <v>-2.10977407838198</v>
      </c>
      <c r="K23" s="42">
        <f t="shared" si="6"/>
        <v>1.37301876507769</v>
      </c>
      <c r="L23" s="42">
        <f t="shared" si="6"/>
        <v>1.78464367102762</v>
      </c>
      <c r="M23" s="42">
        <f t="shared" si="6"/>
        <v>-3.12865297802232</v>
      </c>
      <c r="N23" s="42">
        <f t="shared" si="6"/>
        <v>1.06493781152345</v>
      </c>
      <c r="O23" s="42">
        <f t="shared" si="6"/>
        <v>2.00584338392812</v>
      </c>
      <c r="P23" s="42">
        <f t="shared" si="6"/>
        <v>1.96790233756839</v>
      </c>
    </row>
    <row r="24" ht="15.5" spans="1:16">
      <c r="A24" s="46" t="s">
        <v>29</v>
      </c>
      <c r="C24" s="42">
        <f t="shared" ref="C24:K24" si="7">POWER(2,-C22)</f>
        <v>2.46363539983627</v>
      </c>
      <c r="D24" s="42">
        <f t="shared" si="7"/>
        <v>0.910484860284991</v>
      </c>
      <c r="E24" s="42">
        <f t="shared" si="7"/>
        <v>1.80914857776516</v>
      </c>
      <c r="F24" s="42">
        <f t="shared" si="7"/>
        <v>0.48294566842286</v>
      </c>
      <c r="G24" s="42">
        <f t="shared" si="7"/>
        <v>0.830043637962602</v>
      </c>
      <c r="H24" s="42">
        <f t="shared" si="7"/>
        <v>2.15769023673371</v>
      </c>
      <c r="I24" s="42">
        <f t="shared" si="7"/>
        <v>6.0141794389318</v>
      </c>
      <c r="J24" s="42">
        <f t="shared" si="7"/>
        <v>3.15873207791953</v>
      </c>
      <c r="K24" s="42">
        <f t="shared" si="7"/>
        <v>0.310157213453583</v>
      </c>
      <c r="L24" s="42">
        <f t="shared" ref="L24:P25" si="8">POWER(2,-L22)</f>
        <v>0.0996046666390966</v>
      </c>
      <c r="M24" s="42">
        <f t="shared" si="8"/>
        <v>7.04150882012802</v>
      </c>
      <c r="N24" s="42">
        <f t="shared" si="8"/>
        <v>0.422254346605297</v>
      </c>
      <c r="O24" s="42">
        <f t="shared" si="8"/>
        <v>0.213178985317523</v>
      </c>
      <c r="P24" s="42">
        <f t="shared" si="8"/>
        <v>0.223403504413799</v>
      </c>
    </row>
    <row r="25" ht="15.5" spans="1:16">
      <c r="A25" s="46" t="s">
        <v>30</v>
      </c>
      <c r="C25" s="42">
        <f t="shared" ref="C25:K25" si="9">POWER(2,-C23)</f>
        <v>2.91593313283563</v>
      </c>
      <c r="D25" s="42">
        <f t="shared" si="9"/>
        <v>1.58422630012208</v>
      </c>
      <c r="E25" s="42">
        <f t="shared" si="9"/>
        <v>2.43930039998431</v>
      </c>
      <c r="F25" s="42">
        <f t="shared" si="9"/>
        <v>1.19965667513285</v>
      </c>
      <c r="G25" s="42">
        <f t="shared" si="9"/>
        <v>1.34406222495649</v>
      </c>
      <c r="H25" s="42">
        <f t="shared" si="9"/>
        <v>2.59770216625744</v>
      </c>
      <c r="I25" s="42">
        <f t="shared" si="9"/>
        <v>6.94299675443584</v>
      </c>
      <c r="J25" s="42">
        <f t="shared" si="9"/>
        <v>4.31623698362044</v>
      </c>
      <c r="K25" s="42">
        <f t="shared" si="9"/>
        <v>0.386082544752749</v>
      </c>
      <c r="L25" s="42">
        <f t="shared" si="8"/>
        <v>0.290247657554719</v>
      </c>
      <c r="M25" s="42">
        <f t="shared" si="8"/>
        <v>8.74617962435809</v>
      </c>
      <c r="N25" s="42">
        <f t="shared" si="8"/>
        <v>0.477993262619088</v>
      </c>
      <c r="O25" s="42">
        <f t="shared" si="8"/>
        <v>0.248989466602208</v>
      </c>
      <c r="P25" s="42">
        <f t="shared" si="8"/>
        <v>0.255624436419637</v>
      </c>
    </row>
    <row r="26" ht="15.5" spans="1:16">
      <c r="A26" s="46" t="s">
        <v>0</v>
      </c>
      <c r="C26" s="42">
        <f t="shared" ref="C26:P26" si="10">AVERAGE(C24:C25)</f>
        <v>2.68978426633595</v>
      </c>
      <c r="D26" s="42">
        <f t="shared" si="10"/>
        <v>1.24735558020353</v>
      </c>
      <c r="E26" s="42">
        <f t="shared" si="10"/>
        <v>2.12422448887473</v>
      </c>
      <c r="F26" s="42">
        <f t="shared" si="10"/>
        <v>0.841301171777856</v>
      </c>
      <c r="G26" s="42">
        <f t="shared" si="10"/>
        <v>1.08705293145955</v>
      </c>
      <c r="H26" s="42">
        <f t="shared" si="10"/>
        <v>2.37769620149557</v>
      </c>
      <c r="I26" s="42">
        <f t="shared" si="10"/>
        <v>6.47858809668382</v>
      </c>
      <c r="J26" s="42">
        <f t="shared" si="10"/>
        <v>3.73748453076999</v>
      </c>
      <c r="K26" s="42">
        <f t="shared" si="10"/>
        <v>0.348119879103166</v>
      </c>
      <c r="L26" s="42">
        <f t="shared" si="10"/>
        <v>0.194926162096908</v>
      </c>
      <c r="M26" s="42">
        <f t="shared" si="10"/>
        <v>7.89384422224305</v>
      </c>
      <c r="N26" s="42">
        <f t="shared" si="10"/>
        <v>0.450123804612193</v>
      </c>
      <c r="O26" s="42">
        <f t="shared" si="10"/>
        <v>0.231084225959865</v>
      </c>
      <c r="P26" s="42">
        <f t="shared" si="10"/>
        <v>0.239513970416718</v>
      </c>
    </row>
  </sheetData>
  <mergeCells count="2">
    <mergeCell ref="A2:A4"/>
    <mergeCell ref="A8:A10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="85" zoomScaleNormal="85" workbookViewId="0">
      <selection activeCell="B5" sqref="B5"/>
    </sheetView>
  </sheetViews>
  <sheetFormatPr defaultColWidth="9" defaultRowHeight="14"/>
  <cols>
    <col min="1" max="1" width="20.2166666666667" style="38" customWidth="1"/>
    <col min="2" max="15" width="11.1083333333333" style="16" customWidth="1"/>
    <col min="16" max="16384" width="9" style="16"/>
  </cols>
  <sheetData>
    <row r="1" spans="1:15">
      <c r="A1" s="18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  <c r="N1" s="27" t="s">
        <v>13</v>
      </c>
      <c r="O1" s="27" t="s">
        <v>14</v>
      </c>
    </row>
    <row r="2" spans="1:15">
      <c r="A2" s="38" t="s">
        <v>15</v>
      </c>
      <c r="B2" s="13">
        <v>1.00866902859347</v>
      </c>
      <c r="C2" s="13">
        <v>1.02582295476334</v>
      </c>
      <c r="D2" s="13">
        <v>1.02699121179053</v>
      </c>
      <c r="E2" s="13">
        <v>1.00388948895269</v>
      </c>
      <c r="F2" s="13">
        <v>1.00913443486304</v>
      </c>
      <c r="G2" s="13">
        <v>1.00404825610375</v>
      </c>
      <c r="H2" s="13">
        <v>1.03528023461626</v>
      </c>
      <c r="I2" s="13">
        <v>1.11262389503101</v>
      </c>
      <c r="J2" s="13">
        <v>1.0189219519453</v>
      </c>
      <c r="K2" s="13">
        <v>1.05104969882929</v>
      </c>
      <c r="L2" s="13">
        <v>1.02246896880235</v>
      </c>
      <c r="M2" s="13">
        <v>1.00515277742682</v>
      </c>
      <c r="N2" s="13">
        <v>1.00179429519443</v>
      </c>
      <c r="O2" s="13">
        <v>1.00877794519553</v>
      </c>
    </row>
    <row r="3" spans="1:15">
      <c r="A3" s="38" t="s">
        <v>16</v>
      </c>
      <c r="B3" s="35">
        <v>3.78619851104288</v>
      </c>
      <c r="C3" s="35">
        <v>1.22026448943881</v>
      </c>
      <c r="D3" s="35">
        <v>2.78375366026745</v>
      </c>
      <c r="E3" s="35">
        <v>3.36865566390786</v>
      </c>
      <c r="F3" s="35">
        <v>1.61039091053318</v>
      </c>
      <c r="G3" s="35">
        <v>12.8372191848524</v>
      </c>
      <c r="H3" s="35">
        <v>7.04236363323067</v>
      </c>
      <c r="I3" s="35">
        <v>0.977445676614386</v>
      </c>
      <c r="J3" s="35">
        <v>3.29303492478033</v>
      </c>
      <c r="K3" s="35">
        <v>1.59535379007241</v>
      </c>
      <c r="L3" s="35">
        <v>1.47659989149127</v>
      </c>
      <c r="M3" s="35">
        <v>1.94679450923066</v>
      </c>
      <c r="N3" s="35">
        <v>3.02791519807934</v>
      </c>
      <c r="O3" s="35">
        <v>3.12021746963935</v>
      </c>
    </row>
    <row r="4" spans="1:15">
      <c r="A4" s="38" t="s">
        <v>17</v>
      </c>
      <c r="B4" s="13">
        <v>3.92003137349642</v>
      </c>
      <c r="C4" s="13">
        <v>10.1904912287479</v>
      </c>
      <c r="D4" s="13">
        <v>2.44878636678611</v>
      </c>
      <c r="E4" s="13">
        <v>2.70241027249537</v>
      </c>
      <c r="F4" s="13">
        <v>2.43143460400597</v>
      </c>
      <c r="G4" s="13">
        <v>21.8297768032645</v>
      </c>
      <c r="H4" s="13">
        <v>10.8095924827554</v>
      </c>
      <c r="I4" s="13">
        <v>2.41524022177971</v>
      </c>
      <c r="J4" s="13">
        <v>3.17543203851206</v>
      </c>
      <c r="K4" s="13">
        <v>1.76230404951651</v>
      </c>
      <c r="L4" s="13">
        <v>4.19432112065513</v>
      </c>
      <c r="M4" s="13">
        <v>2.18287897320347</v>
      </c>
      <c r="N4" s="13">
        <v>2.43868379403324</v>
      </c>
      <c r="O4" s="13">
        <v>1.25196805343467</v>
      </c>
    </row>
    <row r="5" spans="1:15">
      <c r="A5" s="38" t="s">
        <v>18</v>
      </c>
      <c r="B5" s="19">
        <v>7.97562395773946</v>
      </c>
      <c r="C5" s="19">
        <v>4.1613807781468</v>
      </c>
      <c r="D5" s="19">
        <v>9.61763357405418</v>
      </c>
      <c r="E5" s="19">
        <v>6.06168496185858</v>
      </c>
      <c r="F5" s="19">
        <v>5.56141409815188</v>
      </c>
      <c r="G5" s="19">
        <v>19.1171310278711</v>
      </c>
      <c r="H5" s="19">
        <v>12.5437671848808</v>
      </c>
      <c r="I5" s="19">
        <v>7.47197853532086</v>
      </c>
      <c r="J5" s="19">
        <v>5.50845046196874</v>
      </c>
      <c r="K5" s="19">
        <v>0.936899455336151</v>
      </c>
      <c r="L5" s="19">
        <v>1.944513265695</v>
      </c>
      <c r="M5" s="19">
        <v>1.47731464724295</v>
      </c>
      <c r="N5" s="19">
        <v>3.39783605593603</v>
      </c>
      <c r="O5" s="19">
        <v>3.02724585071464</v>
      </c>
    </row>
    <row r="6" s="15" customFormat="1" spans="1:15">
      <c r="A6" s="39" t="s">
        <v>19</v>
      </c>
      <c r="B6" s="40">
        <v>6.59435060108098</v>
      </c>
      <c r="C6" s="40">
        <v>2.61305499343581</v>
      </c>
      <c r="D6" s="40">
        <v>6.01785410335084</v>
      </c>
      <c r="E6" s="40">
        <v>1.84464565625457</v>
      </c>
      <c r="F6" s="40">
        <v>3.40362358098251</v>
      </c>
      <c r="G6" s="40">
        <v>34.4898420265328</v>
      </c>
      <c r="H6" s="40">
        <v>13.5339019609184</v>
      </c>
      <c r="I6" s="40">
        <v>21.1035081724514</v>
      </c>
      <c r="J6" s="40">
        <v>3.83909489314633</v>
      </c>
      <c r="K6" s="40">
        <v>0.278766505204293</v>
      </c>
      <c r="L6" s="40">
        <v>9.14689060154346</v>
      </c>
      <c r="M6" s="40">
        <v>2.84209322176687</v>
      </c>
      <c r="N6" s="40">
        <v>5.61936832111218</v>
      </c>
      <c r="O6" s="40">
        <v>4.19681628462764</v>
      </c>
    </row>
    <row r="7" spans="2:13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2:13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2:13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2:13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2:13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</sheetData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zoomScale="70" zoomScaleNormal="70" workbookViewId="0">
      <selection activeCell="C20" sqref="C20"/>
    </sheetView>
  </sheetViews>
  <sheetFormatPr defaultColWidth="9" defaultRowHeight="14"/>
  <cols>
    <col min="1" max="1" width="18.6666666666667" style="25" customWidth="1"/>
    <col min="2" max="2" width="6.88333333333333" style="13" customWidth="1"/>
    <col min="3" max="16" width="11.8833333333333" style="13" customWidth="1"/>
    <col min="17" max="18" width="9" style="36"/>
    <col min="19" max="16384" width="9" style="13"/>
  </cols>
  <sheetData>
    <row r="1" s="31" customFormat="1" spans="1:16">
      <c r="A1" s="6" t="s">
        <v>20</v>
      </c>
      <c r="B1" s="27" t="s">
        <v>21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14</v>
      </c>
    </row>
    <row r="2" spans="2:18">
      <c r="B2" s="28">
        <v>22.3178873445174</v>
      </c>
      <c r="C2" s="29">
        <v>29.7985170933077</v>
      </c>
      <c r="D2" s="29">
        <v>31.2872820272527</v>
      </c>
      <c r="E2" s="29">
        <v>29.256890943506</v>
      </c>
      <c r="F2" s="29">
        <v>28.6542329618244</v>
      </c>
      <c r="G2" s="29">
        <v>28.9320985884975</v>
      </c>
      <c r="H2" s="29">
        <v>27.6733389193451</v>
      </c>
      <c r="I2" s="29">
        <v>30.9209115353947</v>
      </c>
      <c r="J2" s="28"/>
      <c r="K2" s="29">
        <v>31.2654403900547</v>
      </c>
      <c r="L2" s="37"/>
      <c r="M2" s="29">
        <v>30.2918918145159</v>
      </c>
      <c r="N2" s="29">
        <v>23.3289115127693</v>
      </c>
      <c r="O2" s="29">
        <v>25.9342443951688</v>
      </c>
      <c r="P2" s="29">
        <v>24.4853393272002</v>
      </c>
      <c r="Q2" s="13"/>
      <c r="R2" s="13"/>
    </row>
    <row r="3" spans="2:18">
      <c r="B3" s="28">
        <v>22.2610823147445</v>
      </c>
      <c r="C3" s="29">
        <v>29.5868381721414</v>
      </c>
      <c r="D3" s="29">
        <v>31.1602849040366</v>
      </c>
      <c r="E3" s="29">
        <v>29.4100157052785</v>
      </c>
      <c r="F3" s="29">
        <v>28.8078769379459</v>
      </c>
      <c r="G3" s="29">
        <v>28.682273109932</v>
      </c>
      <c r="H3" s="29">
        <v>27.523728168135</v>
      </c>
      <c r="I3" s="29">
        <v>30.3603946827738</v>
      </c>
      <c r="J3" s="28"/>
      <c r="K3" s="29">
        <v>31.7553771330581</v>
      </c>
      <c r="L3" s="37"/>
      <c r="M3" s="29">
        <v>30.2598031276534</v>
      </c>
      <c r="N3" s="29">
        <v>23.2297452248856</v>
      </c>
      <c r="O3" s="29">
        <v>25.8893442247251</v>
      </c>
      <c r="P3" s="29">
        <v>24.128581719108</v>
      </c>
      <c r="Q3" s="13"/>
      <c r="R3" s="13"/>
    </row>
    <row r="4" spans="2:18">
      <c r="B4" s="28">
        <v>22.3849111166386</v>
      </c>
      <c r="C4" s="29">
        <v>29.4417346797684</v>
      </c>
      <c r="D4" s="29">
        <v>30.678364667551</v>
      </c>
      <c r="E4" s="29">
        <v>29.8870369552971</v>
      </c>
      <c r="F4" s="29">
        <v>28.5920938869899</v>
      </c>
      <c r="G4" s="29">
        <v>28.5714663741792</v>
      </c>
      <c r="H4" s="29">
        <v>27.7475556801426</v>
      </c>
      <c r="I4" s="29">
        <v>30.2037779493252</v>
      </c>
      <c r="J4" s="28"/>
      <c r="K4" s="29">
        <v>31.720182717849</v>
      </c>
      <c r="L4" s="37"/>
      <c r="M4" s="29">
        <v>29.7588811251464</v>
      </c>
      <c r="N4" s="29">
        <v>23.4923824710127</v>
      </c>
      <c r="O4" s="29">
        <v>26.0085545322622</v>
      </c>
      <c r="P4" s="29">
        <v>24.2571852370316</v>
      </c>
      <c r="Q4" s="13"/>
      <c r="R4" s="13"/>
    </row>
    <row r="5" spans="1:18">
      <c r="A5" s="9" t="s">
        <v>22</v>
      </c>
      <c r="B5" s="13">
        <f t="shared" ref="B5:I5" si="0">AVERAGE(B2:B4)</f>
        <v>22.3212935919668</v>
      </c>
      <c r="C5" s="13">
        <f t="shared" si="0"/>
        <v>29.6090299817392</v>
      </c>
      <c r="D5" s="13">
        <f t="shared" si="0"/>
        <v>31.0419771996134</v>
      </c>
      <c r="E5" s="13">
        <f t="shared" si="0"/>
        <v>29.5179812013605</v>
      </c>
      <c r="F5" s="13">
        <f t="shared" si="0"/>
        <v>28.6847345955867</v>
      </c>
      <c r="G5" s="13">
        <f t="shared" si="0"/>
        <v>28.7286126908696</v>
      </c>
      <c r="H5" s="13">
        <f t="shared" si="0"/>
        <v>27.6482075892076</v>
      </c>
      <c r="I5" s="13">
        <f t="shared" si="0"/>
        <v>30.4950280558312</v>
      </c>
      <c r="K5" s="13">
        <f>AVERAGE(K2:K4)</f>
        <v>31.5803334136539</v>
      </c>
      <c r="M5" s="13">
        <f>AVERAGE(M2:M4)</f>
        <v>30.1035253557719</v>
      </c>
      <c r="N5" s="13">
        <f>AVERAGE(N2:N4)</f>
        <v>23.3503464028892</v>
      </c>
      <c r="O5" s="13">
        <f>AVERAGE(O2:O4)</f>
        <v>25.9440477173854</v>
      </c>
      <c r="P5" s="13">
        <f>AVERAGE(P2:P4)</f>
        <v>24.2903687611133</v>
      </c>
      <c r="Q5" s="13"/>
      <c r="R5" s="13"/>
    </row>
    <row r="6" spans="1:18">
      <c r="A6" s="25" t="s">
        <v>32</v>
      </c>
      <c r="C6" s="13">
        <f>C5-$B5</f>
        <v>7.28773638977233</v>
      </c>
      <c r="D6" s="13">
        <f t="shared" ref="D6:P6" si="1">D5-$B5</f>
        <v>8.7206836076466</v>
      </c>
      <c r="E6" s="13">
        <f t="shared" si="1"/>
        <v>7.1966876093937</v>
      </c>
      <c r="F6" s="13">
        <f t="shared" si="1"/>
        <v>6.3634410036199</v>
      </c>
      <c r="G6" s="13">
        <f t="shared" si="1"/>
        <v>6.40731909890273</v>
      </c>
      <c r="H6" s="13">
        <f t="shared" si="1"/>
        <v>5.32691399724073</v>
      </c>
      <c r="I6" s="13">
        <f t="shared" si="1"/>
        <v>8.1737344638644</v>
      </c>
      <c r="K6" s="13">
        <f t="shared" si="1"/>
        <v>9.2590398216871</v>
      </c>
      <c r="M6" s="13">
        <f t="shared" si="1"/>
        <v>7.78223176380506</v>
      </c>
      <c r="N6" s="13">
        <f t="shared" si="1"/>
        <v>1.02905281092237</v>
      </c>
      <c r="O6" s="13">
        <f t="shared" si="1"/>
        <v>3.62275412541853</v>
      </c>
      <c r="P6" s="13">
        <f t="shared" si="1"/>
        <v>1.96907516914643</v>
      </c>
      <c r="Q6" s="13"/>
      <c r="R6" s="13"/>
    </row>
    <row r="7" ht="15.5" spans="1:18">
      <c r="A7" s="10" t="s">
        <v>23</v>
      </c>
      <c r="B7" s="13">
        <f>STDEV(B2:B4)</f>
        <v>0.0619846346758398</v>
      </c>
      <c r="C7" s="13">
        <f t="shared" ref="C7:P7" si="2">STDEV(C2:C4)</f>
        <v>0.179423465473862</v>
      </c>
      <c r="D7" s="13">
        <f t="shared" si="2"/>
        <v>0.321236085194257</v>
      </c>
      <c r="E7" s="13">
        <f t="shared" si="2"/>
        <v>0.328653936994882</v>
      </c>
      <c r="F7" s="13">
        <f t="shared" si="2"/>
        <v>0.111078096475401</v>
      </c>
      <c r="G7" s="13">
        <f t="shared" si="2"/>
        <v>0.184727951518258</v>
      </c>
      <c r="H7" s="13">
        <f t="shared" si="2"/>
        <v>0.114010423202176</v>
      </c>
      <c r="I7" s="13">
        <f t="shared" si="2"/>
        <v>0.37704741601401</v>
      </c>
      <c r="K7" s="13">
        <f t="shared" si="2"/>
        <v>0.273272526883107</v>
      </c>
      <c r="M7" s="13">
        <f t="shared" si="2"/>
        <v>0.298901581183041</v>
      </c>
      <c r="N7" s="13">
        <f t="shared" si="2"/>
        <v>0.132624174452269</v>
      </c>
      <c r="O7" s="13">
        <f t="shared" si="2"/>
        <v>0.0602067537792379</v>
      </c>
      <c r="P7" s="13">
        <f t="shared" si="2"/>
        <v>0.180678879329534</v>
      </c>
      <c r="Q7" s="13"/>
      <c r="R7" s="13"/>
    </row>
    <row r="8" spans="2:18">
      <c r="B8" s="28">
        <v>22.4527050906018</v>
      </c>
      <c r="J8" s="29">
        <v>32.1255538276989</v>
      </c>
      <c r="L8" s="29">
        <v>31.6086390414789</v>
      </c>
      <c r="Q8" s="13"/>
      <c r="R8" s="13"/>
    </row>
    <row r="9" spans="2:18">
      <c r="B9" s="28">
        <v>23.0084967337974</v>
      </c>
      <c r="J9" s="29">
        <v>31.1786030904139</v>
      </c>
      <c r="L9" s="29">
        <v>31.4859607342191</v>
      </c>
      <c r="Q9" s="13"/>
      <c r="R9" s="13"/>
    </row>
    <row r="10" spans="2:18">
      <c r="B10" s="28">
        <v>23.3104845109225</v>
      </c>
      <c r="J10" s="29">
        <v>31.27743707224</v>
      </c>
      <c r="L10" s="29">
        <v>31.7773809288628</v>
      </c>
      <c r="Q10" s="13"/>
      <c r="R10" s="13"/>
    </row>
    <row r="11" spans="1:18">
      <c r="A11" s="9" t="s">
        <v>22</v>
      </c>
      <c r="B11" s="13">
        <f>AVERAGE(B8:B10)</f>
        <v>22.9238954451072</v>
      </c>
      <c r="J11" s="13">
        <f>AVERAGE(J8:J10)</f>
        <v>31.5271979967843</v>
      </c>
      <c r="L11" s="13">
        <f>AVERAGE(L8:L10)</f>
        <v>31.6239935681869</v>
      </c>
      <c r="Q11" s="13"/>
      <c r="R11" s="13"/>
    </row>
    <row r="12" spans="1:18">
      <c r="A12" s="25" t="s">
        <v>32</v>
      </c>
      <c r="J12" s="13">
        <f>J11-$B11</f>
        <v>8.60330255167703</v>
      </c>
      <c r="L12" s="13">
        <f t="shared" ref="L12" si="3">L11-$B11</f>
        <v>8.7000981230797</v>
      </c>
      <c r="Q12" s="13"/>
      <c r="R12" s="13"/>
    </row>
    <row r="13" ht="15.5" spans="1:12">
      <c r="A13" s="10" t="s">
        <v>23</v>
      </c>
      <c r="B13" s="13">
        <f>STDEV(B8:B10)</f>
        <v>0.435102766042066</v>
      </c>
      <c r="J13" s="13">
        <f t="shared" ref="J13:L13" si="4">STDEV(J8:J10)</f>
        <v>0.520542327081148</v>
      </c>
      <c r="L13" s="13">
        <f t="shared" si="4"/>
        <v>0.146315595817275</v>
      </c>
    </row>
    <row r="14" ht="15.5" spans="1:1">
      <c r="A14" s="10"/>
    </row>
    <row r="16" spans="1:18">
      <c r="A16" s="30"/>
      <c r="B16" s="27"/>
      <c r="C16" s="27" t="s">
        <v>1</v>
      </c>
      <c r="D16" s="27" t="s">
        <v>2</v>
      </c>
      <c r="E16" s="27" t="s">
        <v>3</v>
      </c>
      <c r="F16" s="27" t="s">
        <v>4</v>
      </c>
      <c r="G16" s="27" t="s">
        <v>5</v>
      </c>
      <c r="H16" s="27" t="s">
        <v>6</v>
      </c>
      <c r="I16" s="27" t="s">
        <v>7</v>
      </c>
      <c r="J16" s="27" t="s">
        <v>8</v>
      </c>
      <c r="K16" s="27" t="s">
        <v>9</v>
      </c>
      <c r="L16" s="27" t="s">
        <v>10</v>
      </c>
      <c r="M16" s="27" t="s">
        <v>11</v>
      </c>
      <c r="N16" s="27" t="s">
        <v>12</v>
      </c>
      <c r="O16" s="27" t="s">
        <v>13</v>
      </c>
      <c r="P16" s="27" t="s">
        <v>14</v>
      </c>
      <c r="Q16" s="13"/>
      <c r="R16" s="13"/>
    </row>
    <row r="17" ht="15.5" spans="1:16">
      <c r="A17" s="12" t="s">
        <v>32</v>
      </c>
      <c r="C17" s="13">
        <v>7.28773638977233</v>
      </c>
      <c r="D17" s="13">
        <v>8.7206836076466</v>
      </c>
      <c r="E17" s="13">
        <v>7.1966876093937</v>
      </c>
      <c r="F17" s="13">
        <v>6.3634410036199</v>
      </c>
      <c r="G17" s="13">
        <v>6.40731909890273</v>
      </c>
      <c r="H17" s="13">
        <v>5.32691399724073</v>
      </c>
      <c r="I17" s="13">
        <v>8.1737344638644</v>
      </c>
      <c r="J17" s="13">
        <v>8.60330255167703</v>
      </c>
      <c r="K17" s="13">
        <v>9.2590398216871</v>
      </c>
      <c r="L17" s="13">
        <v>8.7000981230797</v>
      </c>
      <c r="M17" s="13">
        <v>7.78223176380506</v>
      </c>
      <c r="N17" s="13">
        <v>1.02905281092237</v>
      </c>
      <c r="O17" s="13">
        <v>3.62275412541853</v>
      </c>
      <c r="P17" s="13">
        <v>1.96907516914643</v>
      </c>
    </row>
    <row r="18" ht="15.5" spans="1:16">
      <c r="A18" s="12" t="s">
        <v>23</v>
      </c>
      <c r="C18" s="13">
        <v>0.179423465473862</v>
      </c>
      <c r="D18" s="13">
        <v>0.321236085194257</v>
      </c>
      <c r="E18" s="13">
        <v>0.328653936994882</v>
      </c>
      <c r="F18" s="13">
        <v>0.111078096475401</v>
      </c>
      <c r="G18" s="13">
        <v>0.184727951518258</v>
      </c>
      <c r="H18" s="13">
        <v>0.114010423202176</v>
      </c>
      <c r="I18" s="13">
        <v>0.37704741601401</v>
      </c>
      <c r="J18" s="13">
        <v>0.520542327081148</v>
      </c>
      <c r="K18" s="13">
        <v>0.273272526883107</v>
      </c>
      <c r="L18" s="13">
        <v>0.146315595817275</v>
      </c>
      <c r="M18" s="13">
        <v>0.298901581183041</v>
      </c>
      <c r="N18" s="13">
        <v>0.132624174452269</v>
      </c>
      <c r="O18" s="13">
        <v>0.0602067537792379</v>
      </c>
      <c r="P18" s="13">
        <v>0.180678879329534</v>
      </c>
    </row>
    <row r="19" ht="15.5" spans="1:16">
      <c r="A19" s="12" t="s">
        <v>25</v>
      </c>
      <c r="C19" s="13">
        <f>SQRT(POWER($B7,2)+POWER(C18,2))</f>
        <v>0.189828540790229</v>
      </c>
      <c r="D19" s="13">
        <f>SQRT(POWER($B7,2)+POWER(D18,2))</f>
        <v>0.327161607415707</v>
      </c>
      <c r="E19" s="13">
        <f>SQRT(POWER($B7,2)+POWER(E18,2))</f>
        <v>0.334448060598553</v>
      </c>
      <c r="F19" s="13">
        <f>SQRT(POWER($B7,2)+POWER(F18,2))</f>
        <v>0.127202352385857</v>
      </c>
      <c r="G19" s="13">
        <f t="shared" ref="G19:I19" si="5">SQRT(POWER($B7,2)+POWER(G18,2))</f>
        <v>0.194849970510722</v>
      </c>
      <c r="H19" s="13">
        <f t="shared" si="5"/>
        <v>0.129770842390102</v>
      </c>
      <c r="I19" s="13">
        <f t="shared" si="5"/>
        <v>0.382108425527021</v>
      </c>
      <c r="J19" s="13">
        <f>SQRT(POWER(B13,2)+POWER(J13,2))</f>
        <v>0.678438450635364</v>
      </c>
      <c r="K19" s="13">
        <f t="shared" ref="K19" si="6">SQRT(POWER($B7,2)+POWER(K18,2))</f>
        <v>0.280214148259819</v>
      </c>
      <c r="L19" s="13">
        <f>SQRT(POWER(B13,2)+POWER(L13,2))</f>
        <v>0.459045390562655</v>
      </c>
      <c r="M19" s="13">
        <f t="shared" ref="M19" si="7">SQRT(POWER($B7,2)+POWER(M18,2))</f>
        <v>0.305260954217239</v>
      </c>
      <c r="N19" s="13">
        <f t="shared" ref="N19" si="8">SQRT(POWER($B7,2)+POWER(N18,2))</f>
        <v>0.146394216364729</v>
      </c>
      <c r="O19" s="13">
        <f t="shared" ref="O19" si="9">SQRT(POWER($B7,2)+POWER(O18,2))</f>
        <v>0.0864115046537849</v>
      </c>
      <c r="P19" s="13">
        <f t="shared" ref="P19" si="10">SQRT(POWER($B7,2)+POWER(P18,2))</f>
        <v>0.191015581489243</v>
      </c>
    </row>
    <row r="20" ht="15.5" spans="1:16">
      <c r="A20" s="12" t="s">
        <v>26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</row>
    <row r="21" ht="15.5" spans="1:16">
      <c r="A21" s="12" t="s">
        <v>27</v>
      </c>
      <c r="C21" s="13">
        <f>C20+C19</f>
        <v>0.189828540790229</v>
      </c>
      <c r="D21" s="13">
        <f t="shared" ref="D21:P21" si="11">D20+D19</f>
        <v>0.327161607415707</v>
      </c>
      <c r="E21" s="13">
        <f t="shared" si="11"/>
        <v>0.334448060598553</v>
      </c>
      <c r="F21" s="13">
        <f t="shared" si="11"/>
        <v>0.127202352385857</v>
      </c>
      <c r="G21" s="13">
        <f t="shared" si="11"/>
        <v>0.194849970510722</v>
      </c>
      <c r="H21" s="13">
        <f t="shared" si="11"/>
        <v>0.129770842390102</v>
      </c>
      <c r="I21" s="13">
        <f t="shared" si="11"/>
        <v>0.382108425527021</v>
      </c>
      <c r="J21" s="13">
        <f t="shared" si="11"/>
        <v>0.678438450635364</v>
      </c>
      <c r="K21" s="13">
        <f t="shared" si="11"/>
        <v>0.280214148259819</v>
      </c>
      <c r="L21" s="13">
        <f t="shared" si="11"/>
        <v>0.459045390562655</v>
      </c>
      <c r="M21" s="13">
        <f t="shared" si="11"/>
        <v>0.305260954217239</v>
      </c>
      <c r="N21" s="13">
        <f t="shared" si="11"/>
        <v>0.146394216364729</v>
      </c>
      <c r="O21" s="13">
        <f t="shared" si="11"/>
        <v>0.0864115046537849</v>
      </c>
      <c r="P21" s="13">
        <f t="shared" si="11"/>
        <v>0.191015581489243</v>
      </c>
    </row>
    <row r="22" ht="15.5" spans="1:16">
      <c r="A22" s="12" t="s">
        <v>28</v>
      </c>
      <c r="C22" s="13">
        <f>C20-C19</f>
        <v>-0.189828540790229</v>
      </c>
      <c r="D22" s="13">
        <f t="shared" ref="D22:P22" si="12">D20-D19</f>
        <v>-0.327161607415707</v>
      </c>
      <c r="E22" s="13">
        <f t="shared" si="12"/>
        <v>-0.334448060598553</v>
      </c>
      <c r="F22" s="13">
        <f t="shared" si="12"/>
        <v>-0.127202352385857</v>
      </c>
      <c r="G22" s="13">
        <f t="shared" si="12"/>
        <v>-0.194849970510722</v>
      </c>
      <c r="H22" s="13">
        <f t="shared" si="12"/>
        <v>-0.129770842390102</v>
      </c>
      <c r="I22" s="13">
        <f t="shared" si="12"/>
        <v>-0.382108425527021</v>
      </c>
      <c r="J22" s="13">
        <f t="shared" si="12"/>
        <v>-0.678438450635364</v>
      </c>
      <c r="K22" s="13">
        <f t="shared" si="12"/>
        <v>-0.280214148259819</v>
      </c>
      <c r="L22" s="13">
        <f t="shared" si="12"/>
        <v>-0.459045390562655</v>
      </c>
      <c r="M22" s="13">
        <f t="shared" si="12"/>
        <v>-0.305260954217239</v>
      </c>
      <c r="N22" s="13">
        <f t="shared" si="12"/>
        <v>-0.146394216364729</v>
      </c>
      <c r="O22" s="13">
        <f t="shared" si="12"/>
        <v>-0.0864115046537849</v>
      </c>
      <c r="P22" s="13">
        <f t="shared" si="12"/>
        <v>-0.191015581489243</v>
      </c>
    </row>
    <row r="23" ht="15.5" spans="1:16">
      <c r="A23" s="12" t="s">
        <v>29</v>
      </c>
      <c r="C23" s="13">
        <f>POWER(2,-C21)</f>
        <v>0.876709909000743</v>
      </c>
      <c r="D23" s="13">
        <f t="shared" ref="D23:P23" si="13">POWER(2,-D21)</f>
        <v>0.797103181854669</v>
      </c>
      <c r="E23" s="13">
        <f t="shared" si="13"/>
        <v>0.793087494216434</v>
      </c>
      <c r="F23" s="13">
        <f t="shared" si="13"/>
        <v>0.915605254631462</v>
      </c>
      <c r="G23" s="13">
        <f t="shared" si="13"/>
        <v>0.873663745685121</v>
      </c>
      <c r="H23" s="13">
        <f t="shared" si="13"/>
        <v>0.913976614701018</v>
      </c>
      <c r="I23" s="13">
        <f t="shared" si="13"/>
        <v>0.767315378362492</v>
      </c>
      <c r="J23" s="13">
        <f t="shared" si="13"/>
        <v>0.62484122642339</v>
      </c>
      <c r="K23" s="13">
        <f t="shared" si="13"/>
        <v>0.823468775567904</v>
      </c>
      <c r="L23" s="13">
        <f t="shared" si="13"/>
        <v>0.727467453628573</v>
      </c>
      <c r="M23" s="13">
        <f t="shared" si="13"/>
        <v>0.809295818139002</v>
      </c>
      <c r="N23" s="13">
        <f t="shared" si="13"/>
        <v>0.903505810089597</v>
      </c>
      <c r="O23" s="13">
        <f t="shared" si="13"/>
        <v>0.941862585022744</v>
      </c>
      <c r="P23" s="13">
        <f t="shared" si="13"/>
        <v>0.875988854103978</v>
      </c>
    </row>
    <row r="24" ht="15.5" spans="1:16">
      <c r="A24" s="12" t="s">
        <v>30</v>
      </c>
      <c r="C24" s="13">
        <f>POWER(2,-C22)</f>
        <v>1.14062814818619</v>
      </c>
      <c r="D24" s="13">
        <f t="shared" ref="D24:P24" si="14">POWER(2,-D22)</f>
        <v>1.25454272767202</v>
      </c>
      <c r="E24" s="13">
        <f t="shared" si="14"/>
        <v>1.26089492936463</v>
      </c>
      <c r="F24" s="13">
        <f t="shared" si="14"/>
        <v>1.09217372327391</v>
      </c>
      <c r="G24" s="13">
        <f t="shared" si="14"/>
        <v>1.14460512404095</v>
      </c>
      <c r="H24" s="13">
        <f t="shared" si="14"/>
        <v>1.09411989750648</v>
      </c>
      <c r="I24" s="13">
        <f t="shared" si="14"/>
        <v>1.30324509087003</v>
      </c>
      <c r="J24" s="13">
        <f t="shared" si="14"/>
        <v>1.60040656363862</v>
      </c>
      <c r="K24" s="13">
        <f t="shared" si="14"/>
        <v>1.21437512832269</v>
      </c>
      <c r="L24" s="13">
        <f t="shared" si="14"/>
        <v>1.37463194403</v>
      </c>
      <c r="M24" s="13">
        <f t="shared" si="14"/>
        <v>1.2356421194657</v>
      </c>
      <c r="N24" s="13">
        <f t="shared" si="14"/>
        <v>1.10679974476405</v>
      </c>
      <c r="O24" s="13">
        <f t="shared" si="14"/>
        <v>1.06172600536611</v>
      </c>
      <c r="P24" s="13">
        <f t="shared" si="14"/>
        <v>1.14156703628709</v>
      </c>
    </row>
    <row r="25" ht="15.5" spans="1:16">
      <c r="A25" s="12" t="s">
        <v>0</v>
      </c>
      <c r="C25" s="13">
        <f>AVERAGE(C23:C24)</f>
        <v>1.00866902859347</v>
      </c>
      <c r="D25" s="13">
        <f t="shared" ref="D25:P25" si="15">AVERAGE(D23:D24)</f>
        <v>1.02582295476334</v>
      </c>
      <c r="E25" s="13">
        <f t="shared" si="15"/>
        <v>1.02699121179053</v>
      </c>
      <c r="F25" s="13">
        <f t="shared" si="15"/>
        <v>1.00388948895269</v>
      </c>
      <c r="G25" s="13">
        <f t="shared" si="15"/>
        <v>1.00913443486304</v>
      </c>
      <c r="H25" s="13">
        <f t="shared" si="15"/>
        <v>1.00404825610375</v>
      </c>
      <c r="I25" s="13">
        <f t="shared" si="15"/>
        <v>1.03528023461626</v>
      </c>
      <c r="J25" s="13">
        <f t="shared" si="15"/>
        <v>1.11262389503101</v>
      </c>
      <c r="K25" s="13">
        <f t="shared" si="15"/>
        <v>1.0189219519453</v>
      </c>
      <c r="L25" s="13">
        <f t="shared" si="15"/>
        <v>1.05104969882929</v>
      </c>
      <c r="M25" s="13">
        <f t="shared" si="15"/>
        <v>1.02246896880235</v>
      </c>
      <c r="N25" s="13">
        <f t="shared" si="15"/>
        <v>1.00515277742682</v>
      </c>
      <c r="O25" s="13">
        <f t="shared" si="15"/>
        <v>1.00179429519443</v>
      </c>
      <c r="P25" s="13">
        <f t="shared" si="15"/>
        <v>1.00877794519553</v>
      </c>
    </row>
    <row r="26" ht="15.5" spans="1:1">
      <c r="A26" s="10"/>
    </row>
  </sheetData>
  <mergeCells count="2">
    <mergeCell ref="A2:A4"/>
    <mergeCell ref="A8:A10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zoomScale="70" zoomScaleNormal="70" workbookViewId="0">
      <selection activeCell="E21" sqref="E21"/>
    </sheetView>
  </sheetViews>
  <sheetFormatPr defaultColWidth="9" defaultRowHeight="14"/>
  <cols>
    <col min="1" max="1" width="18.6666666666667" style="25" customWidth="1"/>
    <col min="2" max="2" width="6.775" style="33" customWidth="1"/>
    <col min="3" max="16" width="12.6666666666667" style="33" customWidth="1"/>
    <col min="17" max="18" width="9" style="5"/>
    <col min="19" max="16384" width="9" style="33"/>
  </cols>
  <sheetData>
    <row r="1" spans="1:18">
      <c r="A1" s="6" t="s">
        <v>20</v>
      </c>
      <c r="B1" s="27" t="s">
        <v>21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33"/>
      <c r="R1" s="33"/>
    </row>
    <row r="2" spans="2:18">
      <c r="B2" s="34">
        <v>19.1540669468132</v>
      </c>
      <c r="C2" s="29">
        <v>24.6275495321561</v>
      </c>
      <c r="D2" s="29">
        <v>27.5785497011505</v>
      </c>
      <c r="Q2" s="33"/>
      <c r="R2" s="33"/>
    </row>
    <row r="3" spans="2:18">
      <c r="B3" s="34">
        <v>19.1029275273095</v>
      </c>
      <c r="C3" s="29">
        <v>24.577267723666</v>
      </c>
      <c r="D3" s="29">
        <v>27.5258230698828</v>
      </c>
      <c r="Q3" s="33"/>
      <c r="R3" s="33"/>
    </row>
    <row r="4" spans="2:18">
      <c r="B4" s="34">
        <v>19.1150157169839</v>
      </c>
      <c r="C4" s="29">
        <v>24.3009620485682</v>
      </c>
      <c r="D4" s="29">
        <v>27.5696778416089</v>
      </c>
      <c r="Q4" s="33"/>
      <c r="R4" s="33"/>
    </row>
    <row r="5" spans="1:18">
      <c r="A5" s="9" t="s">
        <v>22</v>
      </c>
      <c r="B5" s="33">
        <f>AVERAGE(B2:B4)</f>
        <v>19.1240033970355</v>
      </c>
      <c r="C5" s="33">
        <f>AVERAGE(C2:C4)</f>
        <v>24.5019264347968</v>
      </c>
      <c r="D5" s="33">
        <f>AVERAGE(D2:D4)</f>
        <v>27.5580168708807</v>
      </c>
      <c r="Q5" s="33"/>
      <c r="R5" s="33"/>
    </row>
    <row r="6" spans="1:18">
      <c r="A6" s="25" t="s">
        <v>32</v>
      </c>
      <c r="C6" s="33">
        <f>C5-$B5</f>
        <v>5.37792303776124</v>
      </c>
      <c r="D6" s="33">
        <f>D5-$B5</f>
        <v>8.4340134738452</v>
      </c>
      <c r="Q6" s="33"/>
      <c r="R6" s="33"/>
    </row>
    <row r="7" ht="15.5" spans="1:4">
      <c r="A7" s="10" t="s">
        <v>23</v>
      </c>
      <c r="B7" s="33">
        <f>STDEV(B2:B4)</f>
        <v>0.0267281471734704</v>
      </c>
      <c r="C7" s="33">
        <f t="shared" ref="C7:D7" si="0">STDEV(C2:C4)</f>
        <v>0.175846747099363</v>
      </c>
      <c r="D7" s="33">
        <f t="shared" si="0"/>
        <v>0.0282313317070299</v>
      </c>
    </row>
    <row r="8" spans="2:18">
      <c r="B8" s="34">
        <v>19.6111841026104</v>
      </c>
      <c r="C8" s="35"/>
      <c r="D8" s="35"/>
      <c r="E8" s="29">
        <v>25.4165079536773</v>
      </c>
      <c r="F8" s="29">
        <v>24.3684527738141</v>
      </c>
      <c r="G8" s="29">
        <v>25.6906286642566</v>
      </c>
      <c r="H8" s="29">
        <v>21.3411938741016</v>
      </c>
      <c r="I8" s="29">
        <v>25.1088368352427</v>
      </c>
      <c r="J8" s="29">
        <v>28.0953977180266</v>
      </c>
      <c r="K8" s="29">
        <v>27.1842737773309</v>
      </c>
      <c r="L8" s="29">
        <v>27.9261301092696</v>
      </c>
      <c r="M8" s="29">
        <v>26.9860925918697</v>
      </c>
      <c r="N8" s="29">
        <v>19.7947691750539</v>
      </c>
      <c r="O8" s="29">
        <v>21.6525781038891</v>
      </c>
      <c r="P8" s="29">
        <v>19.9594069726169</v>
      </c>
      <c r="Q8" s="33"/>
      <c r="R8" s="33"/>
    </row>
    <row r="9" spans="2:18">
      <c r="B9" s="34">
        <v>19.7171268517172</v>
      </c>
      <c r="C9" s="35"/>
      <c r="D9" s="35"/>
      <c r="E9" s="29">
        <v>25.2147893068239</v>
      </c>
      <c r="F9" s="29">
        <v>24.2105092535622</v>
      </c>
      <c r="G9" s="29">
        <v>25.0827633289633</v>
      </c>
      <c r="H9" s="29">
        <v>21.3443461041965</v>
      </c>
      <c r="I9" s="29">
        <v>25.1139421521777</v>
      </c>
      <c r="J9" s="29">
        <v>28.4474940890086</v>
      </c>
      <c r="K9" s="29">
        <v>27.2351080240412</v>
      </c>
      <c r="L9" s="29">
        <v>27.3632808305025</v>
      </c>
      <c r="M9" s="29">
        <v>26.7074589254627</v>
      </c>
      <c r="N9" s="29">
        <v>19.71609874047</v>
      </c>
      <c r="O9" s="29">
        <v>21.7564440696264</v>
      </c>
      <c r="P9" s="29">
        <v>20.1974253398806</v>
      </c>
      <c r="Q9" s="33"/>
      <c r="R9" s="33"/>
    </row>
    <row r="10" spans="2:18">
      <c r="B10" s="34">
        <v>19.604809645916</v>
      </c>
      <c r="C10" s="35"/>
      <c r="D10" s="35"/>
      <c r="E10" s="29">
        <v>25.4854521823313</v>
      </c>
      <c r="F10" s="29">
        <v>24.2012681929839</v>
      </c>
      <c r="G10" s="29">
        <v>25.4192331781217</v>
      </c>
      <c r="H10" s="29">
        <v>21.1934022528524</v>
      </c>
      <c r="I10" s="29">
        <v>24.8173798434423</v>
      </c>
      <c r="J10" s="29">
        <v>28.3365944665331</v>
      </c>
      <c r="K10" s="29">
        <v>27.139136477059</v>
      </c>
      <c r="L10" s="29">
        <v>27.818626272415</v>
      </c>
      <c r="M10" s="29">
        <v>26.9258593528827</v>
      </c>
      <c r="N10" s="29">
        <v>19.6367307210547</v>
      </c>
      <c r="O10" s="29">
        <v>21.6075770680291</v>
      </c>
      <c r="P10" s="29">
        <v>19.8034798064836</v>
      </c>
      <c r="Q10" s="33"/>
      <c r="R10" s="33"/>
    </row>
    <row r="11" spans="1:18">
      <c r="A11" s="9" t="s">
        <v>22</v>
      </c>
      <c r="B11" s="33">
        <f>AVERAGE(B8:B10)</f>
        <v>19.6443735334145</v>
      </c>
      <c r="E11" s="33">
        <f t="shared" ref="E11:P11" si="1">AVERAGE(E8:E10)</f>
        <v>25.3722498142775</v>
      </c>
      <c r="F11" s="33">
        <f t="shared" si="1"/>
        <v>24.2600767401201</v>
      </c>
      <c r="G11" s="33">
        <f t="shared" si="1"/>
        <v>25.3975417237805</v>
      </c>
      <c r="H11" s="33">
        <f t="shared" si="1"/>
        <v>21.2929807437168</v>
      </c>
      <c r="I11" s="33">
        <f t="shared" si="1"/>
        <v>25.0133862769542</v>
      </c>
      <c r="J11" s="33">
        <f t="shared" si="1"/>
        <v>28.2931620911894</v>
      </c>
      <c r="K11" s="33">
        <f t="shared" si="1"/>
        <v>27.186172759477</v>
      </c>
      <c r="L11" s="33">
        <f t="shared" si="1"/>
        <v>27.702679070729</v>
      </c>
      <c r="M11" s="33">
        <f t="shared" si="1"/>
        <v>26.8731369567384</v>
      </c>
      <c r="N11" s="33">
        <f t="shared" si="1"/>
        <v>19.7158662121929</v>
      </c>
      <c r="O11" s="33">
        <f t="shared" si="1"/>
        <v>21.6721997471815</v>
      </c>
      <c r="P11" s="33">
        <f t="shared" si="1"/>
        <v>19.986770706327</v>
      </c>
      <c r="Q11" s="33"/>
      <c r="R11" s="33"/>
    </row>
    <row r="12" spans="1:18">
      <c r="A12" s="25" t="s">
        <v>32</v>
      </c>
      <c r="E12" s="33">
        <f>E11-$B11</f>
        <v>5.72787628086297</v>
      </c>
      <c r="F12" s="33">
        <f t="shared" ref="F12:P12" si="2">F11-$B11</f>
        <v>4.61570320670553</v>
      </c>
      <c r="G12" s="33">
        <f t="shared" si="2"/>
        <v>5.753168190366</v>
      </c>
      <c r="H12" s="33">
        <f t="shared" si="2"/>
        <v>1.6486072103023</v>
      </c>
      <c r="I12" s="33">
        <f t="shared" si="2"/>
        <v>5.3690127435397</v>
      </c>
      <c r="J12" s="33">
        <f t="shared" si="2"/>
        <v>8.6487885577749</v>
      </c>
      <c r="K12" s="33">
        <f t="shared" si="2"/>
        <v>7.5417992260625</v>
      </c>
      <c r="L12" s="33">
        <f t="shared" si="2"/>
        <v>8.0583055373145</v>
      </c>
      <c r="M12" s="33">
        <f t="shared" si="2"/>
        <v>7.22876342332383</v>
      </c>
      <c r="N12" s="33">
        <f t="shared" si="2"/>
        <v>0.0714926787783341</v>
      </c>
      <c r="O12" s="33">
        <f t="shared" si="2"/>
        <v>2.027826213767</v>
      </c>
      <c r="P12" s="33">
        <f t="shared" si="2"/>
        <v>0.342397172912499</v>
      </c>
      <c r="Q12" s="33"/>
      <c r="R12" s="33"/>
    </row>
    <row r="13" ht="15.5" spans="1:16">
      <c r="A13" s="10" t="s">
        <v>23</v>
      </c>
      <c r="B13" s="33">
        <f>STDEV(B8:B10)</f>
        <v>0.0630867848092929</v>
      </c>
      <c r="E13" s="33">
        <f t="shared" ref="E13:P13" si="3">STDEV(E8:E10)</f>
        <v>0.140654488807975</v>
      </c>
      <c r="F13" s="33">
        <f t="shared" si="3"/>
        <v>0.0939700633690883</v>
      </c>
      <c r="G13" s="33">
        <f t="shared" si="3"/>
        <v>0.304512653031669</v>
      </c>
      <c r="H13" s="33">
        <f t="shared" si="3"/>
        <v>0.086251904447213</v>
      </c>
      <c r="I13" s="33">
        <f t="shared" si="3"/>
        <v>0.169765743154508</v>
      </c>
      <c r="J13" s="33">
        <f t="shared" si="3"/>
        <v>0.180021504370085</v>
      </c>
      <c r="K13" s="33">
        <f t="shared" si="3"/>
        <v>0.0480139464888337</v>
      </c>
      <c r="L13" s="33">
        <f t="shared" si="3"/>
        <v>0.298802012771443</v>
      </c>
      <c r="M13" s="33">
        <f t="shared" si="3"/>
        <v>0.146608043112415</v>
      </c>
      <c r="N13" s="33">
        <f t="shared" si="3"/>
        <v>0.079019483595276</v>
      </c>
      <c r="O13" s="33">
        <f t="shared" si="3"/>
        <v>0.0763485605971995</v>
      </c>
      <c r="P13" s="33">
        <f t="shared" si="3"/>
        <v>0.198393173427869</v>
      </c>
    </row>
    <row r="16" spans="1:18">
      <c r="A16" s="30"/>
      <c r="B16" s="27"/>
      <c r="C16" s="27" t="s">
        <v>1</v>
      </c>
      <c r="D16" s="27" t="s">
        <v>2</v>
      </c>
      <c r="E16" s="27" t="s">
        <v>3</v>
      </c>
      <c r="F16" s="27" t="s">
        <v>4</v>
      </c>
      <c r="G16" s="27" t="s">
        <v>5</v>
      </c>
      <c r="H16" s="27" t="s">
        <v>6</v>
      </c>
      <c r="I16" s="27" t="s">
        <v>7</v>
      </c>
      <c r="J16" s="27" t="s">
        <v>8</v>
      </c>
      <c r="K16" s="27" t="s">
        <v>9</v>
      </c>
      <c r="L16" s="27" t="s">
        <v>10</v>
      </c>
      <c r="M16" s="27" t="s">
        <v>11</v>
      </c>
      <c r="N16" s="27" t="s">
        <v>12</v>
      </c>
      <c r="O16" s="27" t="s">
        <v>13</v>
      </c>
      <c r="P16" s="27" t="s">
        <v>14</v>
      </c>
      <c r="Q16" s="33"/>
      <c r="R16" s="33"/>
    </row>
    <row r="17" ht="15.5" spans="1:18">
      <c r="A17" s="12" t="s">
        <v>35</v>
      </c>
      <c r="B17" s="13"/>
      <c r="C17" s="13">
        <v>7.28773638977233</v>
      </c>
      <c r="D17" s="13">
        <v>8.7206836076466</v>
      </c>
      <c r="E17" s="13">
        <v>7.1966876093937</v>
      </c>
      <c r="F17" s="13">
        <v>6.3634410036199</v>
      </c>
      <c r="G17" s="13">
        <v>6.40731909890273</v>
      </c>
      <c r="H17" s="13">
        <v>5.32691399724073</v>
      </c>
      <c r="I17" s="13">
        <v>8.1737344638644</v>
      </c>
      <c r="J17" s="13">
        <v>8.60330255167703</v>
      </c>
      <c r="K17" s="13">
        <v>9.2590398216871</v>
      </c>
      <c r="L17" s="13">
        <v>8.7000981230797</v>
      </c>
      <c r="M17" s="13">
        <v>7.78223176380506</v>
      </c>
      <c r="N17" s="13">
        <v>1.02905281092237</v>
      </c>
      <c r="O17" s="13">
        <v>3.62275412541853</v>
      </c>
      <c r="P17" s="13">
        <v>1.96907516914643</v>
      </c>
      <c r="Q17" s="33"/>
      <c r="R17" s="33"/>
    </row>
    <row r="18" ht="15.5" spans="1:16">
      <c r="A18" s="12" t="s">
        <v>32</v>
      </c>
      <c r="C18" s="33">
        <v>5.37792303776124</v>
      </c>
      <c r="D18" s="33">
        <v>8.4340134738452</v>
      </c>
      <c r="E18" s="33">
        <v>5.72787628086297</v>
      </c>
      <c r="F18" s="33">
        <v>4.61570320670553</v>
      </c>
      <c r="G18" s="33">
        <v>5.753168190366</v>
      </c>
      <c r="H18" s="33">
        <v>1.6486072103023</v>
      </c>
      <c r="I18" s="33">
        <v>5.3690127435397</v>
      </c>
      <c r="J18" s="33">
        <v>8.6487885577749</v>
      </c>
      <c r="K18" s="33">
        <v>7.5417992260625</v>
      </c>
      <c r="L18" s="33">
        <v>8.0583055373145</v>
      </c>
      <c r="M18" s="33">
        <v>7.22876342332383</v>
      </c>
      <c r="N18" s="33">
        <v>0.0714926787783341</v>
      </c>
      <c r="O18" s="33">
        <v>2.027826213767</v>
      </c>
      <c r="P18" s="33">
        <v>0.342397172912499</v>
      </c>
    </row>
    <row r="19" ht="15.5" spans="1:16">
      <c r="A19" s="12" t="s">
        <v>23</v>
      </c>
      <c r="C19" s="33">
        <v>0.175846747099363</v>
      </c>
      <c r="D19" s="33">
        <v>0.0282313317070299</v>
      </c>
      <c r="E19" s="33">
        <v>0.140654488807975</v>
      </c>
      <c r="F19" s="33">
        <v>0.0939700633690883</v>
      </c>
      <c r="G19" s="33">
        <v>0.304512653031669</v>
      </c>
      <c r="H19" s="33">
        <v>0.086251904447213</v>
      </c>
      <c r="I19" s="33">
        <v>0.169765743154508</v>
      </c>
      <c r="J19" s="33">
        <v>0.180021504370085</v>
      </c>
      <c r="K19" s="33">
        <v>0.0480139464888337</v>
      </c>
      <c r="L19" s="33">
        <v>0.298802012771443</v>
      </c>
      <c r="M19" s="33">
        <v>0.146608043112415</v>
      </c>
      <c r="N19" s="33">
        <v>0.079019483595276</v>
      </c>
      <c r="O19" s="33">
        <v>0.0763485605971995</v>
      </c>
      <c r="P19" s="33">
        <v>0.198393173427869</v>
      </c>
    </row>
    <row r="20" ht="15.5" spans="1:16">
      <c r="A20" s="12" t="s">
        <v>25</v>
      </c>
      <c r="C20" s="33">
        <f>SQRT(POWER(C19,2)+POWER(B7,2))</f>
        <v>0.177866445168149</v>
      </c>
      <c r="D20" s="33">
        <f>SQRT(POWER(D19,2)+POWER(B7,2))</f>
        <v>0.0388767532245048</v>
      </c>
      <c r="E20" s="33">
        <f>SQRT(POWER($B13,2)+POWER(E13,2))</f>
        <v>0.154154557634236</v>
      </c>
      <c r="F20" s="33">
        <f>SQRT(POWER($B13,2)+POWER(F13,2))</f>
        <v>0.113182663103342</v>
      </c>
      <c r="G20" s="33">
        <f t="shared" ref="G20:P20" si="4">SQRT(POWER($B13,2)+POWER(G13,2))</f>
        <v>0.310978935418397</v>
      </c>
      <c r="H20" s="33">
        <f t="shared" si="4"/>
        <v>0.106861281287215</v>
      </c>
      <c r="I20" s="33">
        <f t="shared" si="4"/>
        <v>0.181108668943197</v>
      </c>
      <c r="J20" s="33">
        <f t="shared" si="4"/>
        <v>0.190755562050606</v>
      </c>
      <c r="K20" s="33">
        <f t="shared" si="4"/>
        <v>0.0792797671225555</v>
      </c>
      <c r="L20" s="33">
        <f t="shared" si="4"/>
        <v>0.305389235654827</v>
      </c>
      <c r="M20" s="33">
        <f t="shared" si="4"/>
        <v>0.159605327990095</v>
      </c>
      <c r="N20" s="33">
        <f t="shared" si="4"/>
        <v>0.101113902136344</v>
      </c>
      <c r="O20" s="33">
        <f t="shared" si="4"/>
        <v>0.0990406235987955</v>
      </c>
      <c r="P20" s="33">
        <f t="shared" si="4"/>
        <v>0.208182116619931</v>
      </c>
    </row>
    <row r="21" ht="15.5" spans="1:16">
      <c r="A21" s="12" t="s">
        <v>26</v>
      </c>
      <c r="C21" s="33">
        <f>C18-C17</f>
        <v>-1.90981335201109</v>
      </c>
      <c r="D21" s="33">
        <f t="shared" ref="D21:P21" si="5">D18-D17</f>
        <v>-0.286670133801401</v>
      </c>
      <c r="E21" s="33">
        <f t="shared" si="5"/>
        <v>-1.46881132853073</v>
      </c>
      <c r="F21" s="33">
        <f t="shared" si="5"/>
        <v>-1.74773779691437</v>
      </c>
      <c r="G21" s="33">
        <f t="shared" si="5"/>
        <v>-0.65415090853673</v>
      </c>
      <c r="H21" s="33">
        <f t="shared" si="5"/>
        <v>-3.67830678693843</v>
      </c>
      <c r="I21" s="33">
        <f t="shared" si="5"/>
        <v>-2.8047217203247</v>
      </c>
      <c r="J21" s="33">
        <f t="shared" si="5"/>
        <v>0.0454860060978692</v>
      </c>
      <c r="K21" s="33">
        <f t="shared" si="5"/>
        <v>-1.7172405956246</v>
      </c>
      <c r="L21" s="33">
        <f t="shared" si="5"/>
        <v>-0.6417925857652</v>
      </c>
      <c r="M21" s="33">
        <f t="shared" si="5"/>
        <v>-0.55346834048123</v>
      </c>
      <c r="N21" s="33">
        <f t="shared" si="5"/>
        <v>-0.957560132144036</v>
      </c>
      <c r="O21" s="33">
        <f t="shared" si="5"/>
        <v>-1.59492791165153</v>
      </c>
      <c r="P21" s="33">
        <f t="shared" si="5"/>
        <v>-1.62667799623393</v>
      </c>
    </row>
    <row r="22" ht="15.5" spans="1:16">
      <c r="A22" s="12" t="s">
        <v>27</v>
      </c>
      <c r="C22" s="33">
        <f>C21+C20</f>
        <v>-1.73194690684294</v>
      </c>
      <c r="D22" s="33">
        <f t="shared" ref="D22:P22" si="6">D21+D20</f>
        <v>-0.247793380576896</v>
      </c>
      <c r="E22" s="33">
        <f t="shared" si="6"/>
        <v>-1.31465677089649</v>
      </c>
      <c r="F22" s="33">
        <f t="shared" si="6"/>
        <v>-1.63455513381103</v>
      </c>
      <c r="G22" s="33">
        <f t="shared" si="6"/>
        <v>-0.343171973118333</v>
      </c>
      <c r="H22" s="33">
        <f t="shared" si="6"/>
        <v>-3.57144550565122</v>
      </c>
      <c r="I22" s="33">
        <f t="shared" si="6"/>
        <v>-2.6236130513815</v>
      </c>
      <c r="J22" s="33">
        <f t="shared" si="6"/>
        <v>0.236241568148475</v>
      </c>
      <c r="K22" s="33">
        <f t="shared" si="6"/>
        <v>-1.63796082850204</v>
      </c>
      <c r="L22" s="33">
        <f t="shared" si="6"/>
        <v>-0.336403350110373</v>
      </c>
      <c r="M22" s="33">
        <f t="shared" si="6"/>
        <v>-0.393863012491135</v>
      </c>
      <c r="N22" s="33">
        <f t="shared" si="6"/>
        <v>-0.856446230007692</v>
      </c>
      <c r="O22" s="33">
        <f t="shared" si="6"/>
        <v>-1.49588728805273</v>
      </c>
      <c r="P22" s="33">
        <f t="shared" si="6"/>
        <v>-1.418495879614</v>
      </c>
    </row>
    <row r="23" ht="15.5" spans="1:16">
      <c r="A23" s="12" t="s">
        <v>28</v>
      </c>
      <c r="C23" s="33">
        <f>C21-C20</f>
        <v>-2.08767979717924</v>
      </c>
      <c r="D23" s="33">
        <f t="shared" ref="D23:P23" si="7">D21-D20</f>
        <v>-0.325546887025906</v>
      </c>
      <c r="E23" s="33">
        <f t="shared" si="7"/>
        <v>-1.62296588616497</v>
      </c>
      <c r="F23" s="33">
        <f t="shared" si="7"/>
        <v>-1.86092046001771</v>
      </c>
      <c r="G23" s="33">
        <f t="shared" si="7"/>
        <v>-0.965129843955127</v>
      </c>
      <c r="H23" s="33">
        <f t="shared" si="7"/>
        <v>-3.78516806822564</v>
      </c>
      <c r="I23" s="33">
        <f t="shared" si="7"/>
        <v>-2.9858303892679</v>
      </c>
      <c r="J23" s="33">
        <f t="shared" si="7"/>
        <v>-0.145269555952736</v>
      </c>
      <c r="K23" s="33">
        <f t="shared" si="7"/>
        <v>-1.79652036274716</v>
      </c>
      <c r="L23" s="33">
        <f t="shared" si="7"/>
        <v>-0.947181821420028</v>
      </c>
      <c r="M23" s="33">
        <f t="shared" si="7"/>
        <v>-0.713073668471326</v>
      </c>
      <c r="N23" s="33">
        <f t="shared" si="7"/>
        <v>-1.05867403428038</v>
      </c>
      <c r="O23" s="33">
        <f t="shared" si="7"/>
        <v>-1.69396853525033</v>
      </c>
      <c r="P23" s="33">
        <f t="shared" si="7"/>
        <v>-1.83486011285386</v>
      </c>
    </row>
    <row r="24" ht="15.5" spans="1:16">
      <c r="A24" s="12" t="s">
        <v>29</v>
      </c>
      <c r="C24" s="33">
        <f>POWER(2,-C22)</f>
        <v>3.32175784886746</v>
      </c>
      <c r="D24" s="33">
        <f t="shared" ref="D24:P24" si="8">POWER(2,-D22)</f>
        <v>1.18738959872298</v>
      </c>
      <c r="E24" s="33">
        <f t="shared" si="8"/>
        <v>2.48743145564399</v>
      </c>
      <c r="F24" s="33">
        <f t="shared" si="8"/>
        <v>3.10491792688506</v>
      </c>
      <c r="G24" s="33">
        <f t="shared" si="8"/>
        <v>1.26854260399445</v>
      </c>
      <c r="H24" s="33">
        <f t="shared" si="8"/>
        <v>11.8880938536367</v>
      </c>
      <c r="I24" s="33">
        <f t="shared" si="8"/>
        <v>6.16291567511528</v>
      </c>
      <c r="J24" s="33">
        <f t="shared" si="8"/>
        <v>0.848954083736878</v>
      </c>
      <c r="K24" s="33">
        <f t="shared" si="8"/>
        <v>3.11225620229737</v>
      </c>
      <c r="L24" s="33">
        <f t="shared" si="8"/>
        <v>1.26260498312403</v>
      </c>
      <c r="M24" s="33">
        <f t="shared" si="8"/>
        <v>1.31390686247747</v>
      </c>
      <c r="N24" s="33">
        <f t="shared" si="8"/>
        <v>1.81057285491303</v>
      </c>
      <c r="O24" s="33">
        <f t="shared" si="8"/>
        <v>2.82037556778858</v>
      </c>
      <c r="P24" s="33">
        <f t="shared" si="8"/>
        <v>2.67306677887906</v>
      </c>
    </row>
    <row r="25" ht="15.5" spans="1:16">
      <c r="A25" s="12" t="s">
        <v>30</v>
      </c>
      <c r="C25" s="33">
        <f>POWER(2,-C23)</f>
        <v>4.25063917321829</v>
      </c>
      <c r="D25" s="33">
        <f t="shared" ref="D25:P25" si="9">POWER(2,-D23)</f>
        <v>1.25313938015463</v>
      </c>
      <c r="E25" s="33">
        <f t="shared" si="9"/>
        <v>3.0800758648909</v>
      </c>
      <c r="F25" s="33">
        <f t="shared" si="9"/>
        <v>3.63239340093068</v>
      </c>
      <c r="G25" s="33">
        <f t="shared" si="9"/>
        <v>1.95223921707191</v>
      </c>
      <c r="H25" s="33">
        <f t="shared" si="9"/>
        <v>13.7863445160681</v>
      </c>
      <c r="I25" s="33">
        <f t="shared" si="9"/>
        <v>7.92181159134605</v>
      </c>
      <c r="J25" s="33">
        <f t="shared" si="9"/>
        <v>1.10593726949189</v>
      </c>
      <c r="K25" s="33">
        <f t="shared" si="9"/>
        <v>3.4738136472633</v>
      </c>
      <c r="L25" s="33">
        <f t="shared" si="9"/>
        <v>1.92810259702078</v>
      </c>
      <c r="M25" s="33">
        <f t="shared" si="9"/>
        <v>1.63929292050507</v>
      </c>
      <c r="N25" s="33">
        <f t="shared" si="9"/>
        <v>2.08301616354829</v>
      </c>
      <c r="O25" s="33">
        <f t="shared" si="9"/>
        <v>3.23545482837012</v>
      </c>
      <c r="P25" s="33">
        <f t="shared" si="9"/>
        <v>3.56736816039963</v>
      </c>
    </row>
    <row r="26" ht="15.5" spans="1:16">
      <c r="A26" s="12" t="s">
        <v>0</v>
      </c>
      <c r="C26" s="33">
        <f>AVERAGE(C24:C25)</f>
        <v>3.78619851104287</v>
      </c>
      <c r="D26" s="33">
        <f t="shared" ref="D26:P26" si="10">AVERAGE(D24:D25)</f>
        <v>1.22026448943881</v>
      </c>
      <c r="E26" s="33">
        <f t="shared" si="10"/>
        <v>2.78375366026745</v>
      </c>
      <c r="F26" s="33">
        <f t="shared" si="10"/>
        <v>3.36865566390787</v>
      </c>
      <c r="G26" s="33">
        <f t="shared" si="10"/>
        <v>1.61039091053318</v>
      </c>
      <c r="H26" s="33">
        <f t="shared" si="10"/>
        <v>12.8372191848524</v>
      </c>
      <c r="I26" s="33">
        <f t="shared" si="10"/>
        <v>7.04236363323067</v>
      </c>
      <c r="J26" s="33">
        <f t="shared" si="10"/>
        <v>0.977445676614385</v>
      </c>
      <c r="K26" s="33">
        <f t="shared" si="10"/>
        <v>3.29303492478033</v>
      </c>
      <c r="L26" s="33">
        <f t="shared" si="10"/>
        <v>1.59535379007241</v>
      </c>
      <c r="M26" s="33">
        <f t="shared" si="10"/>
        <v>1.47659989149127</v>
      </c>
      <c r="N26" s="33">
        <f t="shared" si="10"/>
        <v>1.94679450923066</v>
      </c>
      <c r="O26" s="33">
        <f t="shared" si="10"/>
        <v>3.02791519807935</v>
      </c>
      <c r="P26" s="33">
        <f t="shared" si="10"/>
        <v>3.12021746963934</v>
      </c>
    </row>
  </sheetData>
  <mergeCells count="2">
    <mergeCell ref="A2:A4"/>
    <mergeCell ref="A8:A1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q-PCR  under cold stress</vt:lpstr>
      <vt:lpstr>0h-cold</vt:lpstr>
      <vt:lpstr>6h-cold</vt:lpstr>
      <vt:lpstr>12h-cold</vt:lpstr>
      <vt:lpstr>24h-cold</vt:lpstr>
      <vt:lpstr>48h-cold</vt:lpstr>
      <vt:lpstr>q-PCR  under hot stress</vt:lpstr>
      <vt:lpstr>0h-hot</vt:lpstr>
      <vt:lpstr>6h-hot</vt:lpstr>
      <vt:lpstr>12h-hot</vt:lpstr>
      <vt:lpstr>24h-hot</vt:lpstr>
      <vt:lpstr>48h-hot</vt:lpstr>
      <vt:lpstr>P-value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beautiful</dc:creator>
  <cp:lastModifiedBy>hexiao</cp:lastModifiedBy>
  <dcterms:created xsi:type="dcterms:W3CDTF">2019-08-28T02:45:00Z</dcterms:created>
  <dcterms:modified xsi:type="dcterms:W3CDTF">2021-03-25T07:17:27Z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7775F21E73F747E6B7CE130B2240AD0F</vt:lpwstr>
  </property>
</Properties>
</file>