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70" yWindow="-70" windowWidth="11460" windowHeight="68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" i="3" l="1"/>
  <c r="D3" i="3"/>
  <c r="E8" i="3" l="1"/>
  <c r="D8" i="3"/>
  <c r="E6" i="3"/>
  <c r="D6" i="3"/>
  <c r="E4" i="3"/>
  <c r="E7" i="3"/>
  <c r="D7" i="3"/>
  <c r="E5" i="3"/>
  <c r="D5" i="3"/>
  <c r="E3" i="3"/>
  <c r="G4" i="1" l="1"/>
  <c r="G5" i="1"/>
  <c r="G6" i="1"/>
  <c r="G7" i="1"/>
  <c r="G9" i="1" l="1"/>
  <c r="G8" i="1"/>
  <c r="D15" i="1" l="1"/>
  <c r="D14" i="1"/>
  <c r="D18" i="1" s="1"/>
  <c r="D16" i="1"/>
  <c r="D13" i="1"/>
  <c r="D17" i="1" l="1"/>
  <c r="C8" i="1"/>
  <c r="C9" i="1"/>
  <c r="B9" i="1"/>
  <c r="B8" i="1"/>
</calcChain>
</file>

<file path=xl/sharedStrings.xml><?xml version="1.0" encoding="utf-8"?>
<sst xmlns="http://schemas.openxmlformats.org/spreadsheetml/2006/main" count="26" uniqueCount="23">
  <si>
    <t>pH</t>
  </si>
  <si>
    <t>Average</t>
  </si>
  <si>
    <t>Salinity(ppt)</t>
  </si>
  <si>
    <t>STD</t>
  </si>
  <si>
    <t>Chl a</t>
  </si>
  <si>
    <t>Averge</t>
  </si>
  <si>
    <t>Biofloc sample 500mL(n=4)</t>
  </si>
  <si>
    <t>Biofloc volume(mL)</t>
  </si>
  <si>
    <t>TSS (20mL/500mL)</t>
  </si>
  <si>
    <t>Before(g)</t>
  </si>
  <si>
    <t>After(g)</t>
  </si>
  <si>
    <t>DNA concentration and purity</t>
  </si>
  <si>
    <t>Sample</t>
  </si>
  <si>
    <t>Conc</t>
  </si>
  <si>
    <t>Purity</t>
  </si>
  <si>
    <t>DIA_1</t>
  </si>
  <si>
    <t>DIA_2</t>
  </si>
  <si>
    <t>CIR1_1</t>
  </si>
  <si>
    <t>CIR1_2</t>
  </si>
  <si>
    <t>CIR2_1</t>
  </si>
  <si>
    <t>CIR2_2</t>
  </si>
  <si>
    <t>AVG Conc.</t>
  </si>
  <si>
    <t>AVG Purity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</si>
</sst>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164" fontId="0" fillId="0" borderId="9" xfId="0" applyNumberFormat="1" applyBorder="1" applyAlignment="1">
      <alignment horizontal="center"/>
    </xf>
    <xf numFmtId="0" fontId="0" fillId="0" borderId="11" xfId="0" applyBorder="1" applyAlignment="1"/>
    <xf numFmtId="0" fontId="0" fillId="0" borderId="6" xfId="0" applyBorder="1" applyAlignment="1"/>
    <xf numFmtId="0" fontId="0" fillId="0" borderId="7" xfId="0" applyBorder="1" applyAlignment="1"/>
    <xf numFmtId="2" fontId="0" fillId="0" borderId="0" xfId="0" applyNumberFormat="1"/>
    <xf numFmtId="2" fontId="0" fillId="0" borderId="3" xfId="0" applyNumberFormat="1" applyBorder="1"/>
    <xf numFmtId="2" fontId="1" fillId="0" borderId="5" xfId="0" applyNumberFormat="1" applyFont="1" applyBorder="1"/>
    <xf numFmtId="2" fontId="2" fillId="0" borderId="9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/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2" fontId="5" fillId="0" borderId="4" xfId="0" applyNumberFormat="1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4" sqref="B24"/>
    </sheetView>
  </sheetViews>
  <sheetFormatPr defaultRowHeight="14.5" x14ac:dyDescent="0.35"/>
  <cols>
    <col min="1" max="1" width="16.453125" customWidth="1"/>
    <col min="2" max="2" width="12.08984375" customWidth="1"/>
    <col min="3" max="3" width="12.36328125" customWidth="1"/>
    <col min="4" max="4" width="10.453125" customWidth="1"/>
    <col min="5" max="5" width="10.81640625" customWidth="1"/>
    <col min="7" max="7" width="9.81640625" bestFit="1" customWidth="1"/>
  </cols>
  <sheetData>
    <row r="1" spans="1:8" x14ac:dyDescent="0.35">
      <c r="A1" t="s">
        <v>6</v>
      </c>
    </row>
    <row r="2" spans="1:8" x14ac:dyDescent="0.35">
      <c r="E2" t="s">
        <v>8</v>
      </c>
    </row>
    <row r="3" spans="1:8" x14ac:dyDescent="0.35">
      <c r="A3" s="8" t="s">
        <v>7</v>
      </c>
      <c r="B3" s="2" t="s">
        <v>0</v>
      </c>
      <c r="C3" s="2" t="s">
        <v>2</v>
      </c>
      <c r="E3" s="24" t="s">
        <v>9</v>
      </c>
      <c r="F3" s="25" t="s">
        <v>10</v>
      </c>
      <c r="G3" s="26"/>
    </row>
    <row r="4" spans="1:8" x14ac:dyDescent="0.35">
      <c r="A4" s="23">
        <v>1.5</v>
      </c>
      <c r="B4" s="1">
        <v>8.25</v>
      </c>
      <c r="C4" s="1">
        <v>28.5</v>
      </c>
      <c r="E4" s="6">
        <v>8.9499999999999996E-2</v>
      </c>
      <c r="F4" s="6">
        <v>9.2399999999999996E-2</v>
      </c>
      <c r="G4" s="28">
        <f>((F4-E4)/20)*1000</f>
        <v>0.14499999999999999</v>
      </c>
      <c r="H4" s="27"/>
    </row>
    <row r="5" spans="1:8" x14ac:dyDescent="0.35">
      <c r="A5" s="23">
        <v>0.5</v>
      </c>
      <c r="B5" s="1">
        <v>8</v>
      </c>
      <c r="C5" s="1">
        <v>26.5</v>
      </c>
      <c r="E5" s="5">
        <v>9.5200000000000007E-2</v>
      </c>
      <c r="F5" s="5">
        <v>9.74E-2</v>
      </c>
      <c r="G5" s="28">
        <f t="shared" ref="G5:G7" si="0">((F5-E5)/20)*1000</f>
        <v>0.10999999999999968</v>
      </c>
      <c r="H5" s="27"/>
    </row>
    <row r="6" spans="1:8" x14ac:dyDescent="0.35">
      <c r="A6" s="23">
        <v>1</v>
      </c>
      <c r="B6" s="1">
        <v>7.96</v>
      </c>
      <c r="C6" s="1">
        <v>27.5</v>
      </c>
      <c r="E6" s="5">
        <v>8.9499999999999996E-2</v>
      </c>
      <c r="F6" s="5">
        <v>9.2100000000000001E-2</v>
      </c>
      <c r="G6" s="28">
        <f t="shared" si="0"/>
        <v>0.13000000000000025</v>
      </c>
      <c r="H6" s="27"/>
    </row>
    <row r="7" spans="1:8" x14ac:dyDescent="0.35">
      <c r="A7" s="23">
        <v>0.8</v>
      </c>
      <c r="B7" s="1">
        <v>7.89</v>
      </c>
      <c r="C7" s="1">
        <v>26.5</v>
      </c>
      <c r="E7" s="5">
        <v>9.3200000000000005E-2</v>
      </c>
      <c r="F7" s="5">
        <v>9.6199999999999994E-2</v>
      </c>
      <c r="G7" s="28">
        <f t="shared" si="0"/>
        <v>0.14999999999999944</v>
      </c>
      <c r="H7" s="27"/>
    </row>
    <row r="8" spans="1:8" x14ac:dyDescent="0.35">
      <c r="A8" s="6" t="s">
        <v>1</v>
      </c>
      <c r="B8" s="31">
        <f>AVERAGE(B4:B7)</f>
        <v>8.0250000000000004</v>
      </c>
      <c r="C8" s="31">
        <f>AVERAGE(C4:C7)</f>
        <v>27.25</v>
      </c>
      <c r="E8" s="22"/>
      <c r="F8" s="6" t="s">
        <v>1</v>
      </c>
      <c r="G8" s="32">
        <f>AVERAGE(G4:G7)</f>
        <v>0.13374999999999984</v>
      </c>
    </row>
    <row r="9" spans="1:8" x14ac:dyDescent="0.35">
      <c r="A9" s="7" t="s">
        <v>3</v>
      </c>
      <c r="B9" s="3">
        <f>STDEVA(B4:B7)</f>
        <v>0.15673757260678339</v>
      </c>
      <c r="C9" s="3">
        <f>STDEVA(C4:C7)</f>
        <v>0.9574271077563381</v>
      </c>
      <c r="E9" s="21"/>
      <c r="F9" s="7" t="s">
        <v>3</v>
      </c>
      <c r="G9" s="29">
        <f>STDEVA(G4:G7)</f>
        <v>1.7969882210706563E-2</v>
      </c>
    </row>
    <row r="12" spans="1:8" x14ac:dyDescent="0.35">
      <c r="A12" s="9">
        <v>665</v>
      </c>
      <c r="B12" s="2">
        <v>645</v>
      </c>
      <c r="C12" s="2">
        <v>630</v>
      </c>
      <c r="D12" s="8" t="s">
        <v>4</v>
      </c>
    </row>
    <row r="13" spans="1:8" x14ac:dyDescent="0.35">
      <c r="A13" s="10">
        <v>0.11600000000000001</v>
      </c>
      <c r="B13" s="11">
        <v>0.09</v>
      </c>
      <c r="C13" s="11">
        <v>8.5999999999999993E-2</v>
      </c>
      <c r="D13" s="19">
        <f>((((11.6*A13)-(1.31*B13)-(0.14*C13))*10)/0.01)/1000</f>
        <v>1.21566</v>
      </c>
    </row>
    <row r="14" spans="1:8" x14ac:dyDescent="0.35">
      <c r="A14" s="10">
        <v>0.125</v>
      </c>
      <c r="B14" s="11">
        <v>9.9000000000000005E-2</v>
      </c>
      <c r="C14" s="11">
        <v>9.9000000000000005E-2</v>
      </c>
      <c r="D14" s="12">
        <f>((((11.6*A14)-(1.31*B14)-(0.14*C14))*10)/0.01)/1000</f>
        <v>1.3064499999999999</v>
      </c>
    </row>
    <row r="15" spans="1:8" x14ac:dyDescent="0.35">
      <c r="A15" s="13">
        <v>0.185</v>
      </c>
      <c r="B15" s="11">
        <v>0.16800000000000001</v>
      </c>
      <c r="C15" s="14">
        <v>0.16900000000000001</v>
      </c>
      <c r="D15" s="12">
        <f>((((11.6*A15)-(1.31*B15)-(0.14*C15))*10)/0.01)/1000</f>
        <v>1.9022599999999998</v>
      </c>
    </row>
    <row r="16" spans="1:8" x14ac:dyDescent="0.35">
      <c r="A16" s="13">
        <v>6.7000000000000004E-2</v>
      </c>
      <c r="B16" s="11">
        <v>4.8000000000000001E-2</v>
      </c>
      <c r="C16" s="14">
        <v>4.7E-2</v>
      </c>
      <c r="D16" s="20">
        <f>((((11.6*A16)-(1.31*B16)-(0.14*C16))*10)/0.01)/1000</f>
        <v>0.70773999999999992</v>
      </c>
    </row>
    <row r="17" spans="1:4" x14ac:dyDescent="0.35">
      <c r="A17" s="15"/>
      <c r="B17" s="16"/>
      <c r="C17" s="16" t="s">
        <v>5</v>
      </c>
      <c r="D17" s="30">
        <f>AVERAGE(D13:D16)</f>
        <v>1.2830275</v>
      </c>
    </row>
    <row r="18" spans="1:4" x14ac:dyDescent="0.35">
      <c r="A18" s="17"/>
      <c r="B18" s="18"/>
      <c r="C18" s="18" t="s">
        <v>3</v>
      </c>
      <c r="D18" s="21">
        <f>STDEVA(D13:D16)</f>
        <v>0.48972495351132189</v>
      </c>
    </row>
    <row r="19" spans="1:4" x14ac:dyDescent="0.35">
      <c r="A1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defaultRowHeight="14.5" x14ac:dyDescent="0.35"/>
  <cols>
    <col min="1" max="1" width="17.453125" customWidth="1"/>
    <col min="2" max="2" width="15.453125" customWidth="1"/>
    <col min="3" max="3" width="14.26953125" customWidth="1"/>
    <col min="6" max="6" width="9.36328125" bestFit="1" customWidth="1"/>
    <col min="7" max="7" width="8.81640625" bestFit="1" customWidth="1"/>
  </cols>
  <sheetData>
    <row r="1" spans="1:8" x14ac:dyDescent="0.35">
      <c r="A1" t="s">
        <v>11</v>
      </c>
    </row>
    <row r="2" spans="1:8" x14ac:dyDescent="0.35">
      <c r="A2" s="38" t="s">
        <v>12</v>
      </c>
      <c r="B2" s="9" t="s">
        <v>13</v>
      </c>
      <c r="C2" s="35" t="s">
        <v>14</v>
      </c>
      <c r="D2" s="2" t="s">
        <v>21</v>
      </c>
      <c r="E2" s="35" t="s">
        <v>22</v>
      </c>
      <c r="F2" s="11"/>
      <c r="G2" s="11"/>
      <c r="H2" s="14"/>
    </row>
    <row r="3" spans="1:8" ht="15.5" x14ac:dyDescent="0.35">
      <c r="A3" s="39" t="s">
        <v>15</v>
      </c>
      <c r="B3" s="40">
        <v>140.69999999999999</v>
      </c>
      <c r="C3" s="41">
        <v>1.79</v>
      </c>
      <c r="D3" s="42">
        <f>AVERAGE(B3:B4)</f>
        <v>163.69999999999999</v>
      </c>
      <c r="E3" s="43">
        <f>AVERAGE(C3:C4)</f>
        <v>1.7555000000000001</v>
      </c>
      <c r="F3" s="4"/>
      <c r="G3" s="4"/>
    </row>
    <row r="4" spans="1:8" x14ac:dyDescent="0.35">
      <c r="A4" s="36" t="s">
        <v>16</v>
      </c>
      <c r="B4" s="17">
        <v>186.7</v>
      </c>
      <c r="C4" s="34">
        <v>1.7210000000000001</v>
      </c>
      <c r="D4" s="37">
        <f>STDEVA(B3:B4)</f>
        <v>32.526911934581186</v>
      </c>
      <c r="E4" s="44">
        <f>STDEVA(C3:C4)</f>
        <v>4.8790367901871745E-2</v>
      </c>
      <c r="F4" s="33"/>
      <c r="G4" s="33"/>
    </row>
    <row r="5" spans="1:8" ht="15.5" x14ac:dyDescent="0.35">
      <c r="A5" s="39" t="s">
        <v>17</v>
      </c>
      <c r="B5" s="40">
        <v>186.7</v>
      </c>
      <c r="C5" s="41">
        <v>1.821</v>
      </c>
      <c r="D5" s="42">
        <f>AVERAGE(B5:B6)</f>
        <v>153.35</v>
      </c>
      <c r="E5" s="43">
        <f>AVERAGE(C5:C6)</f>
        <v>1.8054999999999999</v>
      </c>
      <c r="F5" s="4"/>
      <c r="G5" s="4"/>
    </row>
    <row r="6" spans="1:8" x14ac:dyDescent="0.35">
      <c r="A6" s="36" t="s">
        <v>18</v>
      </c>
      <c r="B6" s="17">
        <v>120</v>
      </c>
      <c r="C6" s="34">
        <v>1.79</v>
      </c>
      <c r="D6" s="37">
        <f>STDEVA(B5:B6)</f>
        <v>47.164022305142637</v>
      </c>
      <c r="E6" s="44">
        <f>STDEVA(C5:C6)</f>
        <v>2.1920310216782913E-2</v>
      </c>
      <c r="F6" s="33"/>
      <c r="G6" s="33"/>
    </row>
    <row r="7" spans="1:8" ht="15.5" x14ac:dyDescent="0.35">
      <c r="A7" s="39" t="s">
        <v>19</v>
      </c>
      <c r="B7" s="40">
        <v>137.21</v>
      </c>
      <c r="C7" s="41">
        <v>1.7909999999999999</v>
      </c>
      <c r="D7" s="42">
        <f>AVERAGE(B7:B8)</f>
        <v>137.20499999999998</v>
      </c>
      <c r="E7" s="43">
        <f>AVERAGE(C7:C8)</f>
        <v>1.7925</v>
      </c>
      <c r="F7" s="4"/>
      <c r="G7" s="4"/>
    </row>
    <row r="8" spans="1:8" x14ac:dyDescent="0.35">
      <c r="A8" s="36" t="s">
        <v>20</v>
      </c>
      <c r="B8" s="17">
        <v>137.19999999999999</v>
      </c>
      <c r="C8" s="34">
        <v>1.794</v>
      </c>
      <c r="D8" s="37">
        <f>STDEVA(B7:B8)</f>
        <v>7.0710678118791415E-3</v>
      </c>
      <c r="E8" s="45">
        <f>STDEVA(C7:C8)</f>
        <v>2.1213203435597231E-3</v>
      </c>
      <c r="F8" s="11"/>
      <c r="G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chin szeyee</cp:lastModifiedBy>
  <dcterms:created xsi:type="dcterms:W3CDTF">2020-01-12T06:14:39Z</dcterms:created>
  <dcterms:modified xsi:type="dcterms:W3CDTF">2020-10-14T05:09:51Z</dcterms:modified>
</cp:coreProperties>
</file>