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1460" windowHeight="6840"/>
  </bookViews>
  <sheets>
    <sheet name="TW" sheetId="3" r:id="rId1"/>
    <sheet name="Ch" sheetId="1" r:id="rId2"/>
    <sheet name="CV" sheetId="2" r:id="rId3"/>
  </sheets>
  <calcPr calcId="145621"/>
</workbook>
</file>

<file path=xl/calcChain.xml><?xml version="1.0" encoding="utf-8"?>
<calcChain xmlns="http://schemas.openxmlformats.org/spreadsheetml/2006/main">
  <c r="K62" i="3" l="1"/>
  <c r="I61" i="1"/>
  <c r="K61" i="1"/>
  <c r="F61" i="1"/>
  <c r="F65" i="1"/>
  <c r="I14" i="1"/>
  <c r="K14" i="1"/>
  <c r="G14" i="1"/>
  <c r="R42" i="3"/>
  <c r="K66" i="3"/>
  <c r="K59" i="3"/>
  <c r="Q76" i="2" l="1"/>
  <c r="O76" i="2"/>
  <c r="O67" i="2"/>
  <c r="Q67" i="2"/>
  <c r="Q59" i="2"/>
  <c r="O59" i="2"/>
  <c r="Q58" i="1"/>
  <c r="O58" i="1"/>
  <c r="Q49" i="1"/>
  <c r="O49" i="1"/>
  <c r="Q41" i="1"/>
  <c r="O41" i="1"/>
  <c r="P51" i="3"/>
  <c r="R51" i="3"/>
  <c r="P42" i="3"/>
  <c r="R34" i="3"/>
  <c r="P34" i="3"/>
  <c r="K51" i="3" l="1"/>
  <c r="I29" i="3"/>
  <c r="K3" i="3"/>
  <c r="B52" i="3"/>
  <c r="Q51" i="3"/>
  <c r="P58" i="1"/>
  <c r="N76" i="2"/>
  <c r="P76" i="2"/>
  <c r="N67" i="2"/>
  <c r="P67" i="2"/>
  <c r="P59" i="2"/>
  <c r="N59" i="2"/>
  <c r="N58" i="1"/>
  <c r="N49" i="1"/>
  <c r="P49" i="1"/>
  <c r="N41" i="1"/>
  <c r="P41" i="1"/>
  <c r="O51" i="3"/>
  <c r="Q42" i="3"/>
  <c r="O42" i="3"/>
  <c r="Q34" i="3"/>
  <c r="O34" i="3"/>
  <c r="K68" i="3" l="1"/>
  <c r="K69" i="3"/>
  <c r="K67" i="3"/>
  <c r="F65" i="3"/>
  <c r="B79" i="3" l="1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I57" i="3" l="1"/>
  <c r="K57" i="3" s="1"/>
  <c r="I61" i="3"/>
  <c r="I56" i="3"/>
  <c r="K56" i="3" s="1"/>
  <c r="I58" i="3"/>
  <c r="I60" i="3"/>
  <c r="K60" i="3" s="1"/>
  <c r="I64" i="3"/>
  <c r="K64" i="3" s="1"/>
  <c r="I65" i="3"/>
  <c r="I71" i="3"/>
  <c r="K71" i="3" s="1"/>
  <c r="I73" i="3"/>
  <c r="K73" i="3" s="1"/>
  <c r="I75" i="3"/>
  <c r="K75" i="3" s="1"/>
  <c r="I77" i="3"/>
  <c r="I66" i="3"/>
  <c r="I68" i="3"/>
  <c r="I70" i="3"/>
  <c r="K70" i="3" s="1"/>
  <c r="I72" i="3"/>
  <c r="I74" i="3"/>
  <c r="K74" i="3" s="1"/>
  <c r="I76" i="3"/>
  <c r="K76" i="3" s="1"/>
  <c r="I62" i="3"/>
  <c r="I59" i="3"/>
  <c r="I63" i="3"/>
  <c r="K63" i="3" s="1"/>
  <c r="I67" i="3"/>
  <c r="I69" i="3"/>
  <c r="I78" i="3"/>
  <c r="K78" i="3" s="1"/>
  <c r="K79" i="2"/>
  <c r="K53" i="2"/>
  <c r="K26" i="2"/>
  <c r="B79" i="2"/>
  <c r="B53" i="2"/>
  <c r="B26" i="2"/>
  <c r="G20" i="3"/>
  <c r="F20" i="3"/>
  <c r="B26" i="3"/>
  <c r="B43" i="1"/>
  <c r="B17" i="1"/>
  <c r="B69" i="1"/>
  <c r="K79" i="3" l="1"/>
  <c r="I20" i="3"/>
  <c r="K20" i="3" s="1"/>
  <c r="F37" i="1"/>
  <c r="G37" i="1"/>
  <c r="G47" i="2"/>
  <c r="F47" i="2"/>
  <c r="F20" i="2"/>
  <c r="G20" i="2"/>
  <c r="I20" i="2" s="1"/>
  <c r="K20" i="2" s="1"/>
  <c r="F63" i="1"/>
  <c r="G63" i="1"/>
  <c r="G11" i="1"/>
  <c r="F62" i="2"/>
  <c r="I62" i="2" s="1"/>
  <c r="I37" i="1" l="1"/>
  <c r="K37" i="1" s="1"/>
  <c r="I63" i="1"/>
  <c r="K63" i="1" s="1"/>
  <c r="I47" i="2"/>
  <c r="K47" i="2" s="1"/>
  <c r="G78" i="2"/>
  <c r="F78" i="2"/>
  <c r="G77" i="2"/>
  <c r="F77" i="2"/>
  <c r="I77" i="2" s="1"/>
  <c r="K77" i="2" s="1"/>
  <c r="G76" i="2"/>
  <c r="F76" i="2"/>
  <c r="I76" i="2" s="1"/>
  <c r="K76" i="2" s="1"/>
  <c r="G75" i="2"/>
  <c r="F75" i="2"/>
  <c r="I75" i="2" s="1"/>
  <c r="K75" i="2" s="1"/>
  <c r="G74" i="2"/>
  <c r="F74" i="2"/>
  <c r="I74" i="2" s="1"/>
  <c r="K74" i="2" s="1"/>
  <c r="G73" i="2"/>
  <c r="F73" i="2"/>
  <c r="I73" i="2" s="1"/>
  <c r="K73" i="2" s="1"/>
  <c r="G72" i="2"/>
  <c r="F72" i="2"/>
  <c r="I72" i="2" s="1"/>
  <c r="G71" i="2"/>
  <c r="F71" i="2"/>
  <c r="I71" i="2" s="1"/>
  <c r="K71" i="2" s="1"/>
  <c r="G70" i="2"/>
  <c r="F70" i="2"/>
  <c r="I70" i="2" s="1"/>
  <c r="G69" i="2"/>
  <c r="F69" i="2"/>
  <c r="I69" i="2" s="1"/>
  <c r="G68" i="2"/>
  <c r="F68" i="2"/>
  <c r="I68" i="2" s="1"/>
  <c r="G67" i="2"/>
  <c r="F67" i="2"/>
  <c r="I67" i="2" s="1"/>
  <c r="G66" i="2"/>
  <c r="F66" i="2"/>
  <c r="I66" i="2" s="1"/>
  <c r="G65" i="2"/>
  <c r="F65" i="2"/>
  <c r="I65" i="2" s="1"/>
  <c r="G64" i="2"/>
  <c r="F64" i="2"/>
  <c r="I64" i="2" s="1"/>
  <c r="G63" i="2"/>
  <c r="F63" i="2"/>
  <c r="I63" i="2" s="1"/>
  <c r="G62" i="2"/>
  <c r="K62" i="2"/>
  <c r="G61" i="2"/>
  <c r="F61" i="2"/>
  <c r="I61" i="2" s="1"/>
  <c r="G60" i="2"/>
  <c r="F60" i="2"/>
  <c r="I60" i="2" s="1"/>
  <c r="K60" i="2" s="1"/>
  <c r="G59" i="2"/>
  <c r="F59" i="2"/>
  <c r="I59" i="2" s="1"/>
  <c r="G58" i="2"/>
  <c r="F58" i="2"/>
  <c r="I58" i="2" s="1"/>
  <c r="G57" i="2"/>
  <c r="F57" i="2"/>
  <c r="I57" i="2" s="1"/>
  <c r="G56" i="2"/>
  <c r="F56" i="2"/>
  <c r="I56" i="2" s="1"/>
  <c r="K56" i="2" s="1"/>
  <c r="I78" i="2" l="1"/>
  <c r="K78" i="2" s="1"/>
  <c r="F46" i="3"/>
  <c r="G46" i="3"/>
  <c r="I46" i="3" l="1"/>
  <c r="K46" i="3" s="1"/>
  <c r="G51" i="3"/>
  <c r="F51" i="3"/>
  <c r="G50" i="3"/>
  <c r="F50" i="3"/>
  <c r="G49" i="3"/>
  <c r="F49" i="3"/>
  <c r="G48" i="3"/>
  <c r="F48" i="3"/>
  <c r="G47" i="3"/>
  <c r="F47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5" i="3"/>
  <c r="F25" i="3"/>
  <c r="G24" i="3"/>
  <c r="F24" i="3"/>
  <c r="G23" i="3"/>
  <c r="F23" i="3"/>
  <c r="G22" i="3"/>
  <c r="F22" i="3"/>
  <c r="G21" i="3"/>
  <c r="F21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F46" i="2"/>
  <c r="I46" i="2" s="1"/>
  <c r="K46" i="2" s="1"/>
  <c r="G46" i="2"/>
  <c r="G52" i="2"/>
  <c r="F52" i="2"/>
  <c r="G51" i="2"/>
  <c r="I51" i="2" s="1"/>
  <c r="K51" i="2" s="1"/>
  <c r="F51" i="2"/>
  <c r="G50" i="2"/>
  <c r="F50" i="2"/>
  <c r="G49" i="2"/>
  <c r="F49" i="2"/>
  <c r="G48" i="2"/>
  <c r="F48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3" i="2"/>
  <c r="G20" i="1"/>
  <c r="I35" i="3" l="1"/>
  <c r="K35" i="3" s="1"/>
  <c r="I41" i="3"/>
  <c r="K41" i="3" s="1"/>
  <c r="I50" i="3"/>
  <c r="K50" i="3" s="1"/>
  <c r="I9" i="3"/>
  <c r="K9" i="3" s="1"/>
  <c r="I15" i="3"/>
  <c r="I14" i="3"/>
  <c r="K14" i="3" s="1"/>
  <c r="I16" i="3"/>
  <c r="I21" i="3"/>
  <c r="K21" i="3" s="1"/>
  <c r="I4" i="3"/>
  <c r="K4" i="3" s="1"/>
  <c r="I30" i="2"/>
  <c r="K30" i="2" s="1"/>
  <c r="I32" i="2"/>
  <c r="K32" i="2" s="1"/>
  <c r="I42" i="2"/>
  <c r="I44" i="2"/>
  <c r="K44" i="2" s="1"/>
  <c r="I31" i="2"/>
  <c r="K31" i="2" s="1"/>
  <c r="I33" i="2"/>
  <c r="K33" i="2" s="1"/>
  <c r="I39" i="2"/>
  <c r="K39" i="2" s="1"/>
  <c r="I43" i="2"/>
  <c r="K43" i="2" s="1"/>
  <c r="I45" i="2"/>
  <c r="I41" i="2"/>
  <c r="K41" i="2" s="1"/>
  <c r="I40" i="2"/>
  <c r="K40" i="2" s="1"/>
  <c r="I38" i="2"/>
  <c r="K38" i="2" s="1"/>
  <c r="I37" i="2"/>
  <c r="K37" i="2" s="1"/>
  <c r="I52" i="2"/>
  <c r="K52" i="2" s="1"/>
  <c r="I35" i="2"/>
  <c r="K35" i="2" s="1"/>
  <c r="I51" i="3"/>
  <c r="I49" i="3"/>
  <c r="K49" i="3" s="1"/>
  <c r="I48" i="3"/>
  <c r="I47" i="3"/>
  <c r="K47" i="3" s="1"/>
  <c r="I45" i="3"/>
  <c r="I44" i="3"/>
  <c r="K44" i="3" s="1"/>
  <c r="I43" i="3"/>
  <c r="I42" i="3"/>
  <c r="K42" i="3" s="1"/>
  <c r="I40" i="3"/>
  <c r="I39" i="3"/>
  <c r="K39" i="3" s="1"/>
  <c r="I38" i="3"/>
  <c r="I37" i="3"/>
  <c r="K37" i="3" s="1"/>
  <c r="I36" i="3"/>
  <c r="I34" i="3"/>
  <c r="I32" i="3"/>
  <c r="I31" i="3"/>
  <c r="I30" i="3"/>
  <c r="K29" i="3"/>
  <c r="I33" i="3"/>
  <c r="K33" i="3" s="1"/>
  <c r="I3" i="3"/>
  <c r="I24" i="3"/>
  <c r="I23" i="3"/>
  <c r="K23" i="3" s="1"/>
  <c r="I22" i="3"/>
  <c r="K22" i="3" s="1"/>
  <c r="I17" i="3"/>
  <c r="I19" i="3"/>
  <c r="I18" i="3"/>
  <c r="K18" i="3" s="1"/>
  <c r="I13" i="3"/>
  <c r="I12" i="3"/>
  <c r="I11" i="3"/>
  <c r="I10" i="3"/>
  <c r="K10" i="3" s="1"/>
  <c r="I8" i="3"/>
  <c r="I6" i="3"/>
  <c r="I5" i="3"/>
  <c r="I7" i="3"/>
  <c r="K7" i="3" s="1"/>
  <c r="I25" i="3"/>
  <c r="K25" i="3" s="1"/>
  <c r="I49" i="2"/>
  <c r="K49" i="2" s="1"/>
  <c r="I48" i="2"/>
  <c r="I36" i="2"/>
  <c r="K36" i="2" s="1"/>
  <c r="I34" i="2"/>
  <c r="I29" i="2"/>
  <c r="K29" i="2" s="1"/>
  <c r="I50" i="2"/>
  <c r="K50" i="2" s="1"/>
  <c r="G25" i="2"/>
  <c r="F25" i="2"/>
  <c r="G24" i="2"/>
  <c r="F24" i="2"/>
  <c r="G23" i="2"/>
  <c r="F23" i="2"/>
  <c r="G22" i="2"/>
  <c r="I22" i="2" s="1"/>
  <c r="K22" i="2" s="1"/>
  <c r="F22" i="2"/>
  <c r="G21" i="2"/>
  <c r="F21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I7" i="2" s="1"/>
  <c r="K7" i="2" s="1"/>
  <c r="F7" i="2"/>
  <c r="G6" i="2"/>
  <c r="F6" i="2"/>
  <c r="G5" i="2"/>
  <c r="F5" i="2"/>
  <c r="G4" i="2"/>
  <c r="F4" i="2"/>
  <c r="F3" i="2"/>
  <c r="G68" i="1"/>
  <c r="F68" i="1"/>
  <c r="G67" i="1"/>
  <c r="F67" i="1"/>
  <c r="G66" i="1"/>
  <c r="F66" i="1"/>
  <c r="G65" i="1"/>
  <c r="G64" i="1"/>
  <c r="F64" i="1"/>
  <c r="G62" i="1"/>
  <c r="F62" i="1"/>
  <c r="G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24" i="1"/>
  <c r="G25" i="1"/>
  <c r="G26" i="1"/>
  <c r="G27" i="1"/>
  <c r="G28" i="1"/>
  <c r="G29" i="1"/>
  <c r="G30" i="1"/>
  <c r="G31" i="1"/>
  <c r="G32" i="1"/>
  <c r="G33" i="1"/>
  <c r="F33" i="1"/>
  <c r="F31" i="1"/>
  <c r="F29" i="1"/>
  <c r="F25" i="1"/>
  <c r="I25" i="1" s="1"/>
  <c r="K25" i="1" s="1"/>
  <c r="F28" i="1"/>
  <c r="F24" i="1"/>
  <c r="F26" i="1"/>
  <c r="F27" i="1"/>
  <c r="F30" i="1"/>
  <c r="I30" i="1" s="1"/>
  <c r="K30" i="1" s="1"/>
  <c r="F32" i="1"/>
  <c r="F34" i="1"/>
  <c r="G34" i="1"/>
  <c r="F35" i="1"/>
  <c r="G35" i="1"/>
  <c r="F36" i="1"/>
  <c r="G36" i="1"/>
  <c r="F38" i="1"/>
  <c r="G38" i="1"/>
  <c r="F39" i="1"/>
  <c r="G39" i="1"/>
  <c r="F40" i="1"/>
  <c r="G40" i="1"/>
  <c r="F41" i="1"/>
  <c r="G41" i="1"/>
  <c r="F42" i="1"/>
  <c r="G42" i="1"/>
  <c r="F22" i="1"/>
  <c r="G22" i="1"/>
  <c r="F23" i="1"/>
  <c r="G23" i="1"/>
  <c r="G21" i="1"/>
  <c r="F21" i="1"/>
  <c r="F20" i="1"/>
  <c r="I20" i="1" s="1"/>
  <c r="K20" i="1" s="1"/>
  <c r="G3" i="1"/>
  <c r="F3" i="1"/>
  <c r="K52" i="3" l="1"/>
  <c r="K26" i="3"/>
  <c r="I34" i="1"/>
  <c r="K34" i="1" s="1"/>
  <c r="I31" i="1"/>
  <c r="K31" i="1" s="1"/>
  <c r="I27" i="1"/>
  <c r="K27" i="1" s="1"/>
  <c r="I32" i="1"/>
  <c r="K32" i="1" s="1"/>
  <c r="I24" i="1"/>
  <c r="K24" i="1" s="1"/>
  <c r="I28" i="1"/>
  <c r="K28" i="1" s="1"/>
  <c r="I3" i="1"/>
  <c r="K3" i="1" s="1"/>
  <c r="I36" i="1"/>
  <c r="K36" i="1" s="1"/>
  <c r="I42" i="1"/>
  <c r="K42" i="1" s="1"/>
  <c r="I40" i="1"/>
  <c r="K40" i="1" s="1"/>
  <c r="I25" i="2"/>
  <c r="K25" i="2" s="1"/>
  <c r="I23" i="2"/>
  <c r="K23" i="2" s="1"/>
  <c r="I4" i="2"/>
  <c r="K4" i="2" s="1"/>
  <c r="I48" i="1"/>
  <c r="I50" i="1"/>
  <c r="K50" i="1" s="1"/>
  <c r="I52" i="1"/>
  <c r="K52" i="1" s="1"/>
  <c r="I58" i="1"/>
  <c r="I60" i="1"/>
  <c r="K60" i="1" s="1"/>
  <c r="I62" i="1"/>
  <c r="K62" i="1" s="1"/>
  <c r="I54" i="1"/>
  <c r="K54" i="1" s="1"/>
  <c r="I56" i="1"/>
  <c r="I46" i="1"/>
  <c r="K46" i="1" s="1"/>
  <c r="I21" i="1"/>
  <c r="K21" i="1" s="1"/>
  <c r="I33" i="1"/>
  <c r="K33" i="1" s="1"/>
  <c r="I65" i="1"/>
  <c r="K65" i="1" s="1"/>
  <c r="I26" i="1"/>
  <c r="K26" i="1" s="1"/>
  <c r="I29" i="1"/>
  <c r="K29" i="1" s="1"/>
  <c r="I47" i="1"/>
  <c r="K47" i="1" s="1"/>
  <c r="I49" i="1"/>
  <c r="I51" i="1"/>
  <c r="I53" i="1"/>
  <c r="K53" i="1" s="1"/>
  <c r="I55" i="1"/>
  <c r="K55" i="1" s="1"/>
  <c r="I59" i="1"/>
  <c r="I64" i="1"/>
  <c r="K64" i="1" s="1"/>
  <c r="I66" i="1"/>
  <c r="K66" i="1" s="1"/>
  <c r="I68" i="1"/>
  <c r="K68" i="1" s="1"/>
  <c r="I67" i="1"/>
  <c r="I57" i="1"/>
  <c r="I22" i="1"/>
  <c r="K22" i="1" s="1"/>
  <c r="I41" i="1"/>
  <c r="K41" i="1" s="1"/>
  <c r="I39" i="1"/>
  <c r="K39" i="1" s="1"/>
  <c r="I23" i="1"/>
  <c r="K23" i="1" s="1"/>
  <c r="I35" i="1"/>
  <c r="K35" i="1" s="1"/>
  <c r="I17" i="2"/>
  <c r="K17" i="2" s="1"/>
  <c r="I19" i="2"/>
  <c r="I18" i="2"/>
  <c r="K18" i="2" s="1"/>
  <c r="I21" i="2"/>
  <c r="K21" i="2" s="1"/>
  <c r="I16" i="2"/>
  <c r="K16" i="2" s="1"/>
  <c r="I15" i="2"/>
  <c r="K15" i="2" s="1"/>
  <c r="I14" i="2"/>
  <c r="K14" i="2" s="1"/>
  <c r="I13" i="2"/>
  <c r="I12" i="2"/>
  <c r="I11" i="2"/>
  <c r="K11" i="2" s="1"/>
  <c r="I10" i="2"/>
  <c r="I9" i="2"/>
  <c r="K9" i="2" s="1"/>
  <c r="I8" i="2"/>
  <c r="I6" i="2"/>
  <c r="I5" i="2"/>
  <c r="I3" i="2"/>
  <c r="K3" i="2" s="1"/>
  <c r="I24" i="2"/>
  <c r="K24" i="2" s="1"/>
  <c r="I38" i="1"/>
  <c r="K38" i="1" s="1"/>
  <c r="K43" i="1" l="1"/>
  <c r="K69" i="1"/>
  <c r="G4" i="1"/>
  <c r="G5" i="1"/>
  <c r="G6" i="1"/>
  <c r="G7" i="1"/>
  <c r="G8" i="1"/>
  <c r="G9" i="1"/>
  <c r="G10" i="1"/>
  <c r="G12" i="1"/>
  <c r="G13" i="1"/>
  <c r="G15" i="1"/>
  <c r="G16" i="1"/>
  <c r="F16" i="1"/>
  <c r="F4" i="1"/>
  <c r="F5" i="1"/>
  <c r="F6" i="1"/>
  <c r="F7" i="1"/>
  <c r="F8" i="1"/>
  <c r="F9" i="1"/>
  <c r="F10" i="1"/>
  <c r="F11" i="1"/>
  <c r="F12" i="1"/>
  <c r="F13" i="1"/>
  <c r="F14" i="1"/>
  <c r="F15" i="1"/>
  <c r="I12" i="1" l="1"/>
  <c r="I8" i="1"/>
  <c r="K8" i="1" s="1"/>
  <c r="I13" i="1"/>
  <c r="K13" i="1" s="1"/>
  <c r="I9" i="1"/>
  <c r="K9" i="1" s="1"/>
  <c r="K12" i="1"/>
  <c r="I4" i="1"/>
  <c r="K4" i="1" s="1"/>
  <c r="I15" i="1"/>
  <c r="K15" i="1" s="1"/>
  <c r="I11" i="1"/>
  <c r="K11" i="1" s="1"/>
  <c r="I7" i="1"/>
  <c r="K7" i="1" s="1"/>
  <c r="I10" i="1"/>
  <c r="K10" i="1" s="1"/>
  <c r="I6" i="1"/>
  <c r="K6" i="1" s="1"/>
  <c r="I5" i="1"/>
  <c r="K5" i="1" s="1"/>
  <c r="I16" i="1"/>
  <c r="K16" i="1" s="1"/>
  <c r="K17" i="1" l="1"/>
</calcChain>
</file>

<file path=xl/sharedStrings.xml><?xml version="1.0" encoding="utf-8"?>
<sst xmlns="http://schemas.openxmlformats.org/spreadsheetml/2006/main" count="473" uniqueCount="61">
  <si>
    <t>Fatty acids</t>
  </si>
  <si>
    <t>C4:0</t>
  </si>
  <si>
    <t>C8:0</t>
  </si>
  <si>
    <t>C15.1</t>
  </si>
  <si>
    <t>C16:0</t>
  </si>
  <si>
    <t>C20:0</t>
  </si>
  <si>
    <t>C20:1</t>
  </si>
  <si>
    <t>C18:1n9</t>
  </si>
  <si>
    <t>C18:3n6</t>
  </si>
  <si>
    <t>C20:3n3</t>
  </si>
  <si>
    <t>C20:5n3</t>
  </si>
  <si>
    <t>C22:0</t>
  </si>
  <si>
    <t>C22:1N9</t>
  </si>
  <si>
    <t>C22:6N3</t>
  </si>
  <si>
    <t>C24:1</t>
  </si>
  <si>
    <r>
      <t>A</t>
    </r>
    <r>
      <rPr>
        <sz val="8"/>
        <color theme="1"/>
        <rFont val="Calibri"/>
        <family val="2"/>
        <scheme val="minor"/>
      </rPr>
      <t>IS</t>
    </r>
  </si>
  <si>
    <r>
      <t>A</t>
    </r>
    <r>
      <rPr>
        <sz val="8"/>
        <color theme="1"/>
        <rFont val="Calibri"/>
        <family val="2"/>
        <scheme val="minor"/>
      </rPr>
      <t>S</t>
    </r>
  </si>
  <si>
    <t>R</t>
  </si>
  <si>
    <r>
      <t>W</t>
    </r>
    <r>
      <rPr>
        <sz val="8"/>
        <color theme="1"/>
        <rFont val="Calibri"/>
        <family val="2"/>
        <scheme val="minor"/>
      </rPr>
      <t xml:space="preserve">IS </t>
    </r>
    <r>
      <rPr>
        <sz val="11"/>
        <color theme="1"/>
        <rFont val="Calibri"/>
        <family val="2"/>
        <scheme val="minor"/>
      </rPr>
      <t>(g/mol)</t>
    </r>
  </si>
  <si>
    <r>
      <t>W</t>
    </r>
    <r>
      <rPr>
        <sz val="8"/>
        <color theme="1"/>
        <rFont val="Calibri"/>
        <family val="2"/>
        <scheme val="minor"/>
      </rPr>
      <t xml:space="preserve">S </t>
    </r>
    <r>
      <rPr>
        <sz val="11"/>
        <color theme="1"/>
        <rFont val="Calibri"/>
        <family val="2"/>
        <scheme val="minor"/>
      </rPr>
      <t>(g/mol)</t>
    </r>
  </si>
  <si>
    <t>FA (mg/g)</t>
  </si>
  <si>
    <t>Biomass (g)</t>
  </si>
  <si>
    <t>IS (mg)</t>
  </si>
  <si>
    <t>FA (%)</t>
  </si>
  <si>
    <t>Lipid (%)</t>
  </si>
  <si>
    <t>Axenic Chlamydomonas sp-Rep1</t>
  </si>
  <si>
    <t>Axenic Chlamydomonas sp-Rep2</t>
  </si>
  <si>
    <t>C14:0</t>
  </si>
  <si>
    <t>C12:0</t>
  </si>
  <si>
    <t>C14:1</t>
  </si>
  <si>
    <t>C15:0</t>
  </si>
  <si>
    <t>C16:1</t>
  </si>
  <si>
    <t>C18:0</t>
  </si>
  <si>
    <t>C18:2n6</t>
  </si>
  <si>
    <t>C18:3n3</t>
  </si>
  <si>
    <t>Co-cultureChlamydomonas sp. Rep-1</t>
  </si>
  <si>
    <t>Axenic C.vulgaris Rep-1</t>
  </si>
  <si>
    <t>ND</t>
  </si>
  <si>
    <t>Axenic C.vulgaris Rep-2</t>
  </si>
  <si>
    <t>C20:3n6</t>
  </si>
  <si>
    <t>Axenic T. weissflogii-Rep1</t>
  </si>
  <si>
    <t>Axenic T. weissflogii-Rep2</t>
  </si>
  <si>
    <t>C20:4N6</t>
  </si>
  <si>
    <t>SFA</t>
  </si>
  <si>
    <t>MUFA</t>
  </si>
  <si>
    <t>PUFA</t>
  </si>
  <si>
    <t>Co-culture C. vulgaris Rep-1</t>
  </si>
  <si>
    <t>C20:4n6</t>
  </si>
  <si>
    <t>Co-culture TW Rep-1</t>
  </si>
  <si>
    <t>Axenic</t>
  </si>
  <si>
    <t>C18:1n-9</t>
  </si>
  <si>
    <t>C22:1n-9</t>
  </si>
  <si>
    <t>Co-culture</t>
  </si>
  <si>
    <t>Parameter</t>
  </si>
  <si>
    <t>Concentration (based on total lipid, %)</t>
  </si>
  <si>
    <t>Total SFA</t>
  </si>
  <si>
    <t>Total MUFA</t>
  </si>
  <si>
    <t>Total PUFA</t>
  </si>
  <si>
    <t>nd</t>
  </si>
  <si>
    <t>C15:1</t>
  </si>
  <si>
    <t>C22:6n3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</si>
</sst>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3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10" fontId="0" fillId="0" borderId="2" xfId="0" applyNumberFormat="1" applyBorder="1" applyAlignment="1">
      <alignment horizontal="center"/>
    </xf>
    <xf numFmtId="2" fontId="0" fillId="0" borderId="0" xfId="0" applyNumberFormat="1"/>
    <xf numFmtId="0" fontId="0" fillId="3" borderId="0" xfId="0" applyFill="1" applyBorder="1"/>
    <xf numFmtId="0" fontId="0" fillId="0" borderId="0" xfId="0" applyBorder="1"/>
    <xf numFmtId="0" fontId="0" fillId="0" borderId="0" xfId="0" applyFill="1" applyBorder="1"/>
    <xf numFmtId="0" fontId="0" fillId="3" borderId="5" xfId="0" applyFill="1" applyBorder="1"/>
    <xf numFmtId="0" fontId="0" fillId="4" borderId="0" xfId="0" applyFill="1" applyBorder="1"/>
    <xf numFmtId="0" fontId="0" fillId="2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NumberFormat="1"/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2" fontId="0" fillId="0" borderId="0" xfId="0" applyNumberFormat="1" applyBorder="1"/>
    <xf numFmtId="0" fontId="3" fillId="0" borderId="13" xfId="0" applyFont="1" applyBorder="1" applyAlignment="1">
      <alignment horizontal="center" vertical="center"/>
    </xf>
    <xf numFmtId="0" fontId="0" fillId="0" borderId="13" xfId="0" applyBorder="1"/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0" fillId="0" borderId="12" xfId="0" applyBorder="1"/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56" workbookViewId="0">
      <selection activeCell="K73" sqref="K73:K74"/>
    </sheetView>
  </sheetViews>
  <sheetFormatPr defaultRowHeight="14.5" x14ac:dyDescent="0.35"/>
  <cols>
    <col min="14" max="14" width="12.1796875" customWidth="1"/>
    <col min="15" max="15" width="12.90625" customWidth="1"/>
    <col min="16" max="16" width="12.6328125" customWidth="1"/>
    <col min="17" max="17" width="12.1796875" customWidth="1"/>
  </cols>
  <sheetData>
    <row r="1" spans="1:19" x14ac:dyDescent="0.35">
      <c r="A1" s="1" t="s">
        <v>40</v>
      </c>
    </row>
    <row r="2" spans="1:19" x14ac:dyDescent="0.35">
      <c r="A2" s="14" t="s">
        <v>0</v>
      </c>
      <c r="B2" s="15" t="s">
        <v>16</v>
      </c>
      <c r="C2" s="15" t="s">
        <v>15</v>
      </c>
      <c r="D2" s="15" t="s">
        <v>18</v>
      </c>
      <c r="E2" s="15" t="s">
        <v>19</v>
      </c>
      <c r="F2" s="15" t="s">
        <v>17</v>
      </c>
      <c r="G2" s="15" t="s">
        <v>22</v>
      </c>
      <c r="H2" s="15" t="s">
        <v>21</v>
      </c>
      <c r="I2" s="15" t="s">
        <v>20</v>
      </c>
      <c r="J2" s="15" t="s">
        <v>24</v>
      </c>
      <c r="K2" s="16" t="s">
        <v>23</v>
      </c>
      <c r="N2" s="21"/>
      <c r="O2" t="s">
        <v>43</v>
      </c>
    </row>
    <row r="3" spans="1:19" x14ac:dyDescent="0.35">
      <c r="A3" s="5" t="s">
        <v>1</v>
      </c>
      <c r="B3" s="6">
        <v>4.1399999999999997</v>
      </c>
      <c r="C3" s="4">
        <v>4.1399999999999997</v>
      </c>
      <c r="D3" s="2">
        <v>102.13500000000001</v>
      </c>
      <c r="E3" s="2">
        <v>102.13500000000001</v>
      </c>
      <c r="F3" s="6">
        <f>(B3*D3)/(C3*E3)</f>
        <v>1</v>
      </c>
      <c r="G3" s="7">
        <f>D3*0.001</f>
        <v>0.102135</v>
      </c>
      <c r="H3" s="2">
        <v>0.51500000000000001</v>
      </c>
      <c r="I3" s="7">
        <f>((G3*B3)/(C3*F3))/H3</f>
        <v>0.19832038834951457</v>
      </c>
      <c r="J3" s="3">
        <v>4.4900000000000002E-2</v>
      </c>
      <c r="K3" s="8">
        <f>I3*J3</f>
        <v>8.9045854368932052E-3</v>
      </c>
      <c r="N3" s="22"/>
      <c r="O3" t="s">
        <v>44</v>
      </c>
    </row>
    <row r="4" spans="1:19" x14ac:dyDescent="0.35">
      <c r="A4" s="5" t="s">
        <v>2</v>
      </c>
      <c r="B4" s="6">
        <v>1.21</v>
      </c>
      <c r="C4" s="2">
        <v>4.1399999999999997</v>
      </c>
      <c r="D4" s="2">
        <v>102.13500000000001</v>
      </c>
      <c r="E4" s="2">
        <v>158.24299999999999</v>
      </c>
      <c r="F4" s="6">
        <f t="shared" ref="F4:F24" si="0">(B4*D4)/(C4*E4)</f>
        <v>0.18864057635811809</v>
      </c>
      <c r="G4" s="7">
        <f>D4*0.001</f>
        <v>0.102135</v>
      </c>
      <c r="H4" s="2">
        <v>0.51500000000000001</v>
      </c>
      <c r="I4" s="7">
        <f>((G4*B4)/(C4*F4))/H4</f>
        <v>0.30726796116504851</v>
      </c>
      <c r="J4" s="3">
        <v>4.4900000000000002E-2</v>
      </c>
      <c r="K4" s="8">
        <f t="shared" ref="K4:K25" si="1">I4*J4</f>
        <v>1.3796331456310679E-2</v>
      </c>
      <c r="N4" s="23"/>
      <c r="O4" t="s">
        <v>45</v>
      </c>
    </row>
    <row r="5" spans="1:19" x14ac:dyDescent="0.35">
      <c r="A5" s="17" t="s">
        <v>28</v>
      </c>
      <c r="B5" s="6" t="s">
        <v>37</v>
      </c>
      <c r="C5" s="2">
        <v>4.1399999999999997</v>
      </c>
      <c r="D5" s="2">
        <v>102.13500000000001</v>
      </c>
      <c r="E5" s="2">
        <v>214.351</v>
      </c>
      <c r="F5" s="6" t="e">
        <f>(B5*D5)/(C5*E5)</f>
        <v>#VALUE!</v>
      </c>
      <c r="G5" s="7">
        <f>D5*0.001</f>
        <v>0.102135</v>
      </c>
      <c r="H5" s="2">
        <v>0.51500000000000001</v>
      </c>
      <c r="I5" s="7" t="e">
        <f>((G5*B5)/(C5*F5))/H5</f>
        <v>#VALUE!</v>
      </c>
      <c r="J5" s="3">
        <v>4.4900000000000002E-2</v>
      </c>
      <c r="K5" s="8"/>
    </row>
    <row r="6" spans="1:19" ht="15" thickBot="1" x14ac:dyDescent="0.4">
      <c r="A6" s="17" t="s">
        <v>27</v>
      </c>
      <c r="B6" s="6" t="s">
        <v>37</v>
      </c>
      <c r="C6" s="2">
        <v>4.1399999999999997</v>
      </c>
      <c r="D6" s="2">
        <v>102.13500000000001</v>
      </c>
      <c r="E6" s="2">
        <v>270.459</v>
      </c>
      <c r="F6" s="6" t="e">
        <f t="shared" ref="F6:F8" si="2">(B6*D6)/(C6*E6)</f>
        <v>#VALUE!</v>
      </c>
      <c r="G6" s="7">
        <f>D6*0.001</f>
        <v>0.102135</v>
      </c>
      <c r="H6" s="2">
        <v>0.51500000000000001</v>
      </c>
      <c r="I6" s="7" t="e">
        <f>((G6*B6)/(C6*F6))/H6</f>
        <v>#VALUE!</v>
      </c>
      <c r="J6" s="3">
        <v>4.4900000000000002E-2</v>
      </c>
      <c r="K6" s="8"/>
    </row>
    <row r="7" spans="1:19" ht="15" thickBot="1" x14ac:dyDescent="0.4">
      <c r="A7" s="18" t="s">
        <v>29</v>
      </c>
      <c r="B7" s="6">
        <v>2.5099999999999998</v>
      </c>
      <c r="C7" s="2">
        <v>4.1399999999999997</v>
      </c>
      <c r="D7" s="2">
        <v>102.13500000000001</v>
      </c>
      <c r="E7" s="2">
        <v>240.405</v>
      </c>
      <c r="F7" s="6">
        <f t="shared" si="2"/>
        <v>0.25757545615204297</v>
      </c>
      <c r="G7" s="7">
        <f t="shared" ref="G7:G16" si="3">D7*0.001</f>
        <v>0.102135</v>
      </c>
      <c r="H7" s="2">
        <v>0.51500000000000001</v>
      </c>
      <c r="I7" s="7">
        <f t="shared" ref="I7:I16" si="4">((G7*B7)/(C7*F7))/H7</f>
        <v>0.46680582524271841</v>
      </c>
      <c r="J7" s="3">
        <v>4.4900000000000002E-2</v>
      </c>
      <c r="K7" s="8">
        <f t="shared" ref="K7:K14" si="5">I7*J7</f>
        <v>2.0959581553398058E-2</v>
      </c>
      <c r="N7" s="40"/>
      <c r="O7" s="64"/>
      <c r="P7" s="64"/>
      <c r="Q7" s="27"/>
      <c r="R7" s="27"/>
    </row>
    <row r="8" spans="1:19" ht="15" thickBot="1" x14ac:dyDescent="0.4">
      <c r="A8" s="17" t="s">
        <v>30</v>
      </c>
      <c r="B8" s="6" t="s">
        <v>37</v>
      </c>
      <c r="C8" s="2">
        <v>4.1399999999999997</v>
      </c>
      <c r="D8" s="2">
        <v>102.13500000000001</v>
      </c>
      <c r="E8" s="2">
        <v>256.43200000000002</v>
      </c>
      <c r="F8" s="6" t="e">
        <f t="shared" si="2"/>
        <v>#VALUE!</v>
      </c>
      <c r="G8" s="7">
        <f t="shared" si="3"/>
        <v>0.102135</v>
      </c>
      <c r="H8" s="2">
        <v>0.51500000000000001</v>
      </c>
      <c r="I8" s="7" t="e">
        <f t="shared" si="4"/>
        <v>#VALUE!</v>
      </c>
      <c r="J8" s="3">
        <v>4.4900000000000002E-2</v>
      </c>
      <c r="K8" s="8"/>
      <c r="N8" s="43"/>
      <c r="O8" s="43"/>
      <c r="P8" s="43"/>
      <c r="Q8" s="39"/>
      <c r="R8" s="39"/>
      <c r="S8" s="27"/>
    </row>
    <row r="9" spans="1:19" x14ac:dyDescent="0.35">
      <c r="A9" s="18" t="s">
        <v>3</v>
      </c>
      <c r="B9" s="6">
        <v>33.64</v>
      </c>
      <c r="C9" s="2">
        <v>4.1399999999999997</v>
      </c>
      <c r="D9" s="2">
        <v>102.13500000000001</v>
      </c>
      <c r="E9" s="2">
        <v>346.5</v>
      </c>
      <c r="F9" s="6">
        <f t="shared" si="0"/>
        <v>2.3951184725097772</v>
      </c>
      <c r="G9" s="7">
        <f t="shared" si="3"/>
        <v>0.102135</v>
      </c>
      <c r="H9" s="2">
        <v>0.51500000000000001</v>
      </c>
      <c r="I9" s="7">
        <f t="shared" si="4"/>
        <v>0.67281553398058247</v>
      </c>
      <c r="J9" s="3">
        <v>4.4900000000000002E-2</v>
      </c>
      <c r="K9" s="8">
        <f t="shared" si="5"/>
        <v>3.0209417475728154E-2</v>
      </c>
      <c r="N9" s="42"/>
      <c r="O9" s="42"/>
      <c r="P9" s="42"/>
      <c r="Q9" s="27"/>
      <c r="R9" s="27"/>
      <c r="S9" s="27"/>
    </row>
    <row r="10" spans="1:19" x14ac:dyDescent="0.35">
      <c r="A10" s="17" t="s">
        <v>4</v>
      </c>
      <c r="B10" s="6">
        <v>1.1599999999999999</v>
      </c>
      <c r="C10" s="2">
        <v>4.1399999999999997</v>
      </c>
      <c r="D10" s="2">
        <v>102.13500000000001</v>
      </c>
      <c r="E10" s="2">
        <v>270.459</v>
      </c>
      <c r="F10" s="6">
        <f t="shared" si="0"/>
        <v>0.10581099623929713</v>
      </c>
      <c r="G10" s="7">
        <f t="shared" si="3"/>
        <v>0.102135</v>
      </c>
      <c r="H10" s="2">
        <v>0.51500000000000001</v>
      </c>
      <c r="I10" s="7">
        <f t="shared" si="4"/>
        <v>0.52516310679611655</v>
      </c>
      <c r="J10" s="3">
        <v>4.4900000000000002E-2</v>
      </c>
      <c r="K10" s="8">
        <f t="shared" si="5"/>
        <v>2.3579823495145636E-2</v>
      </c>
      <c r="N10" s="42"/>
      <c r="O10" s="42"/>
      <c r="P10" s="42"/>
      <c r="Q10" s="27"/>
      <c r="R10" s="27"/>
      <c r="S10" s="27"/>
    </row>
    <row r="11" spans="1:19" x14ac:dyDescent="0.35">
      <c r="A11" s="18" t="s">
        <v>31</v>
      </c>
      <c r="B11" s="6" t="s">
        <v>37</v>
      </c>
      <c r="C11" s="2">
        <v>4.1399999999999997</v>
      </c>
      <c r="D11" s="2">
        <v>102.13500000000001</v>
      </c>
      <c r="E11" s="2">
        <v>268.459</v>
      </c>
      <c r="F11" s="6" t="e">
        <f t="shared" si="0"/>
        <v>#VALUE!</v>
      </c>
      <c r="G11" s="7">
        <f t="shared" si="3"/>
        <v>0.102135</v>
      </c>
      <c r="H11" s="2">
        <v>0.51500000000000001</v>
      </c>
      <c r="I11" s="7" t="e">
        <f t="shared" si="4"/>
        <v>#VALUE!</v>
      </c>
      <c r="J11" s="3">
        <v>4.4900000000000002E-2</v>
      </c>
      <c r="K11" s="8"/>
      <c r="N11" s="42"/>
      <c r="O11" s="42"/>
      <c r="P11" s="42"/>
      <c r="Q11" s="27"/>
      <c r="R11" s="27"/>
      <c r="S11" s="27"/>
    </row>
    <row r="12" spans="1:19" x14ac:dyDescent="0.35">
      <c r="A12" s="17" t="s">
        <v>32</v>
      </c>
      <c r="B12" s="6" t="s">
        <v>37</v>
      </c>
      <c r="C12" s="2">
        <v>4.1399999999999997</v>
      </c>
      <c r="D12" s="2">
        <v>102.13500000000001</v>
      </c>
      <c r="E12" s="2">
        <v>298.51299999999998</v>
      </c>
      <c r="F12" s="6" t="e">
        <f t="shared" si="0"/>
        <v>#VALUE!</v>
      </c>
      <c r="G12" s="7">
        <f t="shared" si="3"/>
        <v>0.102135</v>
      </c>
      <c r="H12" s="2">
        <v>0.51500000000000001</v>
      </c>
      <c r="I12" s="7" t="e">
        <f t="shared" si="4"/>
        <v>#VALUE!</v>
      </c>
      <c r="J12" s="3">
        <v>4.4900000000000002E-2</v>
      </c>
      <c r="K12" s="8"/>
      <c r="N12" s="42"/>
      <c r="O12" s="42"/>
      <c r="P12" s="42"/>
      <c r="Q12" s="27"/>
      <c r="R12" s="27"/>
      <c r="S12" s="27"/>
    </row>
    <row r="13" spans="1:19" x14ac:dyDescent="0.35">
      <c r="A13" s="18" t="s">
        <v>7</v>
      </c>
      <c r="B13" s="6" t="s">
        <v>37</v>
      </c>
      <c r="C13" s="2">
        <v>4.1399999999999997</v>
      </c>
      <c r="D13" s="2">
        <v>102.13500000000001</v>
      </c>
      <c r="E13" s="2">
        <v>282.45999999999998</v>
      </c>
      <c r="F13" s="6" t="e">
        <f t="shared" si="0"/>
        <v>#VALUE!</v>
      </c>
      <c r="G13" s="7">
        <f t="shared" si="3"/>
        <v>0.102135</v>
      </c>
      <c r="H13" s="2">
        <v>0.51500000000000001</v>
      </c>
      <c r="I13" s="7" t="e">
        <f t="shared" si="4"/>
        <v>#VALUE!</v>
      </c>
      <c r="J13" s="3">
        <v>4.4900000000000002E-2</v>
      </c>
      <c r="K13" s="8"/>
      <c r="N13" s="42"/>
      <c r="O13" s="44"/>
      <c r="P13" s="44"/>
      <c r="Q13" s="27"/>
      <c r="R13" s="27"/>
      <c r="S13" s="27"/>
    </row>
    <row r="14" spans="1:19" x14ac:dyDescent="0.35">
      <c r="A14" s="20" t="s">
        <v>33</v>
      </c>
      <c r="B14" s="6">
        <v>0.44</v>
      </c>
      <c r="C14" s="2">
        <v>4.1399999999999997</v>
      </c>
      <c r="D14" s="2">
        <v>102.13500000000001</v>
      </c>
      <c r="E14" s="2">
        <v>294.51299999999998</v>
      </c>
      <c r="F14" s="6">
        <f t="shared" si="0"/>
        <v>3.6857210161289601E-2</v>
      </c>
      <c r="G14" s="7">
        <f t="shared" si="3"/>
        <v>0.102135</v>
      </c>
      <c r="H14" s="2">
        <v>0.51500000000000001</v>
      </c>
      <c r="I14" s="7">
        <f t="shared" si="4"/>
        <v>0.57186990291262152</v>
      </c>
      <c r="J14" s="3">
        <v>4.4900000000000002E-2</v>
      </c>
      <c r="K14" s="8">
        <f t="shared" si="5"/>
        <v>2.5676958640776709E-2</v>
      </c>
      <c r="N14" s="42"/>
      <c r="O14" s="42"/>
      <c r="P14" s="42"/>
      <c r="Q14" s="27"/>
      <c r="R14" s="27"/>
      <c r="S14" s="27"/>
    </row>
    <row r="15" spans="1:19" x14ac:dyDescent="0.35">
      <c r="A15" s="20" t="s">
        <v>8</v>
      </c>
      <c r="B15" s="6" t="s">
        <v>37</v>
      </c>
      <c r="C15" s="2">
        <v>4.1399999999999997</v>
      </c>
      <c r="D15" s="2">
        <v>102.13500000000001</v>
      </c>
      <c r="E15" s="2">
        <v>278.43</v>
      </c>
      <c r="F15" s="6" t="e">
        <f t="shared" si="0"/>
        <v>#VALUE!</v>
      </c>
      <c r="G15" s="7">
        <f t="shared" si="3"/>
        <v>0.102135</v>
      </c>
      <c r="H15" s="2">
        <v>0.51500000000000001</v>
      </c>
      <c r="I15" s="7" t="e">
        <f t="shared" si="4"/>
        <v>#VALUE!</v>
      </c>
      <c r="J15" s="3">
        <v>4.4900000000000002E-2</v>
      </c>
      <c r="K15" s="8"/>
      <c r="N15" s="42"/>
      <c r="O15" s="42"/>
      <c r="P15" s="42"/>
      <c r="Q15" s="27"/>
      <c r="R15" s="27"/>
      <c r="S15" s="27"/>
    </row>
    <row r="16" spans="1:19" x14ac:dyDescent="0.35">
      <c r="A16" s="20" t="s">
        <v>34</v>
      </c>
      <c r="B16" s="6" t="s">
        <v>37</v>
      </c>
      <c r="C16" s="2">
        <v>4.1399999999999997</v>
      </c>
      <c r="D16" s="2">
        <v>102.13500000000001</v>
      </c>
      <c r="E16" s="2">
        <v>292.51299999999998</v>
      </c>
      <c r="F16" s="6" t="e">
        <f t="shared" si="0"/>
        <v>#VALUE!</v>
      </c>
      <c r="G16" s="7">
        <f t="shared" si="3"/>
        <v>0.102135</v>
      </c>
      <c r="H16" s="2">
        <v>0.51500000000000001</v>
      </c>
      <c r="I16" s="7" t="e">
        <f t="shared" si="4"/>
        <v>#VALUE!</v>
      </c>
      <c r="J16" s="3">
        <v>4.4900000000000002E-2</v>
      </c>
      <c r="K16" s="8"/>
      <c r="N16" s="42"/>
      <c r="O16" s="42"/>
      <c r="P16" s="42"/>
      <c r="Q16" s="27"/>
      <c r="R16" s="27"/>
      <c r="S16" s="27"/>
    </row>
    <row r="17" spans="1:19" x14ac:dyDescent="0.35">
      <c r="A17" s="17" t="s">
        <v>5</v>
      </c>
      <c r="B17" s="6" t="s">
        <v>37</v>
      </c>
      <c r="C17" s="2">
        <v>4.1399999999999997</v>
      </c>
      <c r="D17" s="2">
        <v>102.13500000000001</v>
      </c>
      <c r="E17" s="2">
        <v>326.56700000000001</v>
      </c>
      <c r="F17" s="6" t="e">
        <f t="shared" si="0"/>
        <v>#VALUE!</v>
      </c>
      <c r="G17" s="7">
        <f t="shared" ref="G17:G25" si="6">D17*0.001</f>
        <v>0.102135</v>
      </c>
      <c r="H17" s="2">
        <v>0.51500000000000001</v>
      </c>
      <c r="I17" s="7" t="e">
        <f t="shared" ref="I17:I25" si="7">((G17*B17)/(C17*F17))/H17</f>
        <v>#VALUE!</v>
      </c>
      <c r="J17" s="3">
        <v>4.4900000000000002E-2</v>
      </c>
      <c r="K17" s="8"/>
      <c r="N17" s="42"/>
      <c r="O17" s="42"/>
      <c r="P17" s="42"/>
      <c r="Q17" s="27"/>
      <c r="R17" s="27"/>
      <c r="S17" s="27"/>
    </row>
    <row r="18" spans="1:19" x14ac:dyDescent="0.35">
      <c r="A18" s="18" t="s">
        <v>6</v>
      </c>
      <c r="B18" s="6">
        <v>11.71</v>
      </c>
      <c r="C18" s="2">
        <v>4.1399999999999997</v>
      </c>
      <c r="D18" s="2">
        <v>102.13500000000001</v>
      </c>
      <c r="E18" s="2">
        <v>324.56700000000001</v>
      </c>
      <c r="F18" s="6">
        <f t="shared" si="0"/>
        <v>0.89007537489300703</v>
      </c>
      <c r="G18" s="7">
        <f t="shared" si="6"/>
        <v>0.102135</v>
      </c>
      <c r="H18" s="2">
        <v>0.51500000000000001</v>
      </c>
      <c r="I18" s="7">
        <f t="shared" si="7"/>
        <v>0.63022718446601944</v>
      </c>
      <c r="J18" s="3">
        <v>4.4900000000000002E-2</v>
      </c>
      <c r="K18" s="8">
        <f t="shared" si="1"/>
        <v>2.8297200582524273E-2</v>
      </c>
      <c r="N18" s="42"/>
      <c r="O18" s="42"/>
      <c r="P18" s="42"/>
      <c r="Q18" s="27"/>
      <c r="R18" s="27"/>
      <c r="S18" s="27"/>
    </row>
    <row r="19" spans="1:19" x14ac:dyDescent="0.35">
      <c r="A19" s="20" t="s">
        <v>9</v>
      </c>
      <c r="B19" s="6" t="s">
        <v>37</v>
      </c>
      <c r="C19" s="2">
        <v>4.1399999999999997</v>
      </c>
      <c r="D19" s="2">
        <v>102.13500000000001</v>
      </c>
      <c r="E19" s="2">
        <v>320.56700000000001</v>
      </c>
      <c r="F19" s="6" t="e">
        <f t="shared" si="0"/>
        <v>#VALUE!</v>
      </c>
      <c r="G19" s="7">
        <f t="shared" si="6"/>
        <v>0.102135</v>
      </c>
      <c r="H19" s="2">
        <v>0.51500000000000001</v>
      </c>
      <c r="I19" s="7" t="e">
        <f t="shared" si="7"/>
        <v>#VALUE!</v>
      </c>
      <c r="J19" s="3">
        <v>4.4900000000000002E-2</v>
      </c>
      <c r="K19" s="8"/>
      <c r="N19" s="42"/>
      <c r="O19" s="44"/>
      <c r="P19" s="44"/>
      <c r="Q19" s="27"/>
      <c r="R19" s="27"/>
      <c r="S19" s="27"/>
    </row>
    <row r="20" spans="1:19" x14ac:dyDescent="0.35">
      <c r="A20" s="20" t="s">
        <v>42</v>
      </c>
      <c r="B20" s="6">
        <v>1.99</v>
      </c>
      <c r="C20" s="2">
        <v>4.1399999999999997</v>
      </c>
      <c r="D20" s="2">
        <v>102.13500000000001</v>
      </c>
      <c r="E20" s="2">
        <v>318.56700000000001</v>
      </c>
      <c r="F20" s="6">
        <f t="shared" si="0"/>
        <v>0.15410848208255784</v>
      </c>
      <c r="G20" s="7">
        <f t="shared" si="6"/>
        <v>0.102135</v>
      </c>
      <c r="H20" s="2">
        <v>0.51500000000000001</v>
      </c>
      <c r="I20" s="7">
        <f t="shared" si="7"/>
        <v>0.61857669902912615</v>
      </c>
      <c r="J20" s="3">
        <v>4.4900000000000002E-2</v>
      </c>
      <c r="K20" s="8">
        <f t="shared" si="1"/>
        <v>2.7774093786407765E-2</v>
      </c>
      <c r="R20" s="27"/>
      <c r="S20" s="27"/>
    </row>
    <row r="21" spans="1:19" x14ac:dyDescent="0.35">
      <c r="A21" s="20" t="s">
        <v>10</v>
      </c>
      <c r="B21" s="6">
        <v>3.36</v>
      </c>
      <c r="C21" s="2">
        <v>4.1399999999999997</v>
      </c>
      <c r="D21" s="2">
        <v>102.13500000000001</v>
      </c>
      <c r="E21" s="2">
        <v>316.56700000000001</v>
      </c>
      <c r="F21" s="6">
        <f t="shared" si="0"/>
        <v>0.26184717267764324</v>
      </c>
      <c r="G21" s="7">
        <f t="shared" si="6"/>
        <v>0.102135</v>
      </c>
      <c r="H21" s="2">
        <v>0.51500000000000001</v>
      </c>
      <c r="I21" s="7">
        <f t="shared" si="7"/>
        <v>0.61469320388349513</v>
      </c>
      <c r="J21" s="3">
        <v>4.4900000000000002E-2</v>
      </c>
      <c r="K21" s="8">
        <f t="shared" si="1"/>
        <v>2.7599724854368932E-2</v>
      </c>
      <c r="R21" s="27"/>
      <c r="S21" s="27"/>
    </row>
    <row r="22" spans="1:19" x14ac:dyDescent="0.35">
      <c r="A22" s="17" t="s">
        <v>11</v>
      </c>
      <c r="B22" s="6">
        <v>5.91</v>
      </c>
      <c r="C22" s="2">
        <v>4.1399999999999997</v>
      </c>
      <c r="D22" s="2">
        <v>102.13500000000001</v>
      </c>
      <c r="E22" s="2">
        <v>354.62099999999998</v>
      </c>
      <c r="F22" s="6">
        <f t="shared" si="0"/>
        <v>0.41114714876862424</v>
      </c>
      <c r="G22" s="7">
        <f t="shared" si="6"/>
        <v>0.102135</v>
      </c>
      <c r="H22" s="2">
        <v>0.51500000000000001</v>
      </c>
      <c r="I22" s="7">
        <f t="shared" si="7"/>
        <v>0.68858446601941736</v>
      </c>
      <c r="J22" s="3">
        <v>4.4900000000000002E-2</v>
      </c>
      <c r="K22" s="8">
        <f t="shared" si="1"/>
        <v>3.0917442524271841E-2</v>
      </c>
      <c r="R22" s="27"/>
      <c r="S22" s="27"/>
    </row>
    <row r="23" spans="1:19" x14ac:dyDescent="0.35">
      <c r="A23" s="18" t="s">
        <v>12</v>
      </c>
      <c r="B23" s="6">
        <v>7.03</v>
      </c>
      <c r="C23" s="2">
        <v>4.1399999999999997</v>
      </c>
      <c r="D23" s="2">
        <v>102.13500000000001</v>
      </c>
      <c r="E23" s="2">
        <v>352.62099999999998</v>
      </c>
      <c r="F23" s="6">
        <f t="shared" si="0"/>
        <v>0.49183723510840099</v>
      </c>
      <c r="G23" s="7">
        <f t="shared" si="6"/>
        <v>0.102135</v>
      </c>
      <c r="H23" s="2">
        <v>0.51500000000000001</v>
      </c>
      <c r="I23" s="7">
        <f t="shared" si="7"/>
        <v>0.68470097087378634</v>
      </c>
      <c r="J23" s="3">
        <v>4.4900000000000002E-2</v>
      </c>
      <c r="K23" s="8">
        <f t="shared" si="1"/>
        <v>3.0743073592233008E-2</v>
      </c>
      <c r="R23" s="27"/>
    </row>
    <row r="24" spans="1:19" x14ac:dyDescent="0.35">
      <c r="A24" s="20" t="s">
        <v>13</v>
      </c>
      <c r="B24" s="6" t="s">
        <v>37</v>
      </c>
      <c r="C24" s="2">
        <v>4.1399999999999997</v>
      </c>
      <c r="D24" s="2">
        <v>102.13500000000001</v>
      </c>
      <c r="E24" s="2">
        <v>342.51499999999999</v>
      </c>
      <c r="F24" s="6" t="e">
        <f t="shared" si="0"/>
        <v>#VALUE!</v>
      </c>
      <c r="G24" s="7">
        <f t="shared" si="6"/>
        <v>0.102135</v>
      </c>
      <c r="H24" s="2">
        <v>0.51500000000000001</v>
      </c>
      <c r="I24" s="7" t="e">
        <f t="shared" si="7"/>
        <v>#VALUE!</v>
      </c>
      <c r="J24" s="3">
        <v>4.4900000000000002E-2</v>
      </c>
      <c r="K24" s="8"/>
      <c r="R24" s="27"/>
    </row>
    <row r="25" spans="1:19" x14ac:dyDescent="0.35">
      <c r="A25" s="19" t="s">
        <v>14</v>
      </c>
      <c r="B25" s="9">
        <v>26.9</v>
      </c>
      <c r="C25" s="10">
        <v>4.1399999999999997</v>
      </c>
      <c r="D25" s="10">
        <v>102.13500000000001</v>
      </c>
      <c r="E25" s="10">
        <v>380.67500000000001</v>
      </c>
      <c r="F25" s="9">
        <f>(B25*D25)/(C25*E25)</f>
        <v>1.7433001828369326</v>
      </c>
      <c r="G25" s="11">
        <f t="shared" si="6"/>
        <v>0.102135</v>
      </c>
      <c r="H25" s="10">
        <v>0.51500000000000001</v>
      </c>
      <c r="I25" s="11">
        <f t="shared" si="7"/>
        <v>0.73917475728155335</v>
      </c>
      <c r="J25" s="3">
        <v>4.4900000000000002E-2</v>
      </c>
      <c r="K25" s="13">
        <f t="shared" si="1"/>
        <v>3.318894660194175E-2</v>
      </c>
      <c r="R25" s="27"/>
    </row>
    <row r="26" spans="1:19" x14ac:dyDescent="0.35">
      <c r="B26" s="25">
        <f>SUM(B3:B25)</f>
        <v>100</v>
      </c>
      <c r="K26" s="36">
        <f>SUM(K3:K25)</f>
        <v>0.30164718000000001</v>
      </c>
      <c r="N26" t="s">
        <v>53</v>
      </c>
      <c r="O26" t="s">
        <v>54</v>
      </c>
      <c r="Q26" s="37"/>
    </row>
    <row r="27" spans="1:19" x14ac:dyDescent="0.35">
      <c r="A27" s="1" t="s">
        <v>41</v>
      </c>
      <c r="N27" s="38" t="s">
        <v>0</v>
      </c>
      <c r="O27" s="38" t="s">
        <v>49</v>
      </c>
      <c r="Q27" s="38" t="s">
        <v>52</v>
      </c>
    </row>
    <row r="28" spans="1:19" x14ac:dyDescent="0.35">
      <c r="A28" s="14" t="s">
        <v>0</v>
      </c>
      <c r="B28" s="15" t="s">
        <v>16</v>
      </c>
      <c r="C28" s="15" t="s">
        <v>15</v>
      </c>
      <c r="D28" s="15" t="s">
        <v>18</v>
      </c>
      <c r="E28" s="15" t="s">
        <v>19</v>
      </c>
      <c r="F28" s="15" t="s">
        <v>17</v>
      </c>
      <c r="G28" s="15" t="s">
        <v>22</v>
      </c>
      <c r="H28" s="15" t="s">
        <v>21</v>
      </c>
      <c r="I28" s="15" t="s">
        <v>20</v>
      </c>
      <c r="J28" s="15" t="s">
        <v>24</v>
      </c>
      <c r="K28" s="16" t="s">
        <v>23</v>
      </c>
      <c r="N28" s="38" t="s">
        <v>1</v>
      </c>
      <c r="O28" s="38">
        <v>0.89</v>
      </c>
      <c r="Q28" s="38">
        <v>0.89</v>
      </c>
    </row>
    <row r="29" spans="1:19" x14ac:dyDescent="0.35">
      <c r="A29" s="5" t="s">
        <v>1</v>
      </c>
      <c r="B29" s="6">
        <v>0.63</v>
      </c>
      <c r="C29" s="2">
        <v>0.28000000000000003</v>
      </c>
      <c r="D29" s="2">
        <v>102.13500000000001</v>
      </c>
      <c r="E29" s="2">
        <v>102.13500000000001</v>
      </c>
      <c r="F29" s="6">
        <f>(B29*D29)/(C29*E29)</f>
        <v>2.25</v>
      </c>
      <c r="G29" s="7">
        <f>D29*0.001</f>
        <v>0.102135</v>
      </c>
      <c r="H29" s="2">
        <v>0.51500000000000001</v>
      </c>
      <c r="I29" s="7">
        <f>((G29*B29)/(C29*F29))/H29</f>
        <v>0.19832038834951451</v>
      </c>
      <c r="J29" s="3">
        <v>4.4900000000000002E-2</v>
      </c>
      <c r="K29" s="8">
        <f>I29*J29</f>
        <v>8.9045854368932018E-3</v>
      </c>
      <c r="N29" s="38" t="s">
        <v>27</v>
      </c>
      <c r="O29" s="38" t="s">
        <v>58</v>
      </c>
      <c r="Q29" s="66">
        <v>2.3199999999999998</v>
      </c>
    </row>
    <row r="30" spans="1:19" x14ac:dyDescent="0.35">
      <c r="A30" s="5" t="s">
        <v>2</v>
      </c>
      <c r="B30" s="6" t="s">
        <v>37</v>
      </c>
      <c r="C30" s="2">
        <v>0.28000000000000003</v>
      </c>
      <c r="D30" s="2">
        <v>102.13500000000001</v>
      </c>
      <c r="E30" s="2">
        <v>158.24299999999999</v>
      </c>
      <c r="F30" s="6" t="e">
        <f t="shared" ref="F30" si="8">(B30*D30)/(C30*E30)</f>
        <v>#VALUE!</v>
      </c>
      <c r="G30" s="7">
        <f>D30*0.001</f>
        <v>0.102135</v>
      </c>
      <c r="H30" s="2">
        <v>0.51500000000000001</v>
      </c>
      <c r="I30" s="7" t="e">
        <f>((G30*B30)/(C30*F30))/H30</f>
        <v>#VALUE!</v>
      </c>
      <c r="J30" s="3">
        <v>4.4900000000000002E-2</v>
      </c>
      <c r="K30" s="8"/>
      <c r="N30" s="38" t="s">
        <v>4</v>
      </c>
      <c r="O30" s="38">
        <v>2.36</v>
      </c>
      <c r="Q30" s="38">
        <v>2.3199999999999998</v>
      </c>
    </row>
    <row r="31" spans="1:19" x14ac:dyDescent="0.35">
      <c r="A31" s="17" t="s">
        <v>28</v>
      </c>
      <c r="B31" s="6" t="s">
        <v>37</v>
      </c>
      <c r="C31" s="2">
        <v>0.28000000000000003</v>
      </c>
      <c r="D31" s="2">
        <v>102.13500000000001</v>
      </c>
      <c r="E31" s="2">
        <v>214.351</v>
      </c>
      <c r="F31" s="6" t="e">
        <f>(B31*D31)/(C31*E31)</f>
        <v>#VALUE!</v>
      </c>
      <c r="G31" s="7">
        <f>D31*0.001</f>
        <v>0.102135</v>
      </c>
      <c r="H31" s="2">
        <v>0.51500000000000001</v>
      </c>
      <c r="I31" s="7" t="e">
        <f>((G31*B31)/(C31*F31))/H31</f>
        <v>#VALUE!</v>
      </c>
      <c r="J31" s="3">
        <v>4.4900000000000002E-2</v>
      </c>
      <c r="K31" s="8"/>
      <c r="N31" s="38" t="s">
        <v>32</v>
      </c>
      <c r="O31" s="38" t="s">
        <v>58</v>
      </c>
      <c r="Q31" s="38" t="s">
        <v>58</v>
      </c>
    </row>
    <row r="32" spans="1:19" x14ac:dyDescent="0.35">
      <c r="A32" s="17" t="s">
        <v>27</v>
      </c>
      <c r="B32" s="6" t="s">
        <v>37</v>
      </c>
      <c r="C32" s="2">
        <v>0.28000000000000003</v>
      </c>
      <c r="D32" s="2">
        <v>102.13500000000001</v>
      </c>
      <c r="E32" s="2">
        <v>270.459</v>
      </c>
      <c r="F32" s="6" t="e">
        <f t="shared" ref="F32:F50" si="9">(B32*D32)/(C32*E32)</f>
        <v>#VALUE!</v>
      </c>
      <c r="G32" s="7">
        <f>D32*0.001</f>
        <v>0.102135</v>
      </c>
      <c r="H32" s="2">
        <v>0.51500000000000001</v>
      </c>
      <c r="I32" s="7" t="e">
        <f>((G32*B32)/(C32*F32))/H32</f>
        <v>#VALUE!</v>
      </c>
      <c r="J32" s="3">
        <v>4.4900000000000002E-2</v>
      </c>
      <c r="K32" s="8"/>
      <c r="N32" s="38" t="s">
        <v>5</v>
      </c>
      <c r="O32" s="38" t="s">
        <v>58</v>
      </c>
      <c r="Q32" s="38">
        <v>2.8</v>
      </c>
    </row>
    <row r="33" spans="1:18" x14ac:dyDescent="0.35">
      <c r="A33" s="18" t="s">
        <v>29</v>
      </c>
      <c r="B33" s="6">
        <v>9.43</v>
      </c>
      <c r="C33" s="2">
        <v>0.28000000000000003</v>
      </c>
      <c r="D33" s="2">
        <v>102.13500000000001</v>
      </c>
      <c r="E33" s="2">
        <v>240.405</v>
      </c>
      <c r="F33" s="6">
        <f t="shared" si="9"/>
        <v>14.308191979605844</v>
      </c>
      <c r="G33" s="7">
        <f t="shared" ref="G33:G42" si="10">D33*0.001</f>
        <v>0.102135</v>
      </c>
      <c r="H33" s="2">
        <v>0.51500000000000001</v>
      </c>
      <c r="I33" s="7">
        <f t="shared" ref="I33:I42" si="11">((G33*B33)/(C33*F33))/H33</f>
        <v>0.46680582524271846</v>
      </c>
      <c r="J33" s="3">
        <v>4.4900000000000002E-2</v>
      </c>
      <c r="K33" s="8">
        <f t="shared" ref="K33:K50" si="12">I33*J33</f>
        <v>2.0959581553398061E-2</v>
      </c>
      <c r="N33" s="38" t="s">
        <v>11</v>
      </c>
      <c r="O33" s="38">
        <v>3.09</v>
      </c>
      <c r="Q33" s="38">
        <v>3.04</v>
      </c>
    </row>
    <row r="34" spans="1:18" x14ac:dyDescent="0.35">
      <c r="A34" s="17" t="s">
        <v>30</v>
      </c>
      <c r="B34" s="6" t="s">
        <v>37</v>
      </c>
      <c r="C34" s="2">
        <v>0.28000000000000003</v>
      </c>
      <c r="D34" s="2">
        <v>102.13500000000001</v>
      </c>
      <c r="E34" s="2">
        <v>256.43200000000002</v>
      </c>
      <c r="F34" s="6" t="e">
        <f t="shared" si="9"/>
        <v>#VALUE!</v>
      </c>
      <c r="G34" s="7">
        <f t="shared" si="10"/>
        <v>0.102135</v>
      </c>
      <c r="H34" s="2">
        <v>0.51500000000000001</v>
      </c>
      <c r="I34" s="7" t="e">
        <f t="shared" si="11"/>
        <v>#VALUE!</v>
      </c>
      <c r="J34" s="3">
        <v>4.4900000000000002E-2</v>
      </c>
      <c r="K34" s="8"/>
      <c r="N34" s="56" t="s">
        <v>55</v>
      </c>
      <c r="O34" s="51">
        <f>SUM(O28:O33)</f>
        <v>6.34</v>
      </c>
      <c r="P34" s="25">
        <f>STDEVA(O28:O33)</f>
        <v>1.3572423021209834</v>
      </c>
      <c r="Q34" s="51">
        <f>SUM(Q28:Q33)</f>
        <v>11.369999999999997</v>
      </c>
      <c r="R34" s="25">
        <f>STDEVA(Q28:Q33)</f>
        <v>1.1909953820229537</v>
      </c>
    </row>
    <row r="35" spans="1:18" x14ac:dyDescent="0.35">
      <c r="A35" s="18" t="s">
        <v>3</v>
      </c>
      <c r="B35" s="6">
        <v>5.62</v>
      </c>
      <c r="C35" s="2">
        <v>0.28000000000000003</v>
      </c>
      <c r="D35" s="2">
        <v>102.13500000000001</v>
      </c>
      <c r="E35" s="2">
        <v>346.5</v>
      </c>
      <c r="F35" s="6">
        <f t="shared" si="9"/>
        <v>5.9162925170068021</v>
      </c>
      <c r="G35" s="7">
        <f t="shared" si="10"/>
        <v>0.102135</v>
      </c>
      <c r="H35" s="2">
        <v>0.51500000000000001</v>
      </c>
      <c r="I35" s="7">
        <f t="shared" si="11"/>
        <v>0.67281553398058269</v>
      </c>
      <c r="J35" s="3">
        <v>4.4900000000000002E-2</v>
      </c>
      <c r="K35" s="8">
        <f t="shared" si="12"/>
        <v>3.0209417475728164E-2</v>
      </c>
      <c r="N35" s="38"/>
      <c r="O35" s="38"/>
      <c r="P35" s="38"/>
    </row>
    <row r="36" spans="1:18" x14ac:dyDescent="0.35">
      <c r="A36" s="17" t="s">
        <v>4</v>
      </c>
      <c r="B36" s="6" t="s">
        <v>37</v>
      </c>
      <c r="C36" s="2">
        <v>0.28000000000000003</v>
      </c>
      <c r="D36" s="2">
        <v>102.13500000000001</v>
      </c>
      <c r="E36" s="2">
        <v>270.459</v>
      </c>
      <c r="F36" s="6" t="e">
        <f t="shared" si="9"/>
        <v>#VALUE!</v>
      </c>
      <c r="G36" s="7">
        <f t="shared" si="10"/>
        <v>0.102135</v>
      </c>
      <c r="H36" s="2">
        <v>0.51500000000000001</v>
      </c>
      <c r="I36" s="7" t="e">
        <f t="shared" si="11"/>
        <v>#VALUE!</v>
      </c>
      <c r="J36" s="3">
        <v>4.4900000000000002E-2</v>
      </c>
      <c r="K36" s="8"/>
      <c r="N36" s="38" t="s">
        <v>29</v>
      </c>
      <c r="O36" s="38">
        <v>2.1</v>
      </c>
      <c r="Q36" s="38">
        <v>2.06</v>
      </c>
    </row>
    <row r="37" spans="1:18" x14ac:dyDescent="0.35">
      <c r="A37" s="18" t="s">
        <v>31</v>
      </c>
      <c r="B37" s="6">
        <v>0.83</v>
      </c>
      <c r="C37" s="2">
        <v>0.28000000000000003</v>
      </c>
      <c r="D37" s="2">
        <v>102.13500000000001</v>
      </c>
      <c r="E37" s="2">
        <v>268.459</v>
      </c>
      <c r="F37" s="6">
        <f t="shared" si="9"/>
        <v>1.1277599984674433</v>
      </c>
      <c r="G37" s="7">
        <f t="shared" si="10"/>
        <v>0.102135</v>
      </c>
      <c r="H37" s="2">
        <v>0.51500000000000001</v>
      </c>
      <c r="I37" s="7">
        <f t="shared" si="11"/>
        <v>0.52127961165048542</v>
      </c>
      <c r="J37" s="3">
        <v>4.4900000000000002E-2</v>
      </c>
      <c r="K37" s="8">
        <f t="shared" si="12"/>
        <v>2.3405454563106796E-2</v>
      </c>
      <c r="N37" s="38" t="s">
        <v>59</v>
      </c>
      <c r="O37" s="38">
        <v>3.02</v>
      </c>
      <c r="Q37" s="38">
        <v>2.97</v>
      </c>
    </row>
    <row r="38" spans="1:18" x14ac:dyDescent="0.35">
      <c r="A38" s="17" t="s">
        <v>32</v>
      </c>
      <c r="B38" s="6" t="s">
        <v>37</v>
      </c>
      <c r="C38" s="2">
        <v>0.28000000000000003</v>
      </c>
      <c r="D38" s="2">
        <v>102.13500000000001</v>
      </c>
      <c r="E38" s="2">
        <v>298.51299999999998</v>
      </c>
      <c r="F38" s="6" t="e">
        <f t="shared" si="9"/>
        <v>#VALUE!</v>
      </c>
      <c r="G38" s="7">
        <f t="shared" si="10"/>
        <v>0.102135</v>
      </c>
      <c r="H38" s="2">
        <v>0.51500000000000001</v>
      </c>
      <c r="I38" s="7" t="e">
        <f t="shared" si="11"/>
        <v>#VALUE!</v>
      </c>
      <c r="J38" s="3">
        <v>4.4900000000000002E-2</v>
      </c>
      <c r="K38" s="8"/>
      <c r="N38" s="38" t="s">
        <v>31</v>
      </c>
      <c r="O38" s="38">
        <v>2.34</v>
      </c>
      <c r="Q38" s="38">
        <v>2.2999999999999998</v>
      </c>
    </row>
    <row r="39" spans="1:18" x14ac:dyDescent="0.35">
      <c r="A39" s="18" t="s">
        <v>7</v>
      </c>
      <c r="B39" s="6">
        <v>0.71</v>
      </c>
      <c r="C39" s="2">
        <v>0.28000000000000003</v>
      </c>
      <c r="D39" s="2">
        <v>102.13500000000001</v>
      </c>
      <c r="E39" s="2">
        <v>282.45999999999998</v>
      </c>
      <c r="F39" s="6">
        <f t="shared" si="9"/>
        <v>0.91689151940603464</v>
      </c>
      <c r="G39" s="7">
        <f t="shared" si="10"/>
        <v>0.102135</v>
      </c>
      <c r="H39" s="2">
        <v>0.51500000000000001</v>
      </c>
      <c r="I39" s="7">
        <f t="shared" si="11"/>
        <v>0.54846601941747575</v>
      </c>
      <c r="J39" s="3">
        <v>4.4900000000000002E-2</v>
      </c>
      <c r="K39" s="8">
        <f t="shared" si="12"/>
        <v>2.4626124271844664E-2</v>
      </c>
      <c r="N39" s="38" t="s">
        <v>50</v>
      </c>
      <c r="O39" s="38">
        <v>2.46</v>
      </c>
      <c r="Q39" s="38">
        <v>2.42</v>
      </c>
    </row>
    <row r="40" spans="1:18" x14ac:dyDescent="0.35">
      <c r="A40" s="20" t="s">
        <v>33</v>
      </c>
      <c r="B40" s="6" t="s">
        <v>37</v>
      </c>
      <c r="C40" s="2">
        <v>0.28000000000000003</v>
      </c>
      <c r="D40" s="2">
        <v>102.13500000000001</v>
      </c>
      <c r="E40" s="2">
        <v>294.51299999999998</v>
      </c>
      <c r="F40" s="6" t="e">
        <f t="shared" si="9"/>
        <v>#VALUE!</v>
      </c>
      <c r="G40" s="7">
        <f t="shared" si="10"/>
        <v>0.102135</v>
      </c>
      <c r="H40" s="2">
        <v>0.51500000000000001</v>
      </c>
      <c r="I40" s="7" t="e">
        <f t="shared" si="11"/>
        <v>#VALUE!</v>
      </c>
      <c r="J40" s="3">
        <v>4.4900000000000002E-2</v>
      </c>
      <c r="K40" s="8"/>
      <c r="N40" s="38" t="s">
        <v>51</v>
      </c>
      <c r="O40" s="38">
        <v>3.07</v>
      </c>
      <c r="Q40" s="38">
        <v>3.03</v>
      </c>
    </row>
    <row r="41" spans="1:18" x14ac:dyDescent="0.35">
      <c r="A41" s="20" t="s">
        <v>8</v>
      </c>
      <c r="B41" s="6">
        <v>0.52</v>
      </c>
      <c r="C41" s="2">
        <v>0.28000000000000003</v>
      </c>
      <c r="D41" s="2">
        <v>102.13500000000001</v>
      </c>
      <c r="E41" s="2">
        <v>278.43</v>
      </c>
      <c r="F41" s="6">
        <f t="shared" si="9"/>
        <v>0.6812458632844367</v>
      </c>
      <c r="G41" s="7">
        <f t="shared" si="10"/>
        <v>0.102135</v>
      </c>
      <c r="H41" s="2">
        <v>0.51500000000000001</v>
      </c>
      <c r="I41" s="7">
        <f t="shared" si="11"/>
        <v>0.5406407766990291</v>
      </c>
      <c r="J41" s="3">
        <v>4.4900000000000002E-2</v>
      </c>
      <c r="K41" s="8">
        <f t="shared" si="12"/>
        <v>2.4274770873786409E-2</v>
      </c>
      <c r="N41" s="38" t="s">
        <v>14</v>
      </c>
      <c r="O41" s="38">
        <v>3.32</v>
      </c>
      <c r="Q41" s="38">
        <v>3.27</v>
      </c>
    </row>
    <row r="42" spans="1:18" x14ac:dyDescent="0.35">
      <c r="A42" s="20" t="s">
        <v>34</v>
      </c>
      <c r="B42" s="6">
        <v>0.41</v>
      </c>
      <c r="C42" s="2">
        <v>0.28000000000000003</v>
      </c>
      <c r="D42" s="2">
        <v>102.13500000000001</v>
      </c>
      <c r="E42" s="2">
        <v>292.51299999999998</v>
      </c>
      <c r="F42" s="6">
        <f t="shared" si="9"/>
        <v>0.51127581142913792</v>
      </c>
      <c r="G42" s="7">
        <f t="shared" si="10"/>
        <v>0.102135</v>
      </c>
      <c r="H42" s="2">
        <v>0.51500000000000001</v>
      </c>
      <c r="I42" s="7">
        <f t="shared" si="11"/>
        <v>0.56798640776699016</v>
      </c>
      <c r="J42" s="3">
        <v>4.4900000000000002E-2</v>
      </c>
      <c r="K42" s="8">
        <f t="shared" si="12"/>
        <v>2.5502589708737859E-2</v>
      </c>
      <c r="N42" s="56" t="s">
        <v>56</v>
      </c>
      <c r="O42" s="51">
        <f>SUM(O36:O41)</f>
        <v>16.309999999999999</v>
      </c>
      <c r="P42" s="25">
        <f>STDEVA(O36:O41)</f>
        <v>0.48350456736898373</v>
      </c>
      <c r="Q42" s="51">
        <f>SUM(Q36:Q41)</f>
        <v>16.05</v>
      </c>
      <c r="R42" s="25">
        <f>STDEVA(Q36:Q41)</f>
        <v>0.47978120013189379</v>
      </c>
    </row>
    <row r="43" spans="1:18" x14ac:dyDescent="0.35">
      <c r="A43" s="17" t="s">
        <v>5</v>
      </c>
      <c r="B43" s="6" t="s">
        <v>37</v>
      </c>
      <c r="C43" s="2">
        <v>0.28000000000000003</v>
      </c>
      <c r="D43" s="2">
        <v>102.13500000000001</v>
      </c>
      <c r="E43" s="2">
        <v>326.56700000000001</v>
      </c>
      <c r="F43" s="6" t="e">
        <f t="shared" si="9"/>
        <v>#VALUE!</v>
      </c>
      <c r="G43" s="7">
        <f t="shared" ref="G43:G51" si="13">D43*0.001</f>
        <v>0.102135</v>
      </c>
      <c r="H43" s="2">
        <v>0.51500000000000001</v>
      </c>
      <c r="I43" s="7" t="e">
        <f t="shared" ref="I43:I51" si="14">((G43*B43)/(C43*F43))/H43</f>
        <v>#VALUE!</v>
      </c>
      <c r="J43" s="3">
        <v>4.4900000000000002E-2</v>
      </c>
      <c r="K43" s="8"/>
      <c r="N43" s="38"/>
      <c r="O43" s="38"/>
      <c r="Q43" s="38"/>
    </row>
    <row r="44" spans="1:18" x14ac:dyDescent="0.35">
      <c r="A44" s="18" t="s">
        <v>6</v>
      </c>
      <c r="B44" s="6">
        <v>33.15</v>
      </c>
      <c r="C44" s="2">
        <v>0.28000000000000003</v>
      </c>
      <c r="D44" s="2">
        <v>102.13500000000001</v>
      </c>
      <c r="E44" s="2">
        <v>324.56700000000001</v>
      </c>
      <c r="F44" s="6">
        <f t="shared" si="9"/>
        <v>37.255957827769656</v>
      </c>
      <c r="G44" s="7">
        <f t="shared" si="13"/>
        <v>0.102135</v>
      </c>
      <c r="H44" s="2">
        <v>0.51500000000000001</v>
      </c>
      <c r="I44" s="7">
        <f t="shared" si="14"/>
        <v>0.63022718446601944</v>
      </c>
      <c r="J44" s="3">
        <v>4.4900000000000002E-2</v>
      </c>
      <c r="K44" s="8">
        <f t="shared" si="12"/>
        <v>2.8297200582524273E-2</v>
      </c>
      <c r="N44" s="38" t="s">
        <v>33</v>
      </c>
      <c r="O44" s="38">
        <v>2.57</v>
      </c>
      <c r="Q44" s="38">
        <v>2.5299999999999998</v>
      </c>
    </row>
    <row r="45" spans="1:18" x14ac:dyDescent="0.35">
      <c r="A45" s="20" t="s">
        <v>9</v>
      </c>
      <c r="B45" s="6" t="s">
        <v>37</v>
      </c>
      <c r="C45" s="2">
        <v>0.28000000000000003</v>
      </c>
      <c r="D45" s="2">
        <v>102.13500000000001</v>
      </c>
      <c r="E45" s="2">
        <v>320.56700000000001</v>
      </c>
      <c r="F45" s="6" t="e">
        <f t="shared" si="9"/>
        <v>#VALUE!</v>
      </c>
      <c r="G45" s="7">
        <f t="shared" si="13"/>
        <v>0.102135</v>
      </c>
      <c r="H45" s="2">
        <v>0.51500000000000001</v>
      </c>
      <c r="I45" s="7" t="e">
        <f t="shared" si="14"/>
        <v>#VALUE!</v>
      </c>
      <c r="J45" s="3">
        <v>4.4900000000000002E-2</v>
      </c>
      <c r="K45" s="8"/>
      <c r="N45" s="38" t="s">
        <v>8</v>
      </c>
      <c r="O45" s="38">
        <v>2.4300000000000002</v>
      </c>
      <c r="Q45" s="38">
        <v>2.39</v>
      </c>
    </row>
    <row r="46" spans="1:18" x14ac:dyDescent="0.35">
      <c r="A46" s="20" t="s">
        <v>42</v>
      </c>
      <c r="B46" s="6">
        <v>2.3199999999999998</v>
      </c>
      <c r="C46" s="2">
        <v>0.28000000000000003</v>
      </c>
      <c r="D46" s="2">
        <v>102.13500000000001</v>
      </c>
      <c r="E46" s="2">
        <v>318.56700000000001</v>
      </c>
      <c r="F46" s="6">
        <f t="shared" ref="F46" si="15">(B46*D46)/(C46*E46)</f>
        <v>2.6564629373771562</v>
      </c>
      <c r="G46" s="7">
        <f t="shared" si="13"/>
        <v>0.102135</v>
      </c>
      <c r="H46" s="2">
        <v>0.51500000000000001</v>
      </c>
      <c r="I46" s="7">
        <f t="shared" si="14"/>
        <v>0.61857669902912615</v>
      </c>
      <c r="J46" s="3">
        <v>4.4900000000000002E-2</v>
      </c>
      <c r="K46" s="8">
        <f t="shared" ref="K46" si="16">I46*J46</f>
        <v>2.7774093786407765E-2</v>
      </c>
      <c r="N46" s="38" t="s">
        <v>34</v>
      </c>
      <c r="O46" s="38">
        <v>2.5499999999999998</v>
      </c>
      <c r="Q46" s="38">
        <v>2.5099999999999998</v>
      </c>
    </row>
    <row r="47" spans="1:18" x14ac:dyDescent="0.35">
      <c r="A47" s="20" t="s">
        <v>10</v>
      </c>
      <c r="B47" s="6">
        <v>13.33</v>
      </c>
      <c r="C47" s="2">
        <v>0.28000000000000003</v>
      </c>
      <c r="D47" s="2">
        <v>102.13500000000001</v>
      </c>
      <c r="E47" s="2">
        <v>316.56700000000001</v>
      </c>
      <c r="F47" s="6">
        <f t="shared" si="9"/>
        <v>15.35964119985433</v>
      </c>
      <c r="G47" s="7">
        <f t="shared" si="13"/>
        <v>0.102135</v>
      </c>
      <c r="H47" s="2">
        <v>0.51500000000000001</v>
      </c>
      <c r="I47" s="7">
        <f t="shared" si="14"/>
        <v>0.61469320388349513</v>
      </c>
      <c r="J47" s="3">
        <v>4.4900000000000002E-2</v>
      </c>
      <c r="K47" s="8">
        <f t="shared" si="12"/>
        <v>2.7599724854368932E-2</v>
      </c>
      <c r="N47" s="38" t="s">
        <v>9</v>
      </c>
      <c r="O47" s="38" t="s">
        <v>58</v>
      </c>
      <c r="Q47" s="38" t="s">
        <v>58</v>
      </c>
    </row>
    <row r="48" spans="1:18" x14ac:dyDescent="0.35">
      <c r="A48" s="17" t="s">
        <v>11</v>
      </c>
      <c r="B48" s="6" t="s">
        <v>37</v>
      </c>
      <c r="C48" s="2">
        <v>0.28000000000000003</v>
      </c>
      <c r="D48" s="2">
        <v>102.13500000000001</v>
      </c>
      <c r="E48" s="2">
        <v>354.62099999999998</v>
      </c>
      <c r="F48" s="6" t="e">
        <f t="shared" si="9"/>
        <v>#VALUE!</v>
      </c>
      <c r="G48" s="7">
        <f t="shared" si="13"/>
        <v>0.102135</v>
      </c>
      <c r="H48" s="2">
        <v>0.51500000000000001</v>
      </c>
      <c r="I48" s="7" t="e">
        <f t="shared" si="14"/>
        <v>#VALUE!</v>
      </c>
      <c r="J48" s="3">
        <v>4.4900000000000002E-2</v>
      </c>
      <c r="K48" s="8"/>
      <c r="N48" s="38" t="s">
        <v>42</v>
      </c>
      <c r="O48" s="38">
        <v>2.78</v>
      </c>
      <c r="Q48" s="38">
        <v>2.73</v>
      </c>
    </row>
    <row r="49" spans="1:18" x14ac:dyDescent="0.35">
      <c r="A49" s="18" t="s">
        <v>12</v>
      </c>
      <c r="B49" s="6">
        <v>12.52</v>
      </c>
      <c r="C49" s="2">
        <v>0.28000000000000003</v>
      </c>
      <c r="D49" s="2">
        <v>102.13500000000001</v>
      </c>
      <c r="E49" s="2">
        <v>352.62099999999998</v>
      </c>
      <c r="F49" s="6">
        <f t="shared" si="9"/>
        <v>12.951280755906685</v>
      </c>
      <c r="G49" s="7">
        <f t="shared" si="13"/>
        <v>0.102135</v>
      </c>
      <c r="H49" s="2">
        <v>0.51500000000000001</v>
      </c>
      <c r="I49" s="7">
        <f t="shared" si="14"/>
        <v>0.68470097087378645</v>
      </c>
      <c r="J49" s="3">
        <v>4.4900000000000002E-2</v>
      </c>
      <c r="K49" s="8">
        <f t="shared" si="12"/>
        <v>3.0743073592233012E-2</v>
      </c>
      <c r="N49" s="38" t="s">
        <v>10</v>
      </c>
      <c r="O49" s="38">
        <v>2.76</v>
      </c>
      <c r="Q49" s="38">
        <v>2.72</v>
      </c>
    </row>
    <row r="50" spans="1:18" x14ac:dyDescent="0.35">
      <c r="A50" s="20" t="s">
        <v>13</v>
      </c>
      <c r="B50" s="6">
        <v>8.32</v>
      </c>
      <c r="C50" s="2">
        <v>0.28000000000000003</v>
      </c>
      <c r="D50" s="2">
        <v>102.13500000000001</v>
      </c>
      <c r="E50" s="2">
        <v>342.51499999999999</v>
      </c>
      <c r="F50" s="6">
        <f t="shared" si="9"/>
        <v>8.8605420826199488</v>
      </c>
      <c r="G50" s="7">
        <f t="shared" si="13"/>
        <v>0.102135</v>
      </c>
      <c r="H50" s="2">
        <v>0.51500000000000001</v>
      </c>
      <c r="I50" s="7">
        <f t="shared" si="14"/>
        <v>0.66507766990291239</v>
      </c>
      <c r="J50" s="3">
        <v>4.4900000000000002E-2</v>
      </c>
      <c r="K50" s="8">
        <f t="shared" si="12"/>
        <v>2.9861987378640768E-2</v>
      </c>
      <c r="N50" s="38" t="s">
        <v>60</v>
      </c>
      <c r="O50" s="38">
        <v>2.99</v>
      </c>
      <c r="Q50" s="38" t="s">
        <v>58</v>
      </c>
    </row>
    <row r="51" spans="1:18" x14ac:dyDescent="0.35">
      <c r="A51" s="19" t="s">
        <v>14</v>
      </c>
      <c r="B51" s="9">
        <v>12.21</v>
      </c>
      <c r="C51" s="10">
        <v>0.28000000000000003</v>
      </c>
      <c r="D51" s="10">
        <v>102.13500000000001</v>
      </c>
      <c r="E51" s="10">
        <v>380.67500000000001</v>
      </c>
      <c r="F51" s="9">
        <f>(B51*D51)/(C51*E51)</f>
        <v>11.699784686975205</v>
      </c>
      <c r="G51" s="11">
        <f t="shared" si="13"/>
        <v>0.102135</v>
      </c>
      <c r="H51" s="10">
        <v>0.51500000000000001</v>
      </c>
      <c r="I51" s="11">
        <f t="shared" si="14"/>
        <v>0.73917475728155335</v>
      </c>
      <c r="J51" s="3">
        <v>4.4900000000000002E-2</v>
      </c>
      <c r="K51" s="13">
        <f>I51*J51</f>
        <v>3.318894660194175E-2</v>
      </c>
      <c r="N51" s="56" t="s">
        <v>57</v>
      </c>
      <c r="O51" s="51">
        <f>SUM(O44:O50)</f>
        <v>16.079999999999998</v>
      </c>
      <c r="P51" s="25">
        <f>STDEVA(O44:O50)</f>
        <v>1.0295907647493461</v>
      </c>
      <c r="Q51" s="51">
        <f>SUM(Q44:Q50)</f>
        <v>12.88</v>
      </c>
      <c r="R51" s="25">
        <f>STDEVA(Q44:Q50)</f>
        <v>1.2626163312740732</v>
      </c>
    </row>
    <row r="52" spans="1:18" x14ac:dyDescent="0.35">
      <c r="B52" s="25">
        <f>SUM(B29:B51)</f>
        <v>100</v>
      </c>
      <c r="C52" s="25"/>
      <c r="K52" s="36">
        <f>SUM(K29:K51)</f>
        <v>0.33534755067961169</v>
      </c>
    </row>
    <row r="54" spans="1:18" x14ac:dyDescent="0.35">
      <c r="A54" t="s">
        <v>48</v>
      </c>
    </row>
    <row r="55" spans="1:18" x14ac:dyDescent="0.35">
      <c r="A55" s="14" t="s">
        <v>0</v>
      </c>
      <c r="B55" s="15" t="s">
        <v>16</v>
      </c>
      <c r="C55" s="15" t="s">
        <v>15</v>
      </c>
      <c r="D55" s="15" t="s">
        <v>18</v>
      </c>
      <c r="E55" s="15" t="s">
        <v>19</v>
      </c>
      <c r="F55" s="15" t="s">
        <v>17</v>
      </c>
      <c r="G55" s="15" t="s">
        <v>22</v>
      </c>
      <c r="H55" s="15" t="s">
        <v>21</v>
      </c>
      <c r="I55" s="15" t="s">
        <v>20</v>
      </c>
      <c r="J55" s="4" t="s">
        <v>24</v>
      </c>
      <c r="K55" s="16" t="s">
        <v>23</v>
      </c>
    </row>
    <row r="56" spans="1:18" x14ac:dyDescent="0.35">
      <c r="A56" s="5" t="s">
        <v>1</v>
      </c>
      <c r="B56" s="6">
        <v>2.78</v>
      </c>
      <c r="C56" s="4">
        <v>0.28000000000000003</v>
      </c>
      <c r="D56" s="2">
        <v>102.13500000000001</v>
      </c>
      <c r="E56" s="2">
        <v>102.13500000000001</v>
      </c>
      <c r="F56" s="6">
        <f>(B56*D56)/(C56*E56)</f>
        <v>9.928571428571427</v>
      </c>
      <c r="G56" s="7">
        <f>D56*0.001</f>
        <v>0.102135</v>
      </c>
      <c r="H56" s="2">
        <v>0.69669999999999999</v>
      </c>
      <c r="I56" s="7">
        <f>((G56*B56)/(C56*F56))/H56</f>
        <v>0.14659824888761305</v>
      </c>
      <c r="J56" s="24">
        <v>5.9799999999999999E-2</v>
      </c>
      <c r="K56" s="8">
        <f>I56*J56</f>
        <v>8.7665752834792596E-3</v>
      </c>
    </row>
    <row r="57" spans="1:18" x14ac:dyDescent="0.35">
      <c r="A57" s="5" t="s">
        <v>2</v>
      </c>
      <c r="B57" s="6">
        <v>1.21</v>
      </c>
      <c r="C57" s="2">
        <v>0.28000000000000003</v>
      </c>
      <c r="D57" s="2">
        <v>102.13500000000001</v>
      </c>
      <c r="E57" s="2">
        <v>158.24299999999999</v>
      </c>
      <c r="F57" s="6">
        <f t="shared" ref="F57" si="17">(B57*D57)/(C57*E57)</f>
        <v>2.7891856647236026</v>
      </c>
      <c r="G57" s="7">
        <f>D57*0.001</f>
        <v>0.102135</v>
      </c>
      <c r="H57" s="2">
        <v>0.69669999999999999</v>
      </c>
      <c r="I57" s="7">
        <f>((G57*B57)/(C57*F57))/H57</f>
        <v>0.22713219463183584</v>
      </c>
      <c r="J57" s="3">
        <v>5.9799999999999999E-2</v>
      </c>
      <c r="K57" s="8">
        <f t="shared" ref="K57" si="18">I57*J57</f>
        <v>1.3582505238983782E-2</v>
      </c>
    </row>
    <row r="58" spans="1:18" x14ac:dyDescent="0.35">
      <c r="A58" s="17" t="s">
        <v>28</v>
      </c>
      <c r="B58" s="6" t="s">
        <v>37</v>
      </c>
      <c r="C58" s="2">
        <v>0.28000000000000003</v>
      </c>
      <c r="D58" s="2">
        <v>102.13500000000001</v>
      </c>
      <c r="E58" s="2">
        <v>214.351</v>
      </c>
      <c r="F58" s="6" t="e">
        <f>(B58*D58)/(C58*E58)</f>
        <v>#VALUE!</v>
      </c>
      <c r="G58" s="7">
        <f>D58*0.001</f>
        <v>0.102135</v>
      </c>
      <c r="H58" s="2">
        <v>0.69669999999999999</v>
      </c>
      <c r="I58" s="7" t="e">
        <f>((G58*B58)/(C58*F58))/H58</f>
        <v>#VALUE!</v>
      </c>
      <c r="J58" s="3">
        <v>5.9799999999999999E-2</v>
      </c>
      <c r="K58" s="8"/>
    </row>
    <row r="59" spans="1:18" x14ac:dyDescent="0.35">
      <c r="A59" s="17" t="s">
        <v>27</v>
      </c>
      <c r="B59" s="6">
        <v>0.15</v>
      </c>
      <c r="C59" s="2">
        <v>0.28000000000000003</v>
      </c>
      <c r="D59" s="2">
        <v>102.13500000000001</v>
      </c>
      <c r="E59" s="2">
        <v>270.459</v>
      </c>
      <c r="F59" s="6">
        <f t="shared" ref="F59:F77" si="19">(B59*D59)/(C59*E59)</f>
        <v>0.20230489120875464</v>
      </c>
      <c r="G59" s="7">
        <f>D59*0.001</f>
        <v>0.102135</v>
      </c>
      <c r="H59" s="2">
        <v>0.69669999999999999</v>
      </c>
      <c r="I59" s="7">
        <f>((G59*B59)/(C59*F59))/H59</f>
        <v>0.38820008612028134</v>
      </c>
      <c r="J59" s="3">
        <v>5.9799999999999999E-2</v>
      </c>
      <c r="K59" s="8">
        <f>I59*J59</f>
        <v>2.3214365149992824E-2</v>
      </c>
    </row>
    <row r="60" spans="1:18" x14ac:dyDescent="0.35">
      <c r="A60" s="18" t="s">
        <v>29</v>
      </c>
      <c r="B60" s="6">
        <v>2.5099999999999998</v>
      </c>
      <c r="C60" s="2">
        <v>0.28000000000000003</v>
      </c>
      <c r="D60" s="2">
        <v>102.13500000000001</v>
      </c>
      <c r="E60" s="2">
        <v>240.405</v>
      </c>
      <c r="F60" s="6">
        <f t="shared" si="19"/>
        <v>3.8084371016766352</v>
      </c>
      <c r="G60" s="7">
        <f t="shared" ref="G60:G78" si="20">D60*0.001</f>
        <v>0.102135</v>
      </c>
      <c r="H60" s="2">
        <v>0.69669999999999999</v>
      </c>
      <c r="I60" s="7">
        <f t="shared" ref="I60:I78" si="21">((G60*B60)/(C60*F60))/H60</f>
        <v>0.34506243720396146</v>
      </c>
      <c r="J60" s="3">
        <v>5.9799999999999999E-2</v>
      </c>
      <c r="K60" s="8">
        <f t="shared" ref="K59:K78" si="22">I60*J60</f>
        <v>2.0634733744796893E-2</v>
      </c>
    </row>
    <row r="61" spans="1:18" x14ac:dyDescent="0.35">
      <c r="A61" s="17" t="s">
        <v>30</v>
      </c>
      <c r="B61" s="6" t="s">
        <v>37</v>
      </c>
      <c r="C61" s="2">
        <v>0.28000000000000003</v>
      </c>
      <c r="D61" s="2">
        <v>102.13500000000001</v>
      </c>
      <c r="E61" s="2">
        <v>256.43200000000002</v>
      </c>
      <c r="F61" s="6" t="e">
        <f t="shared" si="19"/>
        <v>#VALUE!</v>
      </c>
      <c r="G61" s="7">
        <f t="shared" si="20"/>
        <v>0.102135</v>
      </c>
      <c r="H61" s="2">
        <v>0.69669999999999999</v>
      </c>
      <c r="I61" s="7" t="e">
        <f t="shared" si="21"/>
        <v>#VALUE!</v>
      </c>
      <c r="J61" s="3">
        <v>5.9799999999999999E-2</v>
      </c>
      <c r="K61" s="8"/>
    </row>
    <row r="62" spans="1:18" x14ac:dyDescent="0.35">
      <c r="A62" s="18" t="s">
        <v>3</v>
      </c>
      <c r="B62" s="6">
        <v>26.3</v>
      </c>
      <c r="C62" s="2">
        <v>0.28000000000000003</v>
      </c>
      <c r="D62" s="2">
        <v>102.13500000000001</v>
      </c>
      <c r="E62" s="2">
        <v>346.5</v>
      </c>
      <c r="F62" s="6">
        <f t="shared" si="19"/>
        <v>27.686564625850338</v>
      </c>
      <c r="G62" s="7">
        <f t="shared" si="20"/>
        <v>0.102135</v>
      </c>
      <c r="H62" s="2">
        <v>0.69669999999999999</v>
      </c>
      <c r="I62" s="7">
        <f t="shared" si="21"/>
        <v>0.49734462465910728</v>
      </c>
      <c r="J62" s="3">
        <v>5.9799999999999999E-2</v>
      </c>
      <c r="K62" s="8">
        <f t="shared" si="22"/>
        <v>2.9741208554614616E-2</v>
      </c>
    </row>
    <row r="63" spans="1:18" x14ac:dyDescent="0.35">
      <c r="A63" s="17" t="s">
        <v>4</v>
      </c>
      <c r="B63" s="6">
        <v>4.42</v>
      </c>
      <c r="C63" s="2">
        <v>0.28000000000000003</v>
      </c>
      <c r="D63" s="2">
        <v>102.13500000000001</v>
      </c>
      <c r="E63" s="2">
        <v>270.459</v>
      </c>
      <c r="F63" s="6">
        <f t="shared" si="19"/>
        <v>5.9612507942846369</v>
      </c>
      <c r="G63" s="7">
        <f t="shared" si="20"/>
        <v>0.102135</v>
      </c>
      <c r="H63" s="2">
        <v>0.69669999999999999</v>
      </c>
      <c r="I63" s="7">
        <f t="shared" si="21"/>
        <v>0.38820008612028128</v>
      </c>
      <c r="J63" s="3">
        <v>5.9799999999999999E-2</v>
      </c>
      <c r="K63" s="8">
        <f t="shared" si="22"/>
        <v>2.3214365149992821E-2</v>
      </c>
    </row>
    <row r="64" spans="1:18" x14ac:dyDescent="0.35">
      <c r="A64" s="18" t="s">
        <v>31</v>
      </c>
      <c r="B64" s="6">
        <v>0.83</v>
      </c>
      <c r="C64" s="2">
        <v>0.28000000000000003</v>
      </c>
      <c r="D64" s="2">
        <v>102.13500000000001</v>
      </c>
      <c r="E64" s="2">
        <v>268.459</v>
      </c>
      <c r="F64" s="6">
        <f t="shared" si="19"/>
        <v>1.1277599984674433</v>
      </c>
      <c r="G64" s="7">
        <f t="shared" si="20"/>
        <v>0.102135</v>
      </c>
      <c r="H64" s="2">
        <v>0.69669999999999999</v>
      </c>
      <c r="I64" s="7">
        <f t="shared" si="21"/>
        <v>0.38532941007607291</v>
      </c>
      <c r="J64" s="3">
        <v>5.9799999999999999E-2</v>
      </c>
      <c r="K64" s="8">
        <f t="shared" si="22"/>
        <v>2.304269872254916E-2</v>
      </c>
    </row>
    <row r="65" spans="1:11" x14ac:dyDescent="0.35">
      <c r="A65" s="17" t="s">
        <v>32</v>
      </c>
      <c r="B65" s="6" t="s">
        <v>37</v>
      </c>
      <c r="C65" s="2">
        <v>0.28000000000000003</v>
      </c>
      <c r="D65" s="2">
        <v>102.13500000000001</v>
      </c>
      <c r="E65" s="2">
        <v>298.51299999999998</v>
      </c>
      <c r="F65" s="6" t="e">
        <f>(B65*D65)/(C65*E65)</f>
        <v>#VALUE!</v>
      </c>
      <c r="G65" s="7">
        <f t="shared" si="20"/>
        <v>0.102135</v>
      </c>
      <c r="H65" s="2">
        <v>0.69669999999999999</v>
      </c>
      <c r="I65" s="7" t="e">
        <f t="shared" si="21"/>
        <v>#VALUE!</v>
      </c>
      <c r="J65" s="3">
        <v>5.9799999999999999E-2</v>
      </c>
      <c r="K65" s="8"/>
    </row>
    <row r="66" spans="1:11" x14ac:dyDescent="0.35">
      <c r="A66" s="18" t="s">
        <v>7</v>
      </c>
      <c r="B66" s="6">
        <v>3.71</v>
      </c>
      <c r="C66" s="2">
        <v>0.28000000000000003</v>
      </c>
      <c r="D66" s="2">
        <v>102.13500000000001</v>
      </c>
      <c r="E66" s="2">
        <v>282.45999999999998</v>
      </c>
      <c r="F66" s="6">
        <f t="shared" si="19"/>
        <v>4.7910810380230826</v>
      </c>
      <c r="G66" s="7">
        <f t="shared" si="20"/>
        <v>0.102135</v>
      </c>
      <c r="H66" s="2">
        <v>0.69669999999999999</v>
      </c>
      <c r="I66" s="7">
        <f t="shared" si="21"/>
        <v>0.40542557772355386</v>
      </c>
      <c r="J66" s="3">
        <v>5.9799999999999999E-2</v>
      </c>
      <c r="K66" s="8">
        <f>I66*J66</f>
        <v>2.4244449547868519E-2</v>
      </c>
    </row>
    <row r="67" spans="1:11" x14ac:dyDescent="0.35">
      <c r="A67" s="20" t="s">
        <v>33</v>
      </c>
      <c r="B67" s="6">
        <v>3.22</v>
      </c>
      <c r="C67" s="2">
        <v>0.28000000000000003</v>
      </c>
      <c r="D67" s="2">
        <v>102.13500000000001</v>
      </c>
      <c r="E67" s="2">
        <v>294.51299999999998</v>
      </c>
      <c r="F67" s="6">
        <f t="shared" si="19"/>
        <v>3.9881176722249956</v>
      </c>
      <c r="G67" s="7">
        <f t="shared" si="20"/>
        <v>0.102135</v>
      </c>
      <c r="H67" s="2">
        <v>0.69669999999999999</v>
      </c>
      <c r="I67" s="7">
        <f t="shared" si="21"/>
        <v>0.42272570690397587</v>
      </c>
      <c r="J67" s="3">
        <v>5.9799999999999999E-2</v>
      </c>
      <c r="K67" s="8">
        <f t="shared" si="22"/>
        <v>2.5278997272857758E-2</v>
      </c>
    </row>
    <row r="68" spans="1:11" x14ac:dyDescent="0.35">
      <c r="A68" s="20" t="s">
        <v>8</v>
      </c>
      <c r="B68" s="6">
        <v>1.67</v>
      </c>
      <c r="C68" s="2">
        <v>0.28000000000000003</v>
      </c>
      <c r="D68" s="2">
        <v>102.13500000000001</v>
      </c>
      <c r="E68" s="2">
        <v>278.43</v>
      </c>
      <c r="F68" s="6">
        <f t="shared" si="19"/>
        <v>2.1878472917019409</v>
      </c>
      <c r="G68" s="7">
        <f t="shared" si="20"/>
        <v>0.102135</v>
      </c>
      <c r="H68" s="2">
        <v>0.69669999999999999</v>
      </c>
      <c r="I68" s="7">
        <f t="shared" si="21"/>
        <v>0.39964116549447398</v>
      </c>
      <c r="J68" s="3">
        <v>5.9799999999999999E-2</v>
      </c>
      <c r="K68" s="8">
        <f t="shared" si="22"/>
        <v>2.3898541696569544E-2</v>
      </c>
    </row>
    <row r="69" spans="1:11" x14ac:dyDescent="0.35">
      <c r="A69" s="20" t="s">
        <v>34</v>
      </c>
      <c r="B69" s="6">
        <v>2.23</v>
      </c>
      <c r="C69" s="2">
        <v>0.28000000000000003</v>
      </c>
      <c r="D69" s="2">
        <v>102.13500000000001</v>
      </c>
      <c r="E69" s="2">
        <v>292.51299999999998</v>
      </c>
      <c r="F69" s="6">
        <f t="shared" si="19"/>
        <v>2.7808416085048235</v>
      </c>
      <c r="G69" s="7">
        <f t="shared" si="20"/>
        <v>0.102135</v>
      </c>
      <c r="H69" s="2">
        <v>0.69669999999999999</v>
      </c>
      <c r="I69" s="7">
        <f t="shared" si="21"/>
        <v>0.41985503085976744</v>
      </c>
      <c r="J69" s="3">
        <v>5.9799999999999999E-2</v>
      </c>
      <c r="K69" s="8">
        <f t="shared" si="22"/>
        <v>2.5107330845414094E-2</v>
      </c>
    </row>
    <row r="70" spans="1:11" x14ac:dyDescent="0.35">
      <c r="A70" s="17" t="s">
        <v>5</v>
      </c>
      <c r="B70" s="6">
        <v>5.35</v>
      </c>
      <c r="C70" s="2">
        <v>0.28000000000000003</v>
      </c>
      <c r="D70" s="2">
        <v>102.13500000000001</v>
      </c>
      <c r="E70" s="2">
        <v>326.56700000000001</v>
      </c>
      <c r="F70" s="6">
        <f t="shared" si="19"/>
        <v>5.9758274281059789</v>
      </c>
      <c r="G70" s="7">
        <f t="shared" si="20"/>
        <v>0.102135</v>
      </c>
      <c r="H70" s="2">
        <v>0.69669999999999999</v>
      </c>
      <c r="I70" s="7">
        <f t="shared" si="21"/>
        <v>0.46873403186450419</v>
      </c>
      <c r="J70" s="3">
        <v>5.9799999999999999E-2</v>
      </c>
      <c r="K70" s="8">
        <f t="shared" si="22"/>
        <v>2.8030295105497351E-2</v>
      </c>
    </row>
    <row r="71" spans="1:11" x14ac:dyDescent="0.35">
      <c r="A71" s="18" t="s">
        <v>6</v>
      </c>
      <c r="B71" s="6">
        <v>11.71</v>
      </c>
      <c r="C71" s="2">
        <v>0.28000000000000003</v>
      </c>
      <c r="D71" s="2">
        <v>102.13500000000001</v>
      </c>
      <c r="E71" s="2">
        <v>324.56700000000001</v>
      </c>
      <c r="F71" s="6">
        <f t="shared" si="19"/>
        <v>13.160400185918029</v>
      </c>
      <c r="G71" s="7">
        <f t="shared" si="20"/>
        <v>0.102135</v>
      </c>
      <c r="H71" s="2">
        <v>0.69669999999999999</v>
      </c>
      <c r="I71" s="7">
        <f t="shared" si="21"/>
        <v>0.46586335582029575</v>
      </c>
      <c r="J71" s="3">
        <v>5.9799999999999999E-2</v>
      </c>
      <c r="K71" s="8">
        <f t="shared" si="22"/>
        <v>2.7858628678053686E-2</v>
      </c>
    </row>
    <row r="72" spans="1:11" x14ac:dyDescent="0.35">
      <c r="A72" s="20" t="s">
        <v>9</v>
      </c>
      <c r="B72" s="6" t="s">
        <v>37</v>
      </c>
      <c r="C72" s="2">
        <v>0.28000000000000003</v>
      </c>
      <c r="D72" s="2">
        <v>102.13500000000001</v>
      </c>
      <c r="E72" s="2">
        <v>320.56700000000001</v>
      </c>
      <c r="F72" s="6" t="e">
        <f t="shared" si="19"/>
        <v>#VALUE!</v>
      </c>
      <c r="G72" s="7">
        <f t="shared" si="20"/>
        <v>0.102135</v>
      </c>
      <c r="H72" s="2">
        <v>0.69669999999999999</v>
      </c>
      <c r="I72" s="7" t="e">
        <f t="shared" si="21"/>
        <v>#VALUE!</v>
      </c>
      <c r="J72" s="3">
        <v>5.9799999999999999E-2</v>
      </c>
      <c r="K72" s="8"/>
    </row>
    <row r="73" spans="1:11" x14ac:dyDescent="0.35">
      <c r="A73" s="20" t="s">
        <v>42</v>
      </c>
      <c r="B73" s="6">
        <v>1.99</v>
      </c>
      <c r="C73" s="2">
        <v>0.28000000000000003</v>
      </c>
      <c r="D73" s="2">
        <v>102.13500000000001</v>
      </c>
      <c r="E73" s="2">
        <v>318.56700000000001</v>
      </c>
      <c r="F73" s="6">
        <f t="shared" si="19"/>
        <v>2.2786039850778192</v>
      </c>
      <c r="G73" s="7">
        <f t="shared" si="20"/>
        <v>0.102135</v>
      </c>
      <c r="H73" s="2">
        <v>0.69669999999999999</v>
      </c>
      <c r="I73" s="7">
        <f t="shared" si="21"/>
        <v>0.45725132768767046</v>
      </c>
      <c r="J73" s="3">
        <v>5.9799999999999999E-2</v>
      </c>
      <c r="K73" s="8">
        <f t="shared" si="22"/>
        <v>2.7343629395722692E-2</v>
      </c>
    </row>
    <row r="74" spans="1:11" x14ac:dyDescent="0.35">
      <c r="A74" s="20" t="s">
        <v>10</v>
      </c>
      <c r="B74" s="6">
        <v>3.36</v>
      </c>
      <c r="C74" s="2">
        <v>0.28000000000000003</v>
      </c>
      <c r="D74" s="2">
        <v>102.13500000000001</v>
      </c>
      <c r="E74" s="2">
        <v>316.56700000000001</v>
      </c>
      <c r="F74" s="6">
        <f t="shared" si="19"/>
        <v>3.8715974817337249</v>
      </c>
      <c r="G74" s="7">
        <f t="shared" si="20"/>
        <v>0.102135</v>
      </c>
      <c r="H74" s="2">
        <v>0.69669999999999999</v>
      </c>
      <c r="I74" s="7">
        <f t="shared" si="21"/>
        <v>0.45438065164346192</v>
      </c>
      <c r="J74" s="3">
        <v>5.9799999999999999E-2</v>
      </c>
      <c r="K74" s="8">
        <f t="shared" si="22"/>
        <v>2.7171962968279024E-2</v>
      </c>
    </row>
    <row r="75" spans="1:11" x14ac:dyDescent="0.35">
      <c r="A75" s="17" t="s">
        <v>11</v>
      </c>
      <c r="B75" s="6">
        <v>2.38</v>
      </c>
      <c r="C75" s="2">
        <v>0.28000000000000003</v>
      </c>
      <c r="D75" s="2">
        <v>102.13500000000001</v>
      </c>
      <c r="E75" s="2">
        <v>354.62099999999998</v>
      </c>
      <c r="F75" s="6">
        <f t="shared" si="19"/>
        <v>2.448099520332975</v>
      </c>
      <c r="G75" s="7">
        <f t="shared" si="20"/>
        <v>0.102135</v>
      </c>
      <c r="H75" s="2">
        <v>0.69669999999999999</v>
      </c>
      <c r="I75" s="7">
        <f t="shared" si="21"/>
        <v>0.50900100473661547</v>
      </c>
      <c r="J75" s="3">
        <v>5.9799999999999999E-2</v>
      </c>
      <c r="K75" s="8">
        <f t="shared" si="22"/>
        <v>3.0438260083249603E-2</v>
      </c>
    </row>
    <row r="76" spans="1:11" x14ac:dyDescent="0.35">
      <c r="A76" s="18" t="s">
        <v>12</v>
      </c>
      <c r="B76" s="6">
        <v>7.03</v>
      </c>
      <c r="C76" s="2">
        <v>0.28000000000000003</v>
      </c>
      <c r="D76" s="2">
        <v>102.13500000000001</v>
      </c>
      <c r="E76" s="2">
        <v>352.62099999999998</v>
      </c>
      <c r="F76" s="6">
        <f t="shared" si="19"/>
        <v>7.2721648333884996</v>
      </c>
      <c r="G76" s="7">
        <f t="shared" si="20"/>
        <v>0.102135</v>
      </c>
      <c r="H76" s="2">
        <v>0.69669999999999999</v>
      </c>
      <c r="I76" s="7">
        <f t="shared" si="21"/>
        <v>0.50613032869240693</v>
      </c>
      <c r="J76" s="3">
        <v>5.9799999999999999E-2</v>
      </c>
      <c r="K76" s="8">
        <f t="shared" si="22"/>
        <v>3.0266593655805935E-2</v>
      </c>
    </row>
    <row r="77" spans="1:11" x14ac:dyDescent="0.35">
      <c r="A77" s="20" t="s">
        <v>13</v>
      </c>
      <c r="B77" s="6" t="s">
        <v>37</v>
      </c>
      <c r="C77" s="2">
        <v>0.28000000000000003</v>
      </c>
      <c r="D77" s="2">
        <v>102.13500000000001</v>
      </c>
      <c r="E77" s="2">
        <v>342.51499999999999</v>
      </c>
      <c r="F77" s="6" t="e">
        <f t="shared" si="19"/>
        <v>#VALUE!</v>
      </c>
      <c r="G77" s="7">
        <f t="shared" si="20"/>
        <v>0.102135</v>
      </c>
      <c r="H77" s="2">
        <v>0.69669999999999999</v>
      </c>
      <c r="I77" s="7" t="e">
        <f t="shared" si="21"/>
        <v>#VALUE!</v>
      </c>
      <c r="J77" s="3">
        <v>5.9799999999999999E-2</v>
      </c>
      <c r="K77" s="8"/>
    </row>
    <row r="78" spans="1:11" x14ac:dyDescent="0.35">
      <c r="A78" s="19" t="s">
        <v>14</v>
      </c>
      <c r="B78" s="9">
        <v>19.149999999999999</v>
      </c>
      <c r="C78" s="10">
        <v>0.28000000000000003</v>
      </c>
      <c r="D78" s="10">
        <v>102.13500000000001</v>
      </c>
      <c r="E78" s="10">
        <v>380.67500000000001</v>
      </c>
      <c r="F78" s="9">
        <f>(B78*D78)/(C78*E78)</f>
        <v>18.349785156066758</v>
      </c>
      <c r="G78" s="11">
        <f t="shared" si="20"/>
        <v>0.102135</v>
      </c>
      <c r="H78" s="10">
        <v>0.69669999999999999</v>
      </c>
      <c r="I78" s="11">
        <f t="shared" si="21"/>
        <v>0.54639730156451849</v>
      </c>
      <c r="J78" s="12">
        <v>5.9799999999999999E-2</v>
      </c>
      <c r="K78" s="13">
        <f t="shared" si="22"/>
        <v>3.2674558633558205E-2</v>
      </c>
    </row>
    <row r="79" spans="1:11" x14ac:dyDescent="0.35">
      <c r="B79" s="25">
        <f>SUM(B56:B78)</f>
        <v>100</v>
      </c>
      <c r="K79" s="36">
        <f>SUM(K56:K78)</f>
        <v>0.44450969972728582</v>
      </c>
    </row>
  </sheetData>
  <mergeCells count="1">
    <mergeCell ref="O7:P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A42" zoomScale="85" zoomScaleNormal="85" workbookViewId="0">
      <selection activeCell="K62" sqref="K62:K64"/>
    </sheetView>
  </sheetViews>
  <sheetFormatPr defaultRowHeight="14.5" x14ac:dyDescent="0.35"/>
  <cols>
    <col min="1" max="1" width="13.26953125" customWidth="1"/>
    <col min="2" max="2" width="11.36328125" customWidth="1"/>
    <col min="3" max="3" width="11.08984375" customWidth="1"/>
    <col min="4" max="4" width="11.54296875" customWidth="1"/>
    <col min="5" max="5" width="11.7265625" customWidth="1"/>
    <col min="6" max="6" width="10.6328125" customWidth="1"/>
    <col min="7" max="7" width="11.90625" customWidth="1"/>
    <col min="8" max="8" width="11.81640625" customWidth="1"/>
    <col min="9" max="9" width="13.54296875" customWidth="1"/>
    <col min="10" max="10" width="12.08984375" customWidth="1"/>
    <col min="11" max="11" width="11.54296875" customWidth="1"/>
    <col min="13" max="13" width="14.7265625" customWidth="1"/>
    <col min="14" max="14" width="15.54296875" customWidth="1"/>
    <col min="15" max="15" width="9.36328125" customWidth="1"/>
    <col min="16" max="16" width="11.26953125" customWidth="1"/>
  </cols>
  <sheetData>
    <row r="1" spans="1:11" x14ac:dyDescent="0.35">
      <c r="A1" s="1" t="s">
        <v>25</v>
      </c>
    </row>
    <row r="2" spans="1:11" x14ac:dyDescent="0.35">
      <c r="A2" s="14" t="s">
        <v>0</v>
      </c>
      <c r="B2" s="15" t="s">
        <v>16</v>
      </c>
      <c r="C2" s="15" t="s">
        <v>15</v>
      </c>
      <c r="D2" s="15" t="s">
        <v>18</v>
      </c>
      <c r="E2" s="15" t="s">
        <v>19</v>
      </c>
      <c r="F2" s="15" t="s">
        <v>17</v>
      </c>
      <c r="G2" s="15" t="s">
        <v>22</v>
      </c>
      <c r="H2" s="15" t="s">
        <v>21</v>
      </c>
      <c r="I2" s="15" t="s">
        <v>20</v>
      </c>
      <c r="J2" s="15" t="s">
        <v>24</v>
      </c>
      <c r="K2" s="16" t="s">
        <v>23</v>
      </c>
    </row>
    <row r="3" spans="1:11" x14ac:dyDescent="0.35">
      <c r="A3" s="5" t="s">
        <v>1</v>
      </c>
      <c r="B3" s="6">
        <v>2.95</v>
      </c>
      <c r="C3" s="2">
        <v>2.95</v>
      </c>
      <c r="D3" s="2">
        <v>102.13500000000001</v>
      </c>
      <c r="E3" s="2">
        <v>102.13500000000001</v>
      </c>
      <c r="F3" s="6">
        <f>(B3*D3)/(C3*E3)</f>
        <v>1</v>
      </c>
      <c r="G3" s="7">
        <f t="shared" ref="G3:G16" si="0">D3*0.001</f>
        <v>0.102135</v>
      </c>
      <c r="H3" s="2">
        <v>0.66769999999999996</v>
      </c>
      <c r="I3" s="7">
        <f t="shared" ref="I3:I16" si="1">((G3*B3)/(C3*F3))/H3</f>
        <v>0.15296540362438221</v>
      </c>
      <c r="J3" s="3">
        <v>5.74E-2</v>
      </c>
      <c r="K3" s="8">
        <f>I3*J3</f>
        <v>8.7802141680395386E-3</v>
      </c>
    </row>
    <row r="4" spans="1:11" x14ac:dyDescent="0.35">
      <c r="A4" s="5" t="s">
        <v>2</v>
      </c>
      <c r="B4" s="6">
        <v>2.5499999999999998</v>
      </c>
      <c r="C4" s="2">
        <v>2.95</v>
      </c>
      <c r="D4" s="2">
        <v>102.13500000000001</v>
      </c>
      <c r="E4" s="2">
        <v>158.24299999999999</v>
      </c>
      <c r="F4" s="6">
        <f t="shared" ref="F4:F15" si="2">(B4*D4)/(C4*E4)</f>
        <v>0.55791527233860561</v>
      </c>
      <c r="G4" s="7">
        <f t="shared" si="0"/>
        <v>0.102135</v>
      </c>
      <c r="H4" s="2">
        <v>0.66769999999999996</v>
      </c>
      <c r="I4" s="7">
        <f t="shared" si="1"/>
        <v>0.23699715441066344</v>
      </c>
      <c r="J4" s="3">
        <v>5.74E-2</v>
      </c>
      <c r="K4" s="8">
        <f t="shared" ref="K4:K16" si="3">I4*J4</f>
        <v>1.360363666317208E-2</v>
      </c>
    </row>
    <row r="5" spans="1:11" x14ac:dyDescent="0.35">
      <c r="A5" s="18" t="s">
        <v>3</v>
      </c>
      <c r="B5" s="6">
        <v>12.34</v>
      </c>
      <c r="C5" s="2">
        <v>2.95</v>
      </c>
      <c r="D5" s="2">
        <v>102.13500000000001</v>
      </c>
      <c r="E5" s="2">
        <v>346.5</v>
      </c>
      <c r="F5" s="6">
        <f t="shared" si="2"/>
        <v>1.23300403551251</v>
      </c>
      <c r="G5" s="7">
        <f t="shared" si="0"/>
        <v>0.102135</v>
      </c>
      <c r="H5" s="2">
        <v>0.66769999999999996</v>
      </c>
      <c r="I5" s="7">
        <f t="shared" si="1"/>
        <v>0.51894563426688645</v>
      </c>
      <c r="J5" s="3">
        <v>5.74E-2</v>
      </c>
      <c r="K5" s="8">
        <f t="shared" si="3"/>
        <v>2.9787479406919282E-2</v>
      </c>
    </row>
    <row r="6" spans="1:11" x14ac:dyDescent="0.35">
      <c r="A6" s="17" t="s">
        <v>4</v>
      </c>
      <c r="B6" s="6">
        <v>3.58</v>
      </c>
      <c r="C6" s="2">
        <v>2.95</v>
      </c>
      <c r="D6" s="2">
        <v>102.13500000000001</v>
      </c>
      <c r="E6" s="2">
        <v>270.459</v>
      </c>
      <c r="F6" s="6">
        <f t="shared" si="2"/>
        <v>0.45828344168961727</v>
      </c>
      <c r="G6" s="7">
        <f t="shared" si="0"/>
        <v>0.102135</v>
      </c>
      <c r="H6" s="2">
        <v>0.66769999999999996</v>
      </c>
      <c r="I6" s="7">
        <f t="shared" si="1"/>
        <v>0.40506065598322605</v>
      </c>
      <c r="J6" s="3">
        <v>5.74E-2</v>
      </c>
      <c r="K6" s="8">
        <f t="shared" si="3"/>
        <v>2.3250481653437176E-2</v>
      </c>
    </row>
    <row r="7" spans="1:11" x14ac:dyDescent="0.35">
      <c r="A7" s="18" t="s">
        <v>7</v>
      </c>
      <c r="B7" s="6">
        <v>6.66</v>
      </c>
      <c r="C7" s="2">
        <v>2.95</v>
      </c>
      <c r="D7" s="2">
        <v>102.13500000000001</v>
      </c>
      <c r="E7" s="2">
        <v>282.45999999999998</v>
      </c>
      <c r="F7" s="6">
        <f t="shared" si="2"/>
        <v>0.81633769653300248</v>
      </c>
      <c r="G7" s="7">
        <f t="shared" si="0"/>
        <v>0.102135</v>
      </c>
      <c r="H7" s="2">
        <v>0.66769999999999996</v>
      </c>
      <c r="I7" s="7">
        <f t="shared" si="1"/>
        <v>0.42303429683989818</v>
      </c>
      <c r="J7" s="3">
        <v>5.74E-2</v>
      </c>
      <c r="K7" s="8">
        <f t="shared" si="3"/>
        <v>2.4282168638610154E-2</v>
      </c>
    </row>
    <row r="8" spans="1:11" x14ac:dyDescent="0.35">
      <c r="A8" s="20" t="s">
        <v>8</v>
      </c>
      <c r="B8" s="6">
        <v>1.45</v>
      </c>
      <c r="C8" s="2">
        <v>2.95</v>
      </c>
      <c r="D8" s="2">
        <v>102.13500000000001</v>
      </c>
      <c r="E8" s="2">
        <v>278.43</v>
      </c>
      <c r="F8" s="6">
        <f t="shared" si="2"/>
        <v>0.18030366394620684</v>
      </c>
      <c r="G8" s="7">
        <f t="shared" si="0"/>
        <v>0.102135</v>
      </c>
      <c r="H8" s="2">
        <v>0.66769999999999996</v>
      </c>
      <c r="I8" s="7">
        <f t="shared" si="1"/>
        <v>0.41699865208926162</v>
      </c>
      <c r="J8" s="3">
        <v>5.74E-2</v>
      </c>
      <c r="K8" s="8">
        <f t="shared" si="3"/>
        <v>2.3935722629923616E-2</v>
      </c>
    </row>
    <row r="9" spans="1:11" x14ac:dyDescent="0.35">
      <c r="A9" s="17" t="s">
        <v>5</v>
      </c>
      <c r="B9" s="6">
        <v>0.66</v>
      </c>
      <c r="C9" s="2">
        <v>2.95</v>
      </c>
      <c r="D9" s="2">
        <v>102.13500000000001</v>
      </c>
      <c r="E9" s="2">
        <v>326.56700000000001</v>
      </c>
      <c r="F9" s="6">
        <f t="shared" si="2"/>
        <v>6.9971988513479175E-2</v>
      </c>
      <c r="G9" s="7">
        <f t="shared" si="0"/>
        <v>0.102135</v>
      </c>
      <c r="H9" s="2">
        <v>0.66769999999999996</v>
      </c>
      <c r="I9" s="7">
        <f t="shared" si="1"/>
        <v>0.48909240676950727</v>
      </c>
      <c r="J9" s="3">
        <v>5.74E-2</v>
      </c>
      <c r="K9" s="8">
        <f t="shared" si="3"/>
        <v>2.8073904148569716E-2</v>
      </c>
    </row>
    <row r="10" spans="1:11" x14ac:dyDescent="0.35">
      <c r="A10" s="18" t="s">
        <v>6</v>
      </c>
      <c r="B10" s="6">
        <v>8.6999999999999993</v>
      </c>
      <c r="C10" s="2">
        <v>2.95</v>
      </c>
      <c r="D10" s="2">
        <v>102.13500000000001</v>
      </c>
      <c r="E10" s="2">
        <v>324.56700000000001</v>
      </c>
      <c r="F10" s="6">
        <f t="shared" si="2"/>
        <v>0.92804165215580825</v>
      </c>
      <c r="G10" s="7">
        <f t="shared" si="0"/>
        <v>0.102135</v>
      </c>
      <c r="H10" s="2">
        <v>0.66769999999999996</v>
      </c>
      <c r="I10" s="7">
        <f t="shared" si="1"/>
        <v>0.48609704957316152</v>
      </c>
      <c r="J10" s="3">
        <v>5.74E-2</v>
      </c>
      <c r="K10" s="8">
        <f t="shared" si="3"/>
        <v>2.7901970645499471E-2</v>
      </c>
    </row>
    <row r="11" spans="1:11" x14ac:dyDescent="0.35">
      <c r="A11" s="20" t="s">
        <v>9</v>
      </c>
      <c r="B11" s="6">
        <v>1.1100000000000001</v>
      </c>
      <c r="C11" s="2">
        <v>2.95</v>
      </c>
      <c r="D11" s="2">
        <v>102.13500000000001</v>
      </c>
      <c r="E11" s="2">
        <v>320.56700000000001</v>
      </c>
      <c r="F11" s="6">
        <f t="shared" si="2"/>
        <v>0.11988276281438402</v>
      </c>
      <c r="G11" s="7">
        <f>D11*0.001</f>
        <v>0.102135</v>
      </c>
      <c r="H11" s="2">
        <v>0.66769999999999996</v>
      </c>
      <c r="I11" s="7">
        <f t="shared" si="1"/>
        <v>0.4801063351804703</v>
      </c>
      <c r="J11" s="3">
        <v>5.74E-2</v>
      </c>
      <c r="K11" s="8">
        <f t="shared" si="3"/>
        <v>2.7558103639358997E-2</v>
      </c>
    </row>
    <row r="12" spans="1:11" x14ac:dyDescent="0.35">
      <c r="A12" s="20" t="s">
        <v>10</v>
      </c>
      <c r="B12" s="6">
        <v>0.78</v>
      </c>
      <c r="C12" s="2">
        <v>2.95</v>
      </c>
      <c r="D12" s="2">
        <v>102.13500000000001</v>
      </c>
      <c r="E12" s="2">
        <v>316.56700000000001</v>
      </c>
      <c r="F12" s="6">
        <f t="shared" si="2"/>
        <v>8.5306385190743086E-2</v>
      </c>
      <c r="G12" s="7">
        <f t="shared" si="0"/>
        <v>0.102135</v>
      </c>
      <c r="H12" s="2">
        <v>0.66769999999999996</v>
      </c>
      <c r="I12" s="7">
        <f>((G12*B12)/(C12*F12))/H12</f>
        <v>0.47411562078777902</v>
      </c>
      <c r="J12" s="3">
        <v>5.74E-2</v>
      </c>
      <c r="K12" s="8">
        <f t="shared" si="3"/>
        <v>2.7214236633218515E-2</v>
      </c>
    </row>
    <row r="13" spans="1:11" x14ac:dyDescent="0.35">
      <c r="A13" s="17" t="s">
        <v>11</v>
      </c>
      <c r="B13" s="6">
        <v>1.35</v>
      </c>
      <c r="C13" s="2">
        <v>2.95</v>
      </c>
      <c r="D13" s="2">
        <v>102.13500000000001</v>
      </c>
      <c r="E13" s="2">
        <v>354.62099999999998</v>
      </c>
      <c r="F13" s="6">
        <f t="shared" si="2"/>
        <v>0.13180196819340048</v>
      </c>
      <c r="G13" s="7">
        <f t="shared" si="0"/>
        <v>0.102135</v>
      </c>
      <c r="H13" s="2">
        <v>0.66769999999999996</v>
      </c>
      <c r="I13" s="7">
        <f t="shared" si="1"/>
        <v>0.53110828216264783</v>
      </c>
      <c r="J13" s="3">
        <v>5.74E-2</v>
      </c>
      <c r="K13" s="8">
        <f t="shared" si="3"/>
        <v>3.0485615396135986E-2</v>
      </c>
    </row>
    <row r="14" spans="1:11" x14ac:dyDescent="0.35">
      <c r="A14" s="18" t="s">
        <v>12</v>
      </c>
      <c r="B14" s="6">
        <v>24.33</v>
      </c>
      <c r="C14" s="2">
        <v>2.95</v>
      </c>
      <c r="D14" s="2">
        <v>102.13500000000001</v>
      </c>
      <c r="E14" s="2">
        <v>352.62099999999998</v>
      </c>
      <c r="F14" s="6">
        <f t="shared" si="2"/>
        <v>2.3888369800600722</v>
      </c>
      <c r="G14" s="7">
        <f>D14*0.001</f>
        <v>0.102135</v>
      </c>
      <c r="H14" s="2">
        <v>0.66769999999999996</v>
      </c>
      <c r="I14" s="7">
        <f>((G14*B14)/(C14*F14))/H14</f>
        <v>0.52811292496630224</v>
      </c>
      <c r="J14" s="3">
        <v>5.74E-2</v>
      </c>
      <c r="K14" s="8">
        <f>I14*J14</f>
        <v>3.0313681893065748E-2</v>
      </c>
    </row>
    <row r="15" spans="1:11" x14ac:dyDescent="0.35">
      <c r="A15" s="20" t="s">
        <v>13</v>
      </c>
      <c r="B15" s="6">
        <v>1.5</v>
      </c>
      <c r="C15" s="2">
        <v>2.95</v>
      </c>
      <c r="D15" s="2">
        <v>102.13500000000001</v>
      </c>
      <c r="E15" s="2">
        <v>342.51499999999999</v>
      </c>
      <c r="F15" s="6">
        <f t="shared" si="2"/>
        <v>0.15162270512957865</v>
      </c>
      <c r="G15" s="7">
        <f t="shared" si="0"/>
        <v>0.102135</v>
      </c>
      <c r="H15" s="2">
        <v>0.66769999999999996</v>
      </c>
      <c r="I15" s="7">
        <f t="shared" si="1"/>
        <v>0.51297738505316759</v>
      </c>
      <c r="J15" s="3">
        <v>5.74E-2</v>
      </c>
      <c r="K15" s="8">
        <f t="shared" si="3"/>
        <v>2.9444901902051821E-2</v>
      </c>
    </row>
    <row r="16" spans="1:11" x14ac:dyDescent="0.35">
      <c r="A16" s="19" t="s">
        <v>14</v>
      </c>
      <c r="B16" s="9">
        <v>32.04</v>
      </c>
      <c r="C16" s="10">
        <v>2.95</v>
      </c>
      <c r="D16" s="10">
        <v>102.13500000000001</v>
      </c>
      <c r="E16" s="10">
        <v>380.67500000000001</v>
      </c>
      <c r="F16" s="9">
        <f>(B16*D16)/(C16*E16)</f>
        <v>2.9140079230359097</v>
      </c>
      <c r="G16" s="11">
        <f t="shared" si="0"/>
        <v>0.102135</v>
      </c>
      <c r="H16" s="10">
        <v>0.66769999999999996</v>
      </c>
      <c r="I16" s="11">
        <f t="shared" si="1"/>
        <v>0.57012880035944291</v>
      </c>
      <c r="J16" s="3">
        <v>5.74E-2</v>
      </c>
      <c r="K16" s="13">
        <f t="shared" si="3"/>
        <v>3.2725393140632025E-2</v>
      </c>
    </row>
    <row r="17" spans="1:11" x14ac:dyDescent="0.35">
      <c r="B17" s="25">
        <f>SUM(B3:B16)</f>
        <v>100</v>
      </c>
      <c r="C17" s="33"/>
      <c r="K17" s="36">
        <f>SUM(K3:K16)</f>
        <v>0.35735751055863418</v>
      </c>
    </row>
    <row r="18" spans="1:11" x14ac:dyDescent="0.35">
      <c r="A18" s="1" t="s">
        <v>26</v>
      </c>
    </row>
    <row r="19" spans="1:11" x14ac:dyDescent="0.35">
      <c r="A19" s="14" t="s">
        <v>0</v>
      </c>
      <c r="B19" s="15" t="s">
        <v>16</v>
      </c>
      <c r="C19" s="15" t="s">
        <v>15</v>
      </c>
      <c r="D19" s="15" t="s">
        <v>18</v>
      </c>
      <c r="E19" s="15" t="s">
        <v>19</v>
      </c>
      <c r="F19" s="15" t="s">
        <v>17</v>
      </c>
      <c r="G19" s="15" t="s">
        <v>22</v>
      </c>
      <c r="H19" s="15" t="s">
        <v>21</v>
      </c>
      <c r="I19" s="15" t="s">
        <v>20</v>
      </c>
      <c r="J19" s="15" t="s">
        <v>24</v>
      </c>
      <c r="K19" s="16" t="s">
        <v>23</v>
      </c>
    </row>
    <row r="20" spans="1:11" x14ac:dyDescent="0.35">
      <c r="A20" s="5" t="s">
        <v>1</v>
      </c>
      <c r="B20" s="6">
        <v>2.02</v>
      </c>
      <c r="C20" s="4">
        <v>2.02</v>
      </c>
      <c r="D20" s="2">
        <v>102.13500000000001</v>
      </c>
      <c r="E20" s="2">
        <v>102.13500000000001</v>
      </c>
      <c r="F20" s="6">
        <f>(B20*D20)/(C20*E20)</f>
        <v>1</v>
      </c>
      <c r="G20" s="7">
        <f>D20*0.001</f>
        <v>0.102135</v>
      </c>
      <c r="H20" s="2">
        <v>0.66769999999999996</v>
      </c>
      <c r="I20" s="7">
        <f>((G20*B20)/(C20*F20))/H20</f>
        <v>0.15296540362438221</v>
      </c>
      <c r="J20" s="3">
        <v>5.74E-2</v>
      </c>
      <c r="K20" s="8">
        <f>I20*J20</f>
        <v>8.7802141680395386E-3</v>
      </c>
    </row>
    <row r="21" spans="1:11" x14ac:dyDescent="0.35">
      <c r="A21" s="5" t="s">
        <v>2</v>
      </c>
      <c r="B21" s="6">
        <v>1.42</v>
      </c>
      <c r="C21" s="2">
        <v>2.02</v>
      </c>
      <c r="D21" s="2">
        <v>102.13500000000001</v>
      </c>
      <c r="E21" s="2">
        <v>158.24299999999999</v>
      </c>
      <c r="F21" s="6">
        <f t="shared" ref="F21:F36" si="4">(B21*D21)/(C21*E21)</f>
        <v>0.45371909839379132</v>
      </c>
      <c r="G21" s="7">
        <f>D21*0.001</f>
        <v>0.102135</v>
      </c>
      <c r="H21" s="2">
        <v>0.66769999999999996</v>
      </c>
      <c r="I21" s="7">
        <f>((G21*B21)/(C21*F21))/H21</f>
        <v>0.23699715441066344</v>
      </c>
      <c r="J21" s="3">
        <v>5.74E-2</v>
      </c>
      <c r="K21" s="8">
        <f t="shared" ref="K21:K36" si="5">I21*J21</f>
        <v>1.360363666317208E-2</v>
      </c>
    </row>
    <row r="22" spans="1:11" x14ac:dyDescent="0.35">
      <c r="A22" s="17" t="s">
        <v>28</v>
      </c>
      <c r="B22" s="6">
        <v>0.15</v>
      </c>
      <c r="C22" s="2">
        <v>2.02</v>
      </c>
      <c r="D22" s="2">
        <v>102.13500000000001</v>
      </c>
      <c r="E22" s="2">
        <v>214.351</v>
      </c>
      <c r="F22" s="6">
        <f>(B22*D22)/(C22*E22)</f>
        <v>3.5382536952091766E-2</v>
      </c>
      <c r="G22" s="7">
        <f>D22*0.001</f>
        <v>0.102135</v>
      </c>
      <c r="H22" s="2">
        <v>0.66769999999999996</v>
      </c>
      <c r="I22" s="7">
        <f>((G22*B22)/(C22*F22))/H22</f>
        <v>0.32102890519694477</v>
      </c>
      <c r="J22" s="3">
        <v>5.74E-2</v>
      </c>
      <c r="K22" s="8">
        <f>I22*J22</f>
        <v>1.8427059158304629E-2</v>
      </c>
    </row>
    <row r="23" spans="1:11" x14ac:dyDescent="0.35">
      <c r="A23" s="17" t="s">
        <v>27</v>
      </c>
      <c r="B23" s="6">
        <v>0.85</v>
      </c>
      <c r="C23" s="2">
        <v>2.02</v>
      </c>
      <c r="D23" s="2">
        <v>102.13500000000001</v>
      </c>
      <c r="E23" s="2">
        <v>270.459</v>
      </c>
      <c r="F23" s="6">
        <f t="shared" ref="F23:F25" si="6">(B23*D23)/(C23*E23)</f>
        <v>0.15890615217057297</v>
      </c>
      <c r="G23" s="7">
        <f>D23*0.001</f>
        <v>0.102135</v>
      </c>
      <c r="H23" s="2">
        <v>0.66769999999999996</v>
      </c>
      <c r="I23" s="7">
        <f>((G23*B23)/(C23*F23))/H23</f>
        <v>0.40506065598322594</v>
      </c>
      <c r="J23" s="3">
        <v>5.74E-2</v>
      </c>
      <c r="K23" s="8">
        <f t="shared" ref="K23:K33" si="7">I23*J23</f>
        <v>2.3250481653437169E-2</v>
      </c>
    </row>
    <row r="24" spans="1:11" x14ac:dyDescent="0.35">
      <c r="A24" s="18" t="s">
        <v>29</v>
      </c>
      <c r="B24" s="6">
        <v>0.41</v>
      </c>
      <c r="C24" s="2">
        <v>2.02</v>
      </c>
      <c r="D24" s="2">
        <v>102.13500000000001</v>
      </c>
      <c r="E24" s="2">
        <v>240.405</v>
      </c>
      <c r="F24" s="6">
        <f t="shared" si="6"/>
        <v>8.6231032162928017E-2</v>
      </c>
      <c r="G24" s="7">
        <f t="shared" ref="G24:G33" si="8">D24*0.001</f>
        <v>0.102135</v>
      </c>
      <c r="H24" s="2">
        <v>0.66769999999999996</v>
      </c>
      <c r="I24" s="7">
        <f t="shared" ref="I24:I33" si="9">((G24*B24)/(C24*F24))/H24</f>
        <v>0.36004942339373974</v>
      </c>
      <c r="J24" s="3">
        <v>5.74E-2</v>
      </c>
      <c r="K24" s="8">
        <f t="shared" si="7"/>
        <v>2.0666836902800662E-2</v>
      </c>
    </row>
    <row r="25" spans="1:11" x14ac:dyDescent="0.35">
      <c r="A25" s="17" t="s">
        <v>30</v>
      </c>
      <c r="B25" s="6">
        <v>0.56000000000000005</v>
      </c>
      <c r="C25" s="2">
        <v>2.02</v>
      </c>
      <c r="D25" s="2">
        <v>102.13500000000001</v>
      </c>
      <c r="E25" s="2">
        <v>256.43200000000002</v>
      </c>
      <c r="F25" s="6">
        <f t="shared" si="6"/>
        <v>0.11041778508667613</v>
      </c>
      <c r="G25" s="7">
        <f t="shared" si="8"/>
        <v>0.102135</v>
      </c>
      <c r="H25" s="2">
        <v>0.66769999999999996</v>
      </c>
      <c r="I25" s="7">
        <f t="shared" si="9"/>
        <v>0.38405271828665577</v>
      </c>
      <c r="J25" s="3">
        <v>5.74E-2</v>
      </c>
      <c r="K25" s="8">
        <f t="shared" si="7"/>
        <v>2.2044626029654041E-2</v>
      </c>
    </row>
    <row r="26" spans="1:11" x14ac:dyDescent="0.35">
      <c r="A26" s="18" t="s">
        <v>3</v>
      </c>
      <c r="B26" s="6">
        <v>0.79</v>
      </c>
      <c r="C26" s="2">
        <v>2.02</v>
      </c>
      <c r="D26" s="2">
        <v>102.13500000000001</v>
      </c>
      <c r="E26" s="2">
        <v>346.5</v>
      </c>
      <c r="F26" s="6">
        <f t="shared" si="4"/>
        <v>0.11527817067421031</v>
      </c>
      <c r="G26" s="7">
        <f t="shared" si="8"/>
        <v>0.102135</v>
      </c>
      <c r="H26" s="2">
        <v>0.66769999999999996</v>
      </c>
      <c r="I26" s="7">
        <f t="shared" si="9"/>
        <v>0.51894563426688634</v>
      </c>
      <c r="J26" s="3">
        <v>5.74E-2</v>
      </c>
      <c r="K26" s="8">
        <f t="shared" si="7"/>
        <v>2.9787479406919275E-2</v>
      </c>
    </row>
    <row r="27" spans="1:11" x14ac:dyDescent="0.35">
      <c r="A27" s="17" t="s">
        <v>4</v>
      </c>
      <c r="B27" s="6">
        <v>36.06</v>
      </c>
      <c r="C27" s="2">
        <v>2.02</v>
      </c>
      <c r="D27" s="2">
        <v>102.13500000000001</v>
      </c>
      <c r="E27" s="2">
        <v>270.459</v>
      </c>
      <c r="F27" s="6">
        <f t="shared" si="4"/>
        <v>6.7413598203186602</v>
      </c>
      <c r="G27" s="7">
        <f t="shared" si="8"/>
        <v>0.102135</v>
      </c>
      <c r="H27" s="2">
        <v>0.66769999999999996</v>
      </c>
      <c r="I27" s="7">
        <f t="shared" si="9"/>
        <v>0.40506065598322605</v>
      </c>
      <c r="J27" s="3">
        <v>5.74E-2</v>
      </c>
      <c r="K27" s="8">
        <f t="shared" si="7"/>
        <v>2.3250481653437176E-2</v>
      </c>
    </row>
    <row r="28" spans="1:11" x14ac:dyDescent="0.35">
      <c r="A28" s="18" t="s">
        <v>31</v>
      </c>
      <c r="B28" s="6">
        <v>0.26</v>
      </c>
      <c r="C28" s="2">
        <v>2.02</v>
      </c>
      <c r="D28" s="2">
        <v>102.13500000000001</v>
      </c>
      <c r="E28" s="2">
        <v>268.459</v>
      </c>
      <c r="F28" s="6">
        <f t="shared" si="4"/>
        <v>4.8968703261618687E-2</v>
      </c>
      <c r="G28" s="7">
        <f t="shared" si="8"/>
        <v>0.102135</v>
      </c>
      <c r="H28" s="2">
        <v>0.66769999999999996</v>
      </c>
      <c r="I28" s="7">
        <f t="shared" si="9"/>
        <v>0.40206529878688035</v>
      </c>
      <c r="J28" s="3">
        <v>5.74E-2</v>
      </c>
      <c r="K28" s="8">
        <f t="shared" si="7"/>
        <v>2.3078548150366932E-2</v>
      </c>
    </row>
    <row r="29" spans="1:11" x14ac:dyDescent="0.35">
      <c r="A29" s="17" t="s">
        <v>32</v>
      </c>
      <c r="B29" s="6">
        <v>10.01</v>
      </c>
      <c r="C29" s="2">
        <v>2.02</v>
      </c>
      <c r="D29" s="2">
        <v>102.13500000000001</v>
      </c>
      <c r="E29" s="2">
        <v>298.51299999999998</v>
      </c>
      <c r="F29" s="6">
        <f t="shared" si="4"/>
        <v>1.6954853915677686</v>
      </c>
      <c r="G29" s="7">
        <f t="shared" si="8"/>
        <v>0.102135</v>
      </c>
      <c r="H29" s="2">
        <v>0.66769999999999996</v>
      </c>
      <c r="I29" s="7">
        <f t="shared" si="9"/>
        <v>0.44707653137636671</v>
      </c>
      <c r="J29" s="3">
        <v>5.74E-2</v>
      </c>
      <c r="K29" s="8">
        <f t="shared" si="7"/>
        <v>2.5662192901003449E-2</v>
      </c>
    </row>
    <row r="30" spans="1:11" x14ac:dyDescent="0.35">
      <c r="A30" s="18" t="s">
        <v>7</v>
      </c>
      <c r="B30" s="6">
        <v>12.33</v>
      </c>
      <c r="C30" s="2">
        <v>2.02</v>
      </c>
      <c r="D30" s="2">
        <v>102.13500000000001</v>
      </c>
      <c r="E30" s="2">
        <v>282.45999999999998</v>
      </c>
      <c r="F30" s="6">
        <f t="shared" si="4"/>
        <v>2.2071372762497523</v>
      </c>
      <c r="G30" s="7">
        <f t="shared" si="8"/>
        <v>0.102135</v>
      </c>
      <c r="H30" s="2">
        <v>0.66769999999999996</v>
      </c>
      <c r="I30" s="7">
        <f t="shared" si="9"/>
        <v>0.42303429683989807</v>
      </c>
      <c r="J30" s="3">
        <v>5.74E-2</v>
      </c>
      <c r="K30" s="8">
        <f t="shared" si="7"/>
        <v>2.4282168638610151E-2</v>
      </c>
    </row>
    <row r="31" spans="1:11" x14ac:dyDescent="0.35">
      <c r="A31" s="20" t="s">
        <v>33</v>
      </c>
      <c r="B31" s="6">
        <v>15.77</v>
      </c>
      <c r="C31" s="2">
        <v>2.02</v>
      </c>
      <c r="D31" s="2">
        <v>102.13500000000001</v>
      </c>
      <c r="E31" s="2">
        <v>294.51299999999998</v>
      </c>
      <c r="F31" s="6">
        <f t="shared" si="4"/>
        <v>2.7073876750317769</v>
      </c>
      <c r="G31" s="7">
        <f t="shared" si="8"/>
        <v>0.102135</v>
      </c>
      <c r="H31" s="2">
        <v>0.66769999999999996</v>
      </c>
      <c r="I31" s="7">
        <f t="shared" si="9"/>
        <v>0.44108581698367527</v>
      </c>
      <c r="J31" s="3">
        <v>5.74E-2</v>
      </c>
      <c r="K31" s="8">
        <f t="shared" si="7"/>
        <v>2.5318325894862961E-2</v>
      </c>
    </row>
    <row r="32" spans="1:11" ht="15" thickBot="1" x14ac:dyDescent="0.4">
      <c r="A32" s="20" t="s">
        <v>8</v>
      </c>
      <c r="B32" s="6">
        <v>0.81</v>
      </c>
      <c r="C32" s="2">
        <v>2.02</v>
      </c>
      <c r="D32" s="2">
        <v>102.13500000000001</v>
      </c>
      <c r="E32" s="2">
        <v>278.43</v>
      </c>
      <c r="F32" s="6">
        <f t="shared" si="4"/>
        <v>0.14709307101381403</v>
      </c>
      <c r="G32" s="7">
        <f t="shared" si="8"/>
        <v>0.102135</v>
      </c>
      <c r="H32" s="2">
        <v>0.66769999999999996</v>
      </c>
      <c r="I32" s="7">
        <f t="shared" si="9"/>
        <v>0.41699865208926168</v>
      </c>
      <c r="J32" s="3">
        <v>5.74E-2</v>
      </c>
      <c r="K32" s="8">
        <f t="shared" si="7"/>
        <v>2.393572262992362E-2</v>
      </c>
    </row>
    <row r="33" spans="1:17" ht="15" thickBot="1" x14ac:dyDescent="0.4">
      <c r="A33" s="20" t="s">
        <v>34</v>
      </c>
      <c r="B33" s="6">
        <v>0.93</v>
      </c>
      <c r="C33" s="2">
        <v>2.02</v>
      </c>
      <c r="D33" s="2">
        <v>102.13500000000001</v>
      </c>
      <c r="E33" s="2">
        <v>292.51299999999998</v>
      </c>
      <c r="F33" s="6">
        <f t="shared" si="4"/>
        <v>0.1607537083991156</v>
      </c>
      <c r="G33" s="7">
        <f t="shared" si="8"/>
        <v>0.102135</v>
      </c>
      <c r="H33" s="2">
        <v>0.66769999999999996</v>
      </c>
      <c r="I33" s="7">
        <f t="shared" si="9"/>
        <v>0.43809045978732963</v>
      </c>
      <c r="J33" s="3">
        <v>5.74E-2</v>
      </c>
      <c r="K33" s="8">
        <f t="shared" si="7"/>
        <v>2.514639239179272E-2</v>
      </c>
      <c r="M33" s="46" t="s">
        <v>53</v>
      </c>
      <c r="N33" s="46" t="s">
        <v>54</v>
      </c>
      <c r="O33" s="46"/>
    </row>
    <row r="34" spans="1:17" ht="15" thickBot="1" x14ac:dyDescent="0.4">
      <c r="A34" s="17" t="s">
        <v>5</v>
      </c>
      <c r="B34" s="6">
        <v>0.99</v>
      </c>
      <c r="C34" s="2">
        <v>2.02</v>
      </c>
      <c r="D34" s="2">
        <v>102.13500000000001</v>
      </c>
      <c r="E34" s="2">
        <v>326.56700000000001</v>
      </c>
      <c r="F34" s="6">
        <f t="shared" si="4"/>
        <v>0.1532802223624482</v>
      </c>
      <c r="G34" s="7">
        <f t="shared" ref="G34:G36" si="10">D34*0.001</f>
        <v>0.102135</v>
      </c>
      <c r="H34" s="2">
        <v>0.66769999999999996</v>
      </c>
      <c r="I34" s="7">
        <f t="shared" ref="I34:I36" si="11">((G34*B34)/(C34*F34))/H34</f>
        <v>0.48909240676950727</v>
      </c>
      <c r="J34" s="3">
        <v>5.74E-2</v>
      </c>
      <c r="K34" s="8">
        <f t="shared" si="5"/>
        <v>2.8073904148569716E-2</v>
      </c>
      <c r="M34" s="43" t="s">
        <v>0</v>
      </c>
      <c r="N34" s="43" t="s">
        <v>49</v>
      </c>
      <c r="P34" s="43" t="s">
        <v>52</v>
      </c>
    </row>
    <row r="35" spans="1:17" x14ac:dyDescent="0.35">
      <c r="A35" s="18" t="s">
        <v>6</v>
      </c>
      <c r="B35" s="6">
        <v>0.34</v>
      </c>
      <c r="C35" s="2">
        <v>2.02</v>
      </c>
      <c r="D35" s="2">
        <v>102.13500000000001</v>
      </c>
      <c r="E35" s="2">
        <v>324.56700000000001</v>
      </c>
      <c r="F35" s="6">
        <f t="shared" si="4"/>
        <v>5.296607358098758E-2</v>
      </c>
      <c r="G35" s="7">
        <f t="shared" si="10"/>
        <v>0.102135</v>
      </c>
      <c r="H35" s="2">
        <v>0.66769999999999996</v>
      </c>
      <c r="I35" s="7">
        <f t="shared" si="11"/>
        <v>0.48609704957316163</v>
      </c>
      <c r="J35" s="3">
        <v>5.74E-2</v>
      </c>
      <c r="K35" s="8">
        <f t="shared" si="5"/>
        <v>2.7901970645499478E-2</v>
      </c>
      <c r="M35" s="42" t="s">
        <v>1</v>
      </c>
      <c r="N35" s="42">
        <v>0.88</v>
      </c>
      <c r="P35" s="42">
        <v>0.91</v>
      </c>
    </row>
    <row r="36" spans="1:17" x14ac:dyDescent="0.35">
      <c r="A36" s="20" t="s">
        <v>9</v>
      </c>
      <c r="B36" s="6">
        <v>1.17</v>
      </c>
      <c r="C36" s="2">
        <v>2.02</v>
      </c>
      <c r="D36" s="2">
        <v>102.13500000000001</v>
      </c>
      <c r="E36" s="2">
        <v>320.56700000000001</v>
      </c>
      <c r="F36" s="6">
        <f t="shared" si="4"/>
        <v>0.18453989646501046</v>
      </c>
      <c r="G36" s="7">
        <f t="shared" si="10"/>
        <v>0.102135</v>
      </c>
      <c r="H36" s="2">
        <v>0.66769999999999996</v>
      </c>
      <c r="I36" s="7">
        <f t="shared" si="11"/>
        <v>0.4801063351804703</v>
      </c>
      <c r="J36" s="3">
        <v>5.74E-2</v>
      </c>
      <c r="K36" s="8">
        <f t="shared" si="5"/>
        <v>2.7558103639358997E-2</v>
      </c>
      <c r="M36" s="42" t="s">
        <v>27</v>
      </c>
      <c r="N36" s="42">
        <v>2.33</v>
      </c>
      <c r="P36" s="42" t="s">
        <v>58</v>
      </c>
    </row>
    <row r="37" spans="1:17" x14ac:dyDescent="0.35">
      <c r="A37" s="30" t="s">
        <v>42</v>
      </c>
      <c r="B37" s="32">
        <v>2.16</v>
      </c>
      <c r="C37" s="2">
        <v>2.02</v>
      </c>
      <c r="D37" s="2">
        <v>102.13500000000001</v>
      </c>
      <c r="E37" s="2">
        <v>318.56700000000001</v>
      </c>
      <c r="F37" s="6">
        <f t="shared" ref="F37" si="12">(B37*D37)/(C37*E37)</f>
        <v>0.34282792431839032</v>
      </c>
      <c r="G37" s="7">
        <f t="shared" ref="G37" si="13">D37*0.001</f>
        <v>0.102135</v>
      </c>
      <c r="H37" s="2">
        <v>0.66769999999999996</v>
      </c>
      <c r="I37" s="7">
        <f t="shared" ref="I37" si="14">((G37*B37)/(C37*F37))/H37</f>
        <v>0.47711097798412461</v>
      </c>
      <c r="J37" s="3">
        <v>5.74E-2</v>
      </c>
      <c r="K37" s="8">
        <f t="shared" ref="K37" si="15">I37*J37</f>
        <v>2.7386170136288752E-2</v>
      </c>
      <c r="M37" s="42" t="s">
        <v>4</v>
      </c>
      <c r="N37" s="42">
        <v>2.33</v>
      </c>
      <c r="P37" s="42">
        <v>2.41</v>
      </c>
    </row>
    <row r="38" spans="1:17" x14ac:dyDescent="0.35">
      <c r="A38" s="30" t="s">
        <v>10</v>
      </c>
      <c r="B38" s="6">
        <v>3.17</v>
      </c>
      <c r="C38" s="2">
        <v>2.02</v>
      </c>
      <c r="D38" s="2">
        <v>102.13500000000001</v>
      </c>
      <c r="E38" s="2">
        <v>316.56700000000001</v>
      </c>
      <c r="F38" s="6">
        <f>(B38*D38)/(C38*E38)</f>
        <v>0.50631039674488065</v>
      </c>
      <c r="G38" s="7">
        <f>D38*0.001</f>
        <v>0.102135</v>
      </c>
      <c r="H38" s="2">
        <v>0.66769999999999996</v>
      </c>
      <c r="I38" s="7">
        <f>((G38*B38)/(C38*F38))/H38</f>
        <v>0.47411562078777902</v>
      </c>
      <c r="J38" s="3">
        <v>5.74E-2</v>
      </c>
      <c r="K38" s="8">
        <f>I38*J38</f>
        <v>2.7214236633218515E-2</v>
      </c>
      <c r="M38" s="42" t="s">
        <v>32</v>
      </c>
      <c r="N38" s="42">
        <v>2.57</v>
      </c>
      <c r="P38" s="42">
        <v>2.66</v>
      </c>
    </row>
    <row r="39" spans="1:17" x14ac:dyDescent="0.35">
      <c r="A39" s="31" t="s">
        <v>11</v>
      </c>
      <c r="B39" s="6">
        <v>3.35</v>
      </c>
      <c r="C39" s="2">
        <v>2.02</v>
      </c>
      <c r="D39" s="2">
        <v>102.13500000000001</v>
      </c>
      <c r="E39" s="2">
        <v>354.62099999999998</v>
      </c>
      <c r="F39" s="6">
        <f>(B39*D39)/(C39*E39)</f>
        <v>0.47764317956409247</v>
      </c>
      <c r="G39" s="7">
        <f>D39*0.001</f>
        <v>0.102135</v>
      </c>
      <c r="H39" s="2">
        <v>0.66769999999999996</v>
      </c>
      <c r="I39" s="7">
        <f>((G39*B39)/(C39*F39))/H39</f>
        <v>0.53110828216264794</v>
      </c>
      <c r="J39" s="3">
        <v>5.74E-2</v>
      </c>
      <c r="K39" s="8">
        <f>I39*J39</f>
        <v>3.0485615396135993E-2</v>
      </c>
      <c r="M39" s="42" t="s">
        <v>5</v>
      </c>
      <c r="N39" s="42">
        <v>2.81</v>
      </c>
      <c r="P39" s="42">
        <v>2.91</v>
      </c>
    </row>
    <row r="40" spans="1:17" x14ac:dyDescent="0.35">
      <c r="A40" s="26" t="s">
        <v>12</v>
      </c>
      <c r="B40" s="6">
        <v>0.95</v>
      </c>
      <c r="C40" s="2">
        <v>2.02</v>
      </c>
      <c r="D40" s="2">
        <v>102.13500000000001</v>
      </c>
      <c r="E40" s="2">
        <v>352.62099999999998</v>
      </c>
      <c r="F40" s="6">
        <f>(B40*D40)/(C40*E40)</f>
        <v>0.13621930380979261</v>
      </c>
      <c r="G40" s="7">
        <f>D40*0.001</f>
        <v>0.102135</v>
      </c>
      <c r="H40" s="2">
        <v>0.66769999999999996</v>
      </c>
      <c r="I40" s="7">
        <f>((G40*B40)/(C40*F40))/H40</f>
        <v>0.52811292496630213</v>
      </c>
      <c r="J40" s="3">
        <v>5.74E-2</v>
      </c>
      <c r="K40" s="8">
        <f>I40*J40</f>
        <v>3.0313681893065741E-2</v>
      </c>
      <c r="M40" s="42" t="s">
        <v>11</v>
      </c>
      <c r="N40" s="42">
        <v>3.05</v>
      </c>
      <c r="P40" s="42">
        <v>3.15</v>
      </c>
    </row>
    <row r="41" spans="1:17" s="27" customFormat="1" x14ac:dyDescent="0.35">
      <c r="A41" s="30" t="s">
        <v>13</v>
      </c>
      <c r="B41" s="6">
        <v>2.14</v>
      </c>
      <c r="C41" s="2">
        <v>2.02</v>
      </c>
      <c r="D41" s="2">
        <v>102.13500000000001</v>
      </c>
      <c r="E41" s="2">
        <v>342.51499999999999</v>
      </c>
      <c r="F41" s="6">
        <f>(B41*D41)/(C41*E41)</f>
        <v>0.31590565593499337</v>
      </c>
      <c r="G41" s="7">
        <f>D41*0.001</f>
        <v>0.102135</v>
      </c>
      <c r="H41" s="2">
        <v>0.66769999999999996</v>
      </c>
      <c r="I41" s="7">
        <f>((G41*B41)/(C41*F41))/H41</f>
        <v>0.51297738505316759</v>
      </c>
      <c r="J41" s="3">
        <v>5.74E-2</v>
      </c>
      <c r="K41" s="8">
        <f>I41*J41</f>
        <v>2.9444901902051821E-2</v>
      </c>
      <c r="M41" s="52" t="s">
        <v>55</v>
      </c>
      <c r="N41" s="57">
        <f>SUM(N35:N40)</f>
        <v>13.969999999999999</v>
      </c>
      <c r="O41" s="58">
        <f>STDEVA(N35:N40)</f>
        <v>0.7627428574996078</v>
      </c>
      <c r="P41" s="57">
        <f>SUM(P35:P40)</f>
        <v>12.040000000000001</v>
      </c>
      <c r="Q41" s="58">
        <f>STDEVA(P35:P40)</f>
        <v>1.2603279996360734</v>
      </c>
    </row>
    <row r="42" spans="1:17" x14ac:dyDescent="0.35">
      <c r="A42" s="29" t="s">
        <v>14</v>
      </c>
      <c r="B42" s="9">
        <v>3.36</v>
      </c>
      <c r="C42" s="10">
        <v>2.02</v>
      </c>
      <c r="D42" s="10">
        <v>102.13500000000001</v>
      </c>
      <c r="E42" s="10">
        <v>380.67500000000001</v>
      </c>
      <c r="F42" s="9">
        <f>(B42*D42)/(C42*E42)</f>
        <v>0.44628074024319747</v>
      </c>
      <c r="G42" s="11">
        <f>D42*0.001</f>
        <v>0.102135</v>
      </c>
      <c r="H42" s="10">
        <v>0.66769999999999996</v>
      </c>
      <c r="I42" s="11">
        <f>((G42*B42)/(C42*F42))/H42</f>
        <v>0.57012880035944291</v>
      </c>
      <c r="J42" s="3">
        <v>5.74E-2</v>
      </c>
      <c r="K42" s="13">
        <f>I42*J42</f>
        <v>3.2725393140632025E-2</v>
      </c>
      <c r="M42" s="42"/>
      <c r="N42" s="42"/>
      <c r="P42" s="42"/>
    </row>
    <row r="43" spans="1:17" s="28" customFormat="1" x14ac:dyDescent="0.35">
      <c r="B43" s="25">
        <f>SUM(B20:B42)</f>
        <v>100</v>
      </c>
      <c r="C43" s="33"/>
      <c r="D43" s="33"/>
      <c r="E43" s="33"/>
      <c r="F43" s="32"/>
      <c r="G43" s="34"/>
      <c r="H43" s="33"/>
      <c r="I43" s="34"/>
      <c r="J43" s="35"/>
      <c r="K43" s="36">
        <f>SUM(K20:K42)</f>
        <v>0.56833814377714553</v>
      </c>
      <c r="M43" s="50" t="s">
        <v>29</v>
      </c>
      <c r="N43" s="50">
        <v>2.0699999999999998</v>
      </c>
      <c r="P43" s="50">
        <v>2.14</v>
      </c>
    </row>
    <row r="44" spans="1:17" x14ac:dyDescent="0.35">
      <c r="A44" s="1" t="s">
        <v>35</v>
      </c>
      <c r="M44" s="50" t="s">
        <v>59</v>
      </c>
      <c r="N44" s="50">
        <v>2.98</v>
      </c>
      <c r="P44" s="50">
        <v>3.08</v>
      </c>
    </row>
    <row r="45" spans="1:17" x14ac:dyDescent="0.35">
      <c r="A45" s="14" t="s">
        <v>0</v>
      </c>
      <c r="B45" s="15" t="s">
        <v>16</v>
      </c>
      <c r="C45" s="15" t="s">
        <v>15</v>
      </c>
      <c r="D45" s="15" t="s">
        <v>18</v>
      </c>
      <c r="E45" s="15" t="s">
        <v>19</v>
      </c>
      <c r="F45" s="15" t="s">
        <v>17</v>
      </c>
      <c r="G45" s="15" t="s">
        <v>22</v>
      </c>
      <c r="H45" s="15" t="s">
        <v>21</v>
      </c>
      <c r="I45" s="15" t="s">
        <v>20</v>
      </c>
      <c r="J45" s="4" t="s">
        <v>24</v>
      </c>
      <c r="K45" s="16" t="s">
        <v>23</v>
      </c>
      <c r="M45" s="42" t="s">
        <v>31</v>
      </c>
      <c r="N45" s="42">
        <v>2.31</v>
      </c>
      <c r="P45" s="42">
        <v>2.39</v>
      </c>
    </row>
    <row r="46" spans="1:17" x14ac:dyDescent="0.35">
      <c r="A46" s="5" t="s">
        <v>1</v>
      </c>
      <c r="B46" s="6">
        <v>3.94</v>
      </c>
      <c r="C46" s="4">
        <v>3.94</v>
      </c>
      <c r="D46" s="2">
        <v>102.13500000000001</v>
      </c>
      <c r="E46" s="2">
        <v>102.13500000000001</v>
      </c>
      <c r="F46" s="6">
        <f>(B46*D46)/(C46*E46)</f>
        <v>1</v>
      </c>
      <c r="G46" s="7">
        <f>D46*0.001</f>
        <v>0.102135</v>
      </c>
      <c r="H46" s="2">
        <v>0.66769999999999996</v>
      </c>
      <c r="I46" s="7">
        <f>((G46*B46)/(C46*F46))/H46</f>
        <v>0.15296540362438221</v>
      </c>
      <c r="J46" s="24">
        <v>5.9400000000000001E-2</v>
      </c>
      <c r="K46" s="8">
        <f>I46*J46</f>
        <v>9.0861449752883041E-3</v>
      </c>
      <c r="M46" s="42" t="s">
        <v>50</v>
      </c>
      <c r="N46" s="42">
        <v>2.4300000000000002</v>
      </c>
      <c r="P46" s="42" t="s">
        <v>58</v>
      </c>
    </row>
    <row r="47" spans="1:17" x14ac:dyDescent="0.35">
      <c r="A47" s="5" t="s">
        <v>2</v>
      </c>
      <c r="B47" s="6">
        <v>2.34</v>
      </c>
      <c r="C47" s="2">
        <v>3.94</v>
      </c>
      <c r="D47" s="2">
        <v>102.13500000000001</v>
      </c>
      <c r="E47" s="2">
        <v>158.24299999999999</v>
      </c>
      <c r="F47" s="6">
        <f t="shared" ref="F47" si="16">(B47*D47)/(C47*E47)</f>
        <v>0.38332727430610081</v>
      </c>
      <c r="G47" s="7">
        <f>D47*0.001</f>
        <v>0.102135</v>
      </c>
      <c r="H47" s="2">
        <v>0.66769999999999996</v>
      </c>
      <c r="I47" s="7">
        <f>((G47*B47)/(C47*F47))/H47</f>
        <v>0.23699715441066344</v>
      </c>
      <c r="J47" s="3">
        <v>5.9400000000000001E-2</v>
      </c>
      <c r="K47" s="8">
        <f t="shared" ref="K47" si="17">I47*J47</f>
        <v>1.4077630971993408E-2</v>
      </c>
      <c r="M47" s="42" t="s">
        <v>51</v>
      </c>
      <c r="N47" s="42">
        <v>3.03</v>
      </c>
      <c r="P47" s="42">
        <v>3.14</v>
      </c>
    </row>
    <row r="48" spans="1:17" x14ac:dyDescent="0.35">
      <c r="A48" s="17" t="s">
        <v>28</v>
      </c>
      <c r="B48" s="6" t="s">
        <v>37</v>
      </c>
      <c r="C48" s="2">
        <v>3.94</v>
      </c>
      <c r="D48" s="2">
        <v>102.13500000000001</v>
      </c>
      <c r="E48" s="2">
        <v>214.351</v>
      </c>
      <c r="F48" s="6" t="e">
        <f>(B48*D48)/(C48*E48)</f>
        <v>#VALUE!</v>
      </c>
      <c r="G48" s="7">
        <f>D48*0.001</f>
        <v>0.102135</v>
      </c>
      <c r="H48" s="2">
        <v>0.66769999999999996</v>
      </c>
      <c r="I48" s="7" t="e">
        <f>((G48*B48)/(C48*F48))/H48</f>
        <v>#VALUE!</v>
      </c>
      <c r="J48" s="3">
        <v>5.9400000000000001E-2</v>
      </c>
      <c r="K48" s="8"/>
      <c r="M48" s="42" t="s">
        <v>14</v>
      </c>
      <c r="N48" s="42">
        <v>3.27</v>
      </c>
      <c r="P48" s="42">
        <v>3.39</v>
      </c>
    </row>
    <row r="49" spans="1:17" x14ac:dyDescent="0.35">
      <c r="A49" s="17" t="s">
        <v>27</v>
      </c>
      <c r="B49" s="6" t="s">
        <v>37</v>
      </c>
      <c r="C49" s="2">
        <v>3.94</v>
      </c>
      <c r="D49" s="2">
        <v>102.13500000000001</v>
      </c>
      <c r="E49" s="2">
        <v>270.459</v>
      </c>
      <c r="F49" s="6" t="e">
        <f t="shared" ref="F49:F67" si="18">(B49*D49)/(C49*E49)</f>
        <v>#VALUE!</v>
      </c>
      <c r="G49" s="7">
        <f>D49*0.001</f>
        <v>0.102135</v>
      </c>
      <c r="H49" s="2">
        <v>0.66769999999999996</v>
      </c>
      <c r="I49" s="7" t="e">
        <f>((G49*B49)/(C49*F49))/H49</f>
        <v>#VALUE!</v>
      </c>
      <c r="J49" s="3">
        <v>5.9400000000000001E-2</v>
      </c>
      <c r="K49" s="8"/>
      <c r="M49" s="52" t="s">
        <v>56</v>
      </c>
      <c r="N49" s="57">
        <f>SUM(N43:N48)</f>
        <v>16.09</v>
      </c>
      <c r="O49" s="58">
        <f>STDEVA(N43:N48)</f>
        <v>0.47583260361882035</v>
      </c>
      <c r="P49" s="57">
        <f>SUM(P43:P48)</f>
        <v>14.140000000000002</v>
      </c>
      <c r="Q49" s="58">
        <f>STDEVA(P43:P48)</f>
        <v>1.2495225754930022</v>
      </c>
    </row>
    <row r="50" spans="1:17" x14ac:dyDescent="0.35">
      <c r="A50" s="18" t="s">
        <v>29</v>
      </c>
      <c r="B50" s="6">
        <v>2.94</v>
      </c>
      <c r="C50" s="2">
        <v>3.94</v>
      </c>
      <c r="D50" s="2">
        <v>102.13500000000001</v>
      </c>
      <c r="E50" s="2">
        <v>240.405</v>
      </c>
      <c r="F50" s="6">
        <f t="shared" si="18"/>
        <v>0.31701674743667019</v>
      </c>
      <c r="G50" s="7">
        <f t="shared" ref="G50:G59" si="19">D50*0.001</f>
        <v>0.102135</v>
      </c>
      <c r="H50" s="2">
        <v>0.66769999999999996</v>
      </c>
      <c r="I50" s="7">
        <f t="shared" ref="I50:I59" si="20">((G50*B50)/(C50*F50))/H50</f>
        <v>0.36004942339373974</v>
      </c>
      <c r="J50" s="3">
        <v>5.9400000000000001E-2</v>
      </c>
      <c r="K50" s="8">
        <f t="shared" ref="K50:K68" si="21">I50*J50</f>
        <v>2.1386935749588141E-2</v>
      </c>
      <c r="M50" s="44"/>
      <c r="N50" s="44"/>
      <c r="P50" s="44"/>
    </row>
    <row r="51" spans="1:17" x14ac:dyDescent="0.35">
      <c r="A51" s="17" t="s">
        <v>30</v>
      </c>
      <c r="B51" s="6" t="s">
        <v>37</v>
      </c>
      <c r="C51" s="2">
        <v>3.94</v>
      </c>
      <c r="D51" s="2">
        <v>102.13500000000001</v>
      </c>
      <c r="E51" s="2">
        <v>256.43200000000002</v>
      </c>
      <c r="F51" s="6" t="e">
        <f t="shared" si="18"/>
        <v>#VALUE!</v>
      </c>
      <c r="G51" s="7">
        <f t="shared" si="19"/>
        <v>0.102135</v>
      </c>
      <c r="H51" s="2">
        <v>0.66769999999999996</v>
      </c>
      <c r="I51" s="7" t="e">
        <f t="shared" si="20"/>
        <v>#VALUE!</v>
      </c>
      <c r="J51" s="3">
        <v>5.9400000000000001E-2</v>
      </c>
      <c r="K51" s="8"/>
      <c r="M51" s="42" t="s">
        <v>33</v>
      </c>
      <c r="N51" s="42">
        <v>2.5299999999999998</v>
      </c>
      <c r="P51" s="45" t="s">
        <v>58</v>
      </c>
    </row>
    <row r="52" spans="1:17" x14ac:dyDescent="0.35">
      <c r="A52" s="18" t="s">
        <v>3</v>
      </c>
      <c r="B52" s="6">
        <v>23.53</v>
      </c>
      <c r="C52" s="2">
        <v>3.94</v>
      </c>
      <c r="D52" s="2">
        <v>102.13500000000001</v>
      </c>
      <c r="E52" s="2">
        <v>346.5</v>
      </c>
      <c r="F52" s="6">
        <f t="shared" si="18"/>
        <v>1.760342035291274</v>
      </c>
      <c r="G52" s="7">
        <f t="shared" si="19"/>
        <v>0.102135</v>
      </c>
      <c r="H52" s="2">
        <v>0.66769999999999996</v>
      </c>
      <c r="I52" s="7">
        <f t="shared" si="20"/>
        <v>0.51894563426688645</v>
      </c>
      <c r="J52" s="3">
        <v>5.9400000000000001E-2</v>
      </c>
      <c r="K52" s="8">
        <f t="shared" si="21"/>
        <v>3.0825370675453056E-2</v>
      </c>
      <c r="M52" s="42" t="s">
        <v>8</v>
      </c>
      <c r="N52" s="42">
        <v>2.39</v>
      </c>
      <c r="P52" s="45" t="s">
        <v>58</v>
      </c>
    </row>
    <row r="53" spans="1:17" x14ac:dyDescent="0.35">
      <c r="A53" s="17" t="s">
        <v>4</v>
      </c>
      <c r="B53" s="6">
        <v>3.58</v>
      </c>
      <c r="C53" s="2">
        <v>3.94</v>
      </c>
      <c r="D53" s="2">
        <v>102.13500000000001</v>
      </c>
      <c r="E53" s="2">
        <v>270.459</v>
      </c>
      <c r="F53" s="6">
        <f t="shared" si="18"/>
        <v>0.34313100329552565</v>
      </c>
      <c r="G53" s="7">
        <f t="shared" si="19"/>
        <v>0.102135</v>
      </c>
      <c r="H53" s="2">
        <v>0.66769999999999996</v>
      </c>
      <c r="I53" s="7">
        <f t="shared" si="20"/>
        <v>0.40506065598322605</v>
      </c>
      <c r="J53" s="3">
        <v>5.9400000000000001E-2</v>
      </c>
      <c r="K53" s="8">
        <f t="shared" si="21"/>
        <v>2.4060602965403629E-2</v>
      </c>
      <c r="M53" s="42" t="s">
        <v>34</v>
      </c>
      <c r="N53" s="42">
        <v>2.5099999999999998</v>
      </c>
      <c r="P53" s="45" t="s">
        <v>58</v>
      </c>
    </row>
    <row r="54" spans="1:17" x14ac:dyDescent="0.35">
      <c r="A54" s="18" t="s">
        <v>31</v>
      </c>
      <c r="B54" s="6">
        <v>1.32</v>
      </c>
      <c r="C54" s="2">
        <v>3.94</v>
      </c>
      <c r="D54" s="2">
        <v>102.13500000000001</v>
      </c>
      <c r="E54" s="2">
        <v>268.459</v>
      </c>
      <c r="F54" s="6">
        <f t="shared" si="18"/>
        <v>0.1274601233666342</v>
      </c>
      <c r="G54" s="7">
        <f t="shared" si="19"/>
        <v>0.102135</v>
      </c>
      <c r="H54" s="2">
        <v>0.66769999999999996</v>
      </c>
      <c r="I54" s="7">
        <f t="shared" si="20"/>
        <v>0.40206529878688035</v>
      </c>
      <c r="J54" s="3">
        <v>5.9400000000000001E-2</v>
      </c>
      <c r="K54" s="8">
        <f t="shared" si="21"/>
        <v>2.3882678747940693E-2</v>
      </c>
      <c r="M54" s="42" t="s">
        <v>9</v>
      </c>
      <c r="N54" s="42">
        <v>2.76</v>
      </c>
      <c r="P54" s="42">
        <v>2.85</v>
      </c>
    </row>
    <row r="55" spans="1:17" x14ac:dyDescent="0.35">
      <c r="A55" s="17" t="s">
        <v>32</v>
      </c>
      <c r="B55" s="6">
        <v>2.97</v>
      </c>
      <c r="C55" s="2">
        <v>3.94</v>
      </c>
      <c r="D55" s="2">
        <v>102.13500000000001</v>
      </c>
      <c r="E55" s="2">
        <v>298.51299999999998</v>
      </c>
      <c r="F55" s="6">
        <f t="shared" si="18"/>
        <v>0.2579120133209854</v>
      </c>
      <c r="G55" s="7">
        <f t="shared" si="19"/>
        <v>0.102135</v>
      </c>
      <c r="H55" s="2">
        <v>0.66769999999999996</v>
      </c>
      <c r="I55" s="7">
        <f t="shared" si="20"/>
        <v>0.44707653137636671</v>
      </c>
      <c r="J55" s="3">
        <v>5.9400000000000001E-2</v>
      </c>
      <c r="K55" s="8">
        <f t="shared" si="21"/>
        <v>2.6556345963756185E-2</v>
      </c>
      <c r="M55" s="42" t="s">
        <v>42</v>
      </c>
      <c r="N55" s="42">
        <v>2.73</v>
      </c>
      <c r="P55" s="48">
        <v>2.83</v>
      </c>
    </row>
    <row r="56" spans="1:17" x14ac:dyDescent="0.35">
      <c r="A56" s="18" t="s">
        <v>7</v>
      </c>
      <c r="B56" s="6" t="s">
        <v>37</v>
      </c>
      <c r="C56" s="2">
        <v>3.94</v>
      </c>
      <c r="D56" s="2">
        <v>102.13500000000001</v>
      </c>
      <c r="E56" s="2">
        <v>282.45999999999998</v>
      </c>
      <c r="F56" s="6" t="e">
        <f t="shared" si="18"/>
        <v>#VALUE!</v>
      </c>
      <c r="G56" s="7">
        <f t="shared" si="19"/>
        <v>0.102135</v>
      </c>
      <c r="H56" s="2">
        <v>0.66769999999999996</v>
      </c>
      <c r="I56" s="7" t="e">
        <f t="shared" si="20"/>
        <v>#VALUE!</v>
      </c>
      <c r="J56" s="3">
        <v>5.9400000000000001E-2</v>
      </c>
      <c r="K56" s="8"/>
      <c r="M56" s="38" t="s">
        <v>10</v>
      </c>
      <c r="N56" s="38">
        <v>2.72</v>
      </c>
      <c r="P56" s="38">
        <v>2.82</v>
      </c>
    </row>
    <row r="57" spans="1:17" x14ac:dyDescent="0.35">
      <c r="A57" s="20" t="s">
        <v>33</v>
      </c>
      <c r="B57" s="6" t="s">
        <v>37</v>
      </c>
      <c r="C57" s="2">
        <v>3.94</v>
      </c>
      <c r="D57" s="2">
        <v>102.13500000000001</v>
      </c>
      <c r="E57" s="2">
        <v>294.51299999999998</v>
      </c>
      <c r="F57" s="6" t="e">
        <f t="shared" si="18"/>
        <v>#VALUE!</v>
      </c>
      <c r="G57" s="7">
        <f t="shared" si="19"/>
        <v>0.102135</v>
      </c>
      <c r="H57" s="2">
        <v>0.66769999999999996</v>
      </c>
      <c r="I57" s="7" t="e">
        <f t="shared" si="20"/>
        <v>#VALUE!</v>
      </c>
      <c r="J57" s="3">
        <v>5.9400000000000001E-2</v>
      </c>
      <c r="K57" s="8"/>
      <c r="M57" s="42" t="s">
        <v>60</v>
      </c>
      <c r="N57" s="42">
        <v>2.94</v>
      </c>
      <c r="P57" s="38" t="s">
        <v>58</v>
      </c>
    </row>
    <row r="58" spans="1:17" x14ac:dyDescent="0.35">
      <c r="A58" s="20" t="s">
        <v>8</v>
      </c>
      <c r="B58" s="6" t="s">
        <v>37</v>
      </c>
      <c r="C58" s="2">
        <v>3.94</v>
      </c>
      <c r="D58" s="2">
        <v>102.13500000000001</v>
      </c>
      <c r="E58" s="2">
        <v>278.43</v>
      </c>
      <c r="F58" s="6" t="e">
        <f t="shared" si="18"/>
        <v>#VALUE!</v>
      </c>
      <c r="G58" s="7">
        <f t="shared" si="19"/>
        <v>0.102135</v>
      </c>
      <c r="H58" s="2">
        <v>0.66769999999999996</v>
      </c>
      <c r="I58" s="7" t="e">
        <f t="shared" si="20"/>
        <v>#VALUE!</v>
      </c>
      <c r="J58" s="3">
        <v>5.9400000000000001E-2</v>
      </c>
      <c r="K58" s="8"/>
      <c r="M58" s="56" t="s">
        <v>57</v>
      </c>
      <c r="N58" s="51">
        <f>SUM(N51:N57)</f>
        <v>18.580000000000002</v>
      </c>
      <c r="O58" s="58">
        <f>STDEVA(N51:N57)</f>
        <v>0.18662414481671824</v>
      </c>
      <c r="P58" s="51">
        <f>SUM(P51:P57)</f>
        <v>8.5</v>
      </c>
      <c r="Q58" s="58">
        <f>STDEVA(P51:P57)</f>
        <v>1.5145060486602788</v>
      </c>
    </row>
    <row r="59" spans="1:17" x14ac:dyDescent="0.35">
      <c r="A59" s="20" t="s">
        <v>34</v>
      </c>
      <c r="B59" s="6" t="s">
        <v>37</v>
      </c>
      <c r="C59" s="2">
        <v>3.94</v>
      </c>
      <c r="D59" s="2">
        <v>102.13500000000001</v>
      </c>
      <c r="E59" s="2">
        <v>292.51299999999998</v>
      </c>
      <c r="F59" s="6" t="e">
        <f t="shared" si="18"/>
        <v>#VALUE!</v>
      </c>
      <c r="G59" s="7">
        <f t="shared" si="19"/>
        <v>0.102135</v>
      </c>
      <c r="H59" s="2">
        <v>0.66769999999999996</v>
      </c>
      <c r="I59" s="7" t="e">
        <f t="shared" si="20"/>
        <v>#VALUE!</v>
      </c>
      <c r="J59" s="3">
        <v>5.9400000000000001E-2</v>
      </c>
      <c r="K59" s="8"/>
    </row>
    <row r="60" spans="1:17" x14ac:dyDescent="0.35">
      <c r="A60" s="17" t="s">
        <v>5</v>
      </c>
      <c r="B60" s="6">
        <v>4.72</v>
      </c>
      <c r="C60" s="2">
        <v>3.94</v>
      </c>
      <c r="D60" s="2">
        <v>102.13500000000001</v>
      </c>
      <c r="E60" s="2">
        <v>326.56700000000001</v>
      </c>
      <c r="F60" s="6">
        <f t="shared" si="18"/>
        <v>0.37466926936689898</v>
      </c>
      <c r="G60" s="7">
        <f t="shared" ref="G60:G68" si="22">D60*0.001</f>
        <v>0.102135</v>
      </c>
      <c r="H60" s="2">
        <v>0.66769999999999996</v>
      </c>
      <c r="I60" s="7">
        <f t="shared" ref="I60:I68" si="23">((G60*B60)/(C60*F60))/H60</f>
        <v>0.48909240676950727</v>
      </c>
      <c r="J60" s="3">
        <v>5.9400000000000001E-2</v>
      </c>
      <c r="K60" s="8">
        <f t="shared" si="21"/>
        <v>2.9052088962108733E-2</v>
      </c>
    </row>
    <row r="61" spans="1:17" x14ac:dyDescent="0.35">
      <c r="A61" s="18" t="s">
        <v>6</v>
      </c>
      <c r="B61" s="6">
        <v>0.67</v>
      </c>
      <c r="C61" s="2">
        <v>3.94</v>
      </c>
      <c r="D61" s="2">
        <v>102.13500000000001</v>
      </c>
      <c r="E61" s="2">
        <v>324.56700000000001</v>
      </c>
      <c r="F61" s="6">
        <f>(B61*D61)/(C61*E61)</f>
        <v>5.3511707960964917E-2</v>
      </c>
      <c r="G61" s="7">
        <f t="shared" si="22"/>
        <v>0.102135</v>
      </c>
      <c r="H61" s="2">
        <v>0.66769999999999996</v>
      </c>
      <c r="I61" s="7">
        <f>((G61*B61)/(C61*F61))/H61</f>
        <v>0.48609704957316152</v>
      </c>
      <c r="J61" s="3">
        <v>5.9400000000000001E-2</v>
      </c>
      <c r="K61" s="8">
        <f>I61*J61</f>
        <v>2.8874164744645794E-2</v>
      </c>
    </row>
    <row r="62" spans="1:17" x14ac:dyDescent="0.35">
      <c r="A62" s="20" t="s">
        <v>9</v>
      </c>
      <c r="B62" s="6">
        <v>1.52</v>
      </c>
      <c r="C62" s="2">
        <v>3.94</v>
      </c>
      <c r="D62" s="2">
        <v>102.13500000000001</v>
      </c>
      <c r="E62" s="2">
        <v>320.56700000000001</v>
      </c>
      <c r="F62" s="6">
        <f t="shared" si="18"/>
        <v>0.1229145078107875</v>
      </c>
      <c r="G62" s="7">
        <f t="shared" si="22"/>
        <v>0.102135</v>
      </c>
      <c r="H62" s="2">
        <v>0.66769999999999996</v>
      </c>
      <c r="I62" s="7">
        <f t="shared" si="23"/>
        <v>0.4801063351804703</v>
      </c>
      <c r="J62" s="3">
        <v>5.9400000000000001E-2</v>
      </c>
      <c r="K62" s="8">
        <f t="shared" si="21"/>
        <v>2.8518316309719936E-2</v>
      </c>
      <c r="N62" s="47"/>
      <c r="O62" s="47"/>
    </row>
    <row r="63" spans="1:17" x14ac:dyDescent="0.35">
      <c r="A63" s="20" t="s">
        <v>42</v>
      </c>
      <c r="B63" s="6">
        <v>11.57</v>
      </c>
      <c r="C63" s="2">
        <v>3.94</v>
      </c>
      <c r="D63" s="2">
        <v>102.13500000000001</v>
      </c>
      <c r="E63" s="2">
        <v>318.56700000000001</v>
      </c>
      <c r="F63" s="6">
        <f t="shared" ref="F63" si="24">(B63*D63)/(C63*E63)</f>
        <v>0.94147966610439304</v>
      </c>
      <c r="G63" s="7">
        <f t="shared" ref="G63" si="25">D63*0.001</f>
        <v>0.102135</v>
      </c>
      <c r="H63" s="2">
        <v>0.66769999999999996</v>
      </c>
      <c r="I63" s="7">
        <f t="shared" ref="I63" si="26">((G63*B63)/(C63*F63))/H63</f>
        <v>0.47711097798412461</v>
      </c>
      <c r="J63" s="3">
        <v>5.9400000000000001E-2</v>
      </c>
      <c r="K63" s="8">
        <f t="shared" ref="K63" si="27">I63*J63</f>
        <v>2.8340392092257003E-2</v>
      </c>
    </row>
    <row r="64" spans="1:17" x14ac:dyDescent="0.35">
      <c r="A64" s="20" t="s">
        <v>10</v>
      </c>
      <c r="B64" s="6">
        <v>0.99</v>
      </c>
      <c r="C64" s="2">
        <v>3.94</v>
      </c>
      <c r="D64" s="2">
        <v>102.13500000000001</v>
      </c>
      <c r="E64" s="2">
        <v>316.56700000000001</v>
      </c>
      <c r="F64" s="6">
        <f t="shared" si="18"/>
        <v>8.1067713767267083E-2</v>
      </c>
      <c r="G64" s="7">
        <f t="shared" si="22"/>
        <v>0.102135</v>
      </c>
      <c r="H64" s="2">
        <v>0.66769999999999996</v>
      </c>
      <c r="I64" s="7">
        <f t="shared" si="23"/>
        <v>0.47411562078777897</v>
      </c>
      <c r="J64" s="3">
        <v>5.9400000000000001E-2</v>
      </c>
      <c r="K64" s="8">
        <f t="shared" si="21"/>
        <v>2.8162467874794071E-2</v>
      </c>
    </row>
    <row r="65" spans="1:11" x14ac:dyDescent="0.35">
      <c r="A65" s="17" t="s">
        <v>11</v>
      </c>
      <c r="B65" s="6">
        <v>7.54</v>
      </c>
      <c r="C65" s="2">
        <v>3.94</v>
      </c>
      <c r="D65" s="2">
        <v>102.13500000000001</v>
      </c>
      <c r="E65" s="2">
        <v>354.62099999999998</v>
      </c>
      <c r="F65" s="6">
        <f>(B65*D65)/(C65*E65)</f>
        <v>0.55116961431205247</v>
      </c>
      <c r="G65" s="7">
        <f t="shared" si="22"/>
        <v>0.102135</v>
      </c>
      <c r="H65" s="2">
        <v>0.66769999999999996</v>
      </c>
      <c r="I65" s="7">
        <f t="shared" si="23"/>
        <v>0.53110828216264783</v>
      </c>
      <c r="J65" s="3">
        <v>5.9400000000000001E-2</v>
      </c>
      <c r="K65" s="8">
        <f t="shared" si="21"/>
        <v>3.1547831960461278E-2</v>
      </c>
    </row>
    <row r="66" spans="1:11" x14ac:dyDescent="0.35">
      <c r="A66" s="18" t="s">
        <v>12</v>
      </c>
      <c r="B66" s="6">
        <v>18.97</v>
      </c>
      <c r="C66" s="2">
        <v>3.94</v>
      </c>
      <c r="D66" s="2">
        <v>102.13500000000001</v>
      </c>
      <c r="E66" s="2">
        <v>352.62099999999998</v>
      </c>
      <c r="F66" s="6">
        <f t="shared" si="18"/>
        <v>1.3945610447258792</v>
      </c>
      <c r="G66" s="7">
        <f t="shared" si="22"/>
        <v>0.102135</v>
      </c>
      <c r="H66" s="2">
        <v>0.66769999999999996</v>
      </c>
      <c r="I66" s="7">
        <f t="shared" si="23"/>
        <v>0.52811292496630224</v>
      </c>
      <c r="J66" s="3">
        <v>5.9400000000000001E-2</v>
      </c>
      <c r="K66" s="8">
        <f t="shared" si="21"/>
        <v>3.1369907742998353E-2</v>
      </c>
    </row>
    <row r="67" spans="1:11" x14ac:dyDescent="0.35">
      <c r="A67" s="20" t="s">
        <v>13</v>
      </c>
      <c r="B67" s="6" t="s">
        <v>37</v>
      </c>
      <c r="C67" s="2">
        <v>3.94</v>
      </c>
      <c r="D67" s="2">
        <v>102.13500000000001</v>
      </c>
      <c r="E67" s="2">
        <v>342.51499999999999</v>
      </c>
      <c r="F67" s="6" t="e">
        <f t="shared" si="18"/>
        <v>#VALUE!</v>
      </c>
      <c r="G67" s="7">
        <f t="shared" si="22"/>
        <v>0.102135</v>
      </c>
      <c r="H67" s="2">
        <v>0.66769999999999996</v>
      </c>
      <c r="I67" s="7" t="e">
        <f t="shared" si="23"/>
        <v>#VALUE!</v>
      </c>
      <c r="J67" s="3">
        <v>5.9400000000000001E-2</v>
      </c>
      <c r="K67" s="8"/>
    </row>
    <row r="68" spans="1:11" x14ac:dyDescent="0.35">
      <c r="A68" s="19" t="s">
        <v>14</v>
      </c>
      <c r="B68" s="9">
        <v>13.4</v>
      </c>
      <c r="C68" s="10">
        <v>3.94</v>
      </c>
      <c r="D68" s="10">
        <v>102.13500000000001</v>
      </c>
      <c r="E68" s="10">
        <v>380.67500000000001</v>
      </c>
      <c r="F68" s="9">
        <f>(B68*D68)/(C68*E68)</f>
        <v>0.91249147003435993</v>
      </c>
      <c r="G68" s="11">
        <f t="shared" si="22"/>
        <v>0.102135</v>
      </c>
      <c r="H68" s="10">
        <v>0.66769999999999996</v>
      </c>
      <c r="I68" s="11">
        <f t="shared" si="23"/>
        <v>0.57012880035944291</v>
      </c>
      <c r="J68" s="12">
        <v>5.9400000000000001E-2</v>
      </c>
      <c r="K68" s="13">
        <f t="shared" si="21"/>
        <v>3.3865650741350908E-2</v>
      </c>
    </row>
    <row r="69" spans="1:11" x14ac:dyDescent="0.35">
      <c r="B69" s="25">
        <f>SUM(B46:B68)</f>
        <v>100.00000000000001</v>
      </c>
      <c r="K69" s="36">
        <f>SUM(K46:K68)</f>
        <v>0.38960653047775956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opLeftCell="A57" workbookViewId="0">
      <selection activeCell="K77" sqref="K77"/>
    </sheetView>
  </sheetViews>
  <sheetFormatPr defaultRowHeight="14.5" x14ac:dyDescent="0.35"/>
  <cols>
    <col min="13" max="13" width="18.453125" customWidth="1"/>
    <col min="14" max="14" width="14.36328125" customWidth="1"/>
    <col min="15" max="15" width="8.1796875" customWidth="1"/>
    <col min="16" max="16" width="10.81640625" customWidth="1"/>
    <col min="17" max="17" width="7.453125" customWidth="1"/>
  </cols>
  <sheetData>
    <row r="1" spans="1:11" x14ac:dyDescent="0.35">
      <c r="A1" s="1" t="s">
        <v>36</v>
      </c>
    </row>
    <row r="2" spans="1:11" x14ac:dyDescent="0.35">
      <c r="A2" s="14" t="s">
        <v>0</v>
      </c>
      <c r="B2" s="15" t="s">
        <v>16</v>
      </c>
      <c r="C2" s="15" t="s">
        <v>15</v>
      </c>
      <c r="D2" s="15" t="s">
        <v>18</v>
      </c>
      <c r="E2" s="15" t="s">
        <v>19</v>
      </c>
      <c r="F2" s="15" t="s">
        <v>17</v>
      </c>
      <c r="G2" s="15" t="s">
        <v>22</v>
      </c>
      <c r="H2" s="15" t="s">
        <v>21</v>
      </c>
      <c r="I2" s="15" t="s">
        <v>20</v>
      </c>
      <c r="J2" s="15" t="s">
        <v>24</v>
      </c>
      <c r="K2" s="16" t="s">
        <v>23</v>
      </c>
    </row>
    <row r="3" spans="1:11" x14ac:dyDescent="0.35">
      <c r="A3" s="5" t="s">
        <v>1</v>
      </c>
      <c r="B3" s="6">
        <v>2.06</v>
      </c>
      <c r="C3" s="2">
        <v>2.06</v>
      </c>
      <c r="D3" s="2">
        <v>102.13500000000001</v>
      </c>
      <c r="E3" s="2">
        <v>102.13500000000001</v>
      </c>
      <c r="F3" s="6">
        <f>(B3*D3)/(C3*E3)</f>
        <v>1</v>
      </c>
      <c r="G3" s="7">
        <f>D3*0.001</f>
        <v>0.102135</v>
      </c>
      <c r="H3" s="2">
        <v>0.73629999999999995</v>
      </c>
      <c r="I3" s="7">
        <f>((G3*B3)/(C3*F3))/H3</f>
        <v>0.13871383946760832</v>
      </c>
      <c r="J3" s="3">
        <v>3.5000000000000003E-2</v>
      </c>
      <c r="K3" s="8">
        <f>I3*J3</f>
        <v>4.8549843813662915E-3</v>
      </c>
    </row>
    <row r="4" spans="1:11" x14ac:dyDescent="0.35">
      <c r="A4" s="5" t="s">
        <v>2</v>
      </c>
      <c r="B4" s="6">
        <v>3.13</v>
      </c>
      <c r="C4" s="2">
        <v>2.06</v>
      </c>
      <c r="D4" s="2">
        <v>102.13500000000001</v>
      </c>
      <c r="E4" s="2">
        <v>158.24299999999999</v>
      </c>
      <c r="F4" s="6">
        <f t="shared" ref="F4" si="0">(B4*D4)/(C4*E4)</f>
        <v>0.98067973865191604</v>
      </c>
      <c r="G4" s="7">
        <f>D4*0.001</f>
        <v>0.102135</v>
      </c>
      <c r="H4" s="2">
        <v>0.73629999999999995</v>
      </c>
      <c r="I4" s="7">
        <f>((G4*B4)/(C4*F4))/H4</f>
        <v>0.2149164742632079</v>
      </c>
      <c r="J4" s="3">
        <v>3.5000000000000003E-2</v>
      </c>
      <c r="K4" s="8">
        <f t="shared" ref="K4" si="1">I4*J4</f>
        <v>7.522076599212277E-3</v>
      </c>
    </row>
    <row r="5" spans="1:11" x14ac:dyDescent="0.35">
      <c r="A5" s="17" t="s">
        <v>28</v>
      </c>
      <c r="B5" s="6" t="s">
        <v>37</v>
      </c>
      <c r="C5" s="2">
        <v>2.06</v>
      </c>
      <c r="D5" s="2">
        <v>102.13500000000001</v>
      </c>
      <c r="E5" s="2">
        <v>214.351</v>
      </c>
      <c r="F5" s="6" t="e">
        <f>(B5*D5)/(C5*E5)</f>
        <v>#VALUE!</v>
      </c>
      <c r="G5" s="7">
        <f>D5*0.001</f>
        <v>0.102135</v>
      </c>
      <c r="H5" s="2">
        <v>0.73629999999999995</v>
      </c>
      <c r="I5" s="7" t="e">
        <f>((G5*B5)/(C5*F5))/H5</f>
        <v>#VALUE!</v>
      </c>
      <c r="J5" s="3">
        <v>3.5000000000000003E-2</v>
      </c>
      <c r="K5" s="8"/>
    </row>
    <row r="6" spans="1:11" x14ac:dyDescent="0.35">
      <c r="A6" s="17" t="s">
        <v>27</v>
      </c>
      <c r="B6" s="6" t="s">
        <v>37</v>
      </c>
      <c r="C6" s="2">
        <v>2.06</v>
      </c>
      <c r="D6" s="2">
        <v>102.13500000000001</v>
      </c>
      <c r="E6" s="2">
        <v>270.459</v>
      </c>
      <c r="F6" s="6" t="e">
        <f t="shared" ref="F6:F24" si="2">(B6*D6)/(C6*E6)</f>
        <v>#VALUE!</v>
      </c>
      <c r="G6" s="7">
        <f>D6*0.001</f>
        <v>0.102135</v>
      </c>
      <c r="H6" s="2">
        <v>0.73629999999999995</v>
      </c>
      <c r="I6" s="7" t="e">
        <f>((G6*B6)/(C6*F6))/H6</f>
        <v>#VALUE!</v>
      </c>
      <c r="J6" s="3">
        <v>3.5000000000000003E-2</v>
      </c>
      <c r="K6" s="8"/>
    </row>
    <row r="7" spans="1:11" x14ac:dyDescent="0.35">
      <c r="A7" s="18" t="s">
        <v>29</v>
      </c>
      <c r="B7" s="6">
        <v>7.53</v>
      </c>
      <c r="C7" s="2">
        <v>2.06</v>
      </c>
      <c r="D7" s="2">
        <v>102.13500000000001</v>
      </c>
      <c r="E7" s="2">
        <v>240.405</v>
      </c>
      <c r="F7" s="6">
        <f t="shared" si="2"/>
        <v>1.552954934664259</v>
      </c>
      <c r="G7" s="7">
        <f t="shared" ref="G7:G16" si="3">D7*0.001</f>
        <v>0.102135</v>
      </c>
      <c r="H7" s="2">
        <v>0.73629999999999995</v>
      </c>
      <c r="I7" s="7">
        <f t="shared" ref="I7:I16" si="4">((G7*B7)/(C7*F7))/H7</f>
        <v>0.32650414233328812</v>
      </c>
      <c r="J7" s="3">
        <v>3.5000000000000003E-2</v>
      </c>
      <c r="K7" s="8">
        <f t="shared" ref="K7:K25" si="5">I7*J7</f>
        <v>1.1427644981665085E-2</v>
      </c>
    </row>
    <row r="8" spans="1:11" x14ac:dyDescent="0.35">
      <c r="A8" s="17" t="s">
        <v>30</v>
      </c>
      <c r="B8" s="6" t="s">
        <v>37</v>
      </c>
      <c r="C8" s="2">
        <v>2.06</v>
      </c>
      <c r="D8" s="2">
        <v>102.13500000000001</v>
      </c>
      <c r="E8" s="2">
        <v>256.43200000000002</v>
      </c>
      <c r="F8" s="6" t="e">
        <f t="shared" si="2"/>
        <v>#VALUE!</v>
      </c>
      <c r="G8" s="7">
        <f t="shared" si="3"/>
        <v>0.102135</v>
      </c>
      <c r="H8" s="2">
        <v>0.73629999999999995</v>
      </c>
      <c r="I8" s="7" t="e">
        <f t="shared" si="4"/>
        <v>#VALUE!</v>
      </c>
      <c r="J8" s="3">
        <v>3.5000000000000003E-2</v>
      </c>
      <c r="K8" s="8"/>
    </row>
    <row r="9" spans="1:11" x14ac:dyDescent="0.35">
      <c r="A9" s="18" t="s">
        <v>3</v>
      </c>
      <c r="B9" s="6">
        <v>2.19</v>
      </c>
      <c r="C9" s="2">
        <v>2.06</v>
      </c>
      <c r="D9" s="2">
        <v>102.13500000000001</v>
      </c>
      <c r="E9" s="2">
        <v>346.5</v>
      </c>
      <c r="F9" s="6">
        <f t="shared" si="2"/>
        <v>0.31336338418862697</v>
      </c>
      <c r="G9" s="7">
        <f t="shared" si="3"/>
        <v>0.102135</v>
      </c>
      <c r="H9" s="2">
        <v>0.73629999999999995</v>
      </c>
      <c r="I9" s="7">
        <f t="shared" si="4"/>
        <v>0.47059622436506848</v>
      </c>
      <c r="J9" s="3">
        <v>3.5000000000000003E-2</v>
      </c>
      <c r="K9" s="8">
        <f t="shared" si="5"/>
        <v>1.6470867852777397E-2</v>
      </c>
    </row>
    <row r="10" spans="1:11" x14ac:dyDescent="0.35">
      <c r="A10" s="17" t="s">
        <v>4</v>
      </c>
      <c r="B10" s="6" t="s">
        <v>37</v>
      </c>
      <c r="C10" s="2">
        <v>2.06</v>
      </c>
      <c r="D10" s="2">
        <v>102.13500000000001</v>
      </c>
      <c r="E10" s="2">
        <v>270.459</v>
      </c>
      <c r="F10" s="6" t="e">
        <f t="shared" si="2"/>
        <v>#VALUE!</v>
      </c>
      <c r="G10" s="7">
        <f t="shared" si="3"/>
        <v>0.102135</v>
      </c>
      <c r="H10" s="2">
        <v>0.73629999999999995</v>
      </c>
      <c r="I10" s="7" t="e">
        <f t="shared" si="4"/>
        <v>#VALUE!</v>
      </c>
      <c r="J10" s="3">
        <v>3.5000000000000003E-2</v>
      </c>
      <c r="K10" s="8"/>
    </row>
    <row r="11" spans="1:11" x14ac:dyDescent="0.35">
      <c r="A11" s="18" t="s">
        <v>31</v>
      </c>
      <c r="B11" s="6">
        <v>4.03</v>
      </c>
      <c r="C11" s="2">
        <v>2.06</v>
      </c>
      <c r="D11" s="2">
        <v>102.13500000000001</v>
      </c>
      <c r="E11" s="2">
        <v>268.459</v>
      </c>
      <c r="F11" s="6">
        <f t="shared" si="2"/>
        <v>0.74427674714625303</v>
      </c>
      <c r="G11" s="7">
        <f t="shared" si="3"/>
        <v>0.102135</v>
      </c>
      <c r="H11" s="2">
        <v>0.73629999999999995</v>
      </c>
      <c r="I11" s="7">
        <f t="shared" si="4"/>
        <v>0.36460545973108788</v>
      </c>
      <c r="J11" s="3">
        <v>3.5000000000000003E-2</v>
      </c>
      <c r="K11" s="8">
        <f t="shared" si="5"/>
        <v>1.2761191090588077E-2</v>
      </c>
    </row>
    <row r="12" spans="1:11" x14ac:dyDescent="0.35">
      <c r="A12" s="17" t="s">
        <v>32</v>
      </c>
      <c r="B12" s="6" t="s">
        <v>37</v>
      </c>
      <c r="C12" s="2">
        <v>2.06</v>
      </c>
      <c r="D12" s="2">
        <v>102.13500000000001</v>
      </c>
      <c r="E12" s="2">
        <v>298.51299999999998</v>
      </c>
      <c r="F12" s="6" t="e">
        <f t="shared" si="2"/>
        <v>#VALUE!</v>
      </c>
      <c r="G12" s="7">
        <f t="shared" si="3"/>
        <v>0.102135</v>
      </c>
      <c r="H12" s="2">
        <v>0.73629999999999995</v>
      </c>
      <c r="I12" s="7" t="e">
        <f t="shared" si="4"/>
        <v>#VALUE!</v>
      </c>
      <c r="J12" s="3">
        <v>3.5000000000000003E-2</v>
      </c>
      <c r="K12" s="8"/>
    </row>
    <row r="13" spans="1:11" x14ac:dyDescent="0.35">
      <c r="A13" s="18" t="s">
        <v>7</v>
      </c>
      <c r="B13" s="6" t="s">
        <v>37</v>
      </c>
      <c r="C13" s="2">
        <v>2.06</v>
      </c>
      <c r="D13" s="2">
        <v>102.13500000000001</v>
      </c>
      <c r="E13" s="2">
        <v>282.45999999999998</v>
      </c>
      <c r="F13" s="6" t="e">
        <f t="shared" si="2"/>
        <v>#VALUE!</v>
      </c>
      <c r="G13" s="7">
        <f t="shared" si="3"/>
        <v>0.102135</v>
      </c>
      <c r="H13" s="2">
        <v>0.73629999999999995</v>
      </c>
      <c r="I13" s="7" t="e">
        <f t="shared" si="4"/>
        <v>#VALUE!</v>
      </c>
      <c r="J13" s="3">
        <v>3.5000000000000003E-2</v>
      </c>
      <c r="K13" s="8"/>
    </row>
    <row r="14" spans="1:11" x14ac:dyDescent="0.35">
      <c r="A14" s="20" t="s">
        <v>33</v>
      </c>
      <c r="B14" s="6">
        <v>2.0499999999999998</v>
      </c>
      <c r="C14" s="2">
        <v>2.06</v>
      </c>
      <c r="D14" s="2">
        <v>102.13500000000001</v>
      </c>
      <c r="E14" s="2">
        <v>294.51299999999998</v>
      </c>
      <c r="F14" s="6">
        <f t="shared" si="2"/>
        <v>0.34510938066953312</v>
      </c>
      <c r="G14" s="7">
        <f t="shared" si="3"/>
        <v>0.102135</v>
      </c>
      <c r="H14" s="2">
        <v>0.73629999999999995</v>
      </c>
      <c r="I14" s="7">
        <f t="shared" si="4"/>
        <v>0.39999049300556844</v>
      </c>
      <c r="J14" s="3">
        <v>3.5000000000000003E-2</v>
      </c>
      <c r="K14" s="8">
        <f t="shared" si="5"/>
        <v>1.3999667255194897E-2</v>
      </c>
    </row>
    <row r="15" spans="1:11" x14ac:dyDescent="0.35">
      <c r="A15" s="20" t="s">
        <v>8</v>
      </c>
      <c r="B15" s="6">
        <v>3.49</v>
      </c>
      <c r="C15" s="2">
        <v>2.06</v>
      </c>
      <c r="D15" s="2">
        <v>102.13500000000001</v>
      </c>
      <c r="E15" s="2">
        <v>278.43</v>
      </c>
      <c r="F15" s="6">
        <f t="shared" si="2"/>
        <v>0.62146513965790851</v>
      </c>
      <c r="G15" s="7">
        <f t="shared" si="3"/>
        <v>0.102135</v>
      </c>
      <c r="H15" s="2">
        <v>0.73629999999999995</v>
      </c>
      <c r="I15" s="7">
        <f t="shared" si="4"/>
        <v>0.37814749422789629</v>
      </c>
      <c r="J15" s="3">
        <v>3.5000000000000003E-2</v>
      </c>
      <c r="K15" s="8">
        <f t="shared" si="5"/>
        <v>1.3235162297976371E-2</v>
      </c>
    </row>
    <row r="16" spans="1:11" x14ac:dyDescent="0.35">
      <c r="A16" s="20" t="s">
        <v>34</v>
      </c>
      <c r="B16" s="6">
        <v>7.38</v>
      </c>
      <c r="C16" s="2">
        <v>2.06</v>
      </c>
      <c r="D16" s="2">
        <v>102.13500000000001</v>
      </c>
      <c r="E16" s="2">
        <v>292.51299999999998</v>
      </c>
      <c r="F16" s="6">
        <f t="shared" si="2"/>
        <v>1.2508883930110948</v>
      </c>
      <c r="G16" s="7">
        <f t="shared" si="3"/>
        <v>0.102135</v>
      </c>
      <c r="H16" s="2">
        <v>0.73629999999999995</v>
      </c>
      <c r="I16" s="7">
        <f t="shared" si="4"/>
        <v>0.39727420888224912</v>
      </c>
      <c r="J16" s="3">
        <v>3.5000000000000003E-2</v>
      </c>
      <c r="K16" s="8">
        <f t="shared" si="5"/>
        <v>1.3904597310878722E-2</v>
      </c>
    </row>
    <row r="17" spans="1:11" x14ac:dyDescent="0.35">
      <c r="A17" s="17" t="s">
        <v>5</v>
      </c>
      <c r="B17" s="6">
        <v>2.38</v>
      </c>
      <c r="C17" s="2">
        <v>2.06</v>
      </c>
      <c r="D17" s="2">
        <v>102.13500000000001</v>
      </c>
      <c r="E17" s="2">
        <v>326.56700000000001</v>
      </c>
      <c r="F17" s="6">
        <f t="shared" si="2"/>
        <v>0.36133666619089239</v>
      </c>
      <c r="G17" s="7">
        <f t="shared" ref="G17:G25" si="6">D17*0.001</f>
        <v>0.102135</v>
      </c>
      <c r="H17" s="2">
        <v>0.73629999999999995</v>
      </c>
      <c r="I17" s="7">
        <f t="shared" ref="I17:I25" si="7">((G17*B17)/(C17*F17))/H17</f>
        <v>0.44352437865000688</v>
      </c>
      <c r="J17" s="3">
        <v>3.5000000000000003E-2</v>
      </c>
      <c r="K17" s="8">
        <f t="shared" si="5"/>
        <v>1.5523353252750243E-2</v>
      </c>
    </row>
    <row r="18" spans="1:11" x14ac:dyDescent="0.35">
      <c r="A18" s="18" t="s">
        <v>6</v>
      </c>
      <c r="B18" s="6">
        <v>5.78</v>
      </c>
      <c r="C18" s="2">
        <v>2.06</v>
      </c>
      <c r="D18" s="2">
        <v>102.13500000000001</v>
      </c>
      <c r="E18" s="2">
        <v>324.56700000000001</v>
      </c>
      <c r="F18" s="6">
        <f t="shared" si="2"/>
        <v>0.88293930425782219</v>
      </c>
      <c r="G18" s="7">
        <f t="shared" si="6"/>
        <v>0.102135</v>
      </c>
      <c r="H18" s="2">
        <v>0.73629999999999995</v>
      </c>
      <c r="I18" s="7">
        <f t="shared" si="7"/>
        <v>0.44080809452668751</v>
      </c>
      <c r="J18" s="3">
        <v>3.5000000000000003E-2</v>
      </c>
      <c r="K18" s="8">
        <f t="shared" si="5"/>
        <v>1.5428283308434064E-2</v>
      </c>
    </row>
    <row r="19" spans="1:11" x14ac:dyDescent="0.35">
      <c r="A19" s="20" t="s">
        <v>9</v>
      </c>
      <c r="B19" s="6" t="s">
        <v>37</v>
      </c>
      <c r="C19" s="2">
        <v>2.06</v>
      </c>
      <c r="D19" s="2">
        <v>102.13500000000001</v>
      </c>
      <c r="E19" s="2">
        <v>320.56700000000001</v>
      </c>
      <c r="F19" s="6" t="e">
        <f t="shared" si="2"/>
        <v>#VALUE!</v>
      </c>
      <c r="G19" s="7">
        <f t="shared" si="6"/>
        <v>0.102135</v>
      </c>
      <c r="H19" s="2">
        <v>0.73629999999999995</v>
      </c>
      <c r="I19" s="7" t="e">
        <f t="shared" si="7"/>
        <v>#VALUE!</v>
      </c>
      <c r="J19" s="3">
        <v>3.5000000000000003E-2</v>
      </c>
      <c r="K19" s="8"/>
    </row>
    <row r="20" spans="1:11" x14ac:dyDescent="0.35">
      <c r="A20" s="20" t="s">
        <v>47</v>
      </c>
      <c r="B20" s="6">
        <v>1.46</v>
      </c>
      <c r="C20" s="2">
        <v>2.06</v>
      </c>
      <c r="D20" s="2">
        <v>102.13500000000001</v>
      </c>
      <c r="E20" s="2">
        <v>318.56700000000001</v>
      </c>
      <c r="F20" s="6">
        <f t="shared" ref="F20" si="8">(B20*D20)/(C20*E20)</f>
        <v>0.22722674271840088</v>
      </c>
      <c r="G20" s="7">
        <f t="shared" ref="G20" si="9">D20*0.001</f>
        <v>0.102135</v>
      </c>
      <c r="H20" s="2">
        <v>0.73629999999999995</v>
      </c>
      <c r="I20" s="7">
        <f t="shared" ref="I20" si="10">((G20*B20)/(C20*F20))/H20</f>
        <v>0.43265924215672963</v>
      </c>
      <c r="J20" s="3">
        <v>3.5000000000000003E-2</v>
      </c>
      <c r="K20" s="8">
        <f t="shared" ref="K20" si="11">I20*J20</f>
        <v>1.5143073475485538E-2</v>
      </c>
    </row>
    <row r="21" spans="1:11" x14ac:dyDescent="0.35">
      <c r="A21" s="20" t="s">
        <v>10</v>
      </c>
      <c r="B21" s="6">
        <v>2.2599999999999998</v>
      </c>
      <c r="C21" s="2">
        <v>2.06</v>
      </c>
      <c r="D21" s="2">
        <v>102.13500000000001</v>
      </c>
      <c r="E21" s="2">
        <v>316.56700000000001</v>
      </c>
      <c r="F21" s="6">
        <f t="shared" si="2"/>
        <v>0.35395672769895703</v>
      </c>
      <c r="G21" s="7">
        <f t="shared" si="6"/>
        <v>0.102135</v>
      </c>
      <c r="H21" s="2">
        <v>0.73629999999999995</v>
      </c>
      <c r="I21" s="7">
        <f t="shared" si="7"/>
        <v>0.42994295803341021</v>
      </c>
      <c r="J21" s="3">
        <v>3.5000000000000003E-2</v>
      </c>
      <c r="K21" s="8">
        <f t="shared" si="5"/>
        <v>1.5048003531169359E-2</v>
      </c>
    </row>
    <row r="22" spans="1:11" x14ac:dyDescent="0.35">
      <c r="A22" s="17" t="s">
        <v>11</v>
      </c>
      <c r="B22" s="6">
        <v>2.19</v>
      </c>
      <c r="C22" s="2">
        <v>2.06</v>
      </c>
      <c r="D22" s="2">
        <v>102.13500000000001</v>
      </c>
      <c r="E22" s="2">
        <v>354.62099999999998</v>
      </c>
      <c r="F22" s="6">
        <f t="shared" si="2"/>
        <v>0.3061872044277108</v>
      </c>
      <c r="G22" s="7">
        <f t="shared" si="6"/>
        <v>0.102135</v>
      </c>
      <c r="H22" s="2">
        <v>0.73629999999999995</v>
      </c>
      <c r="I22" s="7">
        <f t="shared" si="7"/>
        <v>0.48162569604780664</v>
      </c>
      <c r="J22" s="3">
        <v>3.5000000000000003E-2</v>
      </c>
      <c r="K22" s="8">
        <f t="shared" si="5"/>
        <v>1.6856899361673235E-2</v>
      </c>
    </row>
    <row r="23" spans="1:11" x14ac:dyDescent="0.35">
      <c r="A23" s="18" t="s">
        <v>12</v>
      </c>
      <c r="B23" s="6">
        <v>30.51</v>
      </c>
      <c r="C23" s="2">
        <v>2.06</v>
      </c>
      <c r="D23" s="2">
        <v>102.13500000000001</v>
      </c>
      <c r="E23" s="2">
        <v>352.62099999999998</v>
      </c>
      <c r="F23" s="6">
        <f t="shared" si="2"/>
        <v>4.2898430953798057</v>
      </c>
      <c r="G23" s="7">
        <f t="shared" si="6"/>
        <v>0.102135</v>
      </c>
      <c r="H23" s="2">
        <v>0.73629999999999995</v>
      </c>
      <c r="I23" s="7">
        <f t="shared" si="7"/>
        <v>0.47890941192448738</v>
      </c>
      <c r="J23" s="3">
        <v>3.5000000000000003E-2</v>
      </c>
      <c r="K23" s="8">
        <f t="shared" si="5"/>
        <v>1.6761829417357061E-2</v>
      </c>
    </row>
    <row r="24" spans="1:11" x14ac:dyDescent="0.35">
      <c r="A24" s="20" t="s">
        <v>13</v>
      </c>
      <c r="B24" s="6">
        <v>5.26</v>
      </c>
      <c r="C24" s="2">
        <v>2.06</v>
      </c>
      <c r="D24" s="2">
        <v>102.13500000000001</v>
      </c>
      <c r="E24" s="2">
        <v>342.51499999999999</v>
      </c>
      <c r="F24" s="6">
        <f t="shared" si="2"/>
        <v>0.76140113770086459</v>
      </c>
      <c r="G24" s="7">
        <f t="shared" si="6"/>
        <v>0.102135</v>
      </c>
      <c r="H24" s="2">
        <v>0.73629999999999995</v>
      </c>
      <c r="I24" s="7">
        <f t="shared" si="7"/>
        <v>0.46518402824935501</v>
      </c>
      <c r="J24" s="3">
        <v>3.5000000000000003E-2</v>
      </c>
      <c r="K24" s="8">
        <f t="shared" si="5"/>
        <v>1.6281440988727428E-2</v>
      </c>
    </row>
    <row r="25" spans="1:11" x14ac:dyDescent="0.35">
      <c r="A25" s="19" t="s">
        <v>14</v>
      </c>
      <c r="B25" s="9">
        <v>18.3</v>
      </c>
      <c r="C25" s="10">
        <v>2.06</v>
      </c>
      <c r="D25" s="10">
        <v>102.13500000000001</v>
      </c>
      <c r="E25" s="10">
        <v>380.67500000000001</v>
      </c>
      <c r="F25" s="9">
        <f>(B25*D25)/(C25*E25)</f>
        <v>2.3834393556157596</v>
      </c>
      <c r="G25" s="11">
        <f t="shared" si="6"/>
        <v>0.102135</v>
      </c>
      <c r="H25" s="10">
        <v>0.73629999999999995</v>
      </c>
      <c r="I25" s="11">
        <f t="shared" si="7"/>
        <v>0.51701072932228709</v>
      </c>
      <c r="J25" s="12">
        <v>3.5000000000000003E-2</v>
      </c>
      <c r="K25" s="13">
        <f t="shared" si="5"/>
        <v>1.8095375526280051E-2</v>
      </c>
    </row>
    <row r="26" spans="1:11" x14ac:dyDescent="0.35">
      <c r="B26" s="25">
        <f>SUM(B3:B25)</f>
        <v>100</v>
      </c>
      <c r="K26" s="36">
        <f>SUM(K3:K25)</f>
        <v>0.2233144506315361</v>
      </c>
    </row>
    <row r="27" spans="1:11" x14ac:dyDescent="0.35">
      <c r="A27" s="1" t="s">
        <v>38</v>
      </c>
    </row>
    <row r="28" spans="1:11" x14ac:dyDescent="0.35">
      <c r="A28" s="14" t="s">
        <v>0</v>
      </c>
      <c r="B28" s="15" t="s">
        <v>16</v>
      </c>
      <c r="C28" s="15" t="s">
        <v>15</v>
      </c>
      <c r="D28" s="15" t="s">
        <v>18</v>
      </c>
      <c r="E28" s="15" t="s">
        <v>19</v>
      </c>
      <c r="F28" s="15" t="s">
        <v>17</v>
      </c>
      <c r="G28" s="15" t="s">
        <v>22</v>
      </c>
      <c r="H28" s="15" t="s">
        <v>21</v>
      </c>
      <c r="I28" s="15" t="s">
        <v>20</v>
      </c>
      <c r="J28" s="15" t="s">
        <v>24</v>
      </c>
      <c r="K28" s="16" t="s">
        <v>23</v>
      </c>
    </row>
    <row r="29" spans="1:11" x14ac:dyDescent="0.35">
      <c r="A29" s="5" t="s">
        <v>1</v>
      </c>
      <c r="B29" s="6">
        <v>2.41</v>
      </c>
      <c r="C29" s="4">
        <v>2.41</v>
      </c>
      <c r="D29" s="2">
        <v>102.13500000000001</v>
      </c>
      <c r="E29" s="2">
        <v>102.13500000000001</v>
      </c>
      <c r="F29" s="6">
        <f>(B29*D29)/(C29*E29)</f>
        <v>1</v>
      </c>
      <c r="G29" s="7">
        <f>D29*0.001</f>
        <v>0.102135</v>
      </c>
      <c r="H29" s="2">
        <v>0.73629999999999995</v>
      </c>
      <c r="I29" s="7">
        <f>((G29*B29)/(C29*F29))/H29</f>
        <v>0.13871383946760832</v>
      </c>
      <c r="J29" s="3">
        <v>3.5000000000000003E-2</v>
      </c>
      <c r="K29" s="8">
        <f>I29*J29</f>
        <v>4.8549843813662915E-3</v>
      </c>
    </row>
    <row r="30" spans="1:11" x14ac:dyDescent="0.35">
      <c r="A30" s="5" t="s">
        <v>2</v>
      </c>
      <c r="B30" s="6">
        <v>2.19</v>
      </c>
      <c r="C30" s="2">
        <v>2.41</v>
      </c>
      <c r="D30" s="2">
        <v>102.13500000000001</v>
      </c>
      <c r="E30" s="2">
        <v>158.24299999999999</v>
      </c>
      <c r="F30" s="6">
        <f t="shared" ref="F30" si="12">(B30*D30)/(C30*E30)</f>
        <v>0.58651234512139971</v>
      </c>
      <c r="G30" s="7">
        <f>D30*0.001</f>
        <v>0.102135</v>
      </c>
      <c r="H30" s="2">
        <v>0.73629999999999995</v>
      </c>
      <c r="I30" s="7">
        <f>((G30*B30)/(C30*F30))/H30</f>
        <v>0.2149164742632079</v>
      </c>
      <c r="J30" s="3">
        <v>3.5000000000000003E-2</v>
      </c>
      <c r="K30" s="8">
        <f t="shared" ref="K30" si="13">I30*J30</f>
        <v>7.522076599212277E-3</v>
      </c>
    </row>
    <row r="31" spans="1:11" x14ac:dyDescent="0.35">
      <c r="A31" s="17" t="s">
        <v>28</v>
      </c>
      <c r="B31" s="6">
        <v>1.47</v>
      </c>
      <c r="C31" s="2">
        <v>2.41</v>
      </c>
      <c r="D31" s="2">
        <v>102.13500000000001</v>
      </c>
      <c r="E31" s="2">
        <v>214.351</v>
      </c>
      <c r="F31" s="6">
        <f>(B31*D31)/(C31*E31)</f>
        <v>0.29063597572763844</v>
      </c>
      <c r="G31" s="7">
        <f>D31*0.001</f>
        <v>0.102135</v>
      </c>
      <c r="H31" s="2">
        <v>0.73629999999999995</v>
      </c>
      <c r="I31" s="7">
        <f>((G31*B31)/(C31*F31))/H31</f>
        <v>0.2911191090588075</v>
      </c>
      <c r="J31" s="3">
        <v>3.5000000000000003E-2</v>
      </c>
      <c r="K31" s="8">
        <f>I31*J31</f>
        <v>1.0189168817058263E-2</v>
      </c>
    </row>
    <row r="32" spans="1:11" x14ac:dyDescent="0.35">
      <c r="A32" s="17" t="s">
        <v>27</v>
      </c>
      <c r="B32" s="6">
        <v>2.23</v>
      </c>
      <c r="C32" s="2">
        <v>2.41</v>
      </c>
      <c r="D32" s="2">
        <v>102.13500000000001</v>
      </c>
      <c r="E32" s="2">
        <v>270.459</v>
      </c>
      <c r="F32" s="6">
        <f t="shared" ref="F32:F51" si="14">(B32*D32)/(C32*E32)</f>
        <v>0.34943063366734828</v>
      </c>
      <c r="G32" s="7">
        <f>D32*0.001</f>
        <v>0.102135</v>
      </c>
      <c r="H32" s="2">
        <v>0.73629999999999995</v>
      </c>
      <c r="I32" s="7">
        <f>((G32*B32)/(C32*F32))/H32</f>
        <v>0.36732174385440719</v>
      </c>
      <c r="J32" s="3">
        <v>3.5000000000000003E-2</v>
      </c>
      <c r="K32" s="8">
        <f t="shared" ref="K32:K52" si="15">I32*J32</f>
        <v>1.2856261034904252E-2</v>
      </c>
    </row>
    <row r="33" spans="1:11" x14ac:dyDescent="0.35">
      <c r="A33" s="18" t="s">
        <v>29</v>
      </c>
      <c r="B33" s="6">
        <v>1.58</v>
      </c>
      <c r="C33" s="2">
        <v>2.41</v>
      </c>
      <c r="D33" s="2">
        <v>102.13500000000001</v>
      </c>
      <c r="E33" s="2">
        <v>240.405</v>
      </c>
      <c r="F33" s="6">
        <f t="shared" si="14"/>
        <v>0.27852946285922592</v>
      </c>
      <c r="G33" s="7">
        <f t="shared" ref="G33:G42" si="16">D33*0.001</f>
        <v>0.102135</v>
      </c>
      <c r="H33" s="2">
        <v>0.73629999999999995</v>
      </c>
      <c r="I33" s="7">
        <f t="shared" ref="I33:I42" si="17">((G33*B33)/(C33*F33))/H33</f>
        <v>0.32650414233328812</v>
      </c>
      <c r="J33" s="3">
        <v>3.5000000000000003E-2</v>
      </c>
      <c r="K33" s="8">
        <f t="shared" si="15"/>
        <v>1.1427644981665085E-2</v>
      </c>
    </row>
    <row r="34" spans="1:11" x14ac:dyDescent="0.35">
      <c r="A34" s="17" t="s">
        <v>30</v>
      </c>
      <c r="B34" s="6" t="s">
        <v>37</v>
      </c>
      <c r="C34" s="2">
        <v>2.41</v>
      </c>
      <c r="D34" s="2">
        <v>102.13500000000001</v>
      </c>
      <c r="E34" s="2">
        <v>256.43200000000002</v>
      </c>
      <c r="F34" s="6" t="e">
        <f t="shared" si="14"/>
        <v>#VALUE!</v>
      </c>
      <c r="G34" s="7">
        <f t="shared" si="16"/>
        <v>0.102135</v>
      </c>
      <c r="H34" s="2">
        <v>0.73629999999999995</v>
      </c>
      <c r="I34" s="7" t="e">
        <f t="shared" si="17"/>
        <v>#VALUE!</v>
      </c>
      <c r="J34" s="3">
        <v>3.5000000000000003E-2</v>
      </c>
      <c r="K34" s="8"/>
    </row>
    <row r="35" spans="1:11" x14ac:dyDescent="0.35">
      <c r="A35" s="18" t="s">
        <v>3</v>
      </c>
      <c r="B35" s="6">
        <v>10.97</v>
      </c>
      <c r="C35" s="2">
        <v>2.41</v>
      </c>
      <c r="D35" s="2">
        <v>102.13500000000001</v>
      </c>
      <c r="E35" s="2">
        <v>346.5</v>
      </c>
      <c r="F35" s="6">
        <f t="shared" si="14"/>
        <v>1.3417170519660147</v>
      </c>
      <c r="G35" s="7">
        <f t="shared" si="16"/>
        <v>0.102135</v>
      </c>
      <c r="H35" s="2">
        <v>0.73629999999999995</v>
      </c>
      <c r="I35" s="7">
        <f t="shared" si="17"/>
        <v>0.47059622436506865</v>
      </c>
      <c r="J35" s="3">
        <v>3.5000000000000003E-2</v>
      </c>
      <c r="K35" s="8">
        <f t="shared" si="15"/>
        <v>1.6470867852777404E-2</v>
      </c>
    </row>
    <row r="36" spans="1:11" x14ac:dyDescent="0.35">
      <c r="A36" s="17" t="s">
        <v>4</v>
      </c>
      <c r="B36" s="6">
        <v>1.7</v>
      </c>
      <c r="C36" s="2">
        <v>2.41</v>
      </c>
      <c r="D36" s="2">
        <v>102.13500000000001</v>
      </c>
      <c r="E36" s="2">
        <v>270.459</v>
      </c>
      <c r="F36" s="6">
        <f t="shared" si="14"/>
        <v>0.26638209741457042</v>
      </c>
      <c r="G36" s="7">
        <f t="shared" si="16"/>
        <v>0.102135</v>
      </c>
      <c r="H36" s="2">
        <v>0.73629999999999995</v>
      </c>
      <c r="I36" s="7">
        <f t="shared" si="17"/>
        <v>0.36732174385440719</v>
      </c>
      <c r="J36" s="3">
        <v>3.5000000000000003E-2</v>
      </c>
      <c r="K36" s="8">
        <f t="shared" si="15"/>
        <v>1.2856261034904252E-2</v>
      </c>
    </row>
    <row r="37" spans="1:11" x14ac:dyDescent="0.35">
      <c r="A37" s="18" t="s">
        <v>31</v>
      </c>
      <c r="B37" s="6">
        <v>1.23</v>
      </c>
      <c r="C37" s="2">
        <v>2.41</v>
      </c>
      <c r="D37" s="2">
        <v>102.13500000000001</v>
      </c>
      <c r="E37" s="2">
        <v>268.459</v>
      </c>
      <c r="F37" s="6">
        <f t="shared" si="14"/>
        <v>0.19417114606418415</v>
      </c>
      <c r="G37" s="7">
        <f t="shared" si="16"/>
        <v>0.102135</v>
      </c>
      <c r="H37" s="2">
        <v>0.73629999999999995</v>
      </c>
      <c r="I37" s="7">
        <f t="shared" si="17"/>
        <v>0.36460545973108782</v>
      </c>
      <c r="J37" s="3">
        <v>3.5000000000000003E-2</v>
      </c>
      <c r="K37" s="8">
        <f t="shared" si="15"/>
        <v>1.2761191090588075E-2</v>
      </c>
    </row>
    <row r="38" spans="1:11" x14ac:dyDescent="0.35">
      <c r="A38" s="17" t="s">
        <v>32</v>
      </c>
      <c r="B38" s="6">
        <v>1.35</v>
      </c>
      <c r="C38" s="2">
        <v>2.41</v>
      </c>
      <c r="D38" s="2">
        <v>102.13500000000001</v>
      </c>
      <c r="E38" s="2">
        <v>298.51299999999998</v>
      </c>
      <c r="F38" s="6">
        <f t="shared" si="14"/>
        <v>0.1916584934901325</v>
      </c>
      <c r="G38" s="7">
        <f t="shared" si="16"/>
        <v>0.102135</v>
      </c>
      <c r="H38" s="2">
        <v>0.73629999999999995</v>
      </c>
      <c r="I38" s="7">
        <f t="shared" si="17"/>
        <v>0.40542306125220695</v>
      </c>
      <c r="J38" s="3">
        <v>3.5000000000000003E-2</v>
      </c>
      <c r="K38" s="8">
        <f t="shared" si="15"/>
        <v>1.4189807143827244E-2</v>
      </c>
    </row>
    <row r="39" spans="1:11" x14ac:dyDescent="0.35">
      <c r="A39" s="18" t="s">
        <v>7</v>
      </c>
      <c r="B39" s="6">
        <v>0.66</v>
      </c>
      <c r="C39" s="2">
        <v>2.41</v>
      </c>
      <c r="D39" s="2">
        <v>102.13500000000001</v>
      </c>
      <c r="E39" s="2">
        <v>282.45999999999998</v>
      </c>
      <c r="F39" s="6">
        <f t="shared" si="14"/>
        <v>9.9024927114858996E-2</v>
      </c>
      <c r="G39" s="7">
        <f t="shared" si="16"/>
        <v>0.102135</v>
      </c>
      <c r="H39" s="2">
        <v>0.73629999999999995</v>
      </c>
      <c r="I39" s="7">
        <f t="shared" si="17"/>
        <v>0.38362080673638466</v>
      </c>
      <c r="J39" s="3">
        <v>3.5000000000000003E-2</v>
      </c>
      <c r="K39" s="8">
        <f t="shared" si="15"/>
        <v>1.3426728235773464E-2</v>
      </c>
    </row>
    <row r="40" spans="1:11" x14ac:dyDescent="0.35">
      <c r="A40" s="20" t="s">
        <v>33</v>
      </c>
      <c r="B40" s="6">
        <v>0.99</v>
      </c>
      <c r="C40" s="2">
        <v>2.41</v>
      </c>
      <c r="D40" s="2">
        <v>102.13500000000001</v>
      </c>
      <c r="E40" s="2">
        <v>294.51299999999998</v>
      </c>
      <c r="F40" s="6">
        <f t="shared" si="14"/>
        <v>0.14245846998025422</v>
      </c>
      <c r="G40" s="7">
        <f t="shared" si="16"/>
        <v>0.102135</v>
      </c>
      <c r="H40" s="2">
        <v>0.73629999999999995</v>
      </c>
      <c r="I40" s="7">
        <f t="shared" si="17"/>
        <v>0.39999049300556838</v>
      </c>
      <c r="J40" s="3">
        <v>3.5000000000000003E-2</v>
      </c>
      <c r="K40" s="8">
        <f t="shared" si="15"/>
        <v>1.3999667255194895E-2</v>
      </c>
    </row>
    <row r="41" spans="1:11" x14ac:dyDescent="0.35">
      <c r="A41" s="20" t="s">
        <v>8</v>
      </c>
      <c r="B41" s="6">
        <v>2.2599999999999998</v>
      </c>
      <c r="C41" s="2">
        <v>2.41</v>
      </c>
      <c r="D41" s="2">
        <v>102.13500000000001</v>
      </c>
      <c r="E41" s="2">
        <v>278.43</v>
      </c>
      <c r="F41" s="6">
        <f t="shared" si="14"/>
        <v>0.34399328302457033</v>
      </c>
      <c r="G41" s="7">
        <f t="shared" si="16"/>
        <v>0.102135</v>
      </c>
      <c r="H41" s="2">
        <v>0.73629999999999995</v>
      </c>
      <c r="I41" s="7">
        <f t="shared" si="17"/>
        <v>0.37814749422789617</v>
      </c>
      <c r="J41" s="3">
        <v>3.5000000000000003E-2</v>
      </c>
      <c r="K41" s="8">
        <f t="shared" si="15"/>
        <v>1.3235162297976368E-2</v>
      </c>
    </row>
    <row r="42" spans="1:11" x14ac:dyDescent="0.35">
      <c r="A42" s="20" t="s">
        <v>34</v>
      </c>
      <c r="B42" s="6" t="s">
        <v>37</v>
      </c>
      <c r="C42" s="2">
        <v>2.41</v>
      </c>
      <c r="D42" s="2">
        <v>102.13500000000001</v>
      </c>
      <c r="E42" s="2">
        <v>292.51299999999998</v>
      </c>
      <c r="F42" s="6" t="e">
        <f t="shared" si="14"/>
        <v>#VALUE!</v>
      </c>
      <c r="G42" s="7">
        <f t="shared" si="16"/>
        <v>0.102135</v>
      </c>
      <c r="H42" s="2">
        <v>0.73629999999999995</v>
      </c>
      <c r="I42" s="7" t="e">
        <f t="shared" si="17"/>
        <v>#VALUE!</v>
      </c>
      <c r="J42" s="3">
        <v>3.5000000000000003E-2</v>
      </c>
      <c r="K42" s="8"/>
    </row>
    <row r="43" spans="1:11" x14ac:dyDescent="0.35">
      <c r="A43" s="17" t="s">
        <v>5</v>
      </c>
      <c r="B43" s="6">
        <v>1.99</v>
      </c>
      <c r="C43" s="2">
        <v>2.41</v>
      </c>
      <c r="D43" s="2">
        <v>102.13500000000001</v>
      </c>
      <c r="E43" s="2">
        <v>326.56700000000001</v>
      </c>
      <c r="F43" s="6">
        <f t="shared" si="14"/>
        <v>0.25824881086909313</v>
      </c>
      <c r="G43" s="7">
        <f t="shared" ref="G43:G52" si="18">D43*0.001</f>
        <v>0.102135</v>
      </c>
      <c r="H43" s="2">
        <v>0.73629999999999995</v>
      </c>
      <c r="I43" s="7">
        <f t="shared" ref="I43:I52" si="19">((G43*B43)/(C43*F43))/H43</f>
        <v>0.44352437865000682</v>
      </c>
      <c r="J43" s="3">
        <v>3.5000000000000003E-2</v>
      </c>
      <c r="K43" s="8">
        <f t="shared" si="15"/>
        <v>1.5523353252750241E-2</v>
      </c>
    </row>
    <row r="44" spans="1:11" x14ac:dyDescent="0.35">
      <c r="A44" s="18" t="s">
        <v>6</v>
      </c>
      <c r="B44" s="6">
        <v>1.1399999999999999</v>
      </c>
      <c r="C44" s="2">
        <v>2.41</v>
      </c>
      <c r="D44" s="2">
        <v>102.13500000000001</v>
      </c>
      <c r="E44" s="2">
        <v>324.56700000000001</v>
      </c>
      <c r="F44" s="6">
        <f t="shared" si="14"/>
        <v>0.14885315382267292</v>
      </c>
      <c r="G44" s="7">
        <f t="shared" si="18"/>
        <v>0.102135</v>
      </c>
      <c r="H44" s="2">
        <v>0.73629999999999995</v>
      </c>
      <c r="I44" s="7">
        <f t="shared" si="19"/>
        <v>0.44080809452668751</v>
      </c>
      <c r="J44" s="3">
        <v>3.5000000000000003E-2</v>
      </c>
      <c r="K44" s="8">
        <f t="shared" si="15"/>
        <v>1.5428283308434064E-2</v>
      </c>
    </row>
    <row r="45" spans="1:11" x14ac:dyDescent="0.35">
      <c r="A45" s="20" t="s">
        <v>9</v>
      </c>
      <c r="B45" s="6" t="s">
        <v>37</v>
      </c>
      <c r="C45" s="2">
        <v>2.41</v>
      </c>
      <c r="D45" s="2">
        <v>102.13500000000001</v>
      </c>
      <c r="E45" s="2">
        <v>320.56700000000001</v>
      </c>
      <c r="F45" s="6" t="e">
        <f t="shared" si="14"/>
        <v>#VALUE!</v>
      </c>
      <c r="G45" s="7">
        <f t="shared" si="18"/>
        <v>0.102135</v>
      </c>
      <c r="H45" s="2">
        <v>0.73629999999999995</v>
      </c>
      <c r="I45" s="7" t="e">
        <f t="shared" si="19"/>
        <v>#VALUE!</v>
      </c>
      <c r="J45" s="3">
        <v>3.5000000000000003E-2</v>
      </c>
      <c r="K45" s="8"/>
    </row>
    <row r="46" spans="1:11" x14ac:dyDescent="0.35">
      <c r="A46" s="20" t="s">
        <v>39</v>
      </c>
      <c r="B46" s="6">
        <v>0.94</v>
      </c>
      <c r="C46" s="2">
        <v>2.41</v>
      </c>
      <c r="D46" s="2">
        <v>102.13500000000001</v>
      </c>
      <c r="E46" s="2">
        <v>320.56700000000001</v>
      </c>
      <c r="F46" s="6">
        <f t="shared" ref="F46:F47" si="20">(B46*D46)/(C46*E46)</f>
        <v>0.12427008384145896</v>
      </c>
      <c r="G46" s="7">
        <f t="shared" si="18"/>
        <v>0.102135</v>
      </c>
      <c r="H46" s="2">
        <v>0.73629999999999995</v>
      </c>
      <c r="I46" s="7">
        <f t="shared" si="19"/>
        <v>0.43537552628004889</v>
      </c>
      <c r="J46" s="3">
        <v>3.5000000000000003E-2</v>
      </c>
      <c r="K46" s="8">
        <f t="shared" ref="K46:K47" si="21">I46*J46</f>
        <v>1.5238143419801712E-2</v>
      </c>
    </row>
    <row r="47" spans="1:11" x14ac:dyDescent="0.35">
      <c r="A47" s="20" t="s">
        <v>47</v>
      </c>
      <c r="B47" s="6">
        <v>3.92</v>
      </c>
      <c r="C47" s="2">
        <v>2.41</v>
      </c>
      <c r="D47" s="2">
        <v>102.13500000000001</v>
      </c>
      <c r="E47" s="2">
        <v>318.56700000000001</v>
      </c>
      <c r="F47" s="6">
        <f t="shared" si="20"/>
        <v>0.52148621406230633</v>
      </c>
      <c r="G47" s="7">
        <f t="shared" si="18"/>
        <v>0.102135</v>
      </c>
      <c r="H47" s="2">
        <v>0.73629999999999995</v>
      </c>
      <c r="I47" s="7">
        <f t="shared" si="19"/>
        <v>0.43265924215672952</v>
      </c>
      <c r="J47" s="3">
        <v>3.5000000000000003E-2</v>
      </c>
      <c r="K47" s="8">
        <f t="shared" si="21"/>
        <v>1.5143073475485535E-2</v>
      </c>
    </row>
    <row r="48" spans="1:11" x14ac:dyDescent="0.35">
      <c r="A48" s="20" t="s">
        <v>10</v>
      </c>
      <c r="B48" s="6" t="s">
        <v>37</v>
      </c>
      <c r="C48" s="2">
        <v>2.41</v>
      </c>
      <c r="D48" s="2">
        <v>102.13500000000001</v>
      </c>
      <c r="E48" s="2">
        <v>316.56700000000001</v>
      </c>
      <c r="F48" s="6" t="e">
        <f t="shared" si="14"/>
        <v>#VALUE!</v>
      </c>
      <c r="G48" s="7">
        <f t="shared" si="18"/>
        <v>0.102135</v>
      </c>
      <c r="H48" s="2">
        <v>0.73629999999999995</v>
      </c>
      <c r="I48" s="7" t="e">
        <f t="shared" si="19"/>
        <v>#VALUE!</v>
      </c>
      <c r="J48" s="3">
        <v>3.5000000000000003E-2</v>
      </c>
      <c r="K48" s="8"/>
    </row>
    <row r="49" spans="1:17" x14ac:dyDescent="0.35">
      <c r="A49" s="17" t="s">
        <v>11</v>
      </c>
      <c r="B49" s="6">
        <v>2.2599999999999998</v>
      </c>
      <c r="C49" s="2">
        <v>2.41</v>
      </c>
      <c r="D49" s="2">
        <v>102.13500000000001</v>
      </c>
      <c r="E49" s="2">
        <v>354.62099999999998</v>
      </c>
      <c r="F49" s="6">
        <f t="shared" si="14"/>
        <v>0.27008566834037218</v>
      </c>
      <c r="G49" s="7">
        <f t="shared" si="18"/>
        <v>0.102135</v>
      </c>
      <c r="H49" s="2">
        <v>0.73629999999999995</v>
      </c>
      <c r="I49" s="7">
        <f t="shared" si="19"/>
        <v>0.48162569604780653</v>
      </c>
      <c r="J49" s="3">
        <v>3.5000000000000003E-2</v>
      </c>
      <c r="K49" s="8">
        <f t="shared" si="15"/>
        <v>1.6856899361673231E-2</v>
      </c>
    </row>
    <row r="50" spans="1:17" ht="15" thickBot="1" x14ac:dyDescent="0.4">
      <c r="A50" s="18" t="s">
        <v>12</v>
      </c>
      <c r="B50" s="6">
        <v>38.82</v>
      </c>
      <c r="C50" s="2">
        <v>2.41</v>
      </c>
      <c r="D50" s="2">
        <v>102.13500000000001</v>
      </c>
      <c r="E50" s="2">
        <v>352.62099999999998</v>
      </c>
      <c r="F50" s="6">
        <f t="shared" si="14"/>
        <v>4.6655721403233112</v>
      </c>
      <c r="G50" s="7">
        <f t="shared" si="18"/>
        <v>0.102135</v>
      </c>
      <c r="H50" s="2">
        <v>0.73629999999999995</v>
      </c>
      <c r="I50" s="7">
        <f t="shared" si="19"/>
        <v>0.47890941192448722</v>
      </c>
      <c r="J50" s="3">
        <v>3.5000000000000003E-2</v>
      </c>
      <c r="K50" s="8">
        <f t="shared" si="15"/>
        <v>1.6761829417357054E-2</v>
      </c>
      <c r="M50" s="63"/>
      <c r="N50" s="63"/>
      <c r="O50" s="63"/>
      <c r="P50" s="63"/>
      <c r="Q50" s="63"/>
    </row>
    <row r="51" spans="1:17" ht="15.5" thickTop="1" thickBot="1" x14ac:dyDescent="0.4">
      <c r="A51" s="20" t="s">
        <v>13</v>
      </c>
      <c r="B51" s="6">
        <v>3.39</v>
      </c>
      <c r="C51" s="2">
        <v>2.41</v>
      </c>
      <c r="D51" s="2">
        <v>102.13500000000001</v>
      </c>
      <c r="E51" s="2">
        <v>342.51499999999999</v>
      </c>
      <c r="F51" s="6">
        <f t="shared" si="14"/>
        <v>0.41944754153481367</v>
      </c>
      <c r="G51" s="7">
        <f t="shared" si="18"/>
        <v>0.102135</v>
      </c>
      <c r="H51" s="2">
        <v>0.73629999999999995</v>
      </c>
      <c r="I51" s="7">
        <f t="shared" si="19"/>
        <v>0.46518402824935479</v>
      </c>
      <c r="J51" s="3">
        <v>3.5000000000000003E-2</v>
      </c>
      <c r="K51" s="8">
        <f t="shared" si="15"/>
        <v>1.6281440988727421E-2</v>
      </c>
      <c r="M51" s="61" t="s">
        <v>53</v>
      </c>
      <c r="N51" s="65" t="s">
        <v>54</v>
      </c>
      <c r="O51" s="65"/>
      <c r="P51" s="62"/>
      <c r="Q51" s="62"/>
    </row>
    <row r="52" spans="1:17" ht="15.5" thickTop="1" thickBot="1" x14ac:dyDescent="0.4">
      <c r="A52" s="19" t="s">
        <v>14</v>
      </c>
      <c r="B52" s="9">
        <v>18.5</v>
      </c>
      <c r="C52" s="10">
        <v>2.41</v>
      </c>
      <c r="D52" s="10">
        <v>102.13500000000001</v>
      </c>
      <c r="E52" s="10">
        <v>380.67500000000001</v>
      </c>
      <c r="F52" s="9">
        <f>(B52*D52)/(C52*E52)</f>
        <v>2.0595622484301881</v>
      </c>
      <c r="G52" s="11">
        <f t="shared" si="18"/>
        <v>0.102135</v>
      </c>
      <c r="H52" s="10">
        <v>0.73629999999999995</v>
      </c>
      <c r="I52" s="11">
        <f t="shared" si="19"/>
        <v>0.51701072932228709</v>
      </c>
      <c r="J52" s="12">
        <v>3.5000000000000003E-2</v>
      </c>
      <c r="K52" s="13">
        <f t="shared" si="15"/>
        <v>1.8095375526280051E-2</v>
      </c>
      <c r="M52" s="59" t="s">
        <v>0</v>
      </c>
      <c r="N52" s="59" t="s">
        <v>49</v>
      </c>
      <c r="O52" s="60"/>
      <c r="P52" s="59" t="s">
        <v>52</v>
      </c>
      <c r="Q52" s="60"/>
    </row>
    <row r="53" spans="1:17" ht="15" thickTop="1" x14ac:dyDescent="0.35">
      <c r="B53" s="25">
        <f>SUM(B29:B52)</f>
        <v>99.999999999999986</v>
      </c>
      <c r="K53" s="36">
        <f>SUM(K29:K52)</f>
        <v>0.27311821947575715</v>
      </c>
      <c r="M53" s="42" t="s">
        <v>1</v>
      </c>
      <c r="N53" s="48">
        <v>0.49</v>
      </c>
      <c r="P53" s="48">
        <v>0.92</v>
      </c>
    </row>
    <row r="54" spans="1:17" x14ac:dyDescent="0.35">
      <c r="A54" s="1" t="s">
        <v>46</v>
      </c>
      <c r="M54" s="42" t="s">
        <v>27</v>
      </c>
      <c r="N54" s="48">
        <v>1.29</v>
      </c>
      <c r="P54" s="48" t="s">
        <v>58</v>
      </c>
    </row>
    <row r="55" spans="1:17" x14ac:dyDescent="0.35">
      <c r="A55" s="14" t="s">
        <v>0</v>
      </c>
      <c r="B55" s="15" t="s">
        <v>16</v>
      </c>
      <c r="C55" s="15" t="s">
        <v>15</v>
      </c>
      <c r="D55" s="15" t="s">
        <v>18</v>
      </c>
      <c r="E55" s="15" t="s">
        <v>19</v>
      </c>
      <c r="F55" s="15" t="s">
        <v>17</v>
      </c>
      <c r="G55" s="15" t="s">
        <v>22</v>
      </c>
      <c r="H55" s="15" t="s">
        <v>21</v>
      </c>
      <c r="I55" s="15" t="s">
        <v>20</v>
      </c>
      <c r="J55" s="15" t="s">
        <v>24</v>
      </c>
      <c r="K55" s="16" t="s">
        <v>23</v>
      </c>
      <c r="M55" s="42" t="s">
        <v>4</v>
      </c>
      <c r="N55" s="48">
        <v>1.29</v>
      </c>
      <c r="P55" s="48" t="s">
        <v>58</v>
      </c>
    </row>
    <row r="56" spans="1:17" x14ac:dyDescent="0.35">
      <c r="A56" s="5" t="s">
        <v>1</v>
      </c>
      <c r="B56" s="6">
        <v>1.72</v>
      </c>
      <c r="C56" s="2">
        <v>1.72</v>
      </c>
      <c r="D56" s="2">
        <v>102.13500000000001</v>
      </c>
      <c r="E56" s="2">
        <v>102.13500000000001</v>
      </c>
      <c r="F56" s="6">
        <f>(B56*D56)/(C56*E56)</f>
        <v>1</v>
      </c>
      <c r="G56" s="7">
        <f>D56*0.001</f>
        <v>0.102135</v>
      </c>
      <c r="H56" s="2">
        <v>0.51500000000000001</v>
      </c>
      <c r="I56" s="7">
        <f>((G56*B56)/(C56*F56))/H56</f>
        <v>0.19832038834951457</v>
      </c>
      <c r="J56" s="3">
        <v>4.6600000000000003E-2</v>
      </c>
      <c r="K56" s="8">
        <f>I56*J56</f>
        <v>9.2417300970873799E-3</v>
      </c>
      <c r="M56" s="42" t="s">
        <v>32</v>
      </c>
      <c r="N56" s="48">
        <v>1.42</v>
      </c>
      <c r="P56" s="48" t="s">
        <v>58</v>
      </c>
    </row>
    <row r="57" spans="1:17" x14ac:dyDescent="0.35">
      <c r="A57" s="5" t="s">
        <v>2</v>
      </c>
      <c r="B57" s="6" t="s">
        <v>37</v>
      </c>
      <c r="C57" s="2">
        <v>1.72</v>
      </c>
      <c r="D57" s="2">
        <v>102.13500000000001</v>
      </c>
      <c r="E57" s="2">
        <v>158.24299999999999</v>
      </c>
      <c r="F57" s="6" t="e">
        <f t="shared" ref="F57" si="22">(B57*D57)/(C57*E57)</f>
        <v>#VALUE!</v>
      </c>
      <c r="G57" s="7">
        <f>D57*0.001</f>
        <v>0.102135</v>
      </c>
      <c r="H57" s="2">
        <v>0.51500000000000001</v>
      </c>
      <c r="I57" s="7" t="e">
        <f>((G57*B57)/(C57*F57))/H57</f>
        <v>#VALUE!</v>
      </c>
      <c r="J57" s="3">
        <v>4.6600000000000003E-2</v>
      </c>
      <c r="K57" s="8"/>
      <c r="M57" s="42" t="s">
        <v>5</v>
      </c>
      <c r="N57" s="48">
        <v>1.55</v>
      </c>
      <c r="P57" s="48" t="s">
        <v>58</v>
      </c>
    </row>
    <row r="58" spans="1:17" x14ac:dyDescent="0.35">
      <c r="A58" s="17" t="s">
        <v>28</v>
      </c>
      <c r="B58" s="6" t="s">
        <v>37</v>
      </c>
      <c r="C58" s="2">
        <v>1.72</v>
      </c>
      <c r="D58" s="2">
        <v>102.13500000000001</v>
      </c>
      <c r="E58" s="2">
        <v>214.351</v>
      </c>
      <c r="F58" s="6" t="e">
        <f>(B58*D58)/(C58*E58)</f>
        <v>#VALUE!</v>
      </c>
      <c r="G58" s="7">
        <f>D58*0.001</f>
        <v>0.102135</v>
      </c>
      <c r="H58" s="2">
        <v>0.51500000000000001</v>
      </c>
      <c r="I58" s="7" t="e">
        <f>((G58*B58)/(C58*F58))/H58</f>
        <v>#VALUE!</v>
      </c>
      <c r="J58" s="3">
        <v>4.6600000000000003E-2</v>
      </c>
      <c r="K58" s="8"/>
      <c r="M58" s="42" t="s">
        <v>11</v>
      </c>
      <c r="N58" s="48">
        <v>1.69</v>
      </c>
      <c r="P58" s="38">
        <v>3.21</v>
      </c>
    </row>
    <row r="59" spans="1:17" x14ac:dyDescent="0.35">
      <c r="A59" s="17" t="s">
        <v>27</v>
      </c>
      <c r="B59" s="6" t="s">
        <v>37</v>
      </c>
      <c r="C59" s="2">
        <v>1.72</v>
      </c>
      <c r="D59" s="2">
        <v>102.13500000000001</v>
      </c>
      <c r="E59" s="2">
        <v>270.459</v>
      </c>
      <c r="F59" s="6" t="e">
        <f t="shared" ref="F59:F77" si="23">(B59*D59)/(C59*E59)</f>
        <v>#VALUE!</v>
      </c>
      <c r="G59" s="7">
        <f>D59*0.001</f>
        <v>0.102135</v>
      </c>
      <c r="H59" s="2">
        <v>0.51500000000000001</v>
      </c>
      <c r="I59" s="7" t="e">
        <f>((G59*B59)/(C59*F59))/H59</f>
        <v>#VALUE!</v>
      </c>
      <c r="J59" s="3">
        <v>4.6600000000000003E-2</v>
      </c>
      <c r="K59" s="8"/>
      <c r="M59" s="52" t="s">
        <v>55</v>
      </c>
      <c r="N59" s="53">
        <f>SUM(N53:N58)</f>
        <v>7.73</v>
      </c>
      <c r="O59" s="25">
        <f>STDEVA(N53:N58)</f>
        <v>0.42059085423564124</v>
      </c>
      <c r="P59" s="53">
        <f>SUM(P53:P58)</f>
        <v>4.13</v>
      </c>
      <c r="Q59" s="25">
        <f>STDEVA(P53:P58)</f>
        <v>1.2890060770479972</v>
      </c>
    </row>
    <row r="60" spans="1:17" x14ac:dyDescent="0.35">
      <c r="A60" s="18" t="s">
        <v>29</v>
      </c>
      <c r="B60" s="6">
        <v>3.39</v>
      </c>
      <c r="C60" s="2">
        <v>1.72</v>
      </c>
      <c r="D60" s="2">
        <v>102.13500000000001</v>
      </c>
      <c r="E60" s="2">
        <v>240.405</v>
      </c>
      <c r="F60" s="6">
        <f t="shared" si="23"/>
        <v>0.83734098418221581</v>
      </c>
      <c r="G60" s="7">
        <f t="shared" ref="G60:G78" si="24">D60*0.001</f>
        <v>0.102135</v>
      </c>
      <c r="H60" s="2">
        <v>0.51500000000000001</v>
      </c>
      <c r="I60" s="7">
        <f>((G60*B60)/(C60*F60))/H60</f>
        <v>0.46680582524271841</v>
      </c>
      <c r="J60" s="3">
        <v>4.6600000000000003E-2</v>
      </c>
      <c r="K60" s="8">
        <f>I60*J60</f>
        <v>2.1753151456310679E-2</v>
      </c>
      <c r="M60" s="42"/>
      <c r="N60" s="48"/>
      <c r="P60" s="48"/>
    </row>
    <row r="61" spans="1:17" x14ac:dyDescent="0.35">
      <c r="A61" s="17" t="s">
        <v>30</v>
      </c>
      <c r="B61" s="6" t="s">
        <v>37</v>
      </c>
      <c r="C61" s="2">
        <v>1.72</v>
      </c>
      <c r="D61" s="2">
        <v>102.13500000000001</v>
      </c>
      <c r="E61" s="2">
        <v>256.43200000000002</v>
      </c>
      <c r="F61" s="6" t="e">
        <f t="shared" si="23"/>
        <v>#VALUE!</v>
      </c>
      <c r="G61" s="7">
        <f t="shared" si="24"/>
        <v>0.102135</v>
      </c>
      <c r="H61" s="2">
        <v>0.51500000000000001</v>
      </c>
      <c r="I61" s="7" t="e">
        <f t="shared" ref="I61:I78" si="25">((G61*B61)/(C61*F61))/H61</f>
        <v>#VALUE!</v>
      </c>
      <c r="J61" s="3">
        <v>4.6600000000000003E-2</v>
      </c>
      <c r="K61" s="8"/>
      <c r="M61" s="42" t="s">
        <v>29</v>
      </c>
      <c r="N61" s="48">
        <v>1.1399999999999999</v>
      </c>
      <c r="P61" s="38">
        <v>2.1800000000000002</v>
      </c>
    </row>
    <row r="62" spans="1:17" x14ac:dyDescent="0.35">
      <c r="A62" s="18" t="s">
        <v>3</v>
      </c>
      <c r="B62" s="6">
        <v>36.42</v>
      </c>
      <c r="C62" s="2">
        <v>1.72</v>
      </c>
      <c r="D62" s="2">
        <v>102.13500000000001</v>
      </c>
      <c r="E62" s="2">
        <v>346.5</v>
      </c>
      <c r="F62" s="6">
        <f>(B62*D62)/(C62*E62)</f>
        <v>6.2414119601328908</v>
      </c>
      <c r="G62" s="7">
        <f t="shared" si="24"/>
        <v>0.102135</v>
      </c>
      <c r="H62" s="2">
        <v>0.51500000000000001</v>
      </c>
      <c r="I62" s="7">
        <f>((G62*B62)/(C62*F62))/H62</f>
        <v>0.67281553398058258</v>
      </c>
      <c r="J62" s="3">
        <v>4.6600000000000003E-2</v>
      </c>
      <c r="K62" s="8">
        <f t="shared" ref="K62:K78" si="26">I62*J62</f>
        <v>3.1353203883495148E-2</v>
      </c>
      <c r="M62" s="42" t="s">
        <v>59</v>
      </c>
      <c r="N62" s="48">
        <v>1.65</v>
      </c>
      <c r="P62" s="38">
        <v>3.14</v>
      </c>
    </row>
    <row r="63" spans="1:17" x14ac:dyDescent="0.35">
      <c r="A63" s="17" t="s">
        <v>4</v>
      </c>
      <c r="B63" s="6" t="s">
        <v>37</v>
      </c>
      <c r="C63" s="2">
        <v>1.72</v>
      </c>
      <c r="D63" s="2">
        <v>102.13500000000001</v>
      </c>
      <c r="E63" s="2">
        <v>270.459</v>
      </c>
      <c r="F63" s="6" t="e">
        <f t="shared" si="23"/>
        <v>#VALUE!</v>
      </c>
      <c r="G63" s="7">
        <f t="shared" si="24"/>
        <v>0.102135</v>
      </c>
      <c r="H63" s="2">
        <v>0.51500000000000001</v>
      </c>
      <c r="I63" s="7" t="e">
        <f t="shared" si="25"/>
        <v>#VALUE!</v>
      </c>
      <c r="J63" s="3">
        <v>4.6600000000000003E-2</v>
      </c>
      <c r="K63" s="8"/>
      <c r="M63" s="42" t="s">
        <v>31</v>
      </c>
      <c r="N63" s="48">
        <v>1.28</v>
      </c>
      <c r="P63" s="48" t="s">
        <v>58</v>
      </c>
    </row>
    <row r="64" spans="1:17" x14ac:dyDescent="0.35">
      <c r="A64" s="18" t="s">
        <v>31</v>
      </c>
      <c r="B64" s="6" t="s">
        <v>37</v>
      </c>
      <c r="C64" s="2">
        <v>1.72</v>
      </c>
      <c r="D64" s="2">
        <v>102.13500000000001</v>
      </c>
      <c r="E64" s="2">
        <v>268.459</v>
      </c>
      <c r="F64" s="6" t="e">
        <f t="shared" si="23"/>
        <v>#VALUE!</v>
      </c>
      <c r="G64" s="7">
        <f t="shared" si="24"/>
        <v>0.102135</v>
      </c>
      <c r="H64" s="2">
        <v>0.51500000000000001</v>
      </c>
      <c r="I64" s="7" t="e">
        <f t="shared" si="25"/>
        <v>#VALUE!</v>
      </c>
      <c r="J64" s="3">
        <v>4.6600000000000003E-2</v>
      </c>
      <c r="K64" s="8"/>
      <c r="M64" s="42" t="s">
        <v>50</v>
      </c>
      <c r="N64" s="48">
        <v>1.34</v>
      </c>
      <c r="P64" s="48" t="s">
        <v>58</v>
      </c>
    </row>
    <row r="65" spans="1:17" x14ac:dyDescent="0.35">
      <c r="A65" s="17" t="s">
        <v>32</v>
      </c>
      <c r="B65" s="6" t="s">
        <v>37</v>
      </c>
      <c r="C65" s="2">
        <v>1.72</v>
      </c>
      <c r="D65" s="2">
        <v>102.13500000000001</v>
      </c>
      <c r="E65" s="2">
        <v>298.51299999999998</v>
      </c>
      <c r="F65" s="6" t="e">
        <f t="shared" si="23"/>
        <v>#VALUE!</v>
      </c>
      <c r="G65" s="7">
        <f t="shared" si="24"/>
        <v>0.102135</v>
      </c>
      <c r="H65" s="2">
        <v>0.51500000000000001</v>
      </c>
      <c r="I65" s="7" t="e">
        <f t="shared" si="25"/>
        <v>#VALUE!</v>
      </c>
      <c r="J65" s="3">
        <v>4.6600000000000003E-2</v>
      </c>
      <c r="K65" s="8"/>
      <c r="M65" s="42" t="s">
        <v>51</v>
      </c>
      <c r="N65" s="48">
        <v>1.68</v>
      </c>
      <c r="P65" s="48">
        <v>3.19</v>
      </c>
    </row>
    <row r="66" spans="1:17" x14ac:dyDescent="0.35">
      <c r="A66" s="18" t="s">
        <v>7</v>
      </c>
      <c r="B66" s="6" t="s">
        <v>37</v>
      </c>
      <c r="C66" s="2">
        <v>1.72</v>
      </c>
      <c r="D66" s="2">
        <v>102.13500000000001</v>
      </c>
      <c r="E66" s="2">
        <v>282.45999999999998</v>
      </c>
      <c r="F66" s="6" t="e">
        <f t="shared" si="23"/>
        <v>#VALUE!</v>
      </c>
      <c r="G66" s="7">
        <f t="shared" si="24"/>
        <v>0.102135</v>
      </c>
      <c r="H66" s="2">
        <v>0.51500000000000001</v>
      </c>
      <c r="I66" s="7" t="e">
        <f t="shared" si="25"/>
        <v>#VALUE!</v>
      </c>
      <c r="J66" s="3">
        <v>4.6600000000000003E-2</v>
      </c>
      <c r="K66" s="8"/>
      <c r="M66" s="42" t="s">
        <v>14</v>
      </c>
      <c r="N66" s="48">
        <v>1.81</v>
      </c>
      <c r="P66" s="48">
        <v>3.44</v>
      </c>
    </row>
    <row r="67" spans="1:17" x14ac:dyDescent="0.35">
      <c r="A67" s="20" t="s">
        <v>33</v>
      </c>
      <c r="B67" s="6" t="s">
        <v>37</v>
      </c>
      <c r="C67" s="2">
        <v>1.72</v>
      </c>
      <c r="D67" s="2">
        <v>102.13500000000001</v>
      </c>
      <c r="E67" s="2">
        <v>294.51299999999998</v>
      </c>
      <c r="F67" s="6" t="e">
        <f t="shared" si="23"/>
        <v>#VALUE!</v>
      </c>
      <c r="G67" s="7">
        <f t="shared" si="24"/>
        <v>0.102135</v>
      </c>
      <c r="H67" s="2">
        <v>0.51500000000000001</v>
      </c>
      <c r="I67" s="7" t="e">
        <f t="shared" si="25"/>
        <v>#VALUE!</v>
      </c>
      <c r="J67" s="3">
        <v>4.6600000000000003E-2</v>
      </c>
      <c r="K67" s="8"/>
      <c r="M67" s="52" t="s">
        <v>56</v>
      </c>
      <c r="N67" s="51">
        <f>SUM(N61:N66)</f>
        <v>8.9</v>
      </c>
      <c r="O67" s="25">
        <f>STDEVA(N61:N66)</f>
        <v>0.26568151359600872</v>
      </c>
      <c r="P67" s="51">
        <f>SUM(P61:P66)</f>
        <v>11.95</v>
      </c>
      <c r="Q67" s="25">
        <f>STDEVA(P61:P66)</f>
        <v>1.6013296558381309</v>
      </c>
    </row>
    <row r="68" spans="1:17" x14ac:dyDescent="0.35">
      <c r="A68" s="20" t="s">
        <v>8</v>
      </c>
      <c r="B68" s="6" t="s">
        <v>37</v>
      </c>
      <c r="C68" s="2">
        <v>1.72</v>
      </c>
      <c r="D68" s="2">
        <v>102.13500000000001</v>
      </c>
      <c r="E68" s="2">
        <v>278.43</v>
      </c>
      <c r="F68" s="6" t="e">
        <f t="shared" si="23"/>
        <v>#VALUE!</v>
      </c>
      <c r="G68" s="7">
        <f t="shared" si="24"/>
        <v>0.102135</v>
      </c>
      <c r="H68" s="2">
        <v>0.51500000000000001</v>
      </c>
      <c r="I68" s="7" t="e">
        <f t="shared" si="25"/>
        <v>#VALUE!</v>
      </c>
      <c r="J68" s="3">
        <v>4.6600000000000003E-2</v>
      </c>
      <c r="K68" s="8"/>
      <c r="M68" s="41"/>
      <c r="N68" s="49"/>
      <c r="P68" s="49"/>
    </row>
    <row r="69" spans="1:17" x14ac:dyDescent="0.35">
      <c r="A69" s="20" t="s">
        <v>34</v>
      </c>
      <c r="B69" s="6" t="s">
        <v>37</v>
      </c>
      <c r="C69" s="2">
        <v>1.72</v>
      </c>
      <c r="D69" s="2">
        <v>102.13500000000001</v>
      </c>
      <c r="E69" s="2">
        <v>292.51299999999998</v>
      </c>
      <c r="F69" s="6" t="e">
        <f t="shared" si="23"/>
        <v>#VALUE!</v>
      </c>
      <c r="G69" s="7">
        <f t="shared" si="24"/>
        <v>0.102135</v>
      </c>
      <c r="H69" s="2">
        <v>0.51500000000000001</v>
      </c>
      <c r="I69" s="7" t="e">
        <f t="shared" si="25"/>
        <v>#VALUE!</v>
      </c>
      <c r="J69" s="3">
        <v>4.6600000000000003E-2</v>
      </c>
      <c r="K69" s="8"/>
      <c r="M69" s="42" t="s">
        <v>33</v>
      </c>
      <c r="N69" s="48">
        <v>1.4</v>
      </c>
      <c r="P69" s="48" t="s">
        <v>58</v>
      </c>
    </row>
    <row r="70" spans="1:17" x14ac:dyDescent="0.35">
      <c r="A70" s="17" t="s">
        <v>5</v>
      </c>
      <c r="B70" s="6" t="s">
        <v>37</v>
      </c>
      <c r="C70" s="2">
        <v>1.72</v>
      </c>
      <c r="D70" s="2">
        <v>102.13500000000001</v>
      </c>
      <c r="E70" s="2">
        <v>326.56700000000001</v>
      </c>
      <c r="F70" s="6" t="e">
        <f t="shared" si="23"/>
        <v>#VALUE!</v>
      </c>
      <c r="G70" s="7">
        <f t="shared" si="24"/>
        <v>0.102135</v>
      </c>
      <c r="H70" s="2">
        <v>0.51500000000000001</v>
      </c>
      <c r="I70" s="7" t="e">
        <f t="shared" si="25"/>
        <v>#VALUE!</v>
      </c>
      <c r="J70" s="3">
        <v>4.6600000000000003E-2</v>
      </c>
      <c r="K70" s="8"/>
      <c r="M70" s="42" t="s">
        <v>8</v>
      </c>
      <c r="N70" s="48">
        <v>1.32</v>
      </c>
      <c r="P70" s="48" t="s">
        <v>58</v>
      </c>
    </row>
    <row r="71" spans="1:17" x14ac:dyDescent="0.35">
      <c r="A71" s="18" t="s">
        <v>6</v>
      </c>
      <c r="B71" s="6">
        <v>1.08</v>
      </c>
      <c r="C71" s="2">
        <v>1.72</v>
      </c>
      <c r="D71" s="2">
        <v>102.13500000000001</v>
      </c>
      <c r="E71" s="2">
        <v>324.56700000000001</v>
      </c>
      <c r="F71" s="6">
        <f t="shared" si="23"/>
        <v>0.19759026355041473</v>
      </c>
      <c r="G71" s="7">
        <f t="shared" si="24"/>
        <v>0.102135</v>
      </c>
      <c r="H71" s="2">
        <v>0.51500000000000001</v>
      </c>
      <c r="I71" s="7">
        <f t="shared" si="25"/>
        <v>0.63022718446601933</v>
      </c>
      <c r="J71" s="3">
        <v>4.6600000000000003E-2</v>
      </c>
      <c r="K71" s="8">
        <f t="shared" si="26"/>
        <v>2.9368586796116501E-2</v>
      </c>
      <c r="M71" s="42" t="s">
        <v>34</v>
      </c>
      <c r="N71" s="48">
        <v>1.39</v>
      </c>
      <c r="P71" s="48" t="s">
        <v>58</v>
      </c>
    </row>
    <row r="72" spans="1:17" x14ac:dyDescent="0.35">
      <c r="A72" s="20" t="s">
        <v>9</v>
      </c>
      <c r="B72" s="6" t="s">
        <v>37</v>
      </c>
      <c r="C72" s="2">
        <v>1.72</v>
      </c>
      <c r="D72" s="2">
        <v>102.13500000000001</v>
      </c>
      <c r="E72" s="2">
        <v>320.56700000000001</v>
      </c>
      <c r="F72" s="6" t="e">
        <f t="shared" si="23"/>
        <v>#VALUE!</v>
      </c>
      <c r="G72" s="7">
        <f t="shared" si="24"/>
        <v>0.102135</v>
      </c>
      <c r="H72" s="2">
        <v>0.51500000000000001</v>
      </c>
      <c r="I72" s="7" t="e">
        <f t="shared" si="25"/>
        <v>#VALUE!</v>
      </c>
      <c r="J72" s="3">
        <v>4.6600000000000003E-2</v>
      </c>
      <c r="K72" s="8"/>
      <c r="M72" s="42" t="s">
        <v>9</v>
      </c>
      <c r="N72" s="48" t="s">
        <v>58</v>
      </c>
      <c r="P72" s="48" t="s">
        <v>58</v>
      </c>
    </row>
    <row r="73" spans="1:17" x14ac:dyDescent="0.35">
      <c r="A73" s="20" t="s">
        <v>42</v>
      </c>
      <c r="B73" s="6">
        <v>9.93</v>
      </c>
      <c r="C73" s="2">
        <v>1.72</v>
      </c>
      <c r="D73" s="2">
        <v>102.13500000000001</v>
      </c>
      <c r="E73" s="2">
        <v>318.56700000000001</v>
      </c>
      <c r="F73" s="6">
        <f t="shared" si="23"/>
        <v>1.8509496669715932</v>
      </c>
      <c r="G73" s="7">
        <f t="shared" si="24"/>
        <v>0.102135</v>
      </c>
      <c r="H73" s="2">
        <v>0.51500000000000001</v>
      </c>
      <c r="I73" s="7">
        <f t="shared" si="25"/>
        <v>0.61857669902912615</v>
      </c>
      <c r="J73" s="3">
        <v>4.6600000000000003E-2</v>
      </c>
      <c r="K73" s="8">
        <f t="shared" si="26"/>
        <v>2.8825674174757281E-2</v>
      </c>
      <c r="M73" s="42" t="s">
        <v>42</v>
      </c>
      <c r="N73" s="48">
        <v>1.51</v>
      </c>
      <c r="P73" s="48">
        <v>2.88</v>
      </c>
    </row>
    <row r="74" spans="1:17" x14ac:dyDescent="0.35">
      <c r="A74" s="20" t="s">
        <v>10</v>
      </c>
      <c r="B74" s="6">
        <v>13.33</v>
      </c>
      <c r="C74" s="2">
        <v>1.72</v>
      </c>
      <c r="D74" s="2">
        <v>102.13500000000001</v>
      </c>
      <c r="E74" s="2">
        <v>316.56700000000001</v>
      </c>
      <c r="F74" s="6">
        <f t="shared" si="23"/>
        <v>2.5004067069530307</v>
      </c>
      <c r="G74" s="7">
        <f t="shared" si="24"/>
        <v>0.102135</v>
      </c>
      <c r="H74" s="2">
        <v>0.51500000000000001</v>
      </c>
      <c r="I74" s="7">
        <f t="shared" si="25"/>
        <v>0.61469320388349513</v>
      </c>
      <c r="J74" s="3">
        <v>4.6600000000000003E-2</v>
      </c>
      <c r="K74" s="8">
        <f t="shared" si="26"/>
        <v>2.8644703300970874E-2</v>
      </c>
      <c r="M74" s="38" t="s">
        <v>10</v>
      </c>
      <c r="N74" s="54">
        <v>1.5</v>
      </c>
      <c r="P74" s="54">
        <v>2.86</v>
      </c>
    </row>
    <row r="75" spans="1:17" x14ac:dyDescent="0.35">
      <c r="A75" s="17" t="s">
        <v>11</v>
      </c>
      <c r="B75" s="6">
        <v>7.2</v>
      </c>
      <c r="C75" s="2">
        <v>1.72</v>
      </c>
      <c r="D75" s="2">
        <v>102.13500000000001</v>
      </c>
      <c r="E75" s="2">
        <v>354.62099999999998</v>
      </c>
      <c r="F75" s="6">
        <f t="shared" si="23"/>
        <v>1.2056304067303301</v>
      </c>
      <c r="G75" s="7">
        <f t="shared" si="24"/>
        <v>0.102135</v>
      </c>
      <c r="H75" s="2">
        <v>0.51500000000000001</v>
      </c>
      <c r="I75" s="7">
        <f t="shared" si="25"/>
        <v>0.68858446601941736</v>
      </c>
      <c r="J75" s="3">
        <v>4.6600000000000003E-2</v>
      </c>
      <c r="K75" s="8">
        <f t="shared" si="26"/>
        <v>3.2088036116504848E-2</v>
      </c>
      <c r="M75" s="42" t="s">
        <v>60</v>
      </c>
      <c r="N75" s="55">
        <v>1.63</v>
      </c>
      <c r="P75" s="54">
        <v>3.1</v>
      </c>
    </row>
    <row r="76" spans="1:17" x14ac:dyDescent="0.35">
      <c r="A76" s="18" t="s">
        <v>12</v>
      </c>
      <c r="B76" s="6">
        <v>9.49</v>
      </c>
      <c r="C76" s="2">
        <v>1.72</v>
      </c>
      <c r="D76" s="2">
        <v>102.13500000000001</v>
      </c>
      <c r="E76" s="2">
        <v>352.62099999999998</v>
      </c>
      <c r="F76" s="6">
        <f t="shared" si="23"/>
        <v>1.5981008630189486</v>
      </c>
      <c r="G76" s="7">
        <f t="shared" si="24"/>
        <v>0.102135</v>
      </c>
      <c r="H76" s="2">
        <v>0.51500000000000001</v>
      </c>
      <c r="I76" s="7">
        <f t="shared" si="25"/>
        <v>0.68470097087378645</v>
      </c>
      <c r="J76" s="3">
        <v>4.6600000000000003E-2</v>
      </c>
      <c r="K76" s="8">
        <f t="shared" si="26"/>
        <v>3.1907065242718448E-2</v>
      </c>
      <c r="M76" s="56" t="s">
        <v>57</v>
      </c>
      <c r="N76" s="51">
        <f>SUM(N69:N75)</f>
        <v>8.75</v>
      </c>
      <c r="O76" s="25">
        <f>STDEVA(N69:N75)</f>
        <v>0.56035702904487605</v>
      </c>
      <c r="P76" s="51">
        <f>SUM(P69:P75)</f>
        <v>8.84</v>
      </c>
      <c r="Q76" s="25">
        <f>STDEVA(P69:P75)</f>
        <v>1.5769349414366494</v>
      </c>
    </row>
    <row r="77" spans="1:17" x14ac:dyDescent="0.35">
      <c r="A77" s="20" t="s">
        <v>13</v>
      </c>
      <c r="B77" s="6">
        <v>6.23</v>
      </c>
      <c r="C77" s="2">
        <v>1.72</v>
      </c>
      <c r="D77" s="2">
        <v>102.13500000000001</v>
      </c>
      <c r="E77" s="2">
        <v>342.51499999999999</v>
      </c>
      <c r="F77" s="6">
        <f t="shared" si="23"/>
        <v>1.0800767000868068</v>
      </c>
      <c r="G77" s="7">
        <f t="shared" si="24"/>
        <v>0.102135</v>
      </c>
      <c r="H77" s="2">
        <v>0.51500000000000001</v>
      </c>
      <c r="I77" s="7">
        <f t="shared" si="25"/>
        <v>0.6650776699029125</v>
      </c>
      <c r="J77" s="3">
        <v>4.6600000000000003E-2</v>
      </c>
      <c r="K77" s="8">
        <f t="shared" si="26"/>
        <v>3.0992619417475723E-2</v>
      </c>
    </row>
    <row r="78" spans="1:17" x14ac:dyDescent="0.35">
      <c r="A78" s="19" t="s">
        <v>14</v>
      </c>
      <c r="B78" s="9">
        <v>11.21</v>
      </c>
      <c r="C78" s="10">
        <v>1.72</v>
      </c>
      <c r="D78" s="10">
        <v>102.13500000000001</v>
      </c>
      <c r="E78" s="10">
        <v>380.67500000000001</v>
      </c>
      <c r="F78" s="9">
        <f>(B78*D78)/(C78*E78)</f>
        <v>1.7486278962858208</v>
      </c>
      <c r="G78" s="11">
        <f t="shared" si="24"/>
        <v>0.102135</v>
      </c>
      <c r="H78" s="10">
        <v>0.51500000000000001</v>
      </c>
      <c r="I78" s="11">
        <f t="shared" si="25"/>
        <v>0.73917475728155324</v>
      </c>
      <c r="J78" s="12">
        <v>4.6600000000000003E-2</v>
      </c>
      <c r="K78" s="13">
        <f t="shared" si="26"/>
        <v>3.4445543689320381E-2</v>
      </c>
    </row>
    <row r="79" spans="1:17" x14ac:dyDescent="0.35">
      <c r="B79" s="25">
        <f>SUM(B56:B78)</f>
        <v>100</v>
      </c>
      <c r="K79" s="36">
        <f>SUM(K55:K78)</f>
        <v>0.27862031417475724</v>
      </c>
    </row>
  </sheetData>
  <mergeCells count="1">
    <mergeCell ref="N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TW</vt:lpstr>
      <vt:lpstr>Ch</vt:lpstr>
      <vt:lpstr>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szeyee</dc:creator>
  <cp:lastModifiedBy>chin szeyee</cp:lastModifiedBy>
  <dcterms:created xsi:type="dcterms:W3CDTF">2020-03-28T04:47:26Z</dcterms:created>
  <dcterms:modified xsi:type="dcterms:W3CDTF">2020-08-08T04:41:01Z</dcterms:modified>
</cp:coreProperties>
</file>