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nglish/Desktop/Files on desktop/Papers in Progress Winter 2020/Egg Paper/Resubmission Nov 22, 2020/"/>
    </mc:Choice>
  </mc:AlternateContent>
  <xr:revisionPtr revIDLastSave="0" documentId="8_{E2F0693A-0E21-A445-A5AE-ECB2A6C2E2F7}" xr6:coauthVersionLast="36" xr6:coauthVersionMax="36" xr10:uidLastSave="{00000000-0000-0000-0000-000000000000}"/>
  <bookViews>
    <workbookView xWindow="3080" yWindow="460" windowWidth="23460" windowHeight="14660" activeTab="2" xr2:uid="{16E8F033-77A0-5B40-A1E1-21FAE3F2A88F}"/>
  </bookViews>
  <sheets>
    <sheet name="AA comp." sheetId="1" r:id="rId1"/>
    <sheet name="Lipid comp." sheetId="4" r:id="rId2"/>
    <sheet name="Physical comp.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J5" i="5"/>
  <c r="J11" i="5" s="1"/>
  <c r="K5" i="5"/>
  <c r="K12" i="5" s="1"/>
  <c r="M5" i="5"/>
  <c r="I6" i="5"/>
  <c r="J6" i="5"/>
  <c r="K6" i="5"/>
  <c r="M6" i="5"/>
  <c r="I7" i="5"/>
  <c r="J7" i="5"/>
  <c r="K7" i="5"/>
  <c r="M7" i="5"/>
  <c r="I8" i="5"/>
  <c r="J8" i="5"/>
  <c r="K8" i="5"/>
  <c r="M8" i="5"/>
  <c r="I9" i="5"/>
  <c r="J9" i="5"/>
  <c r="K9" i="5"/>
  <c r="M9" i="5"/>
  <c r="I10" i="5"/>
  <c r="J10" i="5"/>
  <c r="K10" i="5"/>
  <c r="M10" i="5"/>
  <c r="F11" i="5"/>
  <c r="G11" i="5"/>
  <c r="H11" i="5"/>
  <c r="I11" i="5"/>
  <c r="L11" i="5"/>
  <c r="M11" i="5"/>
  <c r="F12" i="5"/>
  <c r="G12" i="5"/>
  <c r="H12" i="5"/>
  <c r="I12" i="5"/>
  <c r="J12" i="5"/>
  <c r="L12" i="5"/>
  <c r="M12" i="5"/>
  <c r="I22" i="5"/>
  <c r="J22" i="5"/>
  <c r="J28" i="5" s="1"/>
  <c r="K22" i="5"/>
  <c r="K28" i="5" s="1"/>
  <c r="M22" i="5"/>
  <c r="I23" i="5"/>
  <c r="J23" i="5"/>
  <c r="K23" i="5"/>
  <c r="M23" i="5"/>
  <c r="I24" i="5"/>
  <c r="J24" i="5"/>
  <c r="K24" i="5"/>
  <c r="M24" i="5"/>
  <c r="I25" i="5"/>
  <c r="J25" i="5"/>
  <c r="K25" i="5"/>
  <c r="M25" i="5"/>
  <c r="I26" i="5"/>
  <c r="J26" i="5"/>
  <c r="K26" i="5"/>
  <c r="M26" i="5"/>
  <c r="I27" i="5"/>
  <c r="J27" i="5"/>
  <c r="K27" i="5"/>
  <c r="M27" i="5"/>
  <c r="F28" i="5"/>
  <c r="G28" i="5"/>
  <c r="H28" i="5"/>
  <c r="I28" i="5"/>
  <c r="L28" i="5"/>
  <c r="M28" i="5"/>
  <c r="F29" i="5"/>
  <c r="G29" i="5"/>
  <c r="H29" i="5"/>
  <c r="I29" i="5"/>
  <c r="L29" i="5"/>
  <c r="M29" i="5"/>
  <c r="K11" i="5" l="1"/>
  <c r="K29" i="5"/>
  <c r="J29" i="5"/>
  <c r="J14" i="4"/>
  <c r="J15" i="4"/>
  <c r="J16" i="4"/>
  <c r="J13" i="4"/>
  <c r="I16" i="4"/>
  <c r="I14" i="4"/>
  <c r="I15" i="4"/>
  <c r="I13" i="4"/>
  <c r="J6" i="4"/>
  <c r="J7" i="4"/>
  <c r="J8" i="4"/>
  <c r="J5" i="4"/>
  <c r="G25" i="4"/>
  <c r="F25" i="4"/>
  <c r="G24" i="4"/>
  <c r="F24" i="4"/>
  <c r="I6" i="4"/>
  <c r="I7" i="4"/>
  <c r="I8" i="4"/>
  <c r="I5" i="4"/>
</calcChain>
</file>

<file path=xl/sharedStrings.xml><?xml version="1.0" encoding="utf-8"?>
<sst xmlns="http://schemas.openxmlformats.org/spreadsheetml/2006/main" count="97" uniqueCount="57">
  <si>
    <t>Amino acids</t>
  </si>
  <si>
    <t>Free-range (g/100 g)</t>
  </si>
  <si>
    <t>Conven. (g/ 100 g)</t>
  </si>
  <si>
    <t>CNF (g/ 100g)</t>
  </si>
  <si>
    <t>Asp acid</t>
  </si>
  <si>
    <t>Glu</t>
  </si>
  <si>
    <t>Ser</t>
  </si>
  <si>
    <t>Gly</t>
  </si>
  <si>
    <t>His</t>
  </si>
  <si>
    <t>Arg</t>
  </si>
  <si>
    <t>Thr</t>
  </si>
  <si>
    <t>Ala</t>
  </si>
  <si>
    <t>Pro</t>
  </si>
  <si>
    <t>Tyr</t>
  </si>
  <si>
    <t>Val</t>
  </si>
  <si>
    <t>Met</t>
  </si>
  <si>
    <t>Cys</t>
  </si>
  <si>
    <t>Ile</t>
  </si>
  <si>
    <t>Luc</t>
  </si>
  <si>
    <t>Phen</t>
  </si>
  <si>
    <t>Lys</t>
  </si>
  <si>
    <t>C16:0</t>
  </si>
  <si>
    <t>C18:0</t>
  </si>
  <si>
    <t>C18:1</t>
  </si>
  <si>
    <t>C18:2</t>
  </si>
  <si>
    <t>FA</t>
  </si>
  <si>
    <t>Trial-1</t>
  </si>
  <si>
    <t>Trial-2</t>
  </si>
  <si>
    <t>Trial-3</t>
  </si>
  <si>
    <t>Free-range eggs</t>
  </si>
  <si>
    <t>Conventional eggs</t>
  </si>
  <si>
    <t>conventional</t>
  </si>
  <si>
    <t>Egg total (g)</t>
  </si>
  <si>
    <t>yolk (g)</t>
  </si>
  <si>
    <t>shell (g)</t>
  </si>
  <si>
    <t>Weights</t>
  </si>
  <si>
    <t>Free-range</t>
  </si>
  <si>
    <t>Protein concentration</t>
  </si>
  <si>
    <t>Egg Samples</t>
  </si>
  <si>
    <t>Conventional</t>
  </si>
  <si>
    <t xml:space="preserve">Cholesterol </t>
  </si>
  <si>
    <t xml:space="preserve"> (mg/extra-large yolk)</t>
  </si>
  <si>
    <t>Avg</t>
  </si>
  <si>
    <t>SD</t>
  </si>
  <si>
    <t>yolk (%)</t>
  </si>
  <si>
    <t>albumen (g)</t>
  </si>
  <si>
    <t>albumen (%)</t>
  </si>
  <si>
    <t>albumen pH</t>
  </si>
  <si>
    <t>yolk %</t>
  </si>
  <si>
    <t>p-value</t>
  </si>
  <si>
    <t>egg total wgts</t>
  </si>
  <si>
    <t>T-test</t>
  </si>
  <si>
    <t xml:space="preserve">yolk (g) </t>
  </si>
  <si>
    <t xml:space="preserve">shell (g) </t>
  </si>
  <si>
    <t>na</t>
  </si>
  <si>
    <t>Average</t>
  </si>
  <si>
    <t>shell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</si>
</sst>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13D57-FD33-534A-BD53-53F4F167D524}">
  <dimension ref="D4:M21"/>
  <sheetViews>
    <sheetView workbookViewId="0">
      <selection activeCell="M14" sqref="M14"/>
    </sheetView>
  </sheetViews>
  <sheetFormatPr baseColWidth="10" defaultRowHeight="16"/>
  <cols>
    <col min="5" max="5" width="18.1640625" customWidth="1"/>
    <col min="6" max="6" width="17.6640625" customWidth="1"/>
    <col min="7" max="7" width="13.33203125" customWidth="1"/>
    <col min="11" max="11" width="9.5" customWidth="1"/>
    <col min="12" max="12" width="11.5" customWidth="1"/>
    <col min="13" max="13" width="11.83203125" customWidth="1"/>
  </cols>
  <sheetData>
    <row r="4" spans="4:13">
      <c r="D4" s="1" t="s">
        <v>0</v>
      </c>
      <c r="E4" s="1" t="s">
        <v>1</v>
      </c>
      <c r="F4" s="1" t="s">
        <v>2</v>
      </c>
      <c r="G4" s="1" t="s">
        <v>3</v>
      </c>
      <c r="K4" s="1" t="s">
        <v>37</v>
      </c>
      <c r="L4" s="1"/>
    </row>
    <row r="5" spans="4:13">
      <c r="D5" t="s">
        <v>4</v>
      </c>
      <c r="E5" s="2">
        <v>1.6127450980392157</v>
      </c>
      <c r="F5" s="2">
        <v>1.5416666666666667</v>
      </c>
      <c r="G5" s="3">
        <v>1.1399999999999999</v>
      </c>
    </row>
    <row r="6" spans="4:13">
      <c r="D6" t="s">
        <v>5</v>
      </c>
      <c r="E6" s="2">
        <v>1.1323529411764708</v>
      </c>
      <c r="F6" s="2">
        <v>1.0972222222222223</v>
      </c>
      <c r="G6" s="3">
        <v>1.47</v>
      </c>
      <c r="L6" s="1" t="s">
        <v>38</v>
      </c>
      <c r="M6" s="1"/>
    </row>
    <row r="7" spans="4:13">
      <c r="D7" t="s">
        <v>6</v>
      </c>
      <c r="E7" s="2">
        <v>0.56372549019607843</v>
      </c>
      <c r="F7" s="2">
        <v>0.54629629629629617</v>
      </c>
      <c r="G7" s="3">
        <v>0.75</v>
      </c>
      <c r="L7" s="1" t="s">
        <v>36</v>
      </c>
      <c r="M7" s="1" t="s">
        <v>39</v>
      </c>
    </row>
    <row r="8" spans="4:13">
      <c r="D8" t="s">
        <v>7</v>
      </c>
      <c r="E8" s="2">
        <v>0.42647058823529416</v>
      </c>
      <c r="F8" s="2">
        <v>0.41666666666666669</v>
      </c>
      <c r="G8" s="3">
        <v>0.38</v>
      </c>
      <c r="K8" t="s">
        <v>26</v>
      </c>
      <c r="L8" s="3">
        <v>10.78</v>
      </c>
      <c r="M8" s="3">
        <v>9.06</v>
      </c>
    </row>
    <row r="9" spans="4:13">
      <c r="D9" t="s">
        <v>8</v>
      </c>
      <c r="E9" s="2">
        <v>0.35784313725490197</v>
      </c>
      <c r="F9" s="2">
        <v>0.35185185185185186</v>
      </c>
      <c r="G9" s="3">
        <v>0.26</v>
      </c>
      <c r="K9" t="s">
        <v>27</v>
      </c>
      <c r="L9" s="3">
        <v>9.4600000000000009</v>
      </c>
      <c r="M9" s="3">
        <v>9.7899999999999991</v>
      </c>
    </row>
    <row r="10" spans="4:13">
      <c r="D10" t="s">
        <v>9</v>
      </c>
      <c r="E10" s="2">
        <v>0.53921568627450989</v>
      </c>
      <c r="F10" s="2">
        <v>0.52777777777777779</v>
      </c>
      <c r="G10" s="3">
        <v>0.61</v>
      </c>
      <c r="K10" t="s">
        <v>28</v>
      </c>
      <c r="L10" s="3">
        <v>11.55</v>
      </c>
      <c r="M10" s="3">
        <v>10.17</v>
      </c>
    </row>
    <row r="11" spans="4:13">
      <c r="D11" t="s">
        <v>10</v>
      </c>
      <c r="E11" s="2">
        <v>0.6470588235294118</v>
      </c>
      <c r="F11" s="2">
        <v>0.64351851851851849</v>
      </c>
      <c r="G11" s="3">
        <v>0.47</v>
      </c>
    </row>
    <row r="12" spans="4:13">
      <c r="D12" t="s">
        <v>11</v>
      </c>
      <c r="E12" s="2">
        <v>0.44607843137254904</v>
      </c>
      <c r="F12" s="2">
        <v>0.43518518518518517</v>
      </c>
      <c r="G12" s="3">
        <v>0.66</v>
      </c>
    </row>
    <row r="13" spans="4:13">
      <c r="D13" t="s">
        <v>12</v>
      </c>
      <c r="E13" s="2">
        <v>0.38235294117647062</v>
      </c>
      <c r="F13" s="2">
        <v>0.36574074074074076</v>
      </c>
      <c r="G13" s="3">
        <v>0.4</v>
      </c>
    </row>
    <row r="14" spans="4:13">
      <c r="D14" t="s">
        <v>13</v>
      </c>
      <c r="E14" s="2">
        <v>0.51470588235294135</v>
      </c>
      <c r="F14" s="2">
        <v>0.49074074074074076</v>
      </c>
      <c r="G14" s="3">
        <v>0.43</v>
      </c>
    </row>
    <row r="15" spans="4:13">
      <c r="D15" t="s">
        <v>14</v>
      </c>
      <c r="E15" s="2">
        <v>0.72058823529411764</v>
      </c>
      <c r="F15" s="2">
        <v>0.68981481481481477</v>
      </c>
      <c r="G15" s="3">
        <v>0.75</v>
      </c>
    </row>
    <row r="16" spans="4:13">
      <c r="D16" t="s">
        <v>15</v>
      </c>
      <c r="E16" s="2">
        <v>0.19607843137254904</v>
      </c>
      <c r="F16" s="2">
        <v>0.18055555555555558</v>
      </c>
      <c r="G16" s="3">
        <v>0.39</v>
      </c>
    </row>
    <row r="17" spans="4:7">
      <c r="D17" t="s">
        <v>16</v>
      </c>
      <c r="E17" s="2">
        <v>0.16176470588235295</v>
      </c>
      <c r="F17" s="2">
        <v>0.15277777777777776</v>
      </c>
      <c r="G17" s="3">
        <v>0.28000000000000003</v>
      </c>
    </row>
    <row r="18" spans="4:7">
      <c r="D18" t="s">
        <v>17</v>
      </c>
      <c r="E18" s="2">
        <v>0.25980392156862747</v>
      </c>
      <c r="F18" s="2">
        <v>0.25462962962962959</v>
      </c>
      <c r="G18" s="3">
        <v>0.56999999999999995</v>
      </c>
    </row>
    <row r="19" spans="4:7">
      <c r="D19" t="s">
        <v>18</v>
      </c>
      <c r="E19" s="2">
        <v>0.72058823529411764</v>
      </c>
      <c r="F19" s="2">
        <v>0.69907407407407418</v>
      </c>
      <c r="G19" s="3">
        <v>0.92</v>
      </c>
    </row>
    <row r="20" spans="4:7">
      <c r="D20" t="s">
        <v>19</v>
      </c>
      <c r="E20" s="2">
        <v>0.43627450980392163</v>
      </c>
      <c r="F20" s="2">
        <v>0.42129629629629628</v>
      </c>
      <c r="G20" s="3">
        <v>0.66</v>
      </c>
    </row>
    <row r="21" spans="4:7">
      <c r="D21" t="s">
        <v>20</v>
      </c>
      <c r="E21" s="2">
        <v>0.82843137254901966</v>
      </c>
      <c r="F21" s="2">
        <v>0.78240740740740744</v>
      </c>
      <c r="G21" s="3">
        <v>0.75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ED70-2C8F-9346-A7C3-63244F14B64D}">
  <dimension ref="E3:J25"/>
  <sheetViews>
    <sheetView topLeftCell="D1" workbookViewId="0">
      <selection activeCell="K25" sqref="K25"/>
    </sheetView>
  </sheetViews>
  <sheetFormatPr baseColWidth="10" defaultRowHeight="16"/>
  <cols>
    <col min="5" max="5" width="22.33203125" customWidth="1"/>
    <col min="11" max="11" width="13.5" customWidth="1"/>
    <col min="12" max="12" width="12.83203125" customWidth="1"/>
    <col min="13" max="13" width="11.33203125" customWidth="1"/>
    <col min="17" max="17" width="12.5" customWidth="1"/>
    <col min="18" max="18" width="11.83203125" customWidth="1"/>
    <col min="22" max="22" width="13.83203125" customWidth="1"/>
  </cols>
  <sheetData>
    <row r="3" spans="5:10">
      <c r="E3" s="1" t="s">
        <v>29</v>
      </c>
    </row>
    <row r="4" spans="5:10">
      <c r="E4" s="1" t="s">
        <v>25</v>
      </c>
      <c r="F4" s="1" t="s">
        <v>26</v>
      </c>
      <c r="G4" s="1" t="s">
        <v>27</v>
      </c>
      <c r="H4" s="1" t="s">
        <v>28</v>
      </c>
      <c r="I4" s="1" t="s">
        <v>55</v>
      </c>
      <c r="J4" s="10" t="s">
        <v>43</v>
      </c>
    </row>
    <row r="5" spans="5:10">
      <c r="E5" s="4" t="s">
        <v>21</v>
      </c>
      <c r="F5" s="5">
        <v>24.246310000000001</v>
      </c>
      <c r="G5" s="5">
        <v>24.45918</v>
      </c>
      <c r="H5" s="5">
        <v>24.309650000000001</v>
      </c>
      <c r="I5" s="2">
        <f>AVERAGE(F5:H5)</f>
        <v>24.338380000000001</v>
      </c>
      <c r="J5" s="2">
        <f>STDEV(F5:H5)</f>
        <v>0.10930447795035594</v>
      </c>
    </row>
    <row r="6" spans="5:10">
      <c r="E6" s="4" t="s">
        <v>22</v>
      </c>
      <c r="F6" s="5">
        <v>8.4</v>
      </c>
      <c r="G6" s="5">
        <v>8.8800000000000008</v>
      </c>
      <c r="H6" s="5">
        <v>8.57</v>
      </c>
      <c r="I6" s="2">
        <f>AVERAGE(F6:H6)</f>
        <v>8.6166666666666671</v>
      </c>
      <c r="J6" s="2">
        <f>STDEV(F6:H6)</f>
        <v>0.24337899115029105</v>
      </c>
    </row>
    <row r="7" spans="5:10">
      <c r="E7" s="4" t="s">
        <v>23</v>
      </c>
      <c r="F7" s="5">
        <v>41.06</v>
      </c>
      <c r="G7" s="5">
        <v>40.35</v>
      </c>
      <c r="H7" s="5">
        <v>40.9</v>
      </c>
      <c r="I7" s="2">
        <f>AVERAGE(F7:H7)</f>
        <v>40.770000000000003</v>
      </c>
      <c r="J7" s="2">
        <f>STDEV(F7:H7)</f>
        <v>0.37242448899072128</v>
      </c>
    </row>
    <row r="8" spans="5:10">
      <c r="E8" s="4" t="s">
        <v>24</v>
      </c>
      <c r="F8" s="5">
        <v>17.59</v>
      </c>
      <c r="G8" s="5">
        <v>17.59</v>
      </c>
      <c r="H8" s="5">
        <v>17.59</v>
      </c>
      <c r="I8" s="2">
        <f>AVERAGE(F8:H8)</f>
        <v>17.59</v>
      </c>
      <c r="J8" s="2">
        <f>STDEV(F8:H8)</f>
        <v>0</v>
      </c>
    </row>
    <row r="11" spans="5:10">
      <c r="E11" s="1" t="s">
        <v>30</v>
      </c>
    </row>
    <row r="12" spans="5:10">
      <c r="E12" s="1" t="s">
        <v>25</v>
      </c>
      <c r="F12" s="1" t="s">
        <v>26</v>
      </c>
      <c r="G12" s="1" t="s">
        <v>27</v>
      </c>
      <c r="H12" s="1" t="s">
        <v>28</v>
      </c>
      <c r="I12" s="10" t="s">
        <v>55</v>
      </c>
      <c r="J12" s="10" t="s">
        <v>43</v>
      </c>
    </row>
    <row r="13" spans="5:10">
      <c r="E13" s="4" t="s">
        <v>21</v>
      </c>
      <c r="F13" s="5">
        <v>26.624700000000001</v>
      </c>
      <c r="G13" s="5">
        <v>26.74184</v>
      </c>
      <c r="H13" s="5">
        <v>26.662790000000001</v>
      </c>
      <c r="I13" s="2">
        <f>AVERAGE(F13:H13)</f>
        <v>26.676443333333335</v>
      </c>
      <c r="J13" s="2">
        <f>STDEV(F13:H13)</f>
        <v>5.9751611135878763E-2</v>
      </c>
    </row>
    <row r="14" spans="5:10">
      <c r="E14" s="4" t="s">
        <v>22</v>
      </c>
      <c r="F14" s="6">
        <v>8.81</v>
      </c>
      <c r="G14" s="6">
        <v>9.0399999999999991</v>
      </c>
      <c r="H14" s="6">
        <v>8.92</v>
      </c>
      <c r="I14" s="2">
        <f>AVERAGE(F14:H14)</f>
        <v>8.9233333333333338</v>
      </c>
      <c r="J14" s="2">
        <f>STDEV(F14:H14)</f>
        <v>0.11503622617824864</v>
      </c>
    </row>
    <row r="15" spans="5:10">
      <c r="E15" s="4" t="s">
        <v>23</v>
      </c>
      <c r="F15" s="6">
        <v>45.92</v>
      </c>
      <c r="G15" s="6">
        <v>45.29</v>
      </c>
      <c r="H15" s="6">
        <v>45.73</v>
      </c>
      <c r="I15" s="2">
        <f>AVERAGE(F15:H15)</f>
        <v>45.646666666666668</v>
      </c>
      <c r="J15" s="2">
        <f>STDEV(F15:H15)</f>
        <v>0.32316146634977044</v>
      </c>
    </row>
    <row r="16" spans="5:10">
      <c r="E16" s="4" t="s">
        <v>24</v>
      </c>
      <c r="F16" s="6">
        <v>10.83</v>
      </c>
      <c r="G16" s="6">
        <v>10.95</v>
      </c>
      <c r="H16" s="6">
        <v>10.91</v>
      </c>
      <c r="I16" s="2">
        <f>AVERAGE(F16:H16)</f>
        <v>10.896666666666667</v>
      </c>
      <c r="J16" s="2">
        <f>STDEV(F16:H16)</f>
        <v>6.110100926607754E-2</v>
      </c>
    </row>
    <row r="19" spans="5:7">
      <c r="E19" s="7" t="s">
        <v>40</v>
      </c>
      <c r="F19" s="1" t="s">
        <v>36</v>
      </c>
      <c r="G19" s="1" t="s">
        <v>39</v>
      </c>
    </row>
    <row r="20" spans="5:7">
      <c r="E20" t="s">
        <v>41</v>
      </c>
    </row>
    <row r="21" spans="5:7">
      <c r="E21" s="4" t="s">
        <v>26</v>
      </c>
      <c r="F21" s="3">
        <v>243.6</v>
      </c>
      <c r="G21" s="3">
        <v>263.3</v>
      </c>
    </row>
    <row r="22" spans="5:7">
      <c r="E22" s="4" t="s">
        <v>27</v>
      </c>
      <c r="F22" s="3">
        <v>243.6</v>
      </c>
      <c r="G22" s="3">
        <v>262.2</v>
      </c>
    </row>
    <row r="23" spans="5:7">
      <c r="E23" s="4" t="s">
        <v>28</v>
      </c>
      <c r="F23" s="3">
        <v>243.5</v>
      </c>
      <c r="G23" s="3">
        <v>263.5</v>
      </c>
    </row>
    <row r="24" spans="5:7">
      <c r="E24" s="9" t="s">
        <v>55</v>
      </c>
      <c r="F24" s="2">
        <f>AVERAGE(F21:F23)</f>
        <v>243.56666666666669</v>
      </c>
      <c r="G24" s="3">
        <f>AVERAGE(G21:G23)</f>
        <v>263</v>
      </c>
    </row>
    <row r="25" spans="5:7">
      <c r="E25" s="9" t="s">
        <v>43</v>
      </c>
      <c r="F25" s="2">
        <f>STDEV(F21:F23)</f>
        <v>5.7735026918959292E-2</v>
      </c>
      <c r="G25" s="3">
        <f>STDEV(G21:G23)</f>
        <v>0.70000000000000895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B367-3F9A-F34D-8DAA-9FB747127DEC}">
  <dimension ref="E4:P29"/>
  <sheetViews>
    <sheetView tabSelected="1" workbookViewId="0">
      <selection activeCell="C21" sqref="C21"/>
    </sheetView>
  </sheetViews>
  <sheetFormatPr baseColWidth="10" defaultRowHeight="16"/>
  <sheetData>
    <row r="4" spans="5:13">
      <c r="E4" s="1" t="s">
        <v>36</v>
      </c>
      <c r="F4" s="1" t="s">
        <v>32</v>
      </c>
      <c r="G4" s="1" t="s">
        <v>33</v>
      </c>
      <c r="H4" s="1" t="s">
        <v>34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56</v>
      </c>
    </row>
    <row r="5" spans="5:13">
      <c r="E5" s="1" t="s">
        <v>35</v>
      </c>
      <c r="F5" s="3">
        <v>68.34</v>
      </c>
      <c r="G5" s="3">
        <v>18.510000000000002</v>
      </c>
      <c r="H5" s="3">
        <v>8.36</v>
      </c>
      <c r="I5" s="2">
        <f>G5/F5*100</f>
        <v>27.085162423178229</v>
      </c>
      <c r="J5" s="3">
        <f>F5-(G5 +H5)</f>
        <v>41.47</v>
      </c>
      <c r="K5" s="2">
        <f>J5/F5*100</f>
        <v>60.681884694176169</v>
      </c>
      <c r="L5" s="3" t="s">
        <v>54</v>
      </c>
      <c r="M5" s="2">
        <f>H5/F5*100</f>
        <v>12.232952882645593</v>
      </c>
    </row>
    <row r="6" spans="5:13">
      <c r="F6" s="3">
        <v>80.680000000000007</v>
      </c>
      <c r="G6" s="3">
        <v>19.57</v>
      </c>
      <c r="H6" s="3">
        <v>9.24</v>
      </c>
      <c r="I6" s="2">
        <f>G6/F6*100</f>
        <v>24.256321269211696</v>
      </c>
      <c r="J6" s="3">
        <f>F6-(G6 +H6)</f>
        <v>51.870000000000005</v>
      </c>
      <c r="K6" s="2">
        <f>J6/F6*100</f>
        <v>64.291026276648495</v>
      </c>
      <c r="L6" s="3" t="s">
        <v>54</v>
      </c>
      <c r="M6" s="2">
        <f>H6/F6*100</f>
        <v>11.452652454139811</v>
      </c>
    </row>
    <row r="7" spans="5:13">
      <c r="F7" s="3">
        <v>65.56</v>
      </c>
      <c r="G7" s="3">
        <v>15.81</v>
      </c>
      <c r="H7" s="3">
        <v>8.59</v>
      </c>
      <c r="I7" s="2">
        <f>G7/F7*100</f>
        <v>24.115314215985357</v>
      </c>
      <c r="J7" s="3">
        <f>F7-(G7 +H7)</f>
        <v>41.160000000000004</v>
      </c>
      <c r="K7" s="2">
        <f>J7/F7*100</f>
        <v>62.782184258694329</v>
      </c>
      <c r="L7" s="3">
        <v>8.9600000000000009</v>
      </c>
      <c r="M7" s="2">
        <f>H7/F7*100</f>
        <v>13.102501525320317</v>
      </c>
    </row>
    <row r="8" spans="5:13">
      <c r="F8" s="3">
        <v>55.57</v>
      </c>
      <c r="G8" s="3">
        <v>15.27</v>
      </c>
      <c r="H8" s="3">
        <v>8.59</v>
      </c>
      <c r="I8" s="2">
        <f>G8/F8*100</f>
        <v>27.478855497570631</v>
      </c>
      <c r="J8" s="3">
        <f>F8-(G8 +H8)</f>
        <v>31.71</v>
      </c>
      <c r="K8" s="2">
        <f>J8/F8*100</f>
        <v>57.063163577469858</v>
      </c>
      <c r="L8" s="3">
        <v>9.1</v>
      </c>
      <c r="M8" s="2">
        <f>H8/F8*100</f>
        <v>15.457980924959511</v>
      </c>
    </row>
    <row r="9" spans="5:13">
      <c r="F9" s="3">
        <v>57.24</v>
      </c>
      <c r="G9" s="3">
        <v>15.62</v>
      </c>
      <c r="H9" s="3">
        <v>8.83</v>
      </c>
      <c r="I9" s="2">
        <f>G9/F9*100</f>
        <v>27.288609364081061</v>
      </c>
      <c r="J9" s="3">
        <f>F9-(G9 +H9)</f>
        <v>32.790000000000006</v>
      </c>
      <c r="K9" s="2">
        <f>J9/F9*100</f>
        <v>57.285115303983233</v>
      </c>
      <c r="L9" s="3">
        <v>8.23</v>
      </c>
      <c r="M9" s="2">
        <f>H9/F9*100</f>
        <v>15.42627533193571</v>
      </c>
    </row>
    <row r="10" spans="5:13">
      <c r="F10" s="3">
        <v>65.5</v>
      </c>
      <c r="G10" s="3">
        <v>19.64</v>
      </c>
      <c r="H10" s="3">
        <v>8.98</v>
      </c>
      <c r="I10" s="2">
        <f>G10/F10*100</f>
        <v>29.984732824427478</v>
      </c>
      <c r="J10" s="3">
        <f>F10-(G10 +H10)</f>
        <v>36.879999999999995</v>
      </c>
      <c r="K10" s="2">
        <f>J10/F10*100</f>
        <v>56.305343511450381</v>
      </c>
      <c r="L10" s="3">
        <v>8.98</v>
      </c>
      <c r="M10" s="2">
        <f>H10/F10*100</f>
        <v>13.709923664122137</v>
      </c>
    </row>
    <row r="11" spans="5:13">
      <c r="E11" s="1" t="s">
        <v>42</v>
      </c>
      <c r="F11" s="8">
        <f>AVERAGE(F5:F10)</f>
        <v>65.481666666666669</v>
      </c>
      <c r="G11" s="8">
        <f>AVERAGE(G5:G10)</f>
        <v>17.403333333333332</v>
      </c>
      <c r="H11" s="8">
        <f>AVERAGE(H5:H10)</f>
        <v>8.7650000000000006</v>
      </c>
      <c r="I11" s="8">
        <f>AVERAGE(I5:I10)</f>
        <v>26.70149926574241</v>
      </c>
      <c r="J11" s="8">
        <f>AVERAGE(J5:J10)</f>
        <v>39.313333333333333</v>
      </c>
      <c r="K11" s="8">
        <f>AVERAGE(K5:K10)</f>
        <v>59.734786270403738</v>
      </c>
      <c r="L11" s="8">
        <f>AVERAGE(L5:L10)</f>
        <v>8.8175000000000008</v>
      </c>
      <c r="M11" s="8">
        <f>AVERAGE(M5:M10)</f>
        <v>13.563714463853847</v>
      </c>
    </row>
    <row r="12" spans="5:13">
      <c r="E12" s="1" t="s">
        <v>43</v>
      </c>
      <c r="F12" s="8">
        <f>STDEV(F5:F10)</f>
        <v>9.003689058750652</v>
      </c>
      <c r="G12" s="8">
        <f>STDEV(G5:G10)</f>
        <v>2.0587342389600973</v>
      </c>
      <c r="H12" s="8">
        <f>STDEV(H5:H10)</f>
        <v>0.3166543857267734</v>
      </c>
      <c r="I12" s="8">
        <f>STDEV(I5:I10)</f>
        <v>2.2155382887365174</v>
      </c>
      <c r="J12" s="8">
        <f>STDEV(J5:J10)</f>
        <v>7.3758651469957641</v>
      </c>
      <c r="K12" s="8">
        <f>STDEV(K5:K10)</f>
        <v>3.3419301671912729</v>
      </c>
      <c r="L12" s="8">
        <f>STDEV(L5:L10)</f>
        <v>0.3965160778581367</v>
      </c>
      <c r="M12" s="8">
        <f>STDEV(M5:M10)</f>
        <v>1.6443224813138986</v>
      </c>
    </row>
    <row r="21" spans="5:16">
      <c r="E21" s="1" t="s">
        <v>31</v>
      </c>
      <c r="F21" s="1" t="s">
        <v>32</v>
      </c>
      <c r="G21" s="1" t="s">
        <v>33</v>
      </c>
      <c r="H21" s="1" t="s">
        <v>34</v>
      </c>
      <c r="I21" s="1" t="s">
        <v>44</v>
      </c>
      <c r="J21" s="1" t="s">
        <v>45</v>
      </c>
      <c r="K21" s="1" t="s">
        <v>46</v>
      </c>
      <c r="L21" s="1" t="s">
        <v>47</v>
      </c>
      <c r="M21" s="1" t="s">
        <v>56</v>
      </c>
      <c r="N21" s="1"/>
      <c r="O21" s="1" t="s">
        <v>51</v>
      </c>
      <c r="P21" s="1" t="s">
        <v>49</v>
      </c>
    </row>
    <row r="22" spans="5:16">
      <c r="E22" s="1" t="s">
        <v>35</v>
      </c>
      <c r="F22" s="3">
        <v>58.25</v>
      </c>
      <c r="G22" s="3">
        <v>15.3</v>
      </c>
      <c r="H22" s="3">
        <v>7.86</v>
      </c>
      <c r="I22" s="2">
        <f>G22/F22*100</f>
        <v>26.266094420600862</v>
      </c>
      <c r="J22" s="3">
        <f>F22-(G22+H22)</f>
        <v>35.090000000000003</v>
      </c>
      <c r="K22" s="2">
        <f>J22/F22*100</f>
        <v>60.240343347639488</v>
      </c>
      <c r="L22" s="3" t="s">
        <v>54</v>
      </c>
      <c r="M22" s="2">
        <f>H22/F22*100</f>
        <v>13.493562231759656</v>
      </c>
      <c r="N22" s="2"/>
      <c r="O22" t="s">
        <v>50</v>
      </c>
      <c r="P22" s="3">
        <v>0.11</v>
      </c>
    </row>
    <row r="23" spans="5:16">
      <c r="F23" s="3">
        <v>59.88</v>
      </c>
      <c r="G23" s="3">
        <v>18</v>
      </c>
      <c r="H23" s="3">
        <v>7.86</v>
      </c>
      <c r="I23" s="2">
        <f>G23/F23*100</f>
        <v>30.060120240480959</v>
      </c>
      <c r="J23" s="3">
        <f>F23-(G23+H23)</f>
        <v>34.020000000000003</v>
      </c>
      <c r="K23" s="2">
        <f>J23/F23*100</f>
        <v>56.813627254509022</v>
      </c>
      <c r="L23" s="3" t="s">
        <v>54</v>
      </c>
      <c r="M23" s="2">
        <f>H23/F23*100</f>
        <v>13.126252505010019</v>
      </c>
      <c r="N23" s="2"/>
      <c r="O23" t="s">
        <v>52</v>
      </c>
      <c r="P23" s="3">
        <v>0.78</v>
      </c>
    </row>
    <row r="24" spans="5:16">
      <c r="F24" s="3">
        <v>59.61</v>
      </c>
      <c r="G24" s="3">
        <v>18.43</v>
      </c>
      <c r="H24" s="3">
        <v>7.96</v>
      </c>
      <c r="I24" s="2">
        <f>G24/F24*100</f>
        <v>30.917631269921152</v>
      </c>
      <c r="J24" s="3">
        <f>F24-(G24+H24)</f>
        <v>33.22</v>
      </c>
      <c r="K24" s="2">
        <f>J24/F24*100</f>
        <v>55.728904546217073</v>
      </c>
      <c r="L24" s="3">
        <v>9</v>
      </c>
      <c r="M24" s="2">
        <f>H24/F24*100</f>
        <v>13.353464183861769</v>
      </c>
      <c r="N24" s="2"/>
      <c r="O24" t="s">
        <v>53</v>
      </c>
      <c r="P24" s="3">
        <v>2E-3</v>
      </c>
    </row>
    <row r="25" spans="5:16">
      <c r="F25" s="3">
        <v>57.42</v>
      </c>
      <c r="G25" s="3">
        <v>17.62</v>
      </c>
      <c r="H25" s="3">
        <v>7.89</v>
      </c>
      <c r="I25" s="2">
        <f>G25/F25*100</f>
        <v>30.68617206548241</v>
      </c>
      <c r="J25" s="3">
        <f>F25-(G25+H25)</f>
        <v>31.91</v>
      </c>
      <c r="K25" s="2">
        <f>J25/F25*100</f>
        <v>55.572971090212462</v>
      </c>
      <c r="L25" s="3">
        <v>9.02</v>
      </c>
      <c r="M25" s="2">
        <f>H25/F25*100</f>
        <v>13.740856844305119</v>
      </c>
      <c r="N25" s="2"/>
      <c r="O25" t="s">
        <v>48</v>
      </c>
      <c r="P25" s="3">
        <v>0.05</v>
      </c>
    </row>
    <row r="26" spans="5:16">
      <c r="F26" s="3">
        <v>56.14</v>
      </c>
      <c r="G26" s="3">
        <v>16.37</v>
      </c>
      <c r="H26" s="3">
        <v>7.45</v>
      </c>
      <c r="I26" s="2">
        <f>G26/F26*100</f>
        <v>29.159244745279661</v>
      </c>
      <c r="J26" s="3">
        <f>F26-(G26+H26)</f>
        <v>32.32</v>
      </c>
      <c r="K26" s="2">
        <f>J26/F26*100</f>
        <v>57.570359814748841</v>
      </c>
      <c r="L26" s="3">
        <v>9.07</v>
      </c>
      <c r="M26" s="2">
        <f>H26/F26*100</f>
        <v>13.2703954399715</v>
      </c>
      <c r="N26" s="2"/>
      <c r="O26" t="s">
        <v>45</v>
      </c>
      <c r="P26" s="3">
        <v>0.12</v>
      </c>
    </row>
    <row r="27" spans="5:16">
      <c r="F27" s="3">
        <v>59.9</v>
      </c>
      <c r="G27" s="3">
        <v>17.100000000000001</v>
      </c>
      <c r="H27" s="3">
        <v>7.97</v>
      </c>
      <c r="I27" s="2">
        <f>G27/F27*100</f>
        <v>28.547579298831387</v>
      </c>
      <c r="J27" s="3">
        <f>F27-(G27+H27)</f>
        <v>34.83</v>
      </c>
      <c r="K27" s="2">
        <f>J27/F27*100</f>
        <v>58.14691151919866</v>
      </c>
      <c r="L27" s="3">
        <v>9.09</v>
      </c>
      <c r="M27" s="2">
        <f>H27/F27*100</f>
        <v>13.305509181969949</v>
      </c>
      <c r="N27" s="2"/>
      <c r="O27" t="s">
        <v>46</v>
      </c>
      <c r="P27" s="3">
        <v>0.16</v>
      </c>
    </row>
    <row r="28" spans="5:16">
      <c r="E28" s="1" t="s">
        <v>42</v>
      </c>
      <c r="F28" s="8">
        <f>AVERAGE(F22:F27)</f>
        <v>58.533333333333331</v>
      </c>
      <c r="G28" s="8">
        <f>AVERAGE(G22:G27)</f>
        <v>17.136666666666667</v>
      </c>
      <c r="H28" s="8">
        <f>AVERAGE(H22:H27)</f>
        <v>7.831666666666667</v>
      </c>
      <c r="I28" s="8">
        <f>AVERAGE(I22:I27)</f>
        <v>29.272807006766069</v>
      </c>
      <c r="J28" s="8">
        <f>AVERAGE(J22:J27)</f>
        <v>33.564999999999998</v>
      </c>
      <c r="K28" s="8">
        <f>AVERAGE(K22:K27)</f>
        <v>57.345519595420932</v>
      </c>
      <c r="L28" s="8">
        <f>AVERAGE(L22:L27)</f>
        <v>9.0449999999999999</v>
      </c>
      <c r="M28" s="8">
        <f>AVERAGE(M22:M27)</f>
        <v>13.381673397813003</v>
      </c>
      <c r="N28" s="8"/>
      <c r="O28" t="s">
        <v>47</v>
      </c>
      <c r="P28" s="3">
        <v>0.3</v>
      </c>
    </row>
    <row r="29" spans="5:16">
      <c r="E29" s="1" t="s">
        <v>43</v>
      </c>
      <c r="F29" s="8">
        <f>STDEV(F22:F27)</f>
        <v>1.5419684389333868</v>
      </c>
      <c r="G29" s="8">
        <f>STDEV(G22:G27)</f>
        <v>1.1501420202160539</v>
      </c>
      <c r="H29" s="8">
        <f>STDEV(H22:H27)</f>
        <v>0.19301986080884689</v>
      </c>
      <c r="I29" s="8">
        <f>STDEV(I22:I27)</f>
        <v>1.7263882509586814</v>
      </c>
      <c r="J29" s="8">
        <f>STDEV(J22:J27)</f>
        <v>1.3069774290323461</v>
      </c>
      <c r="K29" s="8">
        <f>STDEV(K22:K27)</f>
        <v>1.738451528175706</v>
      </c>
      <c r="L29" s="8">
        <f>STDEV(L22:L27)</f>
        <v>4.2031734043061729E-2</v>
      </c>
      <c r="M29" s="8">
        <f>STDEV(M22:M27)</f>
        <v>0.21248586932042288</v>
      </c>
      <c r="N29" s="8"/>
      <c r="O29" t="s">
        <v>56</v>
      </c>
      <c r="P29" s="3">
        <v>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 comp.</vt:lpstr>
      <vt:lpstr>Lipid comp.</vt:lpstr>
      <vt:lpstr>Physical comp.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2020-07-18T03:16:50Z</dcterms:created>
  <dcterms:modified xsi:type="dcterms:W3CDTF">2020-11-23T01:28:04Z</dcterms:modified>
</cp:coreProperties>
</file>