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7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30" i="1" l="1"/>
  <c r="A30" i="1"/>
  <c r="Q28" i="1"/>
  <c r="Q29" i="1" s="1"/>
  <c r="P28" i="1"/>
  <c r="P29" i="1" s="1"/>
  <c r="O28" i="1"/>
  <c r="O29" i="1" s="1"/>
  <c r="N28" i="1"/>
  <c r="N29" i="1" s="1"/>
  <c r="M28" i="1"/>
  <c r="M29" i="1" s="1"/>
  <c r="L28" i="1"/>
  <c r="L29" i="1" s="1"/>
  <c r="K28" i="1"/>
  <c r="K29" i="1" s="1"/>
  <c r="J28" i="1"/>
  <c r="J29" i="1" s="1"/>
  <c r="I28" i="1"/>
  <c r="I29" i="1" s="1"/>
  <c r="H28" i="1"/>
  <c r="H29" i="1" s="1"/>
  <c r="G28" i="1"/>
  <c r="G29" i="1" s="1"/>
  <c r="F28" i="1"/>
  <c r="F29" i="1" s="1"/>
  <c r="E28" i="1"/>
  <c r="E29" i="1" s="1"/>
  <c r="D28" i="1"/>
  <c r="D29" i="1" s="1"/>
  <c r="C28" i="1"/>
  <c r="C29" i="1" s="1"/>
  <c r="B28" i="1"/>
  <c r="B29" i="1" s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M25" i="1"/>
  <c r="AM26" i="1" s="1"/>
  <c r="AK25" i="1"/>
  <c r="AK26" i="1" s="1"/>
  <c r="AI25" i="1"/>
  <c r="AI26" i="1" s="1"/>
  <c r="AH25" i="1"/>
  <c r="AH26" i="1" s="1"/>
  <c r="AH27" i="1" s="1"/>
  <c r="AG25" i="1"/>
  <c r="AG26" i="1" s="1"/>
  <c r="AF25" i="1"/>
  <c r="AF26" i="1" s="1"/>
  <c r="AE25" i="1"/>
  <c r="AE26" i="1" s="1"/>
  <c r="AD25" i="1"/>
  <c r="AD26" i="1" s="1"/>
  <c r="AD27" i="1" s="1"/>
  <c r="AC25" i="1"/>
  <c r="AC26" i="1" s="1"/>
  <c r="AB25" i="1"/>
  <c r="AB26" i="1" s="1"/>
  <c r="AA25" i="1"/>
  <c r="AA26" i="1" s="1"/>
  <c r="Z25" i="1"/>
  <c r="Z26" i="1" s="1"/>
  <c r="Z27" i="1" s="1"/>
  <c r="Y25" i="1"/>
  <c r="Y26" i="1" s="1"/>
  <c r="X25" i="1"/>
  <c r="X26" i="1" s="1"/>
  <c r="W25" i="1"/>
  <c r="W26" i="1" s="1"/>
  <c r="V25" i="1"/>
  <c r="V26" i="1" s="1"/>
  <c r="V27" i="1" s="1"/>
  <c r="U25" i="1"/>
  <c r="U26" i="1" s="1"/>
  <c r="T25" i="1"/>
  <c r="T26" i="1" s="1"/>
  <c r="S25" i="1"/>
  <c r="S26" i="1" s="1"/>
  <c r="R25" i="1"/>
  <c r="R26" i="1" s="1"/>
  <c r="R27" i="1" s="1"/>
  <c r="AM24" i="1"/>
  <c r="AK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U27" i="1" l="1"/>
  <c r="Y27" i="1"/>
  <c r="AC27" i="1"/>
  <c r="AG27" i="1"/>
  <c r="AM27" i="1"/>
  <c r="S27" i="1"/>
  <c r="W27" i="1"/>
  <c r="AA27" i="1"/>
  <c r="AE27" i="1"/>
  <c r="AI27" i="1"/>
  <c r="C30" i="1"/>
  <c r="G30" i="1"/>
  <c r="K30" i="1"/>
  <c r="O30" i="1"/>
  <c r="T27" i="1"/>
  <c r="X27" i="1"/>
  <c r="AB27" i="1"/>
  <c r="AF27" i="1"/>
  <c r="AK27" i="1"/>
  <c r="D30" i="1"/>
  <c r="L30" i="1"/>
  <c r="P30" i="1"/>
  <c r="E30" i="1"/>
  <c r="M30" i="1"/>
  <c r="Q30" i="1"/>
  <c r="B30" i="1"/>
  <c r="J30" i="1"/>
  <c r="N30" i="1"/>
  <c r="F30" i="1"/>
  <c r="H30" i="1"/>
  <c r="I30" i="1"/>
</calcChain>
</file>

<file path=xl/sharedStrings.xml><?xml version="1.0" encoding="utf-8"?>
<sst xmlns="http://schemas.openxmlformats.org/spreadsheetml/2006/main" count="254" uniqueCount="46">
  <si>
    <t>T, °С</t>
  </si>
  <si>
    <t>рН</t>
  </si>
  <si>
    <t>ORP</t>
  </si>
  <si>
    <t>EC</t>
  </si>
  <si>
    <t>TDS</t>
  </si>
  <si>
    <t>DOC</t>
  </si>
  <si>
    <t>TURB</t>
  </si>
  <si>
    <t>Sal</t>
  </si>
  <si>
    <t>Cl-</t>
  </si>
  <si>
    <t>SO42-</t>
  </si>
  <si>
    <t>НСО3-</t>
  </si>
  <si>
    <t>Na+</t>
  </si>
  <si>
    <t>K+</t>
  </si>
  <si>
    <t>Mg2+</t>
  </si>
  <si>
    <t>Ca2+</t>
  </si>
  <si>
    <t>Fe</t>
  </si>
  <si>
    <t>Zn</t>
  </si>
  <si>
    <t>Mn</t>
  </si>
  <si>
    <t>Pb</t>
  </si>
  <si>
    <t>Ni</t>
  </si>
  <si>
    <t>Cd</t>
  </si>
  <si>
    <t>Cr</t>
  </si>
  <si>
    <t>surface</t>
  </si>
  <si>
    <t xml:space="preserve">bottom </t>
  </si>
  <si>
    <t>˂ 0.001</t>
  </si>
  <si>
    <t>˂ 0.0001</t>
  </si>
  <si>
    <r>
      <t>2.08</t>
    </r>
    <r>
      <rPr>
        <b/>
        <sz val="11"/>
        <color theme="1"/>
        <rFont val="Calibri"/>
        <family val="2"/>
        <charset val="204"/>
      </rPr>
      <t>±0.43</t>
    </r>
  </si>
  <si>
    <r>
      <t>2.23</t>
    </r>
    <r>
      <rPr>
        <b/>
        <sz val="11"/>
        <color theme="1"/>
        <rFont val="Calibri"/>
        <family val="2"/>
        <charset val="204"/>
      </rPr>
      <t>±0.46</t>
    </r>
  </si>
  <si>
    <r>
      <t>1.15</t>
    </r>
    <r>
      <rPr>
        <b/>
        <sz val="11"/>
        <color theme="1"/>
        <rFont val="Calibri"/>
        <family val="2"/>
        <charset val="204"/>
      </rPr>
      <t>±0.08</t>
    </r>
  </si>
  <si>
    <t>1.02±0.07</t>
  </si>
  <si>
    <t>136.64±3.15</t>
  </si>
  <si>
    <t>142.74±2.43</t>
  </si>
  <si>
    <t>15.46±1.23</t>
  </si>
  <si>
    <t>16.65±0.99</t>
  </si>
  <si>
    <t>3.5±0.16</t>
  </si>
  <si>
    <t>3.6±0.19</t>
  </si>
  <si>
    <t>7.04±0.55</t>
  </si>
  <si>
    <t>7.01±0.54</t>
  </si>
  <si>
    <t>20.01±0.51</t>
  </si>
  <si>
    <t>21.01±0.56</t>
  </si>
  <si>
    <t>0.005±0.002</t>
  </si>
  <si>
    <t>0.019±0.013</t>
  </si>
  <si>
    <t>0.0007±0.0004</t>
  </si>
  <si>
    <t>0.0038±0.0023</t>
  </si>
  <si>
    <t>0.865±0.099</t>
  </si>
  <si>
    <t>0.0017±0.0005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</si>
</sst>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tabSelected="1" workbookViewId="0">
      <selection activeCell="L37" sqref="L37"/>
    </sheetView>
  </sheetViews>
  <sheetFormatPr defaultRowHeight="15" x14ac:dyDescent="0.25"/>
  <sheetData>
    <row r="1" spans="2:45" x14ac:dyDescent="0.25">
      <c r="B1" s="1" t="s">
        <v>0</v>
      </c>
      <c r="C1" s="1"/>
      <c r="D1" s="1" t="s">
        <v>1</v>
      </c>
      <c r="F1" t="s">
        <v>2</v>
      </c>
      <c r="H1" t="s">
        <v>3</v>
      </c>
      <c r="J1" t="s">
        <v>4</v>
      </c>
      <c r="L1" t="s">
        <v>5</v>
      </c>
      <c r="N1" t="s">
        <v>6</v>
      </c>
      <c r="P1" t="s">
        <v>7</v>
      </c>
      <c r="R1" t="s">
        <v>8</v>
      </c>
      <c r="T1" t="s">
        <v>9</v>
      </c>
      <c r="V1" t="s">
        <v>10</v>
      </c>
      <c r="X1" t="s">
        <v>11</v>
      </c>
      <c r="Z1" t="s">
        <v>12</v>
      </c>
      <c r="AB1" t="s">
        <v>13</v>
      </c>
      <c r="AD1" t="s">
        <v>14</v>
      </c>
      <c r="AF1" t="s">
        <v>15</v>
      </c>
      <c r="AH1" t="s">
        <v>16</v>
      </c>
      <c r="AJ1" t="s">
        <v>17</v>
      </c>
      <c r="AL1" t="s">
        <v>18</v>
      </c>
      <c r="AN1" t="s">
        <v>19</v>
      </c>
      <c r="AP1" t="s">
        <v>20</v>
      </c>
      <c r="AR1" t="s">
        <v>21</v>
      </c>
    </row>
    <row r="2" spans="2:45" x14ac:dyDescent="0.25">
      <c r="B2" s="1" t="s">
        <v>22</v>
      </c>
      <c r="C2" s="1" t="s">
        <v>23</v>
      </c>
      <c r="D2" s="1" t="s">
        <v>22</v>
      </c>
      <c r="E2" s="1" t="s">
        <v>23</v>
      </c>
      <c r="F2" s="1" t="s">
        <v>22</v>
      </c>
      <c r="G2" t="s">
        <v>23</v>
      </c>
      <c r="H2" s="1" t="s">
        <v>22</v>
      </c>
      <c r="I2" t="s">
        <v>23</v>
      </c>
      <c r="J2" s="1" t="s">
        <v>22</v>
      </c>
      <c r="K2" t="s">
        <v>23</v>
      </c>
      <c r="L2" s="1" t="s">
        <v>22</v>
      </c>
      <c r="M2" t="s">
        <v>23</v>
      </c>
      <c r="N2" s="1" t="s">
        <v>22</v>
      </c>
      <c r="O2" t="s">
        <v>23</v>
      </c>
      <c r="P2" s="1" t="s">
        <v>22</v>
      </c>
      <c r="Q2" t="s">
        <v>23</v>
      </c>
      <c r="R2" s="1" t="s">
        <v>22</v>
      </c>
      <c r="S2" t="s">
        <v>23</v>
      </c>
      <c r="T2" s="1" t="s">
        <v>22</v>
      </c>
      <c r="U2" t="s">
        <v>23</v>
      </c>
      <c r="V2" s="1" t="s">
        <v>22</v>
      </c>
      <c r="W2" t="s">
        <v>23</v>
      </c>
      <c r="X2" s="1" t="s">
        <v>22</v>
      </c>
      <c r="Y2" t="s">
        <v>23</v>
      </c>
      <c r="Z2" s="1" t="s">
        <v>22</v>
      </c>
      <c r="AA2" t="s">
        <v>23</v>
      </c>
      <c r="AB2" s="1" t="s">
        <v>22</v>
      </c>
      <c r="AC2" t="s">
        <v>23</v>
      </c>
      <c r="AD2" s="1" t="s">
        <v>22</v>
      </c>
      <c r="AE2" t="s">
        <v>23</v>
      </c>
      <c r="AF2" s="1" t="s">
        <v>22</v>
      </c>
      <c r="AG2" t="s">
        <v>23</v>
      </c>
      <c r="AH2" s="1" t="s">
        <v>22</v>
      </c>
      <c r="AI2" t="s">
        <v>23</v>
      </c>
      <c r="AJ2" s="1" t="s">
        <v>22</v>
      </c>
      <c r="AK2" t="s">
        <v>23</v>
      </c>
      <c r="AL2" s="1" t="s">
        <v>22</v>
      </c>
      <c r="AM2" t="s">
        <v>23</v>
      </c>
      <c r="AN2" s="1" t="s">
        <v>22</v>
      </c>
      <c r="AO2" t="s">
        <v>23</v>
      </c>
      <c r="AP2" s="1" t="s">
        <v>22</v>
      </c>
      <c r="AQ2" t="s">
        <v>23</v>
      </c>
      <c r="AR2" s="1" t="s">
        <v>22</v>
      </c>
      <c r="AS2" t="s">
        <v>23</v>
      </c>
    </row>
    <row r="3" spans="2:45" ht="15.75" thickBot="1" x14ac:dyDescent="0.3">
      <c r="B3" s="2">
        <v>7.5</v>
      </c>
      <c r="C3" s="3">
        <v>9.1999999999999993</v>
      </c>
      <c r="D3" s="2">
        <v>7.53</v>
      </c>
      <c r="E3" s="3">
        <v>7.5</v>
      </c>
      <c r="F3" s="3">
        <v>175</v>
      </c>
      <c r="G3" s="2">
        <v>121</v>
      </c>
      <c r="H3" s="2">
        <v>215</v>
      </c>
      <c r="I3" s="2">
        <v>201</v>
      </c>
      <c r="J3" s="2">
        <v>141</v>
      </c>
      <c r="K3" s="2">
        <v>140</v>
      </c>
      <c r="L3" s="2">
        <v>12.1</v>
      </c>
      <c r="M3" s="2">
        <v>9.8000000000000007</v>
      </c>
      <c r="N3" s="2">
        <v>29.4</v>
      </c>
      <c r="O3" s="2">
        <v>29</v>
      </c>
      <c r="P3" s="2">
        <v>0.1</v>
      </c>
      <c r="Q3" s="2">
        <v>0.1</v>
      </c>
      <c r="R3" s="2">
        <v>2.6</v>
      </c>
      <c r="S3" s="2">
        <v>2.7</v>
      </c>
      <c r="T3" s="2">
        <v>1.1000000000000001</v>
      </c>
      <c r="U3" s="2">
        <v>1</v>
      </c>
      <c r="V3" s="2">
        <v>143.69999999999999</v>
      </c>
      <c r="W3" s="2">
        <v>144.5</v>
      </c>
      <c r="X3" s="2">
        <v>16</v>
      </c>
      <c r="Y3" s="2">
        <v>16.5</v>
      </c>
      <c r="Z3" s="2">
        <v>3.35</v>
      </c>
      <c r="AA3" s="2">
        <v>3.4</v>
      </c>
      <c r="AB3" s="2">
        <v>7.6</v>
      </c>
      <c r="AC3" s="2">
        <v>7.5</v>
      </c>
      <c r="AD3" s="2">
        <v>20.100000000000001</v>
      </c>
      <c r="AE3" s="2">
        <v>21</v>
      </c>
      <c r="AF3" s="2">
        <v>5.0000000000000001E-3</v>
      </c>
      <c r="AG3" s="2">
        <v>0.01</v>
      </c>
      <c r="AH3" s="2">
        <v>5.0000000000000001E-4</v>
      </c>
      <c r="AI3" s="2">
        <v>2.3999999999999998E-3</v>
      </c>
      <c r="AJ3" s="2" t="s">
        <v>24</v>
      </c>
      <c r="AK3" s="2">
        <v>0.96099999999999997</v>
      </c>
      <c r="AL3" s="2" t="s">
        <v>24</v>
      </c>
      <c r="AM3" s="2">
        <v>1.1000000000000001E-3</v>
      </c>
      <c r="AN3" s="2" t="s">
        <v>24</v>
      </c>
      <c r="AO3" s="2" t="s">
        <v>24</v>
      </c>
      <c r="AP3" s="2" t="s">
        <v>25</v>
      </c>
      <c r="AQ3" s="2" t="s">
        <v>25</v>
      </c>
      <c r="AR3" s="2" t="s">
        <v>24</v>
      </c>
      <c r="AS3" s="2" t="s">
        <v>24</v>
      </c>
    </row>
    <row r="4" spans="2:45" ht="15.75" thickBot="1" x14ac:dyDescent="0.3">
      <c r="B4" s="2">
        <v>7.5</v>
      </c>
      <c r="C4" s="4">
        <v>9.4</v>
      </c>
      <c r="D4" s="2">
        <v>7.82</v>
      </c>
      <c r="E4" s="4">
        <v>7.8</v>
      </c>
      <c r="F4" s="3">
        <v>189</v>
      </c>
      <c r="G4" s="2">
        <v>120</v>
      </c>
      <c r="H4" s="2">
        <v>218</v>
      </c>
      <c r="I4" s="2">
        <v>215</v>
      </c>
      <c r="J4" s="2">
        <v>197</v>
      </c>
      <c r="K4" s="2">
        <v>185</v>
      </c>
      <c r="L4" s="2">
        <v>12.4</v>
      </c>
      <c r="M4" s="2">
        <v>9.5</v>
      </c>
      <c r="N4" s="2">
        <v>30.2</v>
      </c>
      <c r="O4" s="2">
        <v>29.8</v>
      </c>
      <c r="P4" s="2">
        <v>0.1</v>
      </c>
      <c r="Q4" s="2">
        <v>0.1</v>
      </c>
      <c r="R4" s="2">
        <v>2.2999999999999998</v>
      </c>
      <c r="S4" s="2">
        <v>2.5</v>
      </c>
      <c r="T4" s="2">
        <v>1.2</v>
      </c>
      <c r="U4" s="2">
        <v>1</v>
      </c>
      <c r="V4" s="2">
        <v>140.30000000000001</v>
      </c>
      <c r="W4" s="2">
        <v>141.19999999999999</v>
      </c>
      <c r="X4" s="2">
        <v>15.4</v>
      </c>
      <c r="Y4" s="2">
        <v>16.100000000000001</v>
      </c>
      <c r="Z4" s="2">
        <v>3.29</v>
      </c>
      <c r="AA4" s="2">
        <v>3.33</v>
      </c>
      <c r="AB4" s="2">
        <v>7.5</v>
      </c>
      <c r="AC4" s="2">
        <v>7.4</v>
      </c>
      <c r="AD4" s="2">
        <v>20.100000000000001</v>
      </c>
      <c r="AE4" s="2">
        <v>21.1</v>
      </c>
      <c r="AF4" s="2">
        <v>7.0000000000000001E-3</v>
      </c>
      <c r="AG4" s="2">
        <v>0.1</v>
      </c>
      <c r="AH4" s="2">
        <v>8.0000000000000004E-4</v>
      </c>
      <c r="AI4" s="2">
        <v>5.4000000000000003E-3</v>
      </c>
      <c r="AJ4" s="2" t="s">
        <v>24</v>
      </c>
      <c r="AK4" s="2">
        <v>0.96899999999999997</v>
      </c>
      <c r="AL4" s="2" t="s">
        <v>24</v>
      </c>
      <c r="AM4" s="2">
        <v>1.5E-3</v>
      </c>
      <c r="AN4" s="2" t="s">
        <v>24</v>
      </c>
      <c r="AO4" s="2" t="s">
        <v>24</v>
      </c>
      <c r="AP4" s="2" t="s">
        <v>25</v>
      </c>
      <c r="AQ4" s="2" t="s">
        <v>25</v>
      </c>
      <c r="AR4" s="2" t="s">
        <v>24</v>
      </c>
      <c r="AS4" s="2" t="s">
        <v>24</v>
      </c>
    </row>
    <row r="5" spans="2:45" ht="15.75" thickBot="1" x14ac:dyDescent="0.3">
      <c r="B5" s="2">
        <v>7.7</v>
      </c>
      <c r="C5" s="4">
        <v>9.4</v>
      </c>
      <c r="D5" s="2">
        <v>7.96</v>
      </c>
      <c r="E5" s="4">
        <v>7.78</v>
      </c>
      <c r="F5" s="3">
        <v>178</v>
      </c>
      <c r="G5" s="2">
        <v>112</v>
      </c>
      <c r="H5" s="2">
        <v>219</v>
      </c>
      <c r="I5" s="2">
        <v>212</v>
      </c>
      <c r="J5" s="2">
        <v>145</v>
      </c>
      <c r="K5" s="2">
        <v>143</v>
      </c>
      <c r="L5" s="2">
        <v>12.1</v>
      </c>
      <c r="M5" s="2">
        <v>10.1</v>
      </c>
      <c r="N5" s="2">
        <v>34.1</v>
      </c>
      <c r="O5" s="2">
        <v>34</v>
      </c>
      <c r="P5" s="2">
        <v>0.1</v>
      </c>
      <c r="Q5" s="2">
        <v>0.1</v>
      </c>
      <c r="R5" s="2">
        <v>2.6</v>
      </c>
      <c r="S5" s="2">
        <v>3</v>
      </c>
      <c r="T5" s="2">
        <v>1.1000000000000001</v>
      </c>
      <c r="U5" s="2">
        <v>1.1000000000000001</v>
      </c>
      <c r="V5" s="2">
        <v>143.1</v>
      </c>
      <c r="W5" s="2">
        <v>143.1</v>
      </c>
      <c r="X5" s="2">
        <v>15.5</v>
      </c>
      <c r="Y5" s="2">
        <v>15.4</v>
      </c>
      <c r="Z5" s="2">
        <v>3.33</v>
      </c>
      <c r="AA5" s="2">
        <v>3.4</v>
      </c>
      <c r="AB5" s="2">
        <v>7.4</v>
      </c>
      <c r="AC5" s="2">
        <v>7.1</v>
      </c>
      <c r="AD5" s="2">
        <v>20.2</v>
      </c>
      <c r="AE5" s="2">
        <v>21.1</v>
      </c>
      <c r="AF5" s="2">
        <v>7.0000000000000001E-3</v>
      </c>
      <c r="AG5" s="2">
        <v>8.9999999999999993E-3</v>
      </c>
      <c r="AH5" s="2">
        <v>1E-4</v>
      </c>
      <c r="AI5" s="2">
        <v>1.5E-3</v>
      </c>
      <c r="AJ5" s="2" t="s">
        <v>24</v>
      </c>
      <c r="AK5" s="2">
        <v>0.71099999999999997</v>
      </c>
      <c r="AL5" s="2" t="s">
        <v>24</v>
      </c>
      <c r="AM5" s="2">
        <v>1.6000000000000001E-3</v>
      </c>
      <c r="AN5" s="2" t="s">
        <v>24</v>
      </c>
      <c r="AO5" s="2" t="s">
        <v>24</v>
      </c>
      <c r="AP5" s="2" t="s">
        <v>25</v>
      </c>
      <c r="AQ5" s="2" t="s">
        <v>25</v>
      </c>
      <c r="AR5" s="2" t="s">
        <v>24</v>
      </c>
      <c r="AS5" s="2" t="s">
        <v>24</v>
      </c>
    </row>
    <row r="6" spans="2:45" ht="15.75" thickBot="1" x14ac:dyDescent="0.3">
      <c r="B6" s="3">
        <v>6.7</v>
      </c>
      <c r="C6" s="3">
        <v>9.5</v>
      </c>
      <c r="D6" s="5">
        <v>6.38</v>
      </c>
      <c r="E6" s="3">
        <v>7.21</v>
      </c>
      <c r="F6" s="3">
        <v>180</v>
      </c>
      <c r="G6" s="2">
        <v>177</v>
      </c>
      <c r="H6" s="2">
        <v>218</v>
      </c>
      <c r="I6" s="2">
        <v>209</v>
      </c>
      <c r="J6" s="2">
        <v>148</v>
      </c>
      <c r="K6" s="2">
        <v>137</v>
      </c>
      <c r="L6" s="2">
        <v>12.3</v>
      </c>
      <c r="M6" s="2">
        <v>9.4</v>
      </c>
      <c r="N6" s="2">
        <v>35.200000000000003</v>
      </c>
      <c r="O6" s="2">
        <v>35</v>
      </c>
      <c r="P6" s="2">
        <v>0.1</v>
      </c>
      <c r="Q6" s="2">
        <v>0.1</v>
      </c>
      <c r="R6" s="2">
        <v>2.9</v>
      </c>
      <c r="S6" s="2">
        <v>3.1</v>
      </c>
      <c r="T6" s="2">
        <v>1.3</v>
      </c>
      <c r="U6" s="2">
        <v>1.2</v>
      </c>
      <c r="V6" s="2">
        <v>136.6</v>
      </c>
      <c r="W6" s="2">
        <v>144.6</v>
      </c>
      <c r="X6" s="2">
        <v>15.7</v>
      </c>
      <c r="Y6" s="2">
        <v>16</v>
      </c>
      <c r="Z6" s="2">
        <v>3.48</v>
      </c>
      <c r="AA6" s="2">
        <v>3.5</v>
      </c>
      <c r="AB6" s="2">
        <v>5.9</v>
      </c>
      <c r="AC6" s="2">
        <v>5.9</v>
      </c>
      <c r="AD6" s="2">
        <v>19.399999999999999</v>
      </c>
      <c r="AE6" s="2">
        <v>20</v>
      </c>
      <c r="AF6" s="2">
        <v>8.9999999999999993E-3</v>
      </c>
      <c r="AG6" s="2">
        <v>1.6E-2</v>
      </c>
      <c r="AH6" s="2">
        <v>5.0000000000000001E-4</v>
      </c>
      <c r="AI6" s="2">
        <v>2.8E-3</v>
      </c>
      <c r="AJ6" s="2" t="s">
        <v>24</v>
      </c>
      <c r="AK6" s="2">
        <v>0.99</v>
      </c>
      <c r="AL6" s="2" t="s">
        <v>24</v>
      </c>
      <c r="AM6" s="2">
        <v>1.6999999999999999E-3</v>
      </c>
      <c r="AN6" s="2" t="s">
        <v>24</v>
      </c>
      <c r="AO6" s="2" t="s">
        <v>24</v>
      </c>
      <c r="AP6" s="2" t="s">
        <v>25</v>
      </c>
      <c r="AQ6" s="2" t="s">
        <v>25</v>
      </c>
      <c r="AR6" s="2" t="s">
        <v>24</v>
      </c>
      <c r="AS6" s="2" t="s">
        <v>24</v>
      </c>
    </row>
    <row r="7" spans="2:45" ht="15.75" thickBot="1" x14ac:dyDescent="0.3">
      <c r="B7" s="3">
        <v>6.8</v>
      </c>
      <c r="C7" s="2">
        <v>9</v>
      </c>
      <c r="D7" s="5">
        <v>7.14</v>
      </c>
      <c r="E7" s="3">
        <v>7.29</v>
      </c>
      <c r="F7" s="3">
        <v>179</v>
      </c>
      <c r="G7" s="2">
        <v>173</v>
      </c>
      <c r="H7" s="2">
        <v>209</v>
      </c>
      <c r="I7" s="2">
        <v>205</v>
      </c>
      <c r="J7" s="2">
        <v>137</v>
      </c>
      <c r="K7" s="2">
        <v>131</v>
      </c>
      <c r="L7" s="2">
        <v>13.2</v>
      </c>
      <c r="M7" s="2">
        <v>8.8000000000000007</v>
      </c>
      <c r="N7" s="2">
        <v>30.5</v>
      </c>
      <c r="O7" s="2">
        <v>29.5</v>
      </c>
      <c r="P7" s="2">
        <v>0.11</v>
      </c>
      <c r="Q7" s="2">
        <v>0.1</v>
      </c>
      <c r="R7" s="2">
        <v>2.8</v>
      </c>
      <c r="S7" s="2">
        <v>2.9</v>
      </c>
      <c r="T7" s="2">
        <v>1.1000000000000001</v>
      </c>
      <c r="U7" s="2">
        <v>1.1000000000000001</v>
      </c>
      <c r="V7" s="2">
        <v>140.5</v>
      </c>
      <c r="W7" s="2">
        <v>142.1</v>
      </c>
      <c r="X7" s="2">
        <v>10.8</v>
      </c>
      <c r="Y7" s="2">
        <v>16.399999999999999</v>
      </c>
      <c r="Z7" s="2">
        <v>3.59</v>
      </c>
      <c r="AA7" s="2">
        <v>3.6</v>
      </c>
      <c r="AB7" s="2">
        <v>5.3</v>
      </c>
      <c r="AC7" s="2">
        <v>5.3</v>
      </c>
      <c r="AD7" s="2">
        <v>19.3</v>
      </c>
      <c r="AE7" s="2">
        <v>20.399999999999999</v>
      </c>
      <c r="AF7" s="2">
        <v>5.0000000000000001E-3</v>
      </c>
      <c r="AG7" s="2">
        <v>1.0999999999999999E-2</v>
      </c>
      <c r="AH7" s="2">
        <v>5.9999999999999995E-4</v>
      </c>
      <c r="AI7" s="2">
        <v>5.4000000000000003E-3</v>
      </c>
      <c r="AJ7" s="2" t="s">
        <v>24</v>
      </c>
      <c r="AK7" s="2">
        <v>0.88400000000000001</v>
      </c>
      <c r="AL7" s="2" t="s">
        <v>24</v>
      </c>
      <c r="AM7" s="2">
        <v>1.4E-3</v>
      </c>
      <c r="AN7" s="2" t="s">
        <v>24</v>
      </c>
      <c r="AO7" s="2" t="s">
        <v>24</v>
      </c>
      <c r="AP7" s="2" t="s">
        <v>25</v>
      </c>
      <c r="AQ7" s="2" t="s">
        <v>25</v>
      </c>
      <c r="AR7" s="2" t="s">
        <v>24</v>
      </c>
      <c r="AS7" s="2" t="s">
        <v>24</v>
      </c>
    </row>
    <row r="8" spans="2:45" ht="15.75" thickBot="1" x14ac:dyDescent="0.3">
      <c r="B8" s="3">
        <v>6.9</v>
      </c>
      <c r="C8" s="5">
        <v>6.2</v>
      </c>
      <c r="D8" s="5">
        <v>7.34</v>
      </c>
      <c r="E8" s="3">
        <v>7.36</v>
      </c>
      <c r="F8" s="3">
        <v>184</v>
      </c>
      <c r="G8" s="2">
        <v>169</v>
      </c>
      <c r="H8" s="2">
        <v>215</v>
      </c>
      <c r="I8" s="2">
        <v>207</v>
      </c>
      <c r="J8" s="2">
        <v>135</v>
      </c>
      <c r="K8" s="2">
        <v>122</v>
      </c>
      <c r="L8" s="2">
        <v>14</v>
      </c>
      <c r="M8" s="2">
        <v>12.7</v>
      </c>
      <c r="N8" s="2">
        <v>32.299999999999997</v>
      </c>
      <c r="O8" s="2">
        <v>32</v>
      </c>
      <c r="P8" s="2">
        <v>0.1</v>
      </c>
      <c r="Q8" s="2">
        <v>0.1</v>
      </c>
      <c r="R8" s="2">
        <v>2.8</v>
      </c>
      <c r="S8" s="2">
        <v>3</v>
      </c>
      <c r="T8" s="2">
        <v>1.3</v>
      </c>
      <c r="U8" s="2">
        <v>1</v>
      </c>
      <c r="V8" s="2">
        <v>131.80000000000001</v>
      </c>
      <c r="W8" s="2">
        <v>146</v>
      </c>
      <c r="X8" s="2">
        <v>15.9</v>
      </c>
      <c r="Y8" s="2">
        <v>16.7</v>
      </c>
      <c r="Z8" s="2">
        <v>3.36</v>
      </c>
      <c r="AA8" s="2">
        <v>3.41</v>
      </c>
      <c r="AB8" s="2">
        <v>7.3</v>
      </c>
      <c r="AC8" s="2">
        <v>7.1</v>
      </c>
      <c r="AD8" s="2">
        <v>20.5</v>
      </c>
      <c r="AE8" s="2">
        <v>21.5</v>
      </c>
      <c r="AF8" s="2">
        <v>1E-3</v>
      </c>
      <c r="AG8" s="2">
        <v>8.9999999999999993E-3</v>
      </c>
      <c r="AH8" s="2">
        <v>5.0000000000000001E-4</v>
      </c>
      <c r="AI8" s="2">
        <v>4.7999999999999996E-3</v>
      </c>
      <c r="AJ8" s="2" t="s">
        <v>24</v>
      </c>
      <c r="AK8" s="2">
        <v>0.89800000000000002</v>
      </c>
      <c r="AL8" s="2" t="s">
        <v>24</v>
      </c>
      <c r="AM8" s="2">
        <v>1.1000000000000001E-3</v>
      </c>
      <c r="AN8" s="2" t="s">
        <v>24</v>
      </c>
      <c r="AO8" s="2" t="s">
        <v>24</v>
      </c>
      <c r="AP8" s="2" t="s">
        <v>25</v>
      </c>
      <c r="AQ8" s="2" t="s">
        <v>25</v>
      </c>
      <c r="AR8" s="2" t="s">
        <v>24</v>
      </c>
      <c r="AS8" s="2" t="s">
        <v>24</v>
      </c>
    </row>
    <row r="9" spans="2:45" ht="15.75" thickBot="1" x14ac:dyDescent="0.3">
      <c r="B9" s="3">
        <v>10.9</v>
      </c>
      <c r="C9" s="3">
        <v>9.3000000000000007</v>
      </c>
      <c r="D9" s="2">
        <v>7.89</v>
      </c>
      <c r="E9" s="3">
        <v>7.85</v>
      </c>
      <c r="F9" s="3">
        <v>187</v>
      </c>
      <c r="G9" s="2">
        <v>191</v>
      </c>
      <c r="H9" s="2">
        <v>223</v>
      </c>
      <c r="I9" s="2">
        <v>212</v>
      </c>
      <c r="J9" s="2">
        <v>154</v>
      </c>
      <c r="K9" s="2">
        <v>145</v>
      </c>
      <c r="L9" s="2">
        <v>10.5</v>
      </c>
      <c r="M9" s="2">
        <v>10.199999999999999</v>
      </c>
      <c r="N9" s="2">
        <v>32.4</v>
      </c>
      <c r="O9" s="2">
        <v>31.9</v>
      </c>
      <c r="P9" s="2">
        <v>0.12</v>
      </c>
      <c r="Q9" s="2">
        <v>0.1</v>
      </c>
      <c r="R9" s="2">
        <v>2.8</v>
      </c>
      <c r="S9" s="2">
        <v>3</v>
      </c>
      <c r="T9" s="2">
        <v>1</v>
      </c>
      <c r="U9" s="2">
        <v>1</v>
      </c>
      <c r="V9" s="2">
        <v>131.80000000000001</v>
      </c>
      <c r="W9" s="2">
        <v>141.5</v>
      </c>
      <c r="X9" s="2">
        <v>15</v>
      </c>
      <c r="Y9" s="2">
        <v>16.100000000000001</v>
      </c>
      <c r="Z9" s="2">
        <v>3.25</v>
      </c>
      <c r="AA9" s="2">
        <v>3.34</v>
      </c>
      <c r="AB9" s="2">
        <v>8</v>
      </c>
      <c r="AC9" s="2">
        <v>7.8</v>
      </c>
      <c r="AD9" s="2">
        <v>20.2</v>
      </c>
      <c r="AE9" s="2">
        <v>20.8</v>
      </c>
      <c r="AF9" s="2">
        <v>4.0000000000000001E-3</v>
      </c>
      <c r="AG9" s="2">
        <v>8.9999999999999993E-3</v>
      </c>
      <c r="AH9" s="2">
        <v>8.0000000000000004E-4</v>
      </c>
      <c r="AI9" s="2">
        <v>8.0000000000000004E-4</v>
      </c>
      <c r="AJ9" s="2" t="s">
        <v>24</v>
      </c>
      <c r="AK9" s="2">
        <v>0.89800000000000002</v>
      </c>
      <c r="AL9" s="2" t="s">
        <v>24</v>
      </c>
      <c r="AM9" s="2">
        <v>1.9E-3</v>
      </c>
      <c r="AN9" s="2" t="s">
        <v>24</v>
      </c>
      <c r="AO9" s="2" t="s">
        <v>24</v>
      </c>
      <c r="AP9" s="2" t="s">
        <v>25</v>
      </c>
      <c r="AQ9" s="2" t="s">
        <v>25</v>
      </c>
      <c r="AR9" s="2" t="s">
        <v>24</v>
      </c>
      <c r="AS9" s="2" t="s">
        <v>24</v>
      </c>
    </row>
    <row r="10" spans="2:45" ht="15.75" thickBot="1" x14ac:dyDescent="0.3">
      <c r="B10" s="3">
        <v>10.3</v>
      </c>
      <c r="C10" s="3">
        <v>9.1</v>
      </c>
      <c r="D10" s="2">
        <v>7.82</v>
      </c>
      <c r="E10" s="3">
        <v>7.84</v>
      </c>
      <c r="F10" s="3">
        <v>186</v>
      </c>
      <c r="G10" s="2">
        <v>182</v>
      </c>
      <c r="H10" s="2">
        <v>224</v>
      </c>
      <c r="I10" s="2">
        <v>215</v>
      </c>
      <c r="J10" s="2">
        <v>144</v>
      </c>
      <c r="K10" s="2">
        <v>135</v>
      </c>
      <c r="L10" s="2">
        <v>10.5</v>
      </c>
      <c r="M10" s="2">
        <v>10</v>
      </c>
      <c r="N10" s="2">
        <v>30.3</v>
      </c>
      <c r="O10" s="2">
        <v>30</v>
      </c>
      <c r="P10" s="2">
        <v>0.11</v>
      </c>
      <c r="Q10" s="2">
        <v>0.1</v>
      </c>
      <c r="R10" s="2">
        <v>2.7</v>
      </c>
      <c r="S10" s="2">
        <v>2.9</v>
      </c>
      <c r="T10" s="2">
        <v>1.1000000000000001</v>
      </c>
      <c r="U10" s="2">
        <v>0.8</v>
      </c>
      <c r="V10" s="2">
        <v>133</v>
      </c>
      <c r="W10" s="2">
        <v>133.9</v>
      </c>
      <c r="X10" s="2">
        <v>14.8</v>
      </c>
      <c r="Y10" s="2">
        <v>16.399999999999999</v>
      </c>
      <c r="Z10" s="2">
        <v>3.28</v>
      </c>
      <c r="AA10" s="2">
        <v>3.32</v>
      </c>
      <c r="AB10" s="2">
        <v>7.4</v>
      </c>
      <c r="AC10" s="2">
        <v>7.2</v>
      </c>
      <c r="AD10" s="2">
        <v>20.3</v>
      </c>
      <c r="AE10" s="2">
        <v>21.1</v>
      </c>
      <c r="AF10" s="2">
        <v>4.0000000000000001E-3</v>
      </c>
      <c r="AG10" s="2">
        <v>8.0000000000000002E-3</v>
      </c>
      <c r="AH10" s="2">
        <v>8.9999999999999998E-4</v>
      </c>
      <c r="AI10" s="2">
        <v>8.9999999999999998E-4</v>
      </c>
      <c r="AJ10" s="2" t="s">
        <v>24</v>
      </c>
      <c r="AK10" s="2">
        <v>0.67400000000000004</v>
      </c>
      <c r="AL10" s="2" t="s">
        <v>24</v>
      </c>
      <c r="AM10" s="2">
        <v>1.8E-3</v>
      </c>
      <c r="AN10" s="2" t="s">
        <v>24</v>
      </c>
      <c r="AO10" s="2" t="s">
        <v>24</v>
      </c>
      <c r="AP10" s="2" t="s">
        <v>25</v>
      </c>
      <c r="AQ10" s="2" t="s">
        <v>25</v>
      </c>
      <c r="AR10" s="2" t="s">
        <v>24</v>
      </c>
      <c r="AS10" s="2" t="s">
        <v>24</v>
      </c>
    </row>
    <row r="11" spans="2:45" ht="15.75" thickBot="1" x14ac:dyDescent="0.3">
      <c r="B11" s="3">
        <v>10.8</v>
      </c>
      <c r="C11" s="3">
        <v>9.1999999999999993</v>
      </c>
      <c r="D11" s="2">
        <v>7.94</v>
      </c>
      <c r="E11" s="3">
        <v>7.81</v>
      </c>
      <c r="F11" s="3">
        <v>214</v>
      </c>
      <c r="G11" s="2">
        <v>198</v>
      </c>
      <c r="H11" s="2">
        <v>234</v>
      </c>
      <c r="I11" s="2">
        <v>222</v>
      </c>
      <c r="J11" s="2">
        <v>155</v>
      </c>
      <c r="K11" s="2">
        <v>147</v>
      </c>
      <c r="L11" s="2">
        <v>10.5</v>
      </c>
      <c r="M11" s="2">
        <v>9.5</v>
      </c>
      <c r="N11" s="2">
        <v>30.1</v>
      </c>
      <c r="O11" s="2">
        <v>29.8</v>
      </c>
      <c r="P11" s="2">
        <v>0.11</v>
      </c>
      <c r="Q11" s="2">
        <v>0.11</v>
      </c>
      <c r="R11" s="2">
        <v>2.7</v>
      </c>
      <c r="S11" s="2">
        <v>3</v>
      </c>
      <c r="T11" s="2">
        <v>1.3</v>
      </c>
      <c r="U11" s="2">
        <v>1.2</v>
      </c>
      <c r="V11" s="2">
        <v>136</v>
      </c>
      <c r="W11" s="2">
        <v>138.4</v>
      </c>
      <c r="X11" s="2">
        <v>17.100000000000001</v>
      </c>
      <c r="Y11" s="2">
        <v>18.2</v>
      </c>
      <c r="Z11" s="2">
        <v>3.36</v>
      </c>
      <c r="AA11" s="2">
        <v>3.44</v>
      </c>
      <c r="AB11" s="2">
        <v>7.5</v>
      </c>
      <c r="AC11" s="2">
        <v>7.4</v>
      </c>
      <c r="AD11" s="2">
        <v>21.1</v>
      </c>
      <c r="AE11" s="2">
        <v>22.7</v>
      </c>
      <c r="AF11" s="2">
        <v>1E-3</v>
      </c>
      <c r="AG11" s="2">
        <v>1.2E-2</v>
      </c>
      <c r="AH11" s="2">
        <v>8.0000000000000004E-4</v>
      </c>
      <c r="AI11" s="2">
        <v>8.0000000000000004E-4</v>
      </c>
      <c r="AJ11" s="2" t="s">
        <v>24</v>
      </c>
      <c r="AK11" s="2">
        <v>0.95199999999999996</v>
      </c>
      <c r="AL11" s="2" t="s">
        <v>24</v>
      </c>
      <c r="AM11" s="2">
        <v>1.6000000000000001E-3</v>
      </c>
      <c r="AN11" s="2" t="s">
        <v>24</v>
      </c>
      <c r="AO11" s="2" t="s">
        <v>24</v>
      </c>
      <c r="AP11" s="2" t="s">
        <v>25</v>
      </c>
      <c r="AQ11" s="2" t="s">
        <v>25</v>
      </c>
      <c r="AR11" s="2" t="s">
        <v>24</v>
      </c>
      <c r="AS11" s="2" t="s">
        <v>24</v>
      </c>
    </row>
    <row r="12" spans="2:45" ht="15.75" thickBot="1" x14ac:dyDescent="0.3">
      <c r="B12" s="5">
        <v>21.1</v>
      </c>
      <c r="C12" s="5">
        <v>6.3</v>
      </c>
      <c r="D12" s="2">
        <v>8.1199999999999992</v>
      </c>
      <c r="E12" s="3">
        <v>8.17</v>
      </c>
      <c r="F12" s="3">
        <v>300</v>
      </c>
      <c r="G12" s="2">
        <v>298</v>
      </c>
      <c r="H12" s="2">
        <v>267</v>
      </c>
      <c r="I12" s="2">
        <v>270</v>
      </c>
      <c r="J12" s="2">
        <v>180</v>
      </c>
      <c r="K12" s="2">
        <v>172</v>
      </c>
      <c r="L12" s="2">
        <v>9.4</v>
      </c>
      <c r="M12" s="2">
        <v>6.2</v>
      </c>
      <c r="N12" s="2">
        <v>42.5</v>
      </c>
      <c r="O12" s="2">
        <v>42.1</v>
      </c>
      <c r="P12" s="2">
        <v>0.11</v>
      </c>
      <c r="Q12" s="2">
        <v>0.11</v>
      </c>
      <c r="R12" s="2">
        <v>1.4</v>
      </c>
      <c r="S12" s="2">
        <v>1.7</v>
      </c>
      <c r="T12" s="2">
        <v>1</v>
      </c>
      <c r="U12" s="2">
        <v>1</v>
      </c>
      <c r="V12" s="2">
        <v>130.4</v>
      </c>
      <c r="W12" s="2">
        <v>145.1</v>
      </c>
      <c r="X12" s="2">
        <v>17.7</v>
      </c>
      <c r="Y12" s="2">
        <v>18.100000000000001</v>
      </c>
      <c r="Z12" s="2">
        <v>3.28</v>
      </c>
      <c r="AA12" s="2">
        <v>3.34</v>
      </c>
      <c r="AB12" s="2">
        <v>7.6</v>
      </c>
      <c r="AC12" s="2">
        <v>7.5</v>
      </c>
      <c r="AD12" s="2">
        <v>20.5</v>
      </c>
      <c r="AE12" s="2">
        <v>21.5</v>
      </c>
      <c r="AF12" s="2">
        <v>8.0000000000000002E-3</v>
      </c>
      <c r="AG12" s="2">
        <v>1.4999999999999999E-2</v>
      </c>
      <c r="AH12" s="2">
        <v>8.9999999999999998E-4</v>
      </c>
      <c r="AI12" s="2">
        <v>8.9999999999999998E-4</v>
      </c>
      <c r="AJ12" s="2" t="s">
        <v>24</v>
      </c>
      <c r="AK12" s="2">
        <v>0.94399999999999995</v>
      </c>
      <c r="AL12" s="2" t="s">
        <v>24</v>
      </c>
      <c r="AM12" s="2">
        <v>2.0999999999999999E-3</v>
      </c>
      <c r="AN12" s="2" t="s">
        <v>24</v>
      </c>
      <c r="AO12" s="2" t="s">
        <v>24</v>
      </c>
      <c r="AP12" s="2" t="s">
        <v>25</v>
      </c>
      <c r="AQ12" s="2" t="s">
        <v>25</v>
      </c>
      <c r="AR12" s="2" t="s">
        <v>24</v>
      </c>
      <c r="AS12" s="2" t="s">
        <v>24</v>
      </c>
    </row>
    <row r="13" spans="2:45" ht="15.75" thickBot="1" x14ac:dyDescent="0.3">
      <c r="B13" s="5">
        <v>20</v>
      </c>
      <c r="C13" s="2">
        <v>6.1</v>
      </c>
      <c r="D13" s="2">
        <v>8.06</v>
      </c>
      <c r="E13" s="3">
        <v>8.1</v>
      </c>
      <c r="F13" s="3">
        <v>308</v>
      </c>
      <c r="G13" s="2">
        <v>286</v>
      </c>
      <c r="H13" s="2">
        <v>254</v>
      </c>
      <c r="I13" s="2">
        <v>252</v>
      </c>
      <c r="J13" s="2">
        <v>168</v>
      </c>
      <c r="K13" s="2">
        <v>168</v>
      </c>
      <c r="L13" s="2">
        <v>9.4</v>
      </c>
      <c r="M13" s="2">
        <v>7</v>
      </c>
      <c r="N13" s="2">
        <v>45.4</v>
      </c>
      <c r="O13" s="2">
        <v>45.4</v>
      </c>
      <c r="P13" s="2">
        <v>0.12</v>
      </c>
      <c r="Q13" s="2">
        <v>0.12</v>
      </c>
      <c r="R13" s="2">
        <v>1.5</v>
      </c>
      <c r="S13" s="2">
        <v>1.6</v>
      </c>
      <c r="T13" s="2">
        <v>1</v>
      </c>
      <c r="U13" s="2">
        <v>1</v>
      </c>
      <c r="V13" s="2">
        <v>138.9</v>
      </c>
      <c r="W13" s="2">
        <v>140.19999999999999</v>
      </c>
      <c r="X13" s="2">
        <v>18.100000000000001</v>
      </c>
      <c r="Y13" s="2">
        <v>19.7</v>
      </c>
      <c r="Z13" s="2">
        <v>3.87</v>
      </c>
      <c r="AA13" s="2">
        <v>3.9</v>
      </c>
      <c r="AB13" s="2">
        <v>8</v>
      </c>
      <c r="AC13" s="2">
        <v>8</v>
      </c>
      <c r="AD13" s="2">
        <v>20.2</v>
      </c>
      <c r="AE13" s="2">
        <v>21.4</v>
      </c>
      <c r="AF13" s="2">
        <v>7.0000000000000001E-3</v>
      </c>
      <c r="AG13" s="2">
        <v>1.2E-2</v>
      </c>
      <c r="AH13" s="2">
        <v>1E-4</v>
      </c>
      <c r="AI13" s="2">
        <v>8.6999999999999994E-3</v>
      </c>
      <c r="AJ13" s="2" t="s">
        <v>24</v>
      </c>
      <c r="AK13" s="2">
        <v>0.99399999999999999</v>
      </c>
      <c r="AL13" s="2" t="s">
        <v>24</v>
      </c>
      <c r="AM13" s="2">
        <v>1.5E-3</v>
      </c>
      <c r="AN13" s="2" t="s">
        <v>24</v>
      </c>
      <c r="AO13" s="2" t="s">
        <v>24</v>
      </c>
      <c r="AP13" s="2" t="s">
        <v>25</v>
      </c>
      <c r="AQ13" s="2" t="s">
        <v>25</v>
      </c>
      <c r="AR13" s="2" t="s">
        <v>24</v>
      </c>
      <c r="AS13" s="2" t="s">
        <v>24</v>
      </c>
    </row>
    <row r="14" spans="2:45" ht="15.75" thickBot="1" x14ac:dyDescent="0.3">
      <c r="B14" s="5">
        <v>19.899999999999999</v>
      </c>
      <c r="C14" s="2">
        <v>6.5</v>
      </c>
      <c r="D14" s="2">
        <v>8.01</v>
      </c>
      <c r="E14" s="3">
        <v>8.24</v>
      </c>
      <c r="F14" s="3">
        <v>299</v>
      </c>
      <c r="G14" s="2">
        <v>280</v>
      </c>
      <c r="H14" s="2">
        <v>240</v>
      </c>
      <c r="I14" s="2">
        <v>247</v>
      </c>
      <c r="J14" s="2">
        <v>169</v>
      </c>
      <c r="K14" s="2">
        <v>157</v>
      </c>
      <c r="L14" s="2">
        <v>9.4</v>
      </c>
      <c r="M14" s="2">
        <v>5.5</v>
      </c>
      <c r="N14" s="2">
        <v>44.1</v>
      </c>
      <c r="O14" s="2">
        <v>44</v>
      </c>
      <c r="P14" s="2">
        <v>0.12</v>
      </c>
      <c r="Q14" s="2">
        <v>0.11</v>
      </c>
      <c r="R14" s="2">
        <v>1.4</v>
      </c>
      <c r="S14" s="2">
        <v>1.5</v>
      </c>
      <c r="T14" s="2">
        <v>1.1000000000000001</v>
      </c>
      <c r="U14" s="2">
        <v>1.1000000000000001</v>
      </c>
      <c r="V14" s="2">
        <v>134.1</v>
      </c>
      <c r="W14" s="2">
        <v>140.5</v>
      </c>
      <c r="X14" s="2">
        <v>18.2</v>
      </c>
      <c r="Y14" s="2">
        <v>19.5</v>
      </c>
      <c r="Z14" s="2">
        <v>3.21</v>
      </c>
      <c r="AA14" s="2">
        <v>3.22</v>
      </c>
      <c r="AB14" s="2">
        <v>7.6</v>
      </c>
      <c r="AC14" s="2">
        <v>7.7</v>
      </c>
      <c r="AD14" s="2">
        <v>20.100000000000001</v>
      </c>
      <c r="AE14" s="2">
        <v>21.3</v>
      </c>
      <c r="AF14" s="2">
        <v>6.0000000000000001E-3</v>
      </c>
      <c r="AG14" s="2">
        <v>1.4999999999999999E-2</v>
      </c>
      <c r="AH14" s="2">
        <v>5.0000000000000001E-4</v>
      </c>
      <c r="AI14" s="2">
        <v>1.1900000000000001E-2</v>
      </c>
      <c r="AJ14" s="2" t="s">
        <v>24</v>
      </c>
      <c r="AK14" s="2">
        <v>0.61499999999999999</v>
      </c>
      <c r="AL14" s="2" t="s">
        <v>24</v>
      </c>
      <c r="AM14" s="2">
        <v>2.5999999999999999E-3</v>
      </c>
      <c r="AN14" s="2" t="s">
        <v>24</v>
      </c>
      <c r="AO14" s="2" t="s">
        <v>24</v>
      </c>
      <c r="AP14" s="2" t="s">
        <v>25</v>
      </c>
      <c r="AQ14" s="2" t="s">
        <v>25</v>
      </c>
      <c r="AR14" s="2" t="s">
        <v>24</v>
      </c>
      <c r="AS14" s="2" t="s">
        <v>24</v>
      </c>
    </row>
    <row r="15" spans="2:45" ht="15.75" thickBot="1" x14ac:dyDescent="0.3">
      <c r="B15" s="3">
        <v>19.2</v>
      </c>
      <c r="C15" s="5">
        <v>6.3</v>
      </c>
      <c r="D15" s="2">
        <v>8.57</v>
      </c>
      <c r="E15" s="3">
        <v>8.58</v>
      </c>
      <c r="F15" s="3">
        <v>265</v>
      </c>
      <c r="G15" s="2">
        <v>247</v>
      </c>
      <c r="H15" s="2">
        <v>248</v>
      </c>
      <c r="I15" s="2">
        <v>249</v>
      </c>
      <c r="J15" s="2">
        <v>160</v>
      </c>
      <c r="K15" s="2">
        <v>147</v>
      </c>
      <c r="L15" s="2">
        <v>9.6</v>
      </c>
      <c r="M15" s="2">
        <v>5.5</v>
      </c>
      <c r="N15" s="2">
        <v>40.200000000000003</v>
      </c>
      <c r="O15" s="2">
        <v>39</v>
      </c>
      <c r="P15" s="2">
        <v>0.12</v>
      </c>
      <c r="Q15" s="2">
        <v>0.12</v>
      </c>
      <c r="R15" s="2">
        <v>1.3</v>
      </c>
      <c r="S15" s="2">
        <v>1.4</v>
      </c>
      <c r="T15" s="2">
        <v>1</v>
      </c>
      <c r="U15" s="2">
        <v>1</v>
      </c>
      <c r="V15" s="2">
        <v>137.9</v>
      </c>
      <c r="W15" s="2">
        <v>140.1</v>
      </c>
      <c r="X15" s="2">
        <v>17.899999999999999</v>
      </c>
      <c r="Y15" s="2">
        <v>18.899999999999999</v>
      </c>
      <c r="Z15" s="2">
        <v>3.9</v>
      </c>
      <c r="AA15" s="2">
        <v>4.1100000000000003</v>
      </c>
      <c r="AB15" s="2">
        <v>8.1999999999999993</v>
      </c>
      <c r="AC15" s="2">
        <v>8.4</v>
      </c>
      <c r="AD15" s="2">
        <v>20.399999999999999</v>
      </c>
      <c r="AE15" s="2">
        <v>21.5</v>
      </c>
      <c r="AF15" s="2">
        <v>2E-3</v>
      </c>
      <c r="AG15" s="2">
        <v>1.4E-2</v>
      </c>
      <c r="AH15" s="2">
        <v>6.9999999999999999E-4</v>
      </c>
      <c r="AI15" s="2">
        <v>6.9999999999999999E-4</v>
      </c>
      <c r="AJ15" s="2" t="s">
        <v>24</v>
      </c>
      <c r="AK15" s="2">
        <v>0.92200000000000004</v>
      </c>
      <c r="AL15" s="2" t="s">
        <v>24</v>
      </c>
      <c r="AM15" s="2">
        <v>4.7999999999999996E-3</v>
      </c>
      <c r="AN15" s="2" t="s">
        <v>24</v>
      </c>
      <c r="AO15" s="2" t="s">
        <v>24</v>
      </c>
      <c r="AP15" s="2" t="s">
        <v>25</v>
      </c>
      <c r="AQ15" s="2" t="s">
        <v>25</v>
      </c>
      <c r="AR15" s="2" t="s">
        <v>24</v>
      </c>
      <c r="AS15" s="2" t="s">
        <v>24</v>
      </c>
    </row>
    <row r="16" spans="2:45" ht="15.75" thickBot="1" x14ac:dyDescent="0.3">
      <c r="B16" s="3">
        <v>19</v>
      </c>
      <c r="C16" s="5">
        <v>6.4</v>
      </c>
      <c r="D16" s="2">
        <v>8.48</v>
      </c>
      <c r="E16" s="3">
        <v>8.5</v>
      </c>
      <c r="F16" s="3">
        <v>268</v>
      </c>
      <c r="G16" s="2">
        <v>254</v>
      </c>
      <c r="H16" s="2">
        <v>250</v>
      </c>
      <c r="I16" s="2">
        <v>248</v>
      </c>
      <c r="J16" s="2">
        <v>161</v>
      </c>
      <c r="K16" s="2">
        <v>140</v>
      </c>
      <c r="L16" s="2">
        <v>9.5</v>
      </c>
      <c r="M16" s="2">
        <v>6</v>
      </c>
      <c r="N16" s="2">
        <v>45.7</v>
      </c>
      <c r="O16" s="2">
        <v>45.2</v>
      </c>
      <c r="P16" s="2">
        <v>0.12</v>
      </c>
      <c r="Q16" s="2">
        <v>0.12</v>
      </c>
      <c r="R16" s="2">
        <v>1.6</v>
      </c>
      <c r="S16" s="2">
        <v>1.8</v>
      </c>
      <c r="T16" s="2">
        <v>1.2</v>
      </c>
      <c r="U16" s="2">
        <v>1</v>
      </c>
      <c r="V16" s="2">
        <v>135.4</v>
      </c>
      <c r="W16" s="2">
        <v>147.5</v>
      </c>
      <c r="X16" s="2">
        <v>16</v>
      </c>
      <c r="Y16" s="2">
        <v>16.399999999999999</v>
      </c>
      <c r="Z16" s="2">
        <v>3.78</v>
      </c>
      <c r="AA16" s="2">
        <v>4</v>
      </c>
      <c r="AB16" s="2">
        <v>7.6</v>
      </c>
      <c r="AC16" s="2">
        <v>7.9</v>
      </c>
      <c r="AD16" s="2">
        <v>20.100000000000001</v>
      </c>
      <c r="AE16" s="2">
        <v>21.4</v>
      </c>
      <c r="AF16" s="2">
        <v>7.0000000000000001E-3</v>
      </c>
      <c r="AG16" s="2">
        <v>1.7999999999999999E-2</v>
      </c>
      <c r="AH16" s="2">
        <v>8.0000000000000004E-4</v>
      </c>
      <c r="AI16" s="2">
        <v>8.0000000000000004E-4</v>
      </c>
      <c r="AJ16" s="2" t="s">
        <v>24</v>
      </c>
      <c r="AK16" s="2">
        <v>0.99199999999999999</v>
      </c>
      <c r="AL16" s="2" t="s">
        <v>24</v>
      </c>
      <c r="AM16" s="2">
        <v>1.6000000000000001E-3</v>
      </c>
      <c r="AN16" s="2" t="s">
        <v>24</v>
      </c>
      <c r="AO16" s="2" t="s">
        <v>24</v>
      </c>
      <c r="AP16" s="2" t="s">
        <v>25</v>
      </c>
      <c r="AQ16" s="2" t="s">
        <v>25</v>
      </c>
      <c r="AR16" s="2" t="s">
        <v>24</v>
      </c>
      <c r="AS16" s="2" t="s">
        <v>24</v>
      </c>
    </row>
    <row r="17" spans="1:45" ht="15.75" thickBot="1" x14ac:dyDescent="0.3">
      <c r="B17" s="3">
        <v>18.899999999999999</v>
      </c>
      <c r="C17" s="2">
        <v>6.6</v>
      </c>
      <c r="D17" s="2">
        <v>8.48</v>
      </c>
      <c r="E17" s="3">
        <v>8.48</v>
      </c>
      <c r="F17" s="3">
        <v>269</v>
      </c>
      <c r="G17" s="2">
        <v>256</v>
      </c>
      <c r="H17" s="2">
        <v>246</v>
      </c>
      <c r="I17" s="3">
        <v>240</v>
      </c>
      <c r="J17" s="2">
        <v>161</v>
      </c>
      <c r="K17" s="2">
        <v>144</v>
      </c>
      <c r="L17" s="2">
        <v>9.4</v>
      </c>
      <c r="M17" s="2">
        <v>7.6</v>
      </c>
      <c r="N17" s="2">
        <v>44.3</v>
      </c>
      <c r="O17" s="2">
        <v>44</v>
      </c>
      <c r="P17" s="2">
        <v>0.12</v>
      </c>
      <c r="Q17" s="2">
        <v>0.12</v>
      </c>
      <c r="R17" s="2">
        <v>1.8</v>
      </c>
      <c r="S17" s="2">
        <v>1.8</v>
      </c>
      <c r="T17" s="2">
        <v>1.3</v>
      </c>
      <c r="U17" s="2">
        <v>0.8</v>
      </c>
      <c r="V17" s="2">
        <v>134.80000000000001</v>
      </c>
      <c r="W17" s="2">
        <v>140.4</v>
      </c>
      <c r="X17" s="2">
        <v>14.3</v>
      </c>
      <c r="Y17" s="2">
        <v>15.4</v>
      </c>
      <c r="Z17" s="2">
        <v>3.75</v>
      </c>
      <c r="AA17" s="2">
        <v>3.94</v>
      </c>
      <c r="AB17" s="2">
        <v>6.8</v>
      </c>
      <c r="AC17" s="2">
        <v>6.7</v>
      </c>
      <c r="AD17" s="2">
        <v>20.8</v>
      </c>
      <c r="AE17" s="2">
        <v>21.2</v>
      </c>
      <c r="AF17" s="2">
        <v>6.0000000000000001E-3</v>
      </c>
      <c r="AG17" s="2">
        <v>1.4999999999999999E-2</v>
      </c>
      <c r="AH17" s="2">
        <v>1E-4</v>
      </c>
      <c r="AI17" s="2">
        <v>1.6000000000000001E-3</v>
      </c>
      <c r="AJ17" s="2" t="s">
        <v>24</v>
      </c>
      <c r="AK17" s="2">
        <v>0.99399999999999999</v>
      </c>
      <c r="AL17" s="2" t="s">
        <v>24</v>
      </c>
      <c r="AM17" s="2">
        <v>1.5E-3</v>
      </c>
      <c r="AN17" s="2" t="s">
        <v>24</v>
      </c>
      <c r="AO17" s="2" t="s">
        <v>24</v>
      </c>
      <c r="AP17" s="2" t="s">
        <v>25</v>
      </c>
      <c r="AQ17" s="2" t="s">
        <v>25</v>
      </c>
      <c r="AR17" s="2" t="s">
        <v>24</v>
      </c>
      <c r="AS17" s="2" t="s">
        <v>24</v>
      </c>
    </row>
    <row r="18" spans="1:45" ht="15.75" thickBot="1" x14ac:dyDescent="0.3">
      <c r="B18" s="4">
        <v>19.100000000000001</v>
      </c>
      <c r="C18" s="2">
        <v>10.5</v>
      </c>
      <c r="D18" s="2">
        <v>8.14</v>
      </c>
      <c r="E18" s="3">
        <v>8.15</v>
      </c>
      <c r="F18" s="3">
        <v>278</v>
      </c>
      <c r="G18" s="2">
        <v>261</v>
      </c>
      <c r="H18" s="2">
        <v>240</v>
      </c>
      <c r="I18" s="3">
        <v>250</v>
      </c>
      <c r="J18" s="2">
        <v>164</v>
      </c>
      <c r="K18" s="2">
        <v>157</v>
      </c>
      <c r="L18" s="2">
        <v>8.5</v>
      </c>
      <c r="M18" s="2">
        <v>5.9</v>
      </c>
      <c r="N18" s="2">
        <v>43</v>
      </c>
      <c r="O18" s="2">
        <v>42.8</v>
      </c>
      <c r="P18" s="2">
        <v>0.12</v>
      </c>
      <c r="Q18" s="2">
        <v>0.11</v>
      </c>
      <c r="R18" s="2">
        <v>1.6</v>
      </c>
      <c r="S18" s="2">
        <v>1.7</v>
      </c>
      <c r="T18" s="2">
        <v>1.2</v>
      </c>
      <c r="U18" s="2">
        <v>1.2</v>
      </c>
      <c r="V18" s="2">
        <v>133.9</v>
      </c>
      <c r="W18" s="2">
        <v>141</v>
      </c>
      <c r="X18" s="2">
        <v>13.4</v>
      </c>
      <c r="Y18" s="2">
        <v>15.1</v>
      </c>
      <c r="Z18" s="2">
        <v>3.59</v>
      </c>
      <c r="AA18" s="2">
        <v>4</v>
      </c>
      <c r="AB18" s="2">
        <v>6.3</v>
      </c>
      <c r="AC18" s="2">
        <v>6.5</v>
      </c>
      <c r="AD18" s="2">
        <v>20.2</v>
      </c>
      <c r="AE18" s="2">
        <v>21.8</v>
      </c>
      <c r="AF18" s="2">
        <v>8.0000000000000002E-3</v>
      </c>
      <c r="AG18" s="2">
        <v>1.7999999999999999E-2</v>
      </c>
      <c r="AH18" s="2">
        <v>1E-4</v>
      </c>
      <c r="AI18" s="2">
        <v>1.8E-3</v>
      </c>
      <c r="AJ18" s="2" t="s">
        <v>24</v>
      </c>
      <c r="AK18" s="2">
        <v>0.66500000000000004</v>
      </c>
      <c r="AL18" s="2" t="s">
        <v>24</v>
      </c>
      <c r="AM18" s="2">
        <v>1.9E-3</v>
      </c>
      <c r="AN18" s="2" t="s">
        <v>24</v>
      </c>
      <c r="AO18" s="2" t="s">
        <v>24</v>
      </c>
      <c r="AP18" s="2" t="s">
        <v>25</v>
      </c>
      <c r="AQ18" s="2" t="s">
        <v>25</v>
      </c>
      <c r="AR18" s="2" t="s">
        <v>24</v>
      </c>
      <c r="AS18" s="2" t="s">
        <v>24</v>
      </c>
    </row>
    <row r="19" spans="1:45" ht="15.75" thickBot="1" x14ac:dyDescent="0.3">
      <c r="B19" s="4">
        <v>19.3</v>
      </c>
      <c r="C19" s="2">
        <v>10.3</v>
      </c>
      <c r="D19" s="2">
        <v>8.2200000000000006</v>
      </c>
      <c r="E19" s="3">
        <v>8.23</v>
      </c>
      <c r="F19" s="3">
        <v>300</v>
      </c>
      <c r="G19" s="2">
        <v>273</v>
      </c>
      <c r="H19" s="2">
        <v>252</v>
      </c>
      <c r="I19" s="3">
        <v>264</v>
      </c>
      <c r="J19" s="2">
        <v>178</v>
      </c>
      <c r="K19" s="2">
        <v>169</v>
      </c>
      <c r="L19" s="2">
        <v>9</v>
      </c>
      <c r="M19" s="2">
        <v>6.2</v>
      </c>
      <c r="N19" s="2">
        <v>44.6</v>
      </c>
      <c r="O19" s="2">
        <v>45.4</v>
      </c>
      <c r="P19" s="2">
        <v>0.11</v>
      </c>
      <c r="Q19" s="2">
        <v>0.1</v>
      </c>
      <c r="R19" s="2">
        <v>1.4</v>
      </c>
      <c r="S19" s="2">
        <v>1.5</v>
      </c>
      <c r="T19" s="2">
        <v>1.2</v>
      </c>
      <c r="U19" s="2">
        <v>1</v>
      </c>
      <c r="V19" s="2">
        <v>144.80000000000001</v>
      </c>
      <c r="W19" s="2">
        <v>144.80000000000001</v>
      </c>
      <c r="X19" s="2">
        <v>13.5</v>
      </c>
      <c r="Y19" s="2">
        <v>15.7</v>
      </c>
      <c r="Z19" s="2">
        <v>3.55</v>
      </c>
      <c r="AA19" s="2">
        <v>3.67</v>
      </c>
      <c r="AB19" s="2">
        <v>6.1</v>
      </c>
      <c r="AC19" s="2">
        <v>6.4</v>
      </c>
      <c r="AD19" s="2">
        <v>18.3</v>
      </c>
      <c r="AE19" s="2">
        <v>19.399999999999999</v>
      </c>
      <c r="AF19" s="2">
        <v>5.0000000000000001E-3</v>
      </c>
      <c r="AG19" s="2">
        <v>1.7000000000000001E-2</v>
      </c>
      <c r="AH19" s="2">
        <v>1E-4</v>
      </c>
      <c r="AI19" s="2">
        <v>5.4000000000000003E-3</v>
      </c>
      <c r="AJ19" s="2" t="s">
        <v>24</v>
      </c>
      <c r="AK19" s="2">
        <v>0.98799999999999999</v>
      </c>
      <c r="AL19" s="2" t="s">
        <v>24</v>
      </c>
      <c r="AM19" s="2">
        <v>1.6999999999999999E-3</v>
      </c>
      <c r="AN19" s="2" t="s">
        <v>24</v>
      </c>
      <c r="AO19" s="2" t="s">
        <v>24</v>
      </c>
      <c r="AP19" s="2" t="s">
        <v>25</v>
      </c>
      <c r="AQ19" s="2" t="s">
        <v>25</v>
      </c>
      <c r="AR19" s="2" t="s">
        <v>24</v>
      </c>
      <c r="AS19" s="2" t="s">
        <v>24</v>
      </c>
    </row>
    <row r="20" spans="1:45" ht="15.75" thickBot="1" x14ac:dyDescent="0.3">
      <c r="B20" s="4">
        <v>8.9</v>
      </c>
      <c r="C20" s="2">
        <v>10.5</v>
      </c>
      <c r="D20" s="2">
        <v>7.94</v>
      </c>
      <c r="E20" s="3">
        <v>7.48</v>
      </c>
      <c r="F20" s="3">
        <v>196</v>
      </c>
      <c r="G20" s="2">
        <v>194</v>
      </c>
      <c r="H20" s="2">
        <v>237</v>
      </c>
      <c r="I20" s="2">
        <v>222</v>
      </c>
      <c r="J20" s="2">
        <v>144</v>
      </c>
      <c r="K20" s="2">
        <v>143</v>
      </c>
      <c r="L20" s="2">
        <v>11.9</v>
      </c>
      <c r="M20" s="2">
        <v>11.6</v>
      </c>
      <c r="N20" s="2">
        <v>34.200000000000003</v>
      </c>
      <c r="O20" s="2">
        <v>36.799999999999997</v>
      </c>
      <c r="P20" s="2">
        <v>0.1</v>
      </c>
      <c r="Q20" s="2">
        <v>0.11</v>
      </c>
      <c r="R20" s="2">
        <v>1.5</v>
      </c>
      <c r="S20" s="2">
        <v>1.7</v>
      </c>
      <c r="T20" s="2">
        <v>1.2</v>
      </c>
      <c r="U20" s="2">
        <v>1</v>
      </c>
      <c r="V20" s="2">
        <v>141.19999999999999</v>
      </c>
      <c r="W20" s="2">
        <v>141.19999999999999</v>
      </c>
      <c r="X20" s="2">
        <v>13.8</v>
      </c>
      <c r="Y20" s="2">
        <v>14.2</v>
      </c>
      <c r="Z20" s="2">
        <v>3.69</v>
      </c>
      <c r="AA20" s="2">
        <v>3.71</v>
      </c>
      <c r="AB20" s="2">
        <v>6.2</v>
      </c>
      <c r="AC20" s="2">
        <v>6.4</v>
      </c>
      <c r="AD20" s="2">
        <v>18.600000000000001</v>
      </c>
      <c r="AE20" s="2">
        <v>19.399999999999999</v>
      </c>
      <c r="AF20" s="2">
        <v>3.0000000000000001E-3</v>
      </c>
      <c r="AG20" s="2">
        <v>1.7999999999999999E-2</v>
      </c>
      <c r="AH20" s="2">
        <v>1.1999999999999999E-3</v>
      </c>
      <c r="AI20" s="2">
        <v>3.7000000000000002E-3</v>
      </c>
      <c r="AJ20" s="2" t="s">
        <v>24</v>
      </c>
      <c r="AK20" s="2">
        <v>0.88800000000000001</v>
      </c>
      <c r="AL20" s="2" t="s">
        <v>24</v>
      </c>
      <c r="AM20" s="2">
        <v>1.5E-3</v>
      </c>
      <c r="AN20" s="2" t="s">
        <v>24</v>
      </c>
      <c r="AO20" s="2" t="s">
        <v>24</v>
      </c>
      <c r="AP20" s="2" t="s">
        <v>25</v>
      </c>
      <c r="AQ20" s="2" t="s">
        <v>25</v>
      </c>
      <c r="AR20" s="2" t="s">
        <v>24</v>
      </c>
      <c r="AS20" s="2" t="s">
        <v>24</v>
      </c>
    </row>
    <row r="21" spans="1:45" ht="15.75" thickBot="1" x14ac:dyDescent="0.3">
      <c r="B21" s="3">
        <v>8.8000000000000007</v>
      </c>
      <c r="C21" s="2">
        <v>6.2</v>
      </c>
      <c r="D21" s="2">
        <v>7.84</v>
      </c>
      <c r="E21" s="3">
        <v>7.52</v>
      </c>
      <c r="F21" s="3">
        <v>189</v>
      </c>
      <c r="G21" s="2">
        <v>180</v>
      </c>
      <c r="H21" s="2">
        <v>225</v>
      </c>
      <c r="I21" s="2">
        <v>220</v>
      </c>
      <c r="J21" s="2">
        <v>140</v>
      </c>
      <c r="K21" s="2">
        <v>128</v>
      </c>
      <c r="L21" s="2">
        <v>14</v>
      </c>
      <c r="M21" s="2">
        <v>12</v>
      </c>
      <c r="N21" s="2">
        <v>32.1</v>
      </c>
      <c r="O21" s="2">
        <v>32.5</v>
      </c>
      <c r="P21" s="2">
        <v>0.1</v>
      </c>
      <c r="Q21" s="2">
        <v>0.1</v>
      </c>
      <c r="R21" s="2">
        <v>1.6</v>
      </c>
      <c r="S21" s="2">
        <v>1.6</v>
      </c>
      <c r="T21" s="2">
        <v>1</v>
      </c>
      <c r="U21" s="2">
        <v>1</v>
      </c>
      <c r="V21" s="2">
        <v>137.4</v>
      </c>
      <c r="W21" s="2">
        <v>145.69999999999999</v>
      </c>
      <c r="X21" s="2">
        <v>15.3</v>
      </c>
      <c r="Y21" s="2">
        <v>16.100000000000001</v>
      </c>
      <c r="Z21" s="2">
        <v>3.88</v>
      </c>
      <c r="AA21" s="2">
        <v>3.92</v>
      </c>
      <c r="AB21" s="2">
        <v>6.8</v>
      </c>
      <c r="AC21" s="2">
        <v>6.7</v>
      </c>
      <c r="AD21" s="2">
        <v>18.8</v>
      </c>
      <c r="AE21" s="2">
        <v>19.899999999999999</v>
      </c>
      <c r="AF21" s="2">
        <v>3.0000000000000001E-3</v>
      </c>
      <c r="AG21" s="2">
        <v>2.9000000000000001E-2</v>
      </c>
      <c r="AH21" s="2">
        <v>1.9E-3</v>
      </c>
      <c r="AI21" s="2">
        <v>2.3999999999999998E-3</v>
      </c>
      <c r="AJ21" s="2" t="s">
        <v>24</v>
      </c>
      <c r="AK21" s="2">
        <v>0.97199999999999998</v>
      </c>
      <c r="AL21" s="2" t="s">
        <v>24</v>
      </c>
      <c r="AM21" s="2">
        <v>1.6000000000000001E-3</v>
      </c>
      <c r="AN21" s="2" t="s">
        <v>24</v>
      </c>
      <c r="AO21" s="2" t="s">
        <v>24</v>
      </c>
      <c r="AP21" s="2" t="s">
        <v>25</v>
      </c>
      <c r="AQ21" s="2" t="s">
        <v>25</v>
      </c>
      <c r="AR21" s="2" t="s">
        <v>24</v>
      </c>
      <c r="AS21" s="2" t="s">
        <v>24</v>
      </c>
    </row>
    <row r="22" spans="1:45" ht="15.75" thickBot="1" x14ac:dyDescent="0.3">
      <c r="B22" s="3">
        <v>8.9</v>
      </c>
      <c r="C22" s="2">
        <v>11.1</v>
      </c>
      <c r="D22" s="2">
        <v>7.96</v>
      </c>
      <c r="E22" s="3">
        <v>7.95</v>
      </c>
      <c r="F22" s="3">
        <v>180</v>
      </c>
      <c r="G22" s="2">
        <v>182</v>
      </c>
      <c r="H22" s="2">
        <v>230</v>
      </c>
      <c r="I22" s="2">
        <v>221</v>
      </c>
      <c r="J22" s="2">
        <v>144</v>
      </c>
      <c r="K22" s="2">
        <v>140</v>
      </c>
      <c r="L22" s="2">
        <v>14.5</v>
      </c>
      <c r="M22" s="2">
        <v>10.5</v>
      </c>
      <c r="N22" s="2">
        <v>34.200000000000003</v>
      </c>
      <c r="O22" s="2">
        <v>34</v>
      </c>
      <c r="P22" s="2">
        <v>0.1</v>
      </c>
      <c r="Q22" s="2">
        <v>0.1</v>
      </c>
      <c r="R22" s="2">
        <v>1.5</v>
      </c>
      <c r="S22" s="2">
        <v>1.6</v>
      </c>
      <c r="T22" s="2">
        <v>1.3</v>
      </c>
      <c r="U22" s="2">
        <v>1.1000000000000001</v>
      </c>
      <c r="V22" s="2">
        <v>132.9</v>
      </c>
      <c r="W22" s="2">
        <v>146.1</v>
      </c>
      <c r="X22" s="2">
        <v>15.1</v>
      </c>
      <c r="Y22" s="2">
        <v>16</v>
      </c>
      <c r="Z22" s="2">
        <v>3.78</v>
      </c>
      <c r="AA22" s="2">
        <v>3.57</v>
      </c>
      <c r="AB22" s="2">
        <v>6.5</v>
      </c>
      <c r="AC22" s="2">
        <v>6.3</v>
      </c>
      <c r="AD22" s="2">
        <v>20.2</v>
      </c>
      <c r="AE22" s="2">
        <v>20.9</v>
      </c>
      <c r="AF22" s="2">
        <v>8.0000000000000002E-3</v>
      </c>
      <c r="AG22" s="2">
        <v>2.7E-2</v>
      </c>
      <c r="AH22" s="2">
        <v>1.4E-3</v>
      </c>
      <c r="AI22" s="2">
        <v>8.5000000000000006E-3</v>
      </c>
      <c r="AJ22" s="2" t="s">
        <v>24</v>
      </c>
      <c r="AK22" s="2">
        <v>0.69099999999999995</v>
      </c>
      <c r="AL22" s="2" t="s">
        <v>24</v>
      </c>
      <c r="AM22" s="2">
        <v>1.1000000000000001E-3</v>
      </c>
      <c r="AN22" s="2" t="s">
        <v>24</v>
      </c>
      <c r="AO22" s="2" t="s">
        <v>24</v>
      </c>
      <c r="AP22" s="2" t="s">
        <v>25</v>
      </c>
      <c r="AQ22" s="2" t="s">
        <v>25</v>
      </c>
      <c r="AR22" s="2" t="s">
        <v>24</v>
      </c>
      <c r="AS22" s="2" t="s">
        <v>24</v>
      </c>
    </row>
    <row r="23" spans="1:45" ht="15.75" thickBot="1" x14ac:dyDescent="0.3">
      <c r="B23" s="3">
        <v>8.6999999999999993</v>
      </c>
      <c r="C23" s="2">
        <v>11.5</v>
      </c>
      <c r="D23" s="2">
        <v>7.77</v>
      </c>
      <c r="E23" s="3">
        <v>7.21</v>
      </c>
      <c r="F23" s="3">
        <v>170</v>
      </c>
      <c r="G23" s="2">
        <v>170</v>
      </c>
      <c r="H23" s="2">
        <v>220</v>
      </c>
      <c r="I23" s="2">
        <v>219</v>
      </c>
      <c r="J23" s="2">
        <v>142</v>
      </c>
      <c r="K23" s="2">
        <v>141</v>
      </c>
      <c r="L23" s="2">
        <v>13.8</v>
      </c>
      <c r="M23" s="2">
        <v>8.4</v>
      </c>
      <c r="N23" s="2">
        <v>33.1</v>
      </c>
      <c r="O23" s="2">
        <v>33.5</v>
      </c>
      <c r="P23" s="2">
        <v>0.1</v>
      </c>
      <c r="Q23" s="2">
        <v>0.1</v>
      </c>
      <c r="R23" s="2">
        <v>2.8</v>
      </c>
      <c r="S23" s="2">
        <v>2.9</v>
      </c>
      <c r="T23" s="2">
        <v>1.2</v>
      </c>
      <c r="U23" s="2">
        <v>1</v>
      </c>
      <c r="V23" s="2">
        <v>131</v>
      </c>
      <c r="W23" s="2">
        <v>149.69999999999999</v>
      </c>
      <c r="X23" s="2">
        <v>15.1</v>
      </c>
      <c r="Y23" s="2">
        <v>16.8</v>
      </c>
      <c r="Z23" s="2">
        <v>3.78</v>
      </c>
      <c r="AA23" s="2">
        <v>3.77</v>
      </c>
      <c r="AB23" s="2">
        <v>6.3</v>
      </c>
      <c r="AC23" s="2">
        <v>6.1</v>
      </c>
      <c r="AD23" s="2">
        <v>20.9</v>
      </c>
      <c r="AE23" s="2">
        <v>21.9</v>
      </c>
      <c r="AF23" s="2">
        <v>7.0000000000000001E-3</v>
      </c>
      <c r="AG23" s="2">
        <v>2.4E-2</v>
      </c>
      <c r="AH23" s="2">
        <v>1.8E-3</v>
      </c>
      <c r="AI23" s="2">
        <v>8.8000000000000005E-3</v>
      </c>
      <c r="AJ23" s="2" t="s">
        <v>24</v>
      </c>
      <c r="AK23" s="2">
        <v>0.56699999999999995</v>
      </c>
      <c r="AL23" s="2" t="s">
        <v>24</v>
      </c>
      <c r="AM23" s="2">
        <v>1E-3</v>
      </c>
      <c r="AN23" s="2" t="s">
        <v>24</v>
      </c>
      <c r="AO23" s="2" t="s">
        <v>24</v>
      </c>
      <c r="AP23" s="2" t="s">
        <v>25</v>
      </c>
      <c r="AQ23" s="2" t="s">
        <v>25</v>
      </c>
      <c r="AR23" s="2" t="s">
        <v>24</v>
      </c>
      <c r="AS23" s="2" t="s">
        <v>24</v>
      </c>
    </row>
    <row r="24" spans="1:45" ht="15.75" thickBot="1" x14ac:dyDescent="0.3">
      <c r="B24" s="3">
        <v>8.9</v>
      </c>
      <c r="C24" s="2">
        <v>11.4</v>
      </c>
      <c r="D24" s="2">
        <v>7.2</v>
      </c>
      <c r="E24" s="3">
        <v>7.2</v>
      </c>
      <c r="F24" s="3">
        <v>179</v>
      </c>
      <c r="G24" s="2">
        <v>173</v>
      </c>
      <c r="H24" s="2">
        <v>218</v>
      </c>
      <c r="I24" s="2">
        <v>217</v>
      </c>
      <c r="J24" s="2">
        <v>138</v>
      </c>
      <c r="K24" s="2">
        <v>137</v>
      </c>
      <c r="L24" s="2">
        <v>12.4</v>
      </c>
      <c r="M24" s="2">
        <v>8.5</v>
      </c>
      <c r="N24" s="2">
        <v>34.5</v>
      </c>
      <c r="O24" s="2">
        <v>34.5</v>
      </c>
      <c r="P24" s="2">
        <v>0.11</v>
      </c>
      <c r="Q24" s="2">
        <v>0.1</v>
      </c>
      <c r="R24">
        <f t="shared" ref="R24:AI24" si="0">AVERAGE(R3:R23)</f>
        <v>2.0761904761904759</v>
      </c>
      <c r="S24">
        <f t="shared" si="0"/>
        <v>2.2333333333333334</v>
      </c>
      <c r="T24">
        <f t="shared" si="0"/>
        <v>1.1523809523809523</v>
      </c>
      <c r="U24">
        <f t="shared" si="0"/>
        <v>1.0285714285714287</v>
      </c>
      <c r="V24">
        <f t="shared" si="0"/>
        <v>136.64285714285717</v>
      </c>
      <c r="W24">
        <f t="shared" si="0"/>
        <v>142.7428571428571</v>
      </c>
      <c r="X24">
        <f t="shared" si="0"/>
        <v>15.457142857142859</v>
      </c>
      <c r="Y24">
        <f t="shared" si="0"/>
        <v>16.652380952380955</v>
      </c>
      <c r="Z24">
        <f t="shared" si="0"/>
        <v>3.5404761904761903</v>
      </c>
      <c r="AA24">
        <f t="shared" si="0"/>
        <v>3.6138095238095231</v>
      </c>
      <c r="AB24">
        <f t="shared" si="0"/>
        <v>7.0428571428571418</v>
      </c>
      <c r="AC24">
        <f t="shared" si="0"/>
        <v>7.0142857142857151</v>
      </c>
      <c r="AD24">
        <f t="shared" si="0"/>
        <v>20.014285714285716</v>
      </c>
      <c r="AE24">
        <f t="shared" si="0"/>
        <v>21.014285714285705</v>
      </c>
      <c r="AF24">
        <f t="shared" si="0"/>
        <v>5.380952380952383E-3</v>
      </c>
      <c r="AG24">
        <f t="shared" si="0"/>
        <v>1.9333333333333345E-2</v>
      </c>
      <c r="AH24">
        <f t="shared" si="0"/>
        <v>7.1904761904761894E-4</v>
      </c>
      <c r="AI24">
        <f t="shared" si="0"/>
        <v>3.8095238095238104E-3</v>
      </c>
      <c r="AJ24" s="1"/>
      <c r="AK24" s="1">
        <f>AVERAGE(AK3:AK23)</f>
        <v>0.86519047619047607</v>
      </c>
      <c r="AL24" s="1"/>
      <c r="AM24" s="1">
        <f>AVERAGE(AM3:AM23)</f>
        <v>1.7428571428571426E-3</v>
      </c>
      <c r="AN24" s="1"/>
      <c r="AO24" s="1"/>
      <c r="AP24" s="1"/>
      <c r="AQ24" s="1"/>
      <c r="AR24" s="1"/>
      <c r="AS24" s="1"/>
    </row>
    <row r="25" spans="1:45" ht="15.75" thickBot="1" x14ac:dyDescent="0.3">
      <c r="B25" s="3">
        <v>8.6999999999999993</v>
      </c>
      <c r="C25" s="2">
        <v>10.7</v>
      </c>
      <c r="D25" s="2">
        <v>7.34</v>
      </c>
      <c r="E25" s="3">
        <v>7.24</v>
      </c>
      <c r="F25" s="3">
        <v>171</v>
      </c>
      <c r="G25" s="2">
        <v>154</v>
      </c>
      <c r="H25" s="2">
        <v>217</v>
      </c>
      <c r="I25" s="2">
        <v>215</v>
      </c>
      <c r="J25" s="2">
        <v>136</v>
      </c>
      <c r="K25" s="2">
        <v>138</v>
      </c>
      <c r="L25" s="2">
        <v>12</v>
      </c>
      <c r="M25" s="2">
        <v>8.8000000000000007</v>
      </c>
      <c r="N25" s="2">
        <v>34.4</v>
      </c>
      <c r="O25" s="2">
        <v>34.799999999999997</v>
      </c>
      <c r="P25" s="2">
        <v>0.12</v>
      </c>
      <c r="Q25" s="2">
        <v>0.11</v>
      </c>
      <c r="R25">
        <f>STDEV(R3:R23)</f>
        <v>0.62761832502306858</v>
      </c>
      <c r="S25">
        <f t="shared" ref="S25:AM25" si="1">STDEV(S3:S23)</f>
        <v>0.66808183131509702</v>
      </c>
      <c r="T25">
        <f t="shared" si="1"/>
        <v>0.11233453440081381</v>
      </c>
      <c r="U25">
        <f t="shared" si="1"/>
        <v>0.10555973258234952</v>
      </c>
      <c r="V25">
        <f t="shared" si="1"/>
        <v>4.3511574814721889</v>
      </c>
      <c r="W25">
        <f t="shared" si="1"/>
        <v>3.5276864130151098</v>
      </c>
      <c r="X25">
        <f t="shared" si="1"/>
        <v>1.7862170720747705</v>
      </c>
      <c r="Y25">
        <f t="shared" si="1"/>
        <v>1.4389645748311692</v>
      </c>
      <c r="Z25">
        <f t="shared" si="1"/>
        <v>0.23852622896604453</v>
      </c>
      <c r="AA25">
        <f t="shared" si="1"/>
        <v>0.27509046131184178</v>
      </c>
      <c r="AB25">
        <f t="shared" si="1"/>
        <v>0.79408527789618055</v>
      </c>
      <c r="AC25">
        <f t="shared" si="1"/>
        <v>0.78503867056706056</v>
      </c>
      <c r="AD25">
        <f t="shared" si="1"/>
        <v>0.73436075214142127</v>
      </c>
      <c r="AE25">
        <f t="shared" si="1"/>
        <v>0.81565048537085705</v>
      </c>
      <c r="AF25">
        <f t="shared" si="1"/>
        <v>2.3764719749281766E-3</v>
      </c>
      <c r="AG25">
        <f t="shared" si="1"/>
        <v>1.9365777374877897E-2</v>
      </c>
      <c r="AH25">
        <f t="shared" si="1"/>
        <v>5.2308608050592167E-4</v>
      </c>
      <c r="AI25">
        <f t="shared" si="1"/>
        <v>3.3005915775667785E-3</v>
      </c>
      <c r="AK25">
        <f t="shared" si="1"/>
        <v>0.14379659907230818</v>
      </c>
      <c r="AM25">
        <f t="shared" si="1"/>
        <v>7.9029831618916441E-4</v>
      </c>
      <c r="AN25" s="1"/>
      <c r="AO25" s="1"/>
      <c r="AP25" s="1"/>
      <c r="AQ25" s="1"/>
      <c r="AR25" s="1"/>
      <c r="AS25" s="1"/>
    </row>
    <row r="26" spans="1:45" ht="15.75" thickBot="1" x14ac:dyDescent="0.3">
      <c r="B26" s="3">
        <v>8.5</v>
      </c>
      <c r="C26" s="2">
        <v>11</v>
      </c>
      <c r="D26" s="2">
        <v>7.91</v>
      </c>
      <c r="E26" s="3">
        <v>7.86</v>
      </c>
      <c r="F26" s="3">
        <v>178</v>
      </c>
      <c r="G26" s="2">
        <v>160</v>
      </c>
      <c r="H26" s="2">
        <v>212</v>
      </c>
      <c r="I26" s="2">
        <v>200</v>
      </c>
      <c r="J26" s="2">
        <v>135</v>
      </c>
      <c r="K26" s="2">
        <v>138</v>
      </c>
      <c r="L26" s="2">
        <v>12.3</v>
      </c>
      <c r="M26" s="2">
        <v>11</v>
      </c>
      <c r="N26" s="2">
        <v>33</v>
      </c>
      <c r="O26" s="2">
        <v>33.4</v>
      </c>
      <c r="P26" s="2">
        <v>0.1</v>
      </c>
      <c r="Q26" s="2">
        <v>0.11</v>
      </c>
      <c r="R26">
        <f>R25/SQRT(21)</f>
        <v>0.13695754675998137</v>
      </c>
      <c r="S26">
        <f t="shared" ref="S26:AM26" si="2">S25/SQRT(21)</f>
        <v>0.14578740773457863</v>
      </c>
      <c r="T26">
        <f t="shared" si="2"/>
        <v>2.4513405097588099E-2</v>
      </c>
      <c r="U26">
        <f t="shared" si="2"/>
        <v>2.3035022137995857E-2</v>
      </c>
      <c r="V26">
        <f t="shared" si="2"/>
        <v>0.94950040569141525</v>
      </c>
      <c r="W26">
        <f t="shared" si="2"/>
        <v>0.7698042864623329</v>
      </c>
      <c r="X26">
        <f t="shared" si="2"/>
        <v>0.38978452097166799</v>
      </c>
      <c r="Y26">
        <f t="shared" si="2"/>
        <v>0.31400781364398955</v>
      </c>
      <c r="Z26">
        <f t="shared" si="2"/>
        <v>5.2050690450917494E-2</v>
      </c>
      <c r="AA26">
        <f t="shared" si="2"/>
        <v>6.0029660091516002E-2</v>
      </c>
      <c r="AB26">
        <f t="shared" si="2"/>
        <v>0.17328361400996625</v>
      </c>
      <c r="AC26">
        <f t="shared" si="2"/>
        <v>0.1713094824448122</v>
      </c>
      <c r="AD26">
        <f t="shared" si="2"/>
        <v>0.16025065400441749</v>
      </c>
      <c r="AE26">
        <f t="shared" si="2"/>
        <v>0.17798952808759161</v>
      </c>
      <c r="AF26">
        <f t="shared" si="2"/>
        <v>5.1858870057378892E-4</v>
      </c>
      <c r="AG26">
        <f t="shared" si="2"/>
        <v>4.2259590815257701E-3</v>
      </c>
      <c r="AH26">
        <f t="shared" si="2"/>
        <v>1.1414674089981669E-4</v>
      </c>
      <c r="AI26">
        <f t="shared" si="2"/>
        <v>7.2024813058730827E-4</v>
      </c>
      <c r="AK26">
        <f t="shared" si="2"/>
        <v>3.1378990472669954E-2</v>
      </c>
      <c r="AM26">
        <f t="shared" si="2"/>
        <v>1.7245723121585667E-4</v>
      </c>
      <c r="AN26" s="1"/>
      <c r="AO26" s="1"/>
      <c r="AP26" s="1"/>
      <c r="AQ26" s="1"/>
      <c r="AR26" s="1"/>
      <c r="AS26" s="1"/>
    </row>
    <row r="27" spans="1:45" x14ac:dyDescent="0.25">
      <c r="B27">
        <f t="shared" ref="B27:K27" si="3">AVERAGE(B3:B26)</f>
        <v>12.20833333333333</v>
      </c>
      <c r="C27">
        <f t="shared" si="3"/>
        <v>8.8208333333333329</v>
      </c>
      <c r="D27">
        <f t="shared" si="3"/>
        <v>7.8275000000000015</v>
      </c>
      <c r="E27">
        <f t="shared" si="3"/>
        <v>7.8062500000000012</v>
      </c>
      <c r="F27">
        <f t="shared" si="3"/>
        <v>217.58333333333334</v>
      </c>
      <c r="G27">
        <f t="shared" si="3"/>
        <v>200.45833333333334</v>
      </c>
      <c r="H27">
        <f t="shared" si="3"/>
        <v>230.45833333333334</v>
      </c>
      <c r="I27">
        <f t="shared" si="3"/>
        <v>226.33333333333334</v>
      </c>
      <c r="J27">
        <f t="shared" si="3"/>
        <v>153.16666666666666</v>
      </c>
      <c r="K27">
        <f t="shared" si="3"/>
        <v>146</v>
      </c>
      <c r="L27">
        <f>AVERAGE(L3:L26)</f>
        <v>11.362500000000002</v>
      </c>
      <c r="M27">
        <f>AVERAGE(M3:M26)</f>
        <v>8.7791666666666668</v>
      </c>
      <c r="N27">
        <f>AVERAGE(N3:N26)</f>
        <v>36.241666666666667</v>
      </c>
      <c r="O27">
        <f>AVERAGE(O3:O26)</f>
        <v>36.18333333333333</v>
      </c>
      <c r="P27">
        <f>AVERAGE(P3:P26)</f>
        <v>0.1091666666666667</v>
      </c>
      <c r="Q27">
        <f>AVERAGE(Q3:Q25)</f>
        <v>0.10608695652173916</v>
      </c>
      <c r="R27">
        <f>R26*W30</f>
        <v>0.43188200093848578</v>
      </c>
      <c r="S27">
        <f>S26*W30</f>
        <v>0.45972608924127067</v>
      </c>
      <c r="T27">
        <f>T26*W30</f>
        <v>7.7300584698086094E-2</v>
      </c>
      <c r="U27">
        <f>U26*W30</f>
        <v>7.2638651085468089E-2</v>
      </c>
      <c r="V27">
        <f>V26*W30</f>
        <v>2.9941550853022028</v>
      </c>
      <c r="W27">
        <f>W26*W30</f>
        <v>2.4275012471639927</v>
      </c>
      <c r="X27">
        <f>X26*W30</f>
        <v>1.2291467161507446</v>
      </c>
      <c r="Y27">
        <f>Y26*W30</f>
        <v>0.99019240688174703</v>
      </c>
      <c r="Z27">
        <f>Z26*W30</f>
        <v>0.1641366750060721</v>
      </c>
      <c r="AA27">
        <f>AA26*W30</f>
        <v>0.18929756212277984</v>
      </c>
      <c r="AB27">
        <f>AB26*W30</f>
        <v>0.54643264076298381</v>
      </c>
      <c r="AC27">
        <f>AC26*W30</f>
        <v>0.5402074132333996</v>
      </c>
      <c r="AD27">
        <f>AD26*W30</f>
        <v>0.50533449773613781</v>
      </c>
      <c r="AE27">
        <f>AE26*W30</f>
        <v>0.56127227272317959</v>
      </c>
      <c r="AF27">
        <f>AF26*W30</f>
        <v>1.6353178847486514E-3</v>
      </c>
      <c r="AG27">
        <f>AG26*W30</f>
        <v>1.332614161972423E-2</v>
      </c>
      <c r="AH27">
        <f>AH26*W30</f>
        <v>3.5995039358301687E-4</v>
      </c>
      <c r="AI27">
        <f>AI26*W30</f>
        <v>2.2712308388188949E-3</v>
      </c>
      <c r="AK27">
        <f>AK26*W30</f>
        <v>9.8950525278583959E-2</v>
      </c>
      <c r="AM27">
        <f>AM26*W30</f>
        <v>5.4382672481965392E-4</v>
      </c>
    </row>
    <row r="28" spans="1:45" x14ac:dyDescent="0.25">
      <c r="B28">
        <f>STDEV(B3:B26)</f>
        <v>5.4337845460372902</v>
      </c>
      <c r="C28">
        <f t="shared" ref="C28:F28" si="4">STDEV(C3:C26)</f>
        <v>1.9439939091572764</v>
      </c>
      <c r="D28">
        <f t="shared" si="4"/>
        <v>0.48578264955502043</v>
      </c>
      <c r="E28">
        <f t="shared" si="4"/>
        <v>0.43801739592216521</v>
      </c>
      <c r="F28">
        <f t="shared" si="4"/>
        <v>51.002912676133228</v>
      </c>
      <c r="G28">
        <f>STDEV(G3:G26)</f>
        <v>55.098314632684733</v>
      </c>
      <c r="H28">
        <f t="shared" ref="H28:Q28" si="5">STDEV(H3:H26)</f>
        <v>15.901816047960947</v>
      </c>
      <c r="I28">
        <f t="shared" si="5"/>
        <v>20.482583623265352</v>
      </c>
      <c r="J28">
        <f t="shared" si="5"/>
        <v>16.494179913366242</v>
      </c>
      <c r="K28">
        <f t="shared" si="5"/>
        <v>14.957911967744113</v>
      </c>
      <c r="L28">
        <f t="shared" si="5"/>
        <v>1.8268082167730584</v>
      </c>
      <c r="M28">
        <f t="shared" si="5"/>
        <v>2.1358185818305713</v>
      </c>
      <c r="N28">
        <f t="shared" si="5"/>
        <v>5.7026246182114697</v>
      </c>
      <c r="O28">
        <f t="shared" si="5"/>
        <v>5.7352204511412648</v>
      </c>
      <c r="P28">
        <f t="shared" si="5"/>
        <v>8.8054660231050748E-3</v>
      </c>
      <c r="Q28">
        <f t="shared" si="5"/>
        <v>7.6966960726523774E-3</v>
      </c>
      <c r="R28" s="6" t="s">
        <v>26</v>
      </c>
      <c r="S28" s="6" t="s">
        <v>27</v>
      </c>
      <c r="T28" s="6" t="s">
        <v>28</v>
      </c>
      <c r="U28" s="6" t="s">
        <v>29</v>
      </c>
      <c r="V28" s="6" t="s">
        <v>30</v>
      </c>
      <c r="W28" s="6" t="s">
        <v>31</v>
      </c>
      <c r="X28" s="6" t="s">
        <v>32</v>
      </c>
      <c r="Y28" s="6" t="s">
        <v>33</v>
      </c>
      <c r="Z28" s="6" t="s">
        <v>34</v>
      </c>
      <c r="AA28" s="6" t="s">
        <v>35</v>
      </c>
      <c r="AB28" s="6" t="s">
        <v>36</v>
      </c>
      <c r="AC28" s="6" t="s">
        <v>37</v>
      </c>
      <c r="AD28" s="6" t="s">
        <v>38</v>
      </c>
      <c r="AE28" s="6" t="s">
        <v>39</v>
      </c>
      <c r="AF28" s="6" t="s">
        <v>40</v>
      </c>
      <c r="AG28" s="6" t="s">
        <v>41</v>
      </c>
      <c r="AH28" s="6" t="s">
        <v>42</v>
      </c>
      <c r="AI28" s="6" t="s">
        <v>43</v>
      </c>
      <c r="AK28" s="6" t="s">
        <v>44</v>
      </c>
      <c r="AM28" s="6" t="s">
        <v>45</v>
      </c>
    </row>
    <row r="29" spans="1:45" x14ac:dyDescent="0.25">
      <c r="B29">
        <f>B28/SQRT(24)</f>
        <v>1.1091666258343409</v>
      </c>
      <c r="C29">
        <f t="shared" ref="C29:J29" si="6">C28/SQRT(24)</f>
        <v>0.39681609504281018</v>
      </c>
      <c r="D29">
        <f t="shared" si="6"/>
        <v>9.9159968108921484E-2</v>
      </c>
      <c r="E29">
        <f t="shared" si="6"/>
        <v>8.9409926539328499E-2</v>
      </c>
      <c r="F29">
        <f t="shared" si="6"/>
        <v>10.410925954354541</v>
      </c>
      <c r="G29">
        <f t="shared" si="6"/>
        <v>11.246896378116796</v>
      </c>
      <c r="H29">
        <f t="shared" si="6"/>
        <v>3.24594460842544</v>
      </c>
      <c r="I29">
        <f t="shared" si="6"/>
        <v>4.1809898742405993</v>
      </c>
      <c r="J29">
        <f t="shared" si="6"/>
        <v>3.3668603761175784</v>
      </c>
      <c r="K29">
        <f>K28/SQRT(24)</f>
        <v>3.0532709948702461</v>
      </c>
      <c r="L29">
        <f>L28/SQRT(24)</f>
        <v>0.3728956657514696</v>
      </c>
      <c r="M29">
        <f>M28/SQRT(24)</f>
        <v>0.43597214238664156</v>
      </c>
      <c r="N29">
        <f>N28/SQRT(24)</f>
        <v>1.164043375770986</v>
      </c>
      <c r="O29">
        <f>O28/SQRT(24)</f>
        <v>1.1706969723059033</v>
      </c>
      <c r="P29">
        <f t="shared" ref="P29:Q29" si="7">P28/SQRT(24)</f>
        <v>1.7974082253351389E-3</v>
      </c>
      <c r="Q29">
        <f t="shared" si="7"/>
        <v>1.5710815069401309E-3</v>
      </c>
    </row>
    <row r="30" spans="1:45" x14ac:dyDescent="0.25">
      <c r="A30" s="6">
        <f>TINV(0.05,23)</f>
        <v>2.0686576104190491</v>
      </c>
      <c r="B30">
        <f>B29*A30</f>
        <v>2.2944859817550269</v>
      </c>
      <c r="C30">
        <f>C29*A30</f>
        <v>0.82087663494707797</v>
      </c>
      <c r="D30">
        <f>D29*A30</f>
        <v>0.20512802267743063</v>
      </c>
      <c r="E30">
        <f>E29*A30</f>
        <v>0.18495852498259002</v>
      </c>
      <c r="F30">
        <f>A30*F29</f>
        <v>21.536641206984722</v>
      </c>
      <c r="G30">
        <f>G29*A30</f>
        <v>23.265977786185751</v>
      </c>
      <c r="H30">
        <f>A30*H29</f>
        <v>6.7147480172179668</v>
      </c>
      <c r="I30">
        <f>A30*I29</f>
        <v>8.6490365224327981</v>
      </c>
      <c r="J30">
        <f>J29*A30</f>
        <v>6.96488134027397</v>
      </c>
      <c r="K30">
        <f>K29*A30</f>
        <v>6.3161722802100755</v>
      </c>
      <c r="L30">
        <f>L29*A30</f>
        <v>0.77139345684905547</v>
      </c>
      <c r="M30">
        <f>M29*A30</f>
        <v>0.90187709027882335</v>
      </c>
      <c r="N30">
        <f>N29*A30</f>
        <v>2.4080071881465313</v>
      </c>
      <c r="O30">
        <f>O29*A30</f>
        <v>2.4217712012551456</v>
      </c>
      <c r="P30">
        <f>P29*A30</f>
        <v>3.718222204369332E-3</v>
      </c>
      <c r="Q30">
        <f>Q29*A30</f>
        <v>3.2500297159203297E-3</v>
      </c>
      <c r="V30" s="7"/>
      <c r="W30" s="7">
        <f>TINV(0.005,20)</f>
        <v>3.1534005329064536</v>
      </c>
      <c r="X30" s="7"/>
      <c r="Y30" s="7"/>
      <c r="Z30" s="7"/>
      <c r="AA30" s="7"/>
      <c r="AB30" s="7"/>
      <c r="AC30" s="7"/>
      <c r="AD30" s="7"/>
      <c r="AE30" s="7"/>
      <c r="AJ30" s="1"/>
      <c r="AK30" s="1"/>
      <c r="AL30" s="1"/>
      <c r="AM30" s="1"/>
      <c r="AN30" s="1"/>
      <c r="AO30" s="1"/>
      <c r="AP30" s="1"/>
      <c r="AQ30" s="1"/>
      <c r="AR30" s="1"/>
      <c r="AS3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ИПРЭК СО РАН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Гажит</dc:creator>
  <cp:lastModifiedBy>Natasha</cp:lastModifiedBy>
  <dcterms:created xsi:type="dcterms:W3CDTF">2021-01-27T04:03:31Z</dcterms:created>
  <dcterms:modified xsi:type="dcterms:W3CDTF">2021-01-28T07:19:34Z</dcterms:modified>
</cp:coreProperties>
</file>