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te in Japan\Manuscript\PeerJ\Manuscript\Rittipornlertrak et al_Supplemental Data\"/>
    </mc:Choice>
  </mc:AlternateContent>
  <bookViews>
    <workbookView xWindow="930" yWindow="0" windowWidth="19560" windowHeight="8040" activeTab="1"/>
  </bookViews>
  <sheets>
    <sheet name="Data" sheetId="1" r:id="rId1"/>
    <sheet name="Analysis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5" i="2"/>
  <c r="G6" i="2"/>
  <c r="G4" i="2"/>
  <c r="F13" i="2"/>
  <c r="F12" i="2"/>
  <c r="F5" i="2"/>
  <c r="F9" i="2"/>
  <c r="F8" i="2"/>
  <c r="F4" i="2"/>
  <c r="E7" i="2"/>
  <c r="E11" i="2"/>
  <c r="E8" i="2"/>
  <c r="E9" i="2"/>
  <c r="E10" i="2"/>
  <c r="E12" i="2"/>
  <c r="E13" i="2"/>
  <c r="E14" i="2"/>
  <c r="E15" i="2"/>
  <c r="E5" i="2"/>
  <c r="E6" i="2"/>
  <c r="E4" i="2"/>
  <c r="H29" i="1"/>
  <c r="H30" i="1"/>
  <c r="H31" i="1"/>
  <c r="H25" i="1"/>
  <c r="H26" i="1"/>
  <c r="H27" i="1"/>
  <c r="I26" i="1"/>
  <c r="I27" i="1"/>
  <c r="I28" i="1"/>
  <c r="I25" i="1"/>
  <c r="F28" i="1"/>
  <c r="G25" i="1"/>
  <c r="I22" i="1"/>
  <c r="I23" i="1"/>
  <c r="I24" i="1"/>
  <c r="I21" i="1"/>
  <c r="H22" i="1"/>
  <c r="H23" i="1"/>
  <c r="H21" i="1"/>
  <c r="G21" i="1"/>
  <c r="F21" i="1"/>
  <c r="I32" i="1"/>
  <c r="G32" i="1"/>
  <c r="F32" i="1"/>
  <c r="G31" i="1"/>
  <c r="F31" i="1"/>
  <c r="I31" i="1" s="1"/>
  <c r="G30" i="1"/>
  <c r="F30" i="1"/>
  <c r="I30" i="1" s="1"/>
  <c r="G29" i="1"/>
  <c r="F29" i="1"/>
  <c r="I29" i="1" s="1"/>
  <c r="G28" i="1"/>
  <c r="G27" i="1"/>
  <c r="F27" i="1"/>
  <c r="G26" i="1"/>
  <c r="F26" i="1"/>
  <c r="F25" i="1"/>
  <c r="G24" i="1"/>
  <c r="F24" i="1"/>
  <c r="G23" i="1"/>
  <c r="F23" i="1"/>
  <c r="G22" i="1"/>
  <c r="F22" i="1"/>
  <c r="I13" i="1"/>
  <c r="I14" i="1"/>
  <c r="I15" i="1"/>
  <c r="I12" i="1"/>
  <c r="I9" i="1"/>
  <c r="I10" i="1"/>
  <c r="I11" i="1"/>
  <c r="I8" i="1"/>
  <c r="I5" i="1"/>
  <c r="I6" i="1"/>
  <c r="I7" i="1"/>
  <c r="I4" i="1"/>
  <c r="H8" i="1"/>
  <c r="G15" i="1"/>
  <c r="F15" i="1"/>
  <c r="H12" i="1" s="1"/>
  <c r="G14" i="1"/>
  <c r="F14" i="1"/>
  <c r="G13" i="1"/>
  <c r="F13" i="1"/>
  <c r="G12" i="1"/>
  <c r="F12" i="1"/>
  <c r="G11" i="1"/>
  <c r="F11" i="1"/>
  <c r="H9" i="1" s="1"/>
  <c r="G10" i="1"/>
  <c r="F10" i="1"/>
  <c r="G9" i="1"/>
  <c r="F9" i="1"/>
  <c r="G8" i="1"/>
  <c r="F8" i="1"/>
  <c r="G7" i="1"/>
  <c r="F7" i="1"/>
  <c r="H6" i="1" s="1"/>
  <c r="G6" i="1"/>
  <c r="F6" i="1"/>
  <c r="G5" i="1"/>
  <c r="F5" i="1"/>
  <c r="G4" i="1"/>
  <c r="F4" i="1"/>
  <c r="H4" i="1" l="1"/>
  <c r="H14" i="1"/>
  <c r="H10" i="1"/>
  <c r="H13" i="1"/>
  <c r="H5" i="1"/>
</calcChain>
</file>

<file path=xl/sharedStrings.xml><?xml version="1.0" encoding="utf-8"?>
<sst xmlns="http://schemas.openxmlformats.org/spreadsheetml/2006/main" count="73" uniqueCount="24">
  <si>
    <t>Invasion inhibition assay 1</t>
  </si>
  <si>
    <t>replicate 1</t>
  </si>
  <si>
    <t>replicate 2</t>
  </si>
  <si>
    <t>replicate 3</t>
  </si>
  <si>
    <t>Average</t>
  </si>
  <si>
    <t>% invasion</t>
  </si>
  <si>
    <t>% invasion inhibition</t>
  </si>
  <si>
    <t>SD</t>
  </si>
  <si>
    <t>1h</t>
  </si>
  <si>
    <t>1:05 (Anti-AMA-1)</t>
  </si>
  <si>
    <t>1:10 (Anti-AMA-1)</t>
  </si>
  <si>
    <t>Negative serum</t>
  </si>
  <si>
    <t>GIT medium Control</t>
  </si>
  <si>
    <t>2h</t>
  </si>
  <si>
    <t>4h</t>
  </si>
  <si>
    <t>Time</t>
  </si>
  <si>
    <t>Treatment</t>
  </si>
  <si>
    <t>Invasion inhibition assay 2</t>
  </si>
  <si>
    <t>% invasion inhibit</t>
  </si>
  <si>
    <t>Relative % of Invasion inhibition</t>
  </si>
  <si>
    <t>Exp1</t>
  </si>
  <si>
    <t>Exp2</t>
  </si>
  <si>
    <t>Mean</t>
  </si>
  <si>
    <t>P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</si>
</sst>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92" formatCode="0.0000"/>
    <numFmt numFmtId="193" formatCode="0.000"/>
  </numFmts>
  <fonts count="4" x14ac:knownFonts="1">
    <font>
      <sz val="11"/>
      <color theme="1"/>
      <name val="Tahoma"/>
      <family val="2"/>
      <charset val="222"/>
      <scheme val="minor"/>
    </font>
    <font>
      <sz val="11"/>
      <color theme="1"/>
      <name val="Calibri"/>
      <family val="2"/>
    </font>
    <font>
      <b/>
      <sz val="12"/>
      <color theme="1"/>
      <name val="Calibri Light"/>
      <family val="2"/>
    </font>
    <font>
      <sz val="12"/>
      <color theme="1"/>
      <name val="Calibri Light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193" fontId="3" fillId="0" borderId="5" xfId="0" applyNumberFormat="1" applyFont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 vertical="center" wrapText="1"/>
    </xf>
    <xf numFmtId="193" fontId="3" fillId="0" borderId="5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93" fontId="3" fillId="0" borderId="0" xfId="0" applyNumberFormat="1" applyFont="1" applyBorder="1" applyAlignment="1">
      <alignment horizontal="center" vertical="center"/>
    </xf>
    <xf numFmtId="193" fontId="3" fillId="0" borderId="0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/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92" fontId="2" fillId="0" borderId="5" xfId="0" applyNumberFormat="1" applyFont="1" applyBorder="1" applyAlignment="1">
      <alignment horizontal="center" vertical="center"/>
    </xf>
    <xf numFmtId="192" fontId="1" fillId="0" borderId="5" xfId="0" applyNumberFormat="1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opLeftCell="A11" workbookViewId="0">
      <selection activeCell="B1" sqref="B1"/>
    </sheetView>
  </sheetViews>
  <sheetFormatPr defaultRowHeight="14.25" x14ac:dyDescent="0.2"/>
  <cols>
    <col min="2" max="2" width="18.75" customWidth="1"/>
    <col min="3" max="3" width="11.625" customWidth="1"/>
    <col min="4" max="4" width="10.75" customWidth="1"/>
    <col min="5" max="5" width="12.375" customWidth="1"/>
    <col min="6" max="6" width="10.125" customWidth="1"/>
    <col min="7" max="7" width="10.25" customWidth="1"/>
    <col min="8" max="8" width="14.375" customWidth="1"/>
    <col min="9" max="9" width="21.125" customWidth="1"/>
    <col min="12" max="12" width="9.625" customWidth="1"/>
    <col min="13" max="13" width="9.375" customWidth="1"/>
    <col min="14" max="14" width="10.375" customWidth="1"/>
    <col min="15" max="15" width="10" customWidth="1"/>
    <col min="16" max="16" width="9.625" customWidth="1"/>
    <col min="18" max="18" width="9.875" customWidth="1"/>
    <col min="19" max="19" width="9.25" customWidth="1"/>
  </cols>
  <sheetData>
    <row r="1" spans="1:19" ht="15.75" x14ac:dyDescent="0.2">
      <c r="A1" s="1" t="s">
        <v>0</v>
      </c>
    </row>
    <row r="2" spans="1:19" ht="15" thickBot="1" x14ac:dyDescent="0.25"/>
    <row r="3" spans="1:19" ht="16.5" thickBot="1" x14ac:dyDescent="0.25">
      <c r="A3" s="4" t="s">
        <v>15</v>
      </c>
      <c r="B3" s="5" t="s">
        <v>16</v>
      </c>
      <c r="C3" s="5" t="s">
        <v>1</v>
      </c>
      <c r="D3" s="5" t="s">
        <v>2</v>
      </c>
      <c r="E3" s="5" t="s">
        <v>3</v>
      </c>
      <c r="F3" s="5" t="s">
        <v>4</v>
      </c>
      <c r="G3" s="6" t="s">
        <v>7</v>
      </c>
      <c r="H3" s="5" t="s">
        <v>5</v>
      </c>
      <c r="I3" s="5" t="s">
        <v>6</v>
      </c>
      <c r="K3" s="15"/>
      <c r="L3" s="15"/>
      <c r="M3" s="15"/>
      <c r="N3" s="15"/>
      <c r="O3" s="15"/>
      <c r="P3" s="15"/>
      <c r="Q3" s="16"/>
      <c r="R3" s="15"/>
      <c r="S3" s="15"/>
    </row>
    <row r="4" spans="1:19" ht="16.5" thickBot="1" x14ac:dyDescent="0.25">
      <c r="A4" s="9" t="s">
        <v>8</v>
      </c>
      <c r="B4" s="2" t="s">
        <v>9</v>
      </c>
      <c r="C4" s="7">
        <v>0.55000000000000004</v>
      </c>
      <c r="D4" s="7">
        <v>0.53</v>
      </c>
      <c r="E4" s="7">
        <v>0.54</v>
      </c>
      <c r="F4" s="12">
        <f>AVERAGE(C4:E4)</f>
        <v>0.54</v>
      </c>
      <c r="G4" s="14">
        <f>STDEV(C4:E4)</f>
        <v>1.0000000000000009E-2</v>
      </c>
      <c r="H4" s="11">
        <f t="shared" ref="H4:H5" si="0">($H$7/$F$7)*F4</f>
        <v>54.180602006688964</v>
      </c>
      <c r="I4" s="11">
        <f>$H$7-H4</f>
        <v>45.819397993311036</v>
      </c>
      <c r="K4" s="22"/>
      <c r="L4" s="17"/>
      <c r="M4" s="18"/>
      <c r="N4" s="18"/>
      <c r="O4" s="18"/>
      <c r="P4" s="19"/>
      <c r="Q4" s="20"/>
      <c r="R4" s="21"/>
      <c r="S4" s="21"/>
    </row>
    <row r="5" spans="1:19" ht="16.5" thickBot="1" x14ac:dyDescent="0.25">
      <c r="A5" s="8"/>
      <c r="B5" s="2" t="s">
        <v>10</v>
      </c>
      <c r="C5" s="7">
        <v>0.63</v>
      </c>
      <c r="D5" s="7">
        <v>0.59</v>
      </c>
      <c r="E5" s="7">
        <v>0.48</v>
      </c>
      <c r="F5" s="12">
        <f t="shared" ref="F5:F15" si="1">AVERAGE(C5:E5)</f>
        <v>0.56666666666666665</v>
      </c>
      <c r="G5" s="14">
        <f t="shared" ref="G5:G15" si="2">STDEV(C5:E5)</f>
        <v>7.7674534651540658E-2</v>
      </c>
      <c r="H5" s="11">
        <f t="shared" si="0"/>
        <v>56.856187290969899</v>
      </c>
      <c r="I5" s="11">
        <f t="shared" ref="I5:I7" si="3">$H$7-H5</f>
        <v>43.143812709030101</v>
      </c>
      <c r="K5" s="22"/>
      <c r="L5" s="17"/>
      <c r="M5" s="18"/>
      <c r="N5" s="18"/>
      <c r="O5" s="18"/>
      <c r="P5" s="19"/>
      <c r="Q5" s="20"/>
      <c r="R5" s="21"/>
      <c r="S5" s="21"/>
    </row>
    <row r="6" spans="1:19" ht="16.5" thickBot="1" x14ac:dyDescent="0.25">
      <c r="A6" s="8"/>
      <c r="B6" s="2" t="s">
        <v>11</v>
      </c>
      <c r="C6" s="7">
        <v>0.84</v>
      </c>
      <c r="D6" s="7">
        <v>0.79</v>
      </c>
      <c r="E6" s="7">
        <v>0.67</v>
      </c>
      <c r="F6" s="12">
        <f t="shared" si="1"/>
        <v>0.76666666666666661</v>
      </c>
      <c r="G6" s="14">
        <f t="shared" si="2"/>
        <v>8.7368949480541025E-2</v>
      </c>
      <c r="H6" s="11">
        <f>($H$7/$F$7)*F6</f>
        <v>76.92307692307692</v>
      </c>
      <c r="I6" s="11">
        <f t="shared" si="3"/>
        <v>23.07692307692308</v>
      </c>
      <c r="K6" s="22"/>
      <c r="L6" s="17"/>
      <c r="M6" s="18"/>
      <c r="N6" s="18"/>
      <c r="O6" s="18"/>
      <c r="P6" s="19"/>
      <c r="Q6" s="20"/>
      <c r="R6" s="21"/>
      <c r="S6" s="21"/>
    </row>
    <row r="7" spans="1:19" ht="16.5" thickBot="1" x14ac:dyDescent="0.25">
      <c r="A7" s="10"/>
      <c r="B7" s="2" t="s">
        <v>12</v>
      </c>
      <c r="C7" s="7">
        <v>0.96</v>
      </c>
      <c r="D7" s="7">
        <v>1.06</v>
      </c>
      <c r="E7" s="7">
        <v>0.97</v>
      </c>
      <c r="F7" s="12">
        <f t="shared" si="1"/>
        <v>0.9966666666666667</v>
      </c>
      <c r="G7" s="14">
        <f t="shared" si="2"/>
        <v>5.5075705472861072E-2</v>
      </c>
      <c r="H7" s="11">
        <v>100</v>
      </c>
      <c r="I7" s="11">
        <f t="shared" si="3"/>
        <v>0</v>
      </c>
      <c r="K7" s="22"/>
      <c r="L7" s="17"/>
      <c r="M7" s="18"/>
      <c r="N7" s="18"/>
      <c r="O7" s="18"/>
      <c r="P7" s="19"/>
      <c r="Q7" s="20"/>
      <c r="R7" s="21"/>
      <c r="S7" s="21"/>
    </row>
    <row r="8" spans="1:19" ht="16.5" thickBot="1" x14ac:dyDescent="0.25">
      <c r="A8" s="9" t="s">
        <v>13</v>
      </c>
      <c r="B8" s="2" t="s">
        <v>9</v>
      </c>
      <c r="C8" s="7">
        <v>0.54</v>
      </c>
      <c r="D8" s="7">
        <v>0.55000000000000004</v>
      </c>
      <c r="E8" s="7">
        <v>0.56000000000000005</v>
      </c>
      <c r="F8" s="12">
        <f t="shared" si="1"/>
        <v>0.55000000000000004</v>
      </c>
      <c r="G8" s="14">
        <f t="shared" si="2"/>
        <v>1.0000000000000009E-2</v>
      </c>
      <c r="H8" s="11">
        <f t="shared" ref="H8:H9" si="4">($H$11/$F$11)*F8</f>
        <v>44.354838709677423</v>
      </c>
      <c r="I8" s="11">
        <f>$H$11-H8</f>
        <v>55.645161290322577</v>
      </c>
      <c r="K8" s="22"/>
      <c r="L8" s="17"/>
      <c r="M8" s="18"/>
      <c r="N8" s="18"/>
      <c r="O8" s="18"/>
      <c r="P8" s="19"/>
      <c r="Q8" s="20"/>
      <c r="R8" s="21"/>
      <c r="S8" s="21"/>
    </row>
    <row r="9" spans="1:19" ht="16.5" thickBot="1" x14ac:dyDescent="0.25">
      <c r="A9" s="8"/>
      <c r="B9" s="2" t="s">
        <v>10</v>
      </c>
      <c r="C9" s="7">
        <v>0.68</v>
      </c>
      <c r="D9" s="7">
        <v>0.66</v>
      </c>
      <c r="E9" s="7">
        <v>0.68</v>
      </c>
      <c r="F9" s="12">
        <f t="shared" si="1"/>
        <v>0.67333333333333334</v>
      </c>
      <c r="G9" s="14">
        <f t="shared" si="2"/>
        <v>1.1547005383792525E-2</v>
      </c>
      <c r="H9" s="11">
        <f t="shared" si="4"/>
        <v>54.3010752688172</v>
      </c>
      <c r="I9" s="11">
        <f t="shared" ref="I9:I11" si="5">$H$11-H9</f>
        <v>45.6989247311828</v>
      </c>
      <c r="K9" s="22"/>
      <c r="L9" s="17"/>
      <c r="M9" s="18"/>
      <c r="N9" s="18"/>
      <c r="O9" s="18"/>
      <c r="P9" s="19"/>
      <c r="Q9" s="20"/>
      <c r="R9" s="21"/>
      <c r="S9" s="21"/>
    </row>
    <row r="10" spans="1:19" ht="16.5" thickBot="1" x14ac:dyDescent="0.25">
      <c r="A10" s="8"/>
      <c r="B10" s="2" t="s">
        <v>11</v>
      </c>
      <c r="C10" s="7">
        <v>0.91</v>
      </c>
      <c r="D10" s="7">
        <v>0.95</v>
      </c>
      <c r="E10" s="7">
        <v>1.02</v>
      </c>
      <c r="F10" s="12">
        <f t="shared" si="1"/>
        <v>0.96</v>
      </c>
      <c r="G10" s="14">
        <f t="shared" si="2"/>
        <v>5.5677643628300223E-2</v>
      </c>
      <c r="H10" s="11">
        <f>($H$11/$F$11)*F10</f>
        <v>77.419354838709666</v>
      </c>
      <c r="I10" s="11">
        <f t="shared" si="5"/>
        <v>22.580645161290334</v>
      </c>
      <c r="K10" s="22"/>
      <c r="L10" s="17"/>
      <c r="M10" s="18"/>
      <c r="N10" s="18"/>
      <c r="O10" s="18"/>
      <c r="P10" s="19"/>
      <c r="Q10" s="20"/>
      <c r="R10" s="21"/>
      <c r="S10" s="21"/>
    </row>
    <row r="11" spans="1:19" ht="16.5" thickBot="1" x14ac:dyDescent="0.25">
      <c r="A11" s="10"/>
      <c r="B11" s="2" t="s">
        <v>12</v>
      </c>
      <c r="C11" s="7">
        <v>1.1100000000000001</v>
      </c>
      <c r="D11" s="7">
        <v>1.34</v>
      </c>
      <c r="E11" s="7">
        <v>1.27</v>
      </c>
      <c r="F11" s="12">
        <f t="shared" si="1"/>
        <v>1.24</v>
      </c>
      <c r="G11" s="14">
        <f t="shared" si="2"/>
        <v>0.11789826122551593</v>
      </c>
      <c r="H11" s="11">
        <v>100</v>
      </c>
      <c r="I11" s="11">
        <f t="shared" si="5"/>
        <v>0</v>
      </c>
      <c r="K11" s="22"/>
      <c r="L11" s="17"/>
      <c r="M11" s="18"/>
      <c r="N11" s="18"/>
      <c r="O11" s="18"/>
      <c r="P11" s="19"/>
      <c r="Q11" s="20"/>
      <c r="R11" s="21"/>
      <c r="S11" s="21"/>
    </row>
    <row r="12" spans="1:19" ht="16.5" thickBot="1" x14ac:dyDescent="0.25">
      <c r="A12" s="9" t="s">
        <v>14</v>
      </c>
      <c r="B12" s="2" t="s">
        <v>9</v>
      </c>
      <c r="C12" s="7">
        <v>0.56000000000000005</v>
      </c>
      <c r="D12" s="7">
        <v>0.57999999999999996</v>
      </c>
      <c r="E12" s="7">
        <v>0.59</v>
      </c>
      <c r="F12" s="12">
        <f t="shared" si="1"/>
        <v>0.57666666666666666</v>
      </c>
      <c r="G12" s="14">
        <f t="shared" si="2"/>
        <v>1.527525231651942E-2</v>
      </c>
      <c r="H12" s="11">
        <f t="shared" ref="H12:H13" si="6">($H$15/$F$15)*F12</f>
        <v>41.6867469879518</v>
      </c>
      <c r="I12" s="11">
        <f>$H$15-H12</f>
        <v>58.3132530120482</v>
      </c>
      <c r="K12" s="22"/>
      <c r="L12" s="17"/>
      <c r="M12" s="18"/>
      <c r="N12" s="18"/>
      <c r="O12" s="18"/>
      <c r="P12" s="19"/>
      <c r="Q12" s="20"/>
      <c r="R12" s="21"/>
      <c r="S12" s="21"/>
    </row>
    <row r="13" spans="1:19" ht="16.5" thickBot="1" x14ac:dyDescent="0.25">
      <c r="A13" s="8"/>
      <c r="B13" s="2" t="s">
        <v>10</v>
      </c>
      <c r="C13" s="7">
        <v>0.75</v>
      </c>
      <c r="D13" s="7">
        <v>0.73</v>
      </c>
      <c r="E13" s="7">
        <v>0.75</v>
      </c>
      <c r="F13" s="12">
        <f t="shared" si="1"/>
        <v>0.74333333333333329</v>
      </c>
      <c r="G13" s="14">
        <f t="shared" si="2"/>
        <v>1.1547005383792525E-2</v>
      </c>
      <c r="H13" s="11">
        <f t="shared" si="6"/>
        <v>53.734939759036131</v>
      </c>
      <c r="I13" s="11">
        <f t="shared" ref="I13:I15" si="7">$H$15-H13</f>
        <v>46.265060240963869</v>
      </c>
      <c r="K13" s="22"/>
      <c r="L13" s="17"/>
      <c r="M13" s="18"/>
      <c r="N13" s="18"/>
      <c r="O13" s="18"/>
      <c r="P13" s="19"/>
      <c r="Q13" s="20"/>
      <c r="R13" s="21"/>
      <c r="S13" s="21"/>
    </row>
    <row r="14" spans="1:19" ht="16.5" thickBot="1" x14ac:dyDescent="0.25">
      <c r="A14" s="8"/>
      <c r="B14" s="2" t="s">
        <v>11</v>
      </c>
      <c r="C14" s="7">
        <v>1.1299999999999999</v>
      </c>
      <c r="D14" s="7">
        <v>1.19</v>
      </c>
      <c r="E14" s="7">
        <v>1.1100000000000001</v>
      </c>
      <c r="F14" s="12">
        <f t="shared" si="1"/>
        <v>1.1433333333333333</v>
      </c>
      <c r="G14" s="14">
        <f t="shared" si="2"/>
        <v>4.1633319989322605E-2</v>
      </c>
      <c r="H14" s="11">
        <f>($H$15/$F$15)*F14</f>
        <v>82.650602409638537</v>
      </c>
      <c r="I14" s="11">
        <f t="shared" si="7"/>
        <v>17.349397590361463</v>
      </c>
      <c r="K14" s="22"/>
      <c r="L14" s="17"/>
      <c r="M14" s="18"/>
      <c r="N14" s="18"/>
      <c r="O14" s="18"/>
      <c r="P14" s="19"/>
      <c r="Q14" s="20"/>
      <c r="R14" s="21"/>
      <c r="S14" s="21"/>
    </row>
    <row r="15" spans="1:19" ht="16.5" thickBot="1" x14ac:dyDescent="0.25">
      <c r="A15" s="10"/>
      <c r="B15" s="2" t="s">
        <v>12</v>
      </c>
      <c r="C15" s="7">
        <v>1.36</v>
      </c>
      <c r="D15" s="7">
        <v>1.32</v>
      </c>
      <c r="E15" s="7">
        <v>1.47</v>
      </c>
      <c r="F15" s="12">
        <f t="shared" si="1"/>
        <v>1.3833333333333335</v>
      </c>
      <c r="G15" s="14">
        <f t="shared" si="2"/>
        <v>7.7674534651540228E-2</v>
      </c>
      <c r="H15" s="11">
        <v>100</v>
      </c>
      <c r="I15" s="11">
        <f t="shared" si="7"/>
        <v>0</v>
      </c>
      <c r="K15" s="22"/>
      <c r="L15" s="17"/>
      <c r="M15" s="18"/>
      <c r="N15" s="18"/>
      <c r="O15" s="18"/>
      <c r="P15" s="19"/>
      <c r="Q15" s="20"/>
      <c r="R15" s="21"/>
      <c r="S15" s="21"/>
    </row>
    <row r="18" spans="1:9" ht="15.75" x14ac:dyDescent="0.2">
      <c r="A18" s="1" t="s">
        <v>17</v>
      </c>
    </row>
    <row r="19" spans="1:9" ht="15" thickBot="1" x14ac:dyDescent="0.25"/>
    <row r="20" spans="1:9" ht="16.5" thickBot="1" x14ac:dyDescent="0.25">
      <c r="A20" s="4" t="s">
        <v>15</v>
      </c>
      <c r="B20" s="5" t="s">
        <v>16</v>
      </c>
      <c r="C20" s="5" t="s">
        <v>1</v>
      </c>
      <c r="D20" s="5" t="s">
        <v>2</v>
      </c>
      <c r="E20" s="5" t="s">
        <v>3</v>
      </c>
      <c r="F20" s="5" t="s">
        <v>4</v>
      </c>
      <c r="G20" s="6" t="s">
        <v>7</v>
      </c>
      <c r="H20" s="5" t="s">
        <v>5</v>
      </c>
      <c r="I20" s="5" t="s">
        <v>18</v>
      </c>
    </row>
    <row r="21" spans="1:9" ht="16.5" thickBot="1" x14ac:dyDescent="0.25">
      <c r="A21" s="9" t="s">
        <v>8</v>
      </c>
      <c r="B21" s="2" t="s">
        <v>9</v>
      </c>
      <c r="C21" s="7">
        <v>0.63</v>
      </c>
      <c r="D21" s="7">
        <v>0.6</v>
      </c>
      <c r="E21" s="7">
        <v>0.64</v>
      </c>
      <c r="F21" s="11">
        <f>AVERAGE(C21:E21)</f>
        <v>0.62333333333333341</v>
      </c>
      <c r="G21" s="14">
        <f>STDEV(C21:E21)</f>
        <v>2.0816659994661344E-2</v>
      </c>
      <c r="H21" s="11">
        <f>($H$24/$F$24)*F21</f>
        <v>51.800554016620502</v>
      </c>
      <c r="I21" s="11">
        <f>$H$24-H21</f>
        <v>48.199445983379498</v>
      </c>
    </row>
    <row r="22" spans="1:9" ht="16.5" thickBot="1" x14ac:dyDescent="0.25">
      <c r="A22" s="8"/>
      <c r="B22" s="2" t="s">
        <v>10</v>
      </c>
      <c r="C22" s="7">
        <v>0.72</v>
      </c>
      <c r="D22" s="7">
        <v>0.72</v>
      </c>
      <c r="E22" s="7">
        <v>0.65</v>
      </c>
      <c r="F22" s="11">
        <f t="shared" ref="F22:F32" si="8">AVERAGE(C22:E22)</f>
        <v>0.69666666666666666</v>
      </c>
      <c r="G22" s="14">
        <f t="shared" ref="G22:G32" si="9">STDEV(C22:E22)</f>
        <v>4.0414518843273774E-2</v>
      </c>
      <c r="H22" s="11">
        <f t="shared" ref="H22:H23" si="10">($H$24/$F$24)*F22</f>
        <v>57.894736842105253</v>
      </c>
      <c r="I22" s="11">
        <f t="shared" ref="I22:I24" si="11">$H$24-H22</f>
        <v>42.105263157894747</v>
      </c>
    </row>
    <row r="23" spans="1:9" ht="16.5" thickBot="1" x14ac:dyDescent="0.25">
      <c r="A23" s="8"/>
      <c r="B23" s="2" t="s">
        <v>11</v>
      </c>
      <c r="C23" s="7">
        <v>0.84</v>
      </c>
      <c r="D23" s="7">
        <v>0.91</v>
      </c>
      <c r="E23" s="7">
        <v>0.85</v>
      </c>
      <c r="F23" s="11">
        <f t="shared" si="8"/>
        <v>0.8666666666666667</v>
      </c>
      <c r="G23" s="14">
        <f t="shared" si="9"/>
        <v>3.7859388972001862E-2</v>
      </c>
      <c r="H23" s="11">
        <f t="shared" si="10"/>
        <v>72.022160664819936</v>
      </c>
      <c r="I23" s="11">
        <f t="shared" si="11"/>
        <v>27.977839335180064</v>
      </c>
    </row>
    <row r="24" spans="1:9" ht="16.5" thickBot="1" x14ac:dyDescent="0.25">
      <c r="A24" s="10"/>
      <c r="B24" s="2" t="s">
        <v>12</v>
      </c>
      <c r="C24" s="7">
        <v>1.21</v>
      </c>
      <c r="D24" s="7">
        <v>1.17</v>
      </c>
      <c r="E24" s="7">
        <v>1.23</v>
      </c>
      <c r="F24" s="11">
        <f t="shared" si="8"/>
        <v>1.2033333333333334</v>
      </c>
      <c r="G24" s="14">
        <f t="shared" si="9"/>
        <v>3.0550504633038961E-2</v>
      </c>
      <c r="H24" s="11">
        <v>100</v>
      </c>
      <c r="I24" s="11">
        <f t="shared" si="11"/>
        <v>0</v>
      </c>
    </row>
    <row r="25" spans="1:9" ht="16.5" thickBot="1" x14ac:dyDescent="0.25">
      <c r="A25" s="9" t="s">
        <v>13</v>
      </c>
      <c r="B25" s="2" t="s">
        <v>9</v>
      </c>
      <c r="C25" s="7">
        <v>0.69</v>
      </c>
      <c r="D25" s="7">
        <v>0.64</v>
      </c>
      <c r="E25" s="7">
        <v>0.68</v>
      </c>
      <c r="F25" s="11">
        <f t="shared" si="8"/>
        <v>0.67</v>
      </c>
      <c r="G25" s="14">
        <f>STDEV(C25:E25)</f>
        <v>2.6457513110645887E-2</v>
      </c>
      <c r="H25" s="11">
        <f t="shared" ref="H25:H26" si="12">($H$28/$F$28)*F25</f>
        <v>46.313364055299552</v>
      </c>
      <c r="I25" s="11">
        <f>$H$28-H25</f>
        <v>53.686635944700448</v>
      </c>
    </row>
    <row r="26" spans="1:9" ht="16.5" thickBot="1" x14ac:dyDescent="0.25">
      <c r="A26" s="8"/>
      <c r="B26" s="2" t="s">
        <v>10</v>
      </c>
      <c r="C26" s="7">
        <v>0.75</v>
      </c>
      <c r="D26" s="7">
        <v>0.79</v>
      </c>
      <c r="E26" s="7">
        <v>0.86</v>
      </c>
      <c r="F26" s="11">
        <f t="shared" si="8"/>
        <v>0.79999999999999993</v>
      </c>
      <c r="G26" s="14">
        <f t="shared" si="9"/>
        <v>5.5677643628300209E-2</v>
      </c>
      <c r="H26" s="11">
        <f t="shared" si="12"/>
        <v>55.299539170506918</v>
      </c>
      <c r="I26" s="11">
        <f>$H$28-H26</f>
        <v>44.700460829493082</v>
      </c>
    </row>
    <row r="27" spans="1:9" ht="16.5" thickBot="1" x14ac:dyDescent="0.25">
      <c r="A27" s="8"/>
      <c r="B27" s="2" t="s">
        <v>11</v>
      </c>
      <c r="C27" s="7">
        <v>1.0900000000000001</v>
      </c>
      <c r="D27" s="7">
        <v>1.1399999999999999</v>
      </c>
      <c r="E27" s="7">
        <v>1.07</v>
      </c>
      <c r="F27" s="11">
        <f t="shared" si="8"/>
        <v>1.0999999999999999</v>
      </c>
      <c r="G27" s="14">
        <f t="shared" si="9"/>
        <v>3.60555127546398E-2</v>
      </c>
      <c r="H27" s="11">
        <f>($H$28/$F$28)*F27</f>
        <v>76.036866359447004</v>
      </c>
      <c r="I27" s="11">
        <f t="shared" ref="I26:I28" si="13">$H$28-H27</f>
        <v>23.963133640552996</v>
      </c>
    </row>
    <row r="28" spans="1:9" ht="16.5" thickBot="1" x14ac:dyDescent="0.25">
      <c r="A28" s="10"/>
      <c r="B28" s="2" t="s">
        <v>12</v>
      </c>
      <c r="C28" s="7">
        <v>1.47</v>
      </c>
      <c r="D28" s="7">
        <v>1.38</v>
      </c>
      <c r="E28" s="7">
        <v>1.49</v>
      </c>
      <c r="F28" s="11">
        <f>AVERAGE(C28:E28)</f>
        <v>1.4466666666666665</v>
      </c>
      <c r="G28" s="14">
        <f t="shared" si="9"/>
        <v>5.8594652770823208E-2</v>
      </c>
      <c r="H28" s="11">
        <v>100</v>
      </c>
      <c r="I28" s="11">
        <f t="shared" si="13"/>
        <v>0</v>
      </c>
    </row>
    <row r="29" spans="1:9" ht="16.5" thickBot="1" x14ac:dyDescent="0.25">
      <c r="A29" s="9" t="s">
        <v>14</v>
      </c>
      <c r="B29" s="2" t="s">
        <v>9</v>
      </c>
      <c r="C29" s="7">
        <v>0.66</v>
      </c>
      <c r="D29" s="7">
        <v>0.63</v>
      </c>
      <c r="E29" s="7">
        <v>0.6</v>
      </c>
      <c r="F29" s="11">
        <f t="shared" si="8"/>
        <v>0.63</v>
      </c>
      <c r="G29" s="14">
        <f t="shared" si="9"/>
        <v>3.0000000000000027E-2</v>
      </c>
      <c r="H29" s="11">
        <f t="shared" ref="H29:H30" si="14">($H$32/$F$32)*F29</f>
        <v>39.539748953974907</v>
      </c>
      <c r="I29" s="11">
        <f>$H$15-H29</f>
        <v>60.460251046025093</v>
      </c>
    </row>
    <row r="30" spans="1:9" ht="16.5" thickBot="1" x14ac:dyDescent="0.25">
      <c r="A30" s="8"/>
      <c r="B30" s="2" t="s">
        <v>10</v>
      </c>
      <c r="C30" s="7">
        <v>0.83</v>
      </c>
      <c r="D30" s="7">
        <v>0.86</v>
      </c>
      <c r="E30" s="7">
        <v>0.75</v>
      </c>
      <c r="F30" s="11">
        <f t="shared" si="8"/>
        <v>0.81333333333333335</v>
      </c>
      <c r="G30" s="14">
        <f t="shared" si="9"/>
        <v>5.6862407030773256E-2</v>
      </c>
      <c r="H30" s="11">
        <f t="shared" si="14"/>
        <v>51.046025104602521</v>
      </c>
      <c r="I30" s="11">
        <f t="shared" ref="I30:I32" si="15">$H$15-H30</f>
        <v>48.953974895397479</v>
      </c>
    </row>
    <row r="31" spans="1:9" ht="16.5" thickBot="1" x14ac:dyDescent="0.25">
      <c r="A31" s="8"/>
      <c r="B31" s="2" t="s">
        <v>11</v>
      </c>
      <c r="C31" s="7">
        <v>1.3</v>
      </c>
      <c r="D31" s="7">
        <v>1.33</v>
      </c>
      <c r="E31" s="7">
        <v>1.27</v>
      </c>
      <c r="F31" s="11">
        <f t="shared" si="8"/>
        <v>1.3</v>
      </c>
      <c r="G31" s="14">
        <f t="shared" si="9"/>
        <v>3.0000000000000027E-2</v>
      </c>
      <c r="H31" s="11">
        <f>($H$32/$F$32)*F31</f>
        <v>81.589958158995842</v>
      </c>
      <c r="I31" s="11">
        <f t="shared" si="15"/>
        <v>18.410041841004158</v>
      </c>
    </row>
    <row r="32" spans="1:9" ht="16.5" thickBot="1" x14ac:dyDescent="0.25">
      <c r="A32" s="10"/>
      <c r="B32" s="2" t="s">
        <v>12</v>
      </c>
      <c r="C32" s="7">
        <v>1.68</v>
      </c>
      <c r="D32" s="7">
        <v>1.58</v>
      </c>
      <c r="E32" s="7">
        <v>1.52</v>
      </c>
      <c r="F32" s="11">
        <f t="shared" si="8"/>
        <v>1.593333333333333</v>
      </c>
      <c r="G32" s="14">
        <f t="shared" si="9"/>
        <v>8.0829037686547561E-2</v>
      </c>
      <c r="H32" s="11">
        <v>100</v>
      </c>
      <c r="I32" s="11">
        <f t="shared" si="15"/>
        <v>0</v>
      </c>
    </row>
  </sheetData>
  <mergeCells count="6">
    <mergeCell ref="A21:A24"/>
    <mergeCell ref="A25:A28"/>
    <mergeCell ref="A29:A32"/>
    <mergeCell ref="A4:A7"/>
    <mergeCell ref="A8:A11"/>
    <mergeCell ref="A12:A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workbookViewId="0">
      <selection activeCell="I8" sqref="I8"/>
    </sheetView>
  </sheetViews>
  <sheetFormatPr defaultRowHeight="14.25" x14ac:dyDescent="0.2"/>
  <cols>
    <col min="2" max="2" width="19.5" customWidth="1"/>
    <col min="3" max="3" width="12" customWidth="1"/>
    <col min="4" max="4" width="12.875" customWidth="1"/>
    <col min="5" max="5" width="12.625" customWidth="1"/>
    <col min="6" max="6" width="14.5" customWidth="1"/>
    <col min="7" max="7" width="13.75" customWidth="1"/>
    <col min="8" max="8" width="11.875" customWidth="1"/>
    <col min="9" max="9" width="21" customWidth="1"/>
  </cols>
  <sheetData>
    <row r="1" spans="1:9" ht="16.5" thickBot="1" x14ac:dyDescent="0.25">
      <c r="A1" s="22"/>
      <c r="B1" s="23"/>
      <c r="C1" s="23"/>
      <c r="D1" s="23"/>
      <c r="E1" s="23"/>
      <c r="F1" s="23"/>
      <c r="G1" s="23"/>
      <c r="H1" s="23"/>
      <c r="I1" s="23"/>
    </row>
    <row r="2" spans="1:9" ht="16.5" thickBot="1" x14ac:dyDescent="0.25">
      <c r="A2" s="27" t="s">
        <v>19</v>
      </c>
      <c r="B2" s="28"/>
      <c r="C2" s="28"/>
      <c r="D2" s="28"/>
      <c r="E2" s="28"/>
      <c r="F2" s="28"/>
      <c r="G2" s="29"/>
      <c r="H2" s="23"/>
      <c r="I2" s="23"/>
    </row>
    <row r="3" spans="1:9" ht="16.5" thickBot="1" x14ac:dyDescent="0.25">
      <c r="A3" s="24" t="s">
        <v>15</v>
      </c>
      <c r="B3" s="25" t="s">
        <v>16</v>
      </c>
      <c r="C3" s="25" t="s">
        <v>20</v>
      </c>
      <c r="D3" s="25" t="s">
        <v>21</v>
      </c>
      <c r="E3" s="26" t="s">
        <v>22</v>
      </c>
      <c r="F3" s="25" t="s">
        <v>23</v>
      </c>
      <c r="G3" s="25" t="s">
        <v>7</v>
      </c>
      <c r="H3" s="15"/>
      <c r="I3" s="15"/>
    </row>
    <row r="4" spans="1:9" ht="16.5" thickBot="1" x14ac:dyDescent="0.25">
      <c r="A4" s="9" t="s">
        <v>8</v>
      </c>
      <c r="B4" s="2" t="s">
        <v>9</v>
      </c>
      <c r="C4" s="7">
        <v>45.82</v>
      </c>
      <c r="D4" s="7">
        <v>48.2</v>
      </c>
      <c r="E4" s="13">
        <f>AVERAGE(C4:D4)</f>
        <v>47.010000000000005</v>
      </c>
      <c r="F4" s="30">
        <f>TTEST(C4:D4,C6:D6,2,3)</f>
        <v>3.6656360422773024E-2</v>
      </c>
      <c r="G4" s="11">
        <f>STDEV(C4:D4)</f>
        <v>1.6829141392239848</v>
      </c>
      <c r="H4" s="21"/>
      <c r="I4" s="21"/>
    </row>
    <row r="5" spans="1:9" ht="16.5" thickBot="1" x14ac:dyDescent="0.25">
      <c r="A5" s="8"/>
      <c r="B5" s="2" t="s">
        <v>10</v>
      </c>
      <c r="C5" s="7">
        <v>43.14</v>
      </c>
      <c r="D5" s="7">
        <v>42.11</v>
      </c>
      <c r="E5" s="13">
        <f t="shared" ref="E5:E15" si="0">AVERAGE(C5:D5)</f>
        <v>42.625</v>
      </c>
      <c r="F5" s="30">
        <f>TTEST(C5:D5,C6:D6,2,3)</f>
        <v>7.9578914203266099E-2</v>
      </c>
      <c r="G5" s="11">
        <f t="shared" ref="G5:G15" si="1">STDEV(C5:D5)</f>
        <v>0.72831998462214476</v>
      </c>
      <c r="H5" s="21"/>
      <c r="I5" s="21"/>
    </row>
    <row r="6" spans="1:9" ht="16.5" thickBot="1" x14ac:dyDescent="0.25">
      <c r="A6" s="8"/>
      <c r="B6" s="2" t="s">
        <v>11</v>
      </c>
      <c r="C6" s="7">
        <v>23.08</v>
      </c>
      <c r="D6" s="7">
        <v>27.98</v>
      </c>
      <c r="E6" s="13">
        <f t="shared" si="0"/>
        <v>25.53</v>
      </c>
      <c r="F6" s="31"/>
      <c r="G6" s="11">
        <f t="shared" si="1"/>
        <v>3.4648232278140845</v>
      </c>
      <c r="H6" s="21"/>
      <c r="I6" s="21"/>
    </row>
    <row r="7" spans="1:9" ht="16.5" thickBot="1" x14ac:dyDescent="0.25">
      <c r="A7" s="10"/>
      <c r="B7" s="2" t="s">
        <v>12</v>
      </c>
      <c r="C7" s="7">
        <v>0</v>
      </c>
      <c r="D7" s="7">
        <v>0</v>
      </c>
      <c r="E7" s="13">
        <f t="shared" si="0"/>
        <v>0</v>
      </c>
      <c r="F7" s="31"/>
      <c r="G7" s="11">
        <f t="shared" si="1"/>
        <v>0</v>
      </c>
      <c r="H7" s="21"/>
      <c r="I7" s="21"/>
    </row>
    <row r="8" spans="1:9" ht="16.5" thickBot="1" x14ac:dyDescent="0.25">
      <c r="A8" s="9" t="s">
        <v>13</v>
      </c>
      <c r="B8" s="2" t="s">
        <v>9</v>
      </c>
      <c r="C8" s="7">
        <v>55.65</v>
      </c>
      <c r="D8" s="7">
        <v>53.69</v>
      </c>
      <c r="E8" s="13">
        <f t="shared" si="0"/>
        <v>54.67</v>
      </c>
      <c r="F8" s="30">
        <f>TTEST(C8:D8,C10:D10,2,3)</f>
        <v>2.4963594981664097E-3</v>
      </c>
      <c r="G8" s="11">
        <f t="shared" si="1"/>
        <v>1.3859292911256338</v>
      </c>
      <c r="H8" s="21"/>
      <c r="I8" s="21"/>
    </row>
    <row r="9" spans="1:9" ht="16.5" thickBot="1" x14ac:dyDescent="0.25">
      <c r="A9" s="8"/>
      <c r="B9" s="2" t="s">
        <v>10</v>
      </c>
      <c r="C9" s="7">
        <v>45.7</v>
      </c>
      <c r="D9" s="7">
        <v>44.7</v>
      </c>
      <c r="E9" s="13">
        <f t="shared" si="0"/>
        <v>45.2</v>
      </c>
      <c r="F9" s="30">
        <f>TTEST(C9:D9,C10:D10,2,3)</f>
        <v>2.3964766413727421E-3</v>
      </c>
      <c r="G9" s="11">
        <f t="shared" si="1"/>
        <v>0.70710678118654757</v>
      </c>
      <c r="H9" s="21"/>
      <c r="I9" s="21"/>
    </row>
    <row r="10" spans="1:9" ht="16.5" thickBot="1" x14ac:dyDescent="0.25">
      <c r="A10" s="8"/>
      <c r="B10" s="2" t="s">
        <v>11</v>
      </c>
      <c r="C10" s="7">
        <v>22.58</v>
      </c>
      <c r="D10" s="7">
        <v>23.96</v>
      </c>
      <c r="E10" s="13">
        <f t="shared" si="0"/>
        <v>23.27</v>
      </c>
      <c r="F10" s="31"/>
      <c r="G10" s="11">
        <f t="shared" si="1"/>
        <v>0.97580735803743734</v>
      </c>
      <c r="H10" s="21"/>
      <c r="I10" s="21"/>
    </row>
    <row r="11" spans="1:9" ht="16.5" thickBot="1" x14ac:dyDescent="0.25">
      <c r="A11" s="10"/>
      <c r="B11" s="2" t="s">
        <v>12</v>
      </c>
      <c r="C11" s="7">
        <v>0</v>
      </c>
      <c r="D11" s="7">
        <v>0</v>
      </c>
      <c r="E11" s="13">
        <f t="shared" si="0"/>
        <v>0</v>
      </c>
      <c r="F11" s="31"/>
      <c r="G11" s="11">
        <f t="shared" si="1"/>
        <v>0</v>
      </c>
      <c r="H11" s="21"/>
      <c r="I11" s="21"/>
    </row>
    <row r="12" spans="1:9" ht="16.5" thickBot="1" x14ac:dyDescent="0.25">
      <c r="A12" s="9" t="s">
        <v>14</v>
      </c>
      <c r="B12" s="2" t="s">
        <v>9</v>
      </c>
      <c r="C12" s="7">
        <v>58.31</v>
      </c>
      <c r="D12" s="7">
        <v>60.46</v>
      </c>
      <c r="E12" s="13">
        <f t="shared" si="0"/>
        <v>59.385000000000005</v>
      </c>
      <c r="F12" s="30">
        <f>TTEST(C12:D12,C14:D14,2,3)</f>
        <v>4.1975357914922724E-3</v>
      </c>
      <c r="G12" s="11">
        <f t="shared" si="1"/>
        <v>1.5202795795510762</v>
      </c>
      <c r="H12" s="21"/>
      <c r="I12" s="21"/>
    </row>
    <row r="13" spans="1:9" ht="16.5" thickBot="1" x14ac:dyDescent="0.25">
      <c r="A13" s="8"/>
      <c r="B13" s="2" t="s">
        <v>10</v>
      </c>
      <c r="C13" s="7">
        <v>46.27</v>
      </c>
      <c r="D13" s="7">
        <v>48.95</v>
      </c>
      <c r="E13" s="13">
        <f t="shared" si="0"/>
        <v>47.61</v>
      </c>
      <c r="F13" s="30">
        <f>TTEST(C13:D13,C14:D14,2,3)</f>
        <v>1.3346494484704464E-2</v>
      </c>
      <c r="G13" s="11">
        <f t="shared" si="1"/>
        <v>1.8950461735799471</v>
      </c>
      <c r="H13" s="21"/>
      <c r="I13" s="21"/>
    </row>
    <row r="14" spans="1:9" ht="16.5" thickBot="1" x14ac:dyDescent="0.25">
      <c r="A14" s="8"/>
      <c r="B14" s="2" t="s">
        <v>11</v>
      </c>
      <c r="C14" s="7">
        <v>17.350000000000001</v>
      </c>
      <c r="D14" s="7">
        <v>18.41</v>
      </c>
      <c r="E14" s="13">
        <f t="shared" si="0"/>
        <v>17.880000000000003</v>
      </c>
      <c r="F14" s="3"/>
      <c r="G14" s="11">
        <f t="shared" si="1"/>
        <v>0.7495331880577395</v>
      </c>
      <c r="H14" s="21"/>
      <c r="I14" s="21"/>
    </row>
    <row r="15" spans="1:9" ht="16.5" thickBot="1" x14ac:dyDescent="0.25">
      <c r="A15" s="10"/>
      <c r="B15" s="2" t="s">
        <v>12</v>
      </c>
      <c r="C15" s="7">
        <v>0</v>
      </c>
      <c r="D15" s="7">
        <v>0</v>
      </c>
      <c r="E15" s="13">
        <f t="shared" si="0"/>
        <v>0</v>
      </c>
      <c r="F15" s="3"/>
      <c r="G15" s="11">
        <f t="shared" si="1"/>
        <v>0</v>
      </c>
      <c r="H15" s="21"/>
      <c r="I15" s="21"/>
    </row>
  </sheetData>
  <mergeCells count="4">
    <mergeCell ref="A4:A7"/>
    <mergeCell ref="A8:A11"/>
    <mergeCell ref="A12:A15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Analysis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2021-03-29T07:24:39Z</dcterms:created>
  <dcterms:modified xsi:type="dcterms:W3CDTF">2021-03-29T08:03:52Z</dcterms:modified>
</cp:coreProperties>
</file>