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marco\Google Drive\Kanika\qPCR assay manuscript\March 2021\"/>
    </mc:Choice>
  </mc:AlternateContent>
  <bookViews>
    <workbookView xWindow="0" yWindow="0" windowWidth="19200" windowHeight="7050"/>
  </bookViews>
  <sheets>
    <sheet name="Singleplex " sheetId="2" r:id="rId1"/>
    <sheet name="Multiplex - 16S" sheetId="3" r:id="rId2"/>
    <sheet name="Multiplex - rpoB" sheetId="4" r:id="rId3"/>
    <sheet name="Multiplex - ITS" sheetId="5" r:id="rId4"/>
    <sheet name="LOD for M. bovis" sheetId="6" r:id="rId5"/>
    <sheet name="LOD for M. californicum" sheetId="8" r:id="rId6"/>
    <sheet name="LOD for A. laidlawii" sheetId="9" r:id="rId7"/>
    <sheet name="Multispecies infection" sheetId="10" r:id="rId8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10" l="1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E53" i="9"/>
  <c r="G52" i="9"/>
  <c r="F52" i="9"/>
  <c r="E52" i="9"/>
  <c r="E51" i="9"/>
  <c r="G50" i="9"/>
  <c r="E50" i="9"/>
  <c r="B50" i="9"/>
  <c r="E49" i="9"/>
  <c r="E48" i="9"/>
  <c r="G48" i="9" s="1"/>
  <c r="B48" i="9"/>
  <c r="E47" i="9"/>
  <c r="G46" i="9"/>
  <c r="F46" i="9"/>
  <c r="E46" i="9"/>
  <c r="B46" i="9"/>
  <c r="E45" i="9"/>
  <c r="G44" i="9" s="1"/>
  <c r="E44" i="9"/>
  <c r="B44" i="9"/>
  <c r="E43" i="9"/>
  <c r="E42" i="9"/>
  <c r="B42" i="9"/>
  <c r="E41" i="9"/>
  <c r="E40" i="9"/>
  <c r="G40" i="9" s="1"/>
  <c r="B40" i="9"/>
  <c r="E36" i="9"/>
  <c r="F35" i="9"/>
  <c r="E35" i="9"/>
  <c r="G35" i="9" s="1"/>
  <c r="E34" i="9"/>
  <c r="F33" i="9"/>
  <c r="E33" i="9"/>
  <c r="G33" i="9" s="1"/>
  <c r="B33" i="9"/>
  <c r="E32" i="9"/>
  <c r="G31" i="9"/>
  <c r="E31" i="9"/>
  <c r="F31" i="9" s="1"/>
  <c r="B31" i="9"/>
  <c r="E30" i="9"/>
  <c r="E29" i="9"/>
  <c r="G29" i="9" s="1"/>
  <c r="B29" i="9"/>
  <c r="E28" i="9"/>
  <c r="E27" i="9"/>
  <c r="G27" i="9" s="1"/>
  <c r="B27" i="9"/>
  <c r="E26" i="9"/>
  <c r="E25" i="9"/>
  <c r="G25" i="9" s="1"/>
  <c r="B25" i="9"/>
  <c r="E24" i="9"/>
  <c r="E23" i="9"/>
  <c r="B23" i="9"/>
  <c r="E19" i="9"/>
  <c r="E18" i="9"/>
  <c r="E17" i="9"/>
  <c r="G16" i="9" s="1"/>
  <c r="F16" i="9"/>
  <c r="E16" i="9"/>
  <c r="B16" i="9"/>
  <c r="E15" i="9"/>
  <c r="G14" i="9"/>
  <c r="E14" i="9"/>
  <c r="B14" i="9"/>
  <c r="E13" i="9"/>
  <c r="E12" i="9"/>
  <c r="G12" i="9" s="1"/>
  <c r="B12" i="9"/>
  <c r="E11" i="9"/>
  <c r="E10" i="9"/>
  <c r="B10" i="9"/>
  <c r="E9" i="9"/>
  <c r="E8" i="9"/>
  <c r="F8" i="9" s="1"/>
  <c r="B8" i="9"/>
  <c r="E7" i="9"/>
  <c r="E6" i="9"/>
  <c r="F6" i="9" s="1"/>
  <c r="B6" i="9"/>
  <c r="E29" i="8"/>
  <c r="E28" i="8"/>
  <c r="B28" i="8"/>
  <c r="E27" i="8"/>
  <c r="B27" i="8"/>
  <c r="E26" i="8"/>
  <c r="B26" i="8"/>
  <c r="E25" i="8"/>
  <c r="B25" i="8"/>
  <c r="E24" i="8"/>
  <c r="B24" i="8"/>
  <c r="E20" i="8"/>
  <c r="E19" i="8"/>
  <c r="B19" i="8"/>
  <c r="E18" i="8"/>
  <c r="B18" i="8"/>
  <c r="E17" i="8"/>
  <c r="B17" i="8"/>
  <c r="E16" i="8"/>
  <c r="B16" i="8"/>
  <c r="E15" i="8"/>
  <c r="B15" i="8"/>
  <c r="E11" i="8"/>
  <c r="E10" i="8"/>
  <c r="B10" i="8"/>
  <c r="E9" i="8"/>
  <c r="B9" i="8"/>
  <c r="E8" i="8"/>
  <c r="B8" i="8"/>
  <c r="E7" i="8"/>
  <c r="B7" i="8"/>
  <c r="E6" i="8"/>
  <c r="B6" i="8"/>
  <c r="E61" i="6"/>
  <c r="F60" i="6" s="1"/>
  <c r="E60" i="6"/>
  <c r="G60" i="6" s="1"/>
  <c r="E59" i="6"/>
  <c r="F58" i="6" s="1"/>
  <c r="E58" i="6"/>
  <c r="G58" i="6" s="1"/>
  <c r="B58" i="6"/>
  <c r="E57" i="6"/>
  <c r="G56" i="6"/>
  <c r="E56" i="6"/>
  <c r="F56" i="6" s="1"/>
  <c r="B56" i="6"/>
  <c r="E55" i="6"/>
  <c r="E54" i="6"/>
  <c r="G54" i="6" s="1"/>
  <c r="B54" i="6"/>
  <c r="E53" i="6"/>
  <c r="E52" i="6"/>
  <c r="B52" i="6"/>
  <c r="E51" i="6"/>
  <c r="G50" i="6"/>
  <c r="E50" i="6"/>
  <c r="F50" i="6" s="1"/>
  <c r="B50" i="6"/>
  <c r="E49" i="6"/>
  <c r="E48" i="6"/>
  <c r="B48" i="6"/>
  <c r="E47" i="6"/>
  <c r="E46" i="6"/>
  <c r="B46" i="6"/>
  <c r="E41" i="6"/>
  <c r="E40" i="6"/>
  <c r="G40" i="6" s="1"/>
  <c r="E39" i="6"/>
  <c r="E38" i="6"/>
  <c r="G38" i="6" s="1"/>
  <c r="B38" i="6"/>
  <c r="E37" i="6"/>
  <c r="E36" i="6"/>
  <c r="F36" i="6" s="1"/>
  <c r="B36" i="6"/>
  <c r="E35" i="6"/>
  <c r="G34" i="6" s="1"/>
  <c r="E34" i="6"/>
  <c r="B34" i="6"/>
  <c r="E33" i="6"/>
  <c r="E32" i="6"/>
  <c r="G32" i="6" s="1"/>
  <c r="B32" i="6"/>
  <c r="E31" i="6"/>
  <c r="E30" i="6"/>
  <c r="B30" i="6"/>
  <c r="E29" i="6"/>
  <c r="E28" i="6"/>
  <c r="B28" i="6"/>
  <c r="E27" i="6"/>
  <c r="E26" i="6"/>
  <c r="B26" i="6"/>
  <c r="E21" i="6"/>
  <c r="G20" i="6"/>
  <c r="F20" i="6"/>
  <c r="E20" i="6"/>
  <c r="E19" i="6"/>
  <c r="G18" i="6"/>
  <c r="F18" i="6"/>
  <c r="E18" i="6"/>
  <c r="B18" i="6"/>
  <c r="E17" i="6"/>
  <c r="G16" i="6"/>
  <c r="F16" i="6"/>
  <c r="E16" i="6"/>
  <c r="B16" i="6"/>
  <c r="E15" i="6"/>
  <c r="G14" i="6"/>
  <c r="F14" i="6"/>
  <c r="E14" i="6"/>
  <c r="B14" i="6"/>
  <c r="E13" i="6"/>
  <c r="G12" i="6"/>
  <c r="F12" i="6"/>
  <c r="E12" i="6"/>
  <c r="B12" i="6"/>
  <c r="E11" i="6"/>
  <c r="G10" i="6"/>
  <c r="F10" i="6"/>
  <c r="E10" i="6"/>
  <c r="B10" i="6"/>
  <c r="E9" i="6"/>
  <c r="G8" i="6"/>
  <c r="F8" i="6"/>
  <c r="E8" i="6"/>
  <c r="B8" i="6"/>
  <c r="E7" i="6"/>
  <c r="G6" i="6" s="1"/>
  <c r="E6" i="6"/>
  <c r="B6" i="6"/>
  <c r="H13" i="5"/>
  <c r="B13" i="5"/>
  <c r="C13" i="5" s="1"/>
  <c r="D13" i="5" s="1"/>
  <c r="H12" i="5"/>
  <c r="C12" i="5"/>
  <c r="D12" i="5" s="1"/>
  <c r="B12" i="5"/>
  <c r="H11" i="5"/>
  <c r="B11" i="5"/>
  <c r="C11" i="5" s="1"/>
  <c r="D11" i="5" s="1"/>
  <c r="H10" i="5"/>
  <c r="C10" i="5"/>
  <c r="D10" i="5" s="1"/>
  <c r="B10" i="5"/>
  <c r="H9" i="5"/>
  <c r="B9" i="5"/>
  <c r="C9" i="5" s="1"/>
  <c r="D9" i="5" s="1"/>
  <c r="H8" i="5"/>
  <c r="C8" i="5"/>
  <c r="D8" i="5" s="1"/>
  <c r="B8" i="5"/>
  <c r="H7" i="5"/>
  <c r="B7" i="5"/>
  <c r="C7" i="5" s="1"/>
  <c r="D7" i="5" s="1"/>
  <c r="B45" i="4"/>
  <c r="C45" i="4" s="1"/>
  <c r="D45" i="4" s="1"/>
  <c r="C44" i="4"/>
  <c r="D44" i="4" s="1"/>
  <c r="B44" i="4"/>
  <c r="B43" i="4"/>
  <c r="C43" i="4" s="1"/>
  <c r="D43" i="4" s="1"/>
  <c r="B42" i="4"/>
  <c r="C42" i="4" s="1"/>
  <c r="D42" i="4" s="1"/>
  <c r="B41" i="4"/>
  <c r="C41" i="4" s="1"/>
  <c r="D41" i="4" s="1"/>
  <c r="C40" i="4"/>
  <c r="D40" i="4" s="1"/>
  <c r="B40" i="4"/>
  <c r="B39" i="4"/>
  <c r="C39" i="4" s="1"/>
  <c r="D39" i="4" s="1"/>
  <c r="B35" i="4"/>
  <c r="C35" i="4" s="1"/>
  <c r="D35" i="4" s="1"/>
  <c r="B34" i="4"/>
  <c r="C34" i="4" s="1"/>
  <c r="D34" i="4" s="1"/>
  <c r="C33" i="4"/>
  <c r="D33" i="4" s="1"/>
  <c r="B33" i="4"/>
  <c r="B32" i="4"/>
  <c r="C32" i="4" s="1"/>
  <c r="D32" i="4" s="1"/>
  <c r="B31" i="4"/>
  <c r="C31" i="4" s="1"/>
  <c r="D31" i="4" s="1"/>
  <c r="H30" i="4"/>
  <c r="C30" i="4"/>
  <c r="D30" i="4" s="1"/>
  <c r="B30" i="4"/>
  <c r="H29" i="4"/>
  <c r="B29" i="4"/>
  <c r="C29" i="4" s="1"/>
  <c r="D29" i="4" s="1"/>
  <c r="B24" i="4"/>
  <c r="C24" i="4" s="1"/>
  <c r="D24" i="4" s="1"/>
  <c r="B23" i="4"/>
  <c r="C23" i="4" s="1"/>
  <c r="D23" i="4" s="1"/>
  <c r="C22" i="4"/>
  <c r="D22" i="4" s="1"/>
  <c r="B22" i="4"/>
  <c r="B21" i="4"/>
  <c r="C21" i="4" s="1"/>
  <c r="D21" i="4" s="1"/>
  <c r="B20" i="4"/>
  <c r="C20" i="4" s="1"/>
  <c r="D20" i="4" s="1"/>
  <c r="H19" i="4"/>
  <c r="C19" i="4"/>
  <c r="D19" i="4" s="1"/>
  <c r="B19" i="4"/>
  <c r="H18" i="4"/>
  <c r="B18" i="4"/>
  <c r="C18" i="4" s="1"/>
  <c r="D18" i="4" s="1"/>
  <c r="I14" i="4"/>
  <c r="H14" i="4"/>
  <c r="B14" i="4"/>
  <c r="C14" i="4" s="1"/>
  <c r="D14" i="4" s="1"/>
  <c r="I13" i="4"/>
  <c r="H13" i="4"/>
  <c r="C13" i="4"/>
  <c r="D13" i="4" s="1"/>
  <c r="B13" i="4"/>
  <c r="I12" i="4"/>
  <c r="H12" i="4"/>
  <c r="B12" i="4"/>
  <c r="C12" i="4" s="1"/>
  <c r="D12" i="4" s="1"/>
  <c r="I11" i="4"/>
  <c r="H11" i="4"/>
  <c r="B11" i="4"/>
  <c r="C11" i="4" s="1"/>
  <c r="D11" i="4" s="1"/>
  <c r="I10" i="4"/>
  <c r="H10" i="4"/>
  <c r="B10" i="4"/>
  <c r="C10" i="4" s="1"/>
  <c r="D10" i="4" s="1"/>
  <c r="I9" i="4"/>
  <c r="H9" i="4"/>
  <c r="B9" i="4"/>
  <c r="C9" i="4" s="1"/>
  <c r="D9" i="4" s="1"/>
  <c r="I8" i="4"/>
  <c r="H8" i="4"/>
  <c r="B8" i="4"/>
  <c r="C8" i="4" s="1"/>
  <c r="D8" i="4" s="1"/>
  <c r="B43" i="3"/>
  <c r="C43" i="3" s="1"/>
  <c r="D43" i="3" s="1"/>
  <c r="B42" i="3"/>
  <c r="C42" i="3" s="1"/>
  <c r="D42" i="3" s="1"/>
  <c r="B41" i="3"/>
  <c r="C41" i="3" s="1"/>
  <c r="D41" i="3" s="1"/>
  <c r="B40" i="3"/>
  <c r="C40" i="3" s="1"/>
  <c r="D40" i="3" s="1"/>
  <c r="B39" i="3"/>
  <c r="C39" i="3" s="1"/>
  <c r="D39" i="3" s="1"/>
  <c r="H38" i="3"/>
  <c r="B38" i="3"/>
  <c r="C38" i="3" s="1"/>
  <c r="D38" i="3" s="1"/>
  <c r="H37" i="3"/>
  <c r="B37" i="3"/>
  <c r="C37" i="3" s="1"/>
  <c r="D37" i="3" s="1"/>
  <c r="I33" i="3"/>
  <c r="H33" i="3"/>
  <c r="B33" i="3"/>
  <c r="C33" i="3" s="1"/>
  <c r="D33" i="3" s="1"/>
  <c r="I32" i="3"/>
  <c r="H32" i="3"/>
  <c r="B32" i="3"/>
  <c r="C32" i="3" s="1"/>
  <c r="D32" i="3" s="1"/>
  <c r="I31" i="3"/>
  <c r="H31" i="3"/>
  <c r="B31" i="3"/>
  <c r="C31" i="3" s="1"/>
  <c r="D31" i="3" s="1"/>
  <c r="I30" i="3"/>
  <c r="H30" i="3"/>
  <c r="C30" i="3"/>
  <c r="D30" i="3" s="1"/>
  <c r="B30" i="3"/>
  <c r="I29" i="3"/>
  <c r="H29" i="3"/>
  <c r="B29" i="3"/>
  <c r="C29" i="3" s="1"/>
  <c r="D29" i="3" s="1"/>
  <c r="I28" i="3"/>
  <c r="H28" i="3"/>
  <c r="B28" i="3"/>
  <c r="C28" i="3" s="1"/>
  <c r="D28" i="3" s="1"/>
  <c r="I27" i="3"/>
  <c r="H27" i="3"/>
  <c r="B27" i="3"/>
  <c r="C27" i="3" s="1"/>
  <c r="D27" i="3" s="1"/>
  <c r="I23" i="3"/>
  <c r="H23" i="3"/>
  <c r="B23" i="3"/>
  <c r="C23" i="3" s="1"/>
  <c r="D23" i="3" s="1"/>
  <c r="I22" i="3"/>
  <c r="H22" i="3"/>
  <c r="B22" i="3"/>
  <c r="C22" i="3" s="1"/>
  <c r="D22" i="3" s="1"/>
  <c r="I21" i="3"/>
  <c r="H21" i="3"/>
  <c r="C21" i="3"/>
  <c r="D21" i="3" s="1"/>
  <c r="B21" i="3"/>
  <c r="I20" i="3"/>
  <c r="H20" i="3"/>
  <c r="B20" i="3"/>
  <c r="C20" i="3" s="1"/>
  <c r="D20" i="3" s="1"/>
  <c r="I19" i="3"/>
  <c r="H19" i="3"/>
  <c r="B19" i="3"/>
  <c r="C19" i="3" s="1"/>
  <c r="D19" i="3" s="1"/>
  <c r="I18" i="3"/>
  <c r="H18" i="3"/>
  <c r="B18" i="3"/>
  <c r="C18" i="3" s="1"/>
  <c r="D18" i="3" s="1"/>
  <c r="I17" i="3"/>
  <c r="H17" i="3"/>
  <c r="B17" i="3"/>
  <c r="C17" i="3" s="1"/>
  <c r="D17" i="3" s="1"/>
  <c r="I13" i="3"/>
  <c r="H13" i="3"/>
  <c r="B13" i="3"/>
  <c r="C13" i="3" s="1"/>
  <c r="D13" i="3" s="1"/>
  <c r="I12" i="3"/>
  <c r="H12" i="3"/>
  <c r="C12" i="3"/>
  <c r="D12" i="3" s="1"/>
  <c r="B12" i="3"/>
  <c r="I11" i="3"/>
  <c r="H11" i="3"/>
  <c r="B11" i="3"/>
  <c r="C11" i="3" s="1"/>
  <c r="D11" i="3" s="1"/>
  <c r="I10" i="3"/>
  <c r="H10" i="3"/>
  <c r="B10" i="3"/>
  <c r="C10" i="3" s="1"/>
  <c r="D10" i="3" s="1"/>
  <c r="I9" i="3"/>
  <c r="H9" i="3"/>
  <c r="B9" i="3"/>
  <c r="C9" i="3" s="1"/>
  <c r="D9" i="3" s="1"/>
  <c r="I8" i="3"/>
  <c r="H8" i="3"/>
  <c r="B8" i="3"/>
  <c r="C8" i="3" s="1"/>
  <c r="D8" i="3" s="1"/>
  <c r="I7" i="3"/>
  <c r="H7" i="3"/>
  <c r="B7" i="3"/>
  <c r="C7" i="3" s="1"/>
  <c r="D7" i="3" s="1"/>
  <c r="I53" i="2"/>
  <c r="H53" i="2"/>
  <c r="B53" i="2"/>
  <c r="C53" i="2" s="1"/>
  <c r="D53" i="2" s="1"/>
  <c r="I52" i="2"/>
  <c r="H52" i="2"/>
  <c r="B52" i="2"/>
  <c r="C52" i="2" s="1"/>
  <c r="D52" i="2" s="1"/>
  <c r="I51" i="2"/>
  <c r="H51" i="2"/>
  <c r="B51" i="2"/>
  <c r="C51" i="2" s="1"/>
  <c r="D51" i="2" s="1"/>
  <c r="I50" i="2"/>
  <c r="H50" i="2"/>
  <c r="B50" i="2"/>
  <c r="C50" i="2" s="1"/>
  <c r="D50" i="2" s="1"/>
  <c r="I49" i="2"/>
  <c r="H49" i="2"/>
  <c r="B49" i="2"/>
  <c r="C49" i="2" s="1"/>
  <c r="D49" i="2" s="1"/>
  <c r="I48" i="2"/>
  <c r="H48" i="2"/>
  <c r="B48" i="2"/>
  <c r="C48" i="2" s="1"/>
  <c r="D48" i="2" s="1"/>
  <c r="I47" i="2"/>
  <c r="H47" i="2"/>
  <c r="B47" i="2"/>
  <c r="C47" i="2" s="1"/>
  <c r="D47" i="2" s="1"/>
  <c r="I43" i="2"/>
  <c r="H43" i="2"/>
  <c r="B43" i="2"/>
  <c r="C43" i="2" s="1"/>
  <c r="D43" i="2" s="1"/>
  <c r="I42" i="2"/>
  <c r="H42" i="2"/>
  <c r="C42" i="2"/>
  <c r="D42" i="2" s="1"/>
  <c r="B42" i="2"/>
  <c r="I41" i="2"/>
  <c r="H41" i="2"/>
  <c r="B41" i="2"/>
  <c r="C41" i="2" s="1"/>
  <c r="D41" i="2" s="1"/>
  <c r="I40" i="2"/>
  <c r="H40" i="2"/>
  <c r="B40" i="2"/>
  <c r="C40" i="2" s="1"/>
  <c r="D40" i="2" s="1"/>
  <c r="I39" i="2"/>
  <c r="H39" i="2"/>
  <c r="B39" i="2"/>
  <c r="C39" i="2" s="1"/>
  <c r="D39" i="2" s="1"/>
  <c r="I38" i="2"/>
  <c r="H38" i="2"/>
  <c r="B38" i="2"/>
  <c r="C38" i="2" s="1"/>
  <c r="D38" i="2" s="1"/>
  <c r="I37" i="2"/>
  <c r="H37" i="2"/>
  <c r="B37" i="2"/>
  <c r="C37" i="2" s="1"/>
  <c r="D37" i="2" s="1"/>
  <c r="I32" i="2"/>
  <c r="H32" i="2"/>
  <c r="B32" i="2"/>
  <c r="C32" i="2" s="1"/>
  <c r="D32" i="2" s="1"/>
  <c r="I31" i="2"/>
  <c r="C31" i="2"/>
  <c r="D31" i="2" s="1"/>
  <c r="B31" i="2"/>
  <c r="I30" i="2"/>
  <c r="H30" i="2"/>
  <c r="B30" i="2"/>
  <c r="C30" i="2" s="1"/>
  <c r="D30" i="2" s="1"/>
  <c r="I29" i="2"/>
  <c r="H29" i="2"/>
  <c r="B29" i="2"/>
  <c r="C29" i="2" s="1"/>
  <c r="D29" i="2" s="1"/>
  <c r="I28" i="2"/>
  <c r="H28" i="2"/>
  <c r="B28" i="2"/>
  <c r="C28" i="2" s="1"/>
  <c r="D28" i="2" s="1"/>
  <c r="I27" i="2"/>
  <c r="H27" i="2"/>
  <c r="B27" i="2"/>
  <c r="C27" i="2" s="1"/>
  <c r="D27" i="2" s="1"/>
  <c r="I26" i="2"/>
  <c r="H26" i="2"/>
  <c r="B26" i="2"/>
  <c r="C26" i="2" s="1"/>
  <c r="D26" i="2" s="1"/>
  <c r="I22" i="2"/>
  <c r="H22" i="2"/>
  <c r="B22" i="2"/>
  <c r="C22" i="2" s="1"/>
  <c r="D22" i="2" s="1"/>
  <c r="I21" i="2"/>
  <c r="H21" i="2"/>
  <c r="B21" i="2"/>
  <c r="C21" i="2" s="1"/>
  <c r="D21" i="2" s="1"/>
  <c r="I20" i="2"/>
  <c r="H20" i="2"/>
  <c r="C20" i="2"/>
  <c r="D20" i="2" s="1"/>
  <c r="B20" i="2"/>
  <c r="I19" i="2"/>
  <c r="H19" i="2"/>
  <c r="B19" i="2"/>
  <c r="C19" i="2" s="1"/>
  <c r="D19" i="2" s="1"/>
  <c r="I18" i="2"/>
  <c r="H18" i="2"/>
  <c r="B18" i="2"/>
  <c r="C18" i="2" s="1"/>
  <c r="D18" i="2" s="1"/>
  <c r="I17" i="2"/>
  <c r="H17" i="2"/>
  <c r="B17" i="2"/>
  <c r="C17" i="2" s="1"/>
  <c r="D17" i="2" s="1"/>
  <c r="I16" i="2"/>
  <c r="H16" i="2"/>
  <c r="B16" i="2"/>
  <c r="C16" i="2" s="1"/>
  <c r="D16" i="2" s="1"/>
  <c r="I12" i="2"/>
  <c r="H12" i="2"/>
  <c r="B12" i="2"/>
  <c r="C12" i="2" s="1"/>
  <c r="D12" i="2" s="1"/>
  <c r="I11" i="2"/>
  <c r="H11" i="2"/>
  <c r="C11" i="2"/>
  <c r="D11" i="2" s="1"/>
  <c r="B11" i="2"/>
  <c r="I10" i="2"/>
  <c r="H10" i="2"/>
  <c r="B10" i="2"/>
  <c r="C10" i="2" s="1"/>
  <c r="D10" i="2" s="1"/>
  <c r="I9" i="2"/>
  <c r="H9" i="2"/>
  <c r="B9" i="2"/>
  <c r="C9" i="2" s="1"/>
  <c r="D9" i="2" s="1"/>
  <c r="I8" i="2"/>
  <c r="H8" i="2"/>
  <c r="B8" i="2"/>
  <c r="C8" i="2" s="1"/>
  <c r="D8" i="2" s="1"/>
  <c r="I7" i="2"/>
  <c r="H7" i="2"/>
  <c r="B7" i="2"/>
  <c r="C7" i="2" s="1"/>
  <c r="D7" i="2" s="1"/>
  <c r="I6" i="2"/>
  <c r="H6" i="2"/>
  <c r="B6" i="2"/>
  <c r="C6" i="2" s="1"/>
  <c r="D6" i="2" s="1"/>
  <c r="F28" i="6" l="1"/>
  <c r="G30" i="6"/>
  <c r="G36" i="6"/>
  <c r="F48" i="6"/>
  <c r="G8" i="9"/>
  <c r="F23" i="9"/>
  <c r="G26" i="6"/>
  <c r="G28" i="6"/>
  <c r="F30" i="6"/>
  <c r="G46" i="6"/>
  <c r="G48" i="6"/>
  <c r="G52" i="6"/>
  <c r="F14" i="9"/>
  <c r="G23" i="9"/>
  <c r="F25" i="9"/>
  <c r="F50" i="9"/>
  <c r="F44" i="9"/>
  <c r="F34" i="6"/>
  <c r="G6" i="9"/>
  <c r="G10" i="9"/>
  <c r="G42" i="9"/>
  <c r="F32" i="6"/>
  <c r="F38" i="6"/>
  <c r="F40" i="6"/>
  <c r="F52" i="6"/>
  <c r="F10" i="9"/>
  <c r="F27" i="9"/>
  <c r="F40" i="9"/>
  <c r="F6" i="6"/>
  <c r="F26" i="6"/>
  <c r="F46" i="6"/>
  <c r="F54" i="6"/>
  <c r="F12" i="9"/>
  <c r="F29" i="9"/>
  <c r="F42" i="9"/>
  <c r="F48" i="9"/>
</calcChain>
</file>

<file path=xl/sharedStrings.xml><?xml version="1.0" encoding="utf-8"?>
<sst xmlns="http://schemas.openxmlformats.org/spreadsheetml/2006/main" count="489" uniqueCount="71">
  <si>
    <t>Mean Ct</t>
  </si>
  <si>
    <t>Negative Control</t>
  </si>
  <si>
    <t>Undetermined</t>
  </si>
  <si>
    <t xml:space="preserve">Negative Control </t>
  </si>
  <si>
    <t>replicate 1 Ct</t>
  </si>
  <si>
    <t>replicate 2 Ct</t>
  </si>
  <si>
    <t xml:space="preserve">Limit of Detection </t>
  </si>
  <si>
    <t>Limit of Detection for Mulitplex Assay</t>
  </si>
  <si>
    <t>16S-23S ITS gene target</t>
  </si>
  <si>
    <t>Mean* Ct</t>
  </si>
  <si>
    <t>Negative Control**</t>
  </si>
  <si>
    <t>STDV*</t>
  </si>
  <si>
    <t>*The data are the means of all replicates for the given dilution</t>
  </si>
  <si>
    <t>**The sample reprsents non-spiked milk sample</t>
  </si>
  <si>
    <t>*** Ct values are too high to be detected by qPCR assay</t>
  </si>
  <si>
    <t>gDNA Concentration (ng/µl)</t>
  </si>
  <si>
    <t xml:space="preserve">Singleplex qPCR assay </t>
  </si>
  <si>
    <t>Senitivity of the single primer/probe set in detecting intended target species</t>
  </si>
  <si>
    <t>replicate 3 Ct</t>
  </si>
  <si>
    <t xml:space="preserve">Multiplex qPCR assay </t>
  </si>
  <si>
    <t>Senitivity of the primer/probe sets in detecting intended target species</t>
  </si>
  <si>
    <t>Sample Name</t>
  </si>
  <si>
    <t>Gene Target</t>
  </si>
  <si>
    <t>16S rRNA</t>
  </si>
  <si>
    <t>rpoB</t>
  </si>
  <si>
    <t>16S-23S ITS</t>
  </si>
  <si>
    <t xml:space="preserve">qPCR assay performance in case of multispecies infection </t>
  </si>
  <si>
    <t>Senitivity of the primer/probe sets together in detecting intended target species</t>
  </si>
  <si>
    <t>Multiplex qPCR assay - 16S rRNA gene target</t>
  </si>
  <si>
    <t xml:space="preserve">16S rRNA </t>
  </si>
  <si>
    <t xml:space="preserve">rpoB </t>
  </si>
  <si>
    <t xml:space="preserve">16S-23S ITS </t>
  </si>
  <si>
    <t xml:space="preserve">rpoB  </t>
  </si>
  <si>
    <t>average</t>
  </si>
  <si>
    <t>16S</t>
  </si>
  <si>
    <t>16S-ITS</t>
  </si>
  <si>
    <t>Log(CFU/ML)</t>
  </si>
  <si>
    <t>Cell numbers (CFU/mL)</t>
  </si>
  <si>
    <t>average* Ct</t>
  </si>
  <si>
    <t>Rep1</t>
  </si>
  <si>
    <t xml:space="preserve">Rep2 </t>
  </si>
  <si>
    <t>CFU/ML</t>
  </si>
  <si>
    <t>CFU/mL</t>
  </si>
  <si>
    <r>
      <t>16S-23S ITS</t>
    </r>
    <r>
      <rPr>
        <b/>
        <i/>
        <sz val="11"/>
        <color theme="1"/>
        <rFont val="Arial"/>
        <family val="2"/>
      </rPr>
      <t xml:space="preserve"> 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</si>
  <si>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M. californicum </t>
    </r>
    <r>
      <rPr>
        <b/>
        <sz val="11"/>
        <color theme="1"/>
        <rFont val="Arial"/>
        <family val="2"/>
      </rPr>
      <t xml:space="preserve">ATCC 33461 gDNA 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</si>
  <si>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>M. bovigenitalium</t>
    </r>
    <r>
      <rPr>
        <b/>
        <sz val="11"/>
        <color theme="1"/>
        <rFont val="Arial"/>
        <family val="2"/>
      </rPr>
      <t xml:space="preserve"> ATCC 19852 gDNA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</si>
  <si>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M. bovis </t>
    </r>
    <r>
      <rPr>
        <b/>
        <sz val="11"/>
        <color theme="1"/>
        <rFont val="Arial"/>
        <family val="2"/>
      </rPr>
      <t xml:space="preserve">ATCC 25523 gDNA 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</si>
  <si>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A. laidlawii </t>
    </r>
    <r>
      <rPr>
        <b/>
        <sz val="11"/>
        <color theme="1"/>
        <rFont val="Arial"/>
        <family val="2"/>
      </rPr>
      <t xml:space="preserve">ATCC 23206 gDNA 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</si>
  <si>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M. californicum </t>
    </r>
    <r>
      <rPr>
        <b/>
        <sz val="11"/>
        <color theme="1"/>
        <rFont val="Arial"/>
        <family val="2"/>
      </rPr>
      <t xml:space="preserve">ATCC 33461 gDNA - 16S rRNA 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</si>
  <si>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>M. bovigenitalium</t>
    </r>
    <r>
      <rPr>
        <b/>
        <sz val="11"/>
        <color theme="1"/>
        <rFont val="Arial"/>
        <family val="2"/>
      </rPr>
      <t xml:space="preserve"> ATCC 19852 gDNA - 16S rRNA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</si>
  <si>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M. bovis </t>
    </r>
    <r>
      <rPr>
        <b/>
        <sz val="11"/>
        <color theme="1"/>
        <rFont val="Arial"/>
        <family val="2"/>
      </rPr>
      <t>ATCC 25523 gDNA - 16S rRNA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</si>
  <si>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M. bovis </t>
    </r>
    <r>
      <rPr>
        <b/>
        <sz val="11"/>
        <color theme="1"/>
        <rFont val="Arial"/>
        <family val="2"/>
      </rPr>
      <t xml:space="preserve">ATCC 25523 gDNA - </t>
    </r>
    <r>
      <rPr>
        <b/>
        <i/>
        <sz val="11"/>
        <color theme="1"/>
        <rFont val="Arial"/>
        <family val="2"/>
      </rPr>
      <t xml:space="preserve">rpoB </t>
    </r>
  </si>
  <si>
    <r>
      <t xml:space="preserve">Serial dilutions of purified </t>
    </r>
    <r>
      <rPr>
        <b/>
        <i/>
        <sz val="11"/>
        <color theme="1"/>
        <rFont val="Arial"/>
        <family val="2"/>
      </rPr>
      <t xml:space="preserve">A. laidlawii </t>
    </r>
    <r>
      <rPr>
        <b/>
        <sz val="11"/>
        <color theme="1"/>
        <rFont val="Arial"/>
        <family val="2"/>
      </rPr>
      <t>ATCC 23206 gDNA - 16S-23S ITS</t>
    </r>
  </si>
  <si>
    <t>fm/ul</t>
  </si>
  <si>
    <t>femtograms</t>
  </si>
  <si>
    <t>5ul DNA template</t>
  </si>
  <si>
    <t>log value</t>
  </si>
  <si>
    <t>rep 1</t>
  </si>
  <si>
    <t>Rep2</t>
  </si>
  <si>
    <t>Rep3</t>
  </si>
  <si>
    <t>A. laidlawii (high)</t>
  </si>
  <si>
    <t>M. bovis (high)</t>
  </si>
  <si>
    <t>A. laidlawii (low)</t>
  </si>
  <si>
    <t>A. laidlawii (intermediate)</t>
  </si>
  <si>
    <t>M. bovis (low)</t>
  </si>
  <si>
    <t>M. bovis (intermediate)</t>
  </si>
  <si>
    <t>STD</t>
  </si>
  <si>
    <r>
      <rPr>
        <b/>
        <i/>
        <sz val="11"/>
        <rFont val="Arial"/>
        <family val="2"/>
      </rPr>
      <t>M.bovis</t>
    </r>
    <r>
      <rPr>
        <b/>
        <sz val="11"/>
        <rFont val="Arial"/>
        <family val="2"/>
      </rPr>
      <t xml:space="preserve"> ATCC 25523 spiked in milk samples</t>
    </r>
  </si>
  <si>
    <r>
      <rPr>
        <b/>
        <i/>
        <sz val="11"/>
        <rFont val="Arial"/>
        <family val="2"/>
      </rPr>
      <t>M. californicum</t>
    </r>
    <r>
      <rPr>
        <b/>
        <sz val="11"/>
        <rFont val="Arial"/>
        <family val="2"/>
      </rPr>
      <t xml:space="preserve"> ATCC 33461 spiked in milk samples</t>
    </r>
  </si>
  <si>
    <r>
      <t xml:space="preserve">rpoB </t>
    </r>
    <r>
      <rPr>
        <b/>
        <sz val="11"/>
        <rFont val="Arial"/>
        <family val="2"/>
      </rPr>
      <t>gene target</t>
    </r>
  </si>
  <si>
    <r>
      <rPr>
        <b/>
        <i/>
        <sz val="11"/>
        <rFont val="Arial"/>
        <family val="2"/>
      </rPr>
      <t xml:space="preserve">A. laidlawii </t>
    </r>
    <r>
      <rPr>
        <b/>
        <sz val="11"/>
        <rFont val="Arial"/>
        <family val="2"/>
      </rPr>
      <t>ATCC 23206 spiked in milk samples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</si>
</sst>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E+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9"/>
      <color theme="1"/>
      <name val="Calibri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11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1" fontId="1" fillId="0" borderId="0" xfId="0" applyNumberFormat="1" applyFont="1" applyFill="1" applyAlignment="1">
      <alignment horizontal="left"/>
    </xf>
    <xf numFmtId="11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2" fontId="1" fillId="0" borderId="0" xfId="0" applyNumberFormat="1" applyFont="1"/>
    <xf numFmtId="11" fontId="1" fillId="0" borderId="0" xfId="0" applyNumberFormat="1" applyFont="1" applyFill="1" applyBorder="1"/>
    <xf numFmtId="0" fontId="1" fillId="0" borderId="0" xfId="0" applyNumberFormat="1" applyFont="1" applyFill="1" applyBorder="1"/>
    <xf numFmtId="11" fontId="1" fillId="0" borderId="0" xfId="0" applyNumberFormat="1" applyFont="1"/>
    <xf numFmtId="165" fontId="1" fillId="0" borderId="0" xfId="0" applyNumberFormat="1" applyFont="1"/>
    <xf numFmtId="2" fontId="8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/>
    <xf numFmtId="0" fontId="4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11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11" fontId="3" fillId="0" borderId="0" xfId="0" applyNumberFormat="1" applyFont="1" applyBorder="1" applyAlignment="1">
      <alignment horizontal="left"/>
    </xf>
    <xf numFmtId="0" fontId="9" fillId="0" borderId="0" xfId="0" applyFont="1" applyFill="1"/>
    <xf numFmtId="11" fontId="9" fillId="0" borderId="0" xfId="0" applyNumberFormat="1" applyFont="1" applyFill="1"/>
    <xf numFmtId="0" fontId="9" fillId="0" borderId="0" xfId="0" applyFont="1"/>
    <xf numFmtId="0" fontId="9" fillId="0" borderId="0" xfId="0" applyFont="1" applyBorder="1"/>
    <xf numFmtId="11" fontId="9" fillId="0" borderId="0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11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11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11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9" fillId="0" borderId="0" xfId="0" applyNumberFormat="1" applyFont="1" applyFill="1"/>
    <xf numFmtId="2" fontId="9" fillId="0" borderId="0" xfId="0" applyNumberFormat="1" applyFont="1" applyFill="1" applyBorder="1"/>
    <xf numFmtId="11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1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9" fillId="0" borderId="0" xfId="0" applyNumberFormat="1" applyFont="1"/>
    <xf numFmtId="0" fontId="10" fillId="0" borderId="0" xfId="0" applyFont="1"/>
    <xf numFmtId="0" fontId="11" fillId="0" borderId="0" xfId="0" applyFont="1"/>
    <xf numFmtId="11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/>
    <xf numFmtId="2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0" borderId="0" xfId="0" applyFont="1" applyBorder="1" applyAlignment="1"/>
    <xf numFmtId="164" fontId="9" fillId="0" borderId="0" xfId="0" applyNumberFormat="1" applyFont="1" applyBorder="1" applyAlignment="1">
      <alignment horizontal="center"/>
    </xf>
    <xf numFmtId="11" fontId="12" fillId="0" borderId="0" xfId="0" applyNumberFormat="1" applyFont="1" applyBorder="1" applyAlignment="1"/>
    <xf numFmtId="11" fontId="12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/>
    </xf>
    <xf numFmtId="11" fontId="10" fillId="0" borderId="0" xfId="0" applyNumberFormat="1" applyFont="1" applyFill="1" applyBorder="1" applyAlignment="1"/>
    <xf numFmtId="0" fontId="9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2" fontId="1" fillId="0" borderId="0" xfId="0" applyNumberFormat="1" applyFont="1" applyFill="1"/>
    <xf numFmtId="2" fontId="10" fillId="0" borderId="0" xfId="0" applyNumberFormat="1" applyFont="1" applyFill="1"/>
    <xf numFmtId="165" fontId="1" fillId="0" borderId="0" xfId="0" applyNumberFormat="1" applyFont="1" applyFill="1"/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1" fontId="14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11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1" fontId="14" fillId="0" borderId="0" xfId="0" applyNumberFormat="1" applyFont="1" applyFill="1" applyBorder="1" applyAlignment="1">
      <alignment horizontal="left"/>
    </xf>
    <xf numFmtId="11" fontId="14" fillId="0" borderId="1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 vertical="center"/>
    </xf>
    <xf numFmtId="11" fontId="15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11" fontId="12" fillId="0" borderId="0" xfId="0" applyNumberFormat="1" applyFont="1" applyFill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topLeftCell="A24" zoomScale="51" zoomScaleNormal="90" zoomScalePageLayoutView="110" workbookViewId="0">
      <selection activeCell="I56" sqref="A33:I56"/>
    </sheetView>
  </sheetViews>
  <sheetFormatPr defaultColWidth="10.7265625" defaultRowHeight="14" x14ac:dyDescent="0.3"/>
  <cols>
    <col min="1" max="3" width="21.453125" style="10" customWidth="1"/>
    <col min="4" max="4" width="13.453125" style="10" customWidth="1"/>
    <col min="5" max="5" width="9.7265625" style="11" customWidth="1"/>
    <col min="6" max="6" width="11" style="11" customWidth="1"/>
    <col min="7" max="8" width="10.7265625" style="11"/>
    <col min="9" max="9" width="10.7265625" style="45"/>
    <col min="10" max="11" width="10.7265625" style="10"/>
    <col min="12" max="12" width="15.7265625" style="10" customWidth="1"/>
    <col min="13" max="16384" width="10.7265625" style="10"/>
  </cols>
  <sheetData>
    <row r="1" spans="1:22" x14ac:dyDescent="0.3">
      <c r="A1" s="57" t="s">
        <v>16</v>
      </c>
      <c r="B1" s="57"/>
      <c r="C1" s="57"/>
      <c r="D1" s="57"/>
      <c r="E1" s="57"/>
      <c r="F1" s="57"/>
      <c r="G1" s="57"/>
      <c r="H1" s="43"/>
    </row>
    <row r="2" spans="1:22" x14ac:dyDescent="0.3">
      <c r="A2" s="63" t="s">
        <v>17</v>
      </c>
      <c r="B2" s="63"/>
      <c r="C2" s="63"/>
      <c r="D2" s="63"/>
      <c r="E2" s="57"/>
      <c r="F2" s="57"/>
      <c r="G2" s="57"/>
      <c r="H2" s="40"/>
    </row>
    <row r="3" spans="1:22" x14ac:dyDescent="0.3">
      <c r="A3" s="63"/>
      <c r="B3" s="63"/>
      <c r="C3" s="63"/>
      <c r="D3" s="63"/>
      <c r="E3" s="57"/>
      <c r="F3" s="57"/>
      <c r="G3" s="57"/>
      <c r="H3" s="40"/>
    </row>
    <row r="4" spans="1:22" x14ac:dyDescent="0.3">
      <c r="A4" s="77" t="s">
        <v>50</v>
      </c>
      <c r="B4" s="77"/>
      <c r="C4" s="77"/>
      <c r="D4" s="77"/>
      <c r="E4" s="57"/>
      <c r="F4" s="57"/>
      <c r="G4" s="43"/>
      <c r="H4" s="43"/>
    </row>
    <row r="5" spans="1:22" x14ac:dyDescent="0.3">
      <c r="A5" s="57" t="s">
        <v>15</v>
      </c>
      <c r="B5" s="57" t="s">
        <v>53</v>
      </c>
      <c r="C5" s="57" t="s">
        <v>54</v>
      </c>
      <c r="D5" s="57" t="s">
        <v>56</v>
      </c>
      <c r="E5" s="51" t="s">
        <v>57</v>
      </c>
      <c r="F5" s="51" t="s">
        <v>57</v>
      </c>
      <c r="G5" s="51" t="s">
        <v>57</v>
      </c>
      <c r="H5" s="53" t="s">
        <v>0</v>
      </c>
      <c r="I5" s="45" t="s">
        <v>66</v>
      </c>
      <c r="J5" s="57"/>
      <c r="K5" s="71"/>
      <c r="L5" s="71"/>
      <c r="M5" s="71"/>
      <c r="V5" s="12"/>
    </row>
    <row r="6" spans="1:22" x14ac:dyDescent="0.3">
      <c r="A6" s="64">
        <v>1</v>
      </c>
      <c r="B6" s="64">
        <f>A6*1000000</f>
        <v>1000000</v>
      </c>
      <c r="C6" s="64">
        <f>B6*5</f>
        <v>5000000</v>
      </c>
      <c r="D6" s="40">
        <f>LOG(C6)</f>
        <v>6.6989700043360187</v>
      </c>
      <c r="E6" s="40">
        <v>14.161468505859375</v>
      </c>
      <c r="F6" s="40">
        <v>14.31594181060791</v>
      </c>
      <c r="G6" s="40">
        <v>14.165310859680176</v>
      </c>
      <c r="H6" s="40">
        <f>AVERAGE(E6:G6)</f>
        <v>14.214240392049154</v>
      </c>
      <c r="I6" s="45">
        <f>STDEV(E6:G6)</f>
        <v>8.809696262283162E-2</v>
      </c>
      <c r="J6" s="40"/>
      <c r="K6" s="75"/>
      <c r="L6" s="65"/>
      <c r="M6" s="75"/>
      <c r="V6" s="12"/>
    </row>
    <row r="7" spans="1:22" x14ac:dyDescent="0.3">
      <c r="A7" s="64">
        <v>0.1</v>
      </c>
      <c r="B7" s="64">
        <f t="shared" ref="B7:B12" si="0">A7*1000000</f>
        <v>100000</v>
      </c>
      <c r="C7" s="64">
        <f t="shared" ref="C7:C12" si="1">B7*5</f>
        <v>500000</v>
      </c>
      <c r="D7" s="40">
        <f t="shared" ref="D7:D12" si="2">LOG(C7)</f>
        <v>5.6989700043360187</v>
      </c>
      <c r="E7" s="40">
        <v>17.50377082824707</v>
      </c>
      <c r="F7" s="40">
        <v>17.297422409057617</v>
      </c>
      <c r="G7" s="40">
        <v>17.572237014770508</v>
      </c>
      <c r="H7" s="40">
        <f t="shared" ref="H7:H11" si="3">AVERAGE(E7:G7)</f>
        <v>17.457810084025066</v>
      </c>
      <c r="I7" s="45">
        <f t="shared" ref="I7:I12" si="4">STDEV(E7:G7)</f>
        <v>0.14305614067688013</v>
      </c>
      <c r="J7" s="40"/>
      <c r="K7" s="75"/>
      <c r="L7" s="65"/>
      <c r="M7" s="75"/>
      <c r="V7" s="12"/>
    </row>
    <row r="8" spans="1:22" x14ac:dyDescent="0.3">
      <c r="A8" s="64">
        <v>0.01</v>
      </c>
      <c r="B8" s="64">
        <f t="shared" si="0"/>
        <v>10000</v>
      </c>
      <c r="C8" s="64">
        <f t="shared" si="1"/>
        <v>50000</v>
      </c>
      <c r="D8" s="40">
        <f t="shared" si="2"/>
        <v>4.6989700043360187</v>
      </c>
      <c r="E8" s="40">
        <v>20.908540725708008</v>
      </c>
      <c r="F8" s="40">
        <v>20.545068740844727</v>
      </c>
      <c r="G8" s="40">
        <v>20.613544464111328</v>
      </c>
      <c r="H8" s="40">
        <f t="shared" si="3"/>
        <v>20.689051310221355</v>
      </c>
      <c r="I8" s="45">
        <f t="shared" si="4"/>
        <v>0.19314226311769703</v>
      </c>
      <c r="J8" s="40"/>
      <c r="K8" s="75"/>
      <c r="L8" s="65"/>
      <c r="M8" s="75"/>
      <c r="V8" s="12"/>
    </row>
    <row r="9" spans="1:22" x14ac:dyDescent="0.3">
      <c r="A9" s="64">
        <v>1E-3</v>
      </c>
      <c r="B9" s="64">
        <f t="shared" si="0"/>
        <v>1000</v>
      </c>
      <c r="C9" s="64">
        <f t="shared" si="1"/>
        <v>5000</v>
      </c>
      <c r="D9" s="40">
        <f t="shared" si="2"/>
        <v>3.6989700043360187</v>
      </c>
      <c r="E9" s="40">
        <v>24.451719284057617</v>
      </c>
      <c r="F9" s="40">
        <v>24.290266036987305</v>
      </c>
      <c r="G9" s="40">
        <v>24.023937225341797</v>
      </c>
      <c r="H9" s="40">
        <f t="shared" si="3"/>
        <v>24.255307515462238</v>
      </c>
      <c r="I9" s="45">
        <f t="shared" si="4"/>
        <v>0.21602302217634167</v>
      </c>
      <c r="J9" s="40"/>
      <c r="K9" s="75"/>
      <c r="L9" s="65"/>
      <c r="M9" s="75"/>
      <c r="V9" s="12"/>
    </row>
    <row r="10" spans="1:22" x14ac:dyDescent="0.3">
      <c r="A10" s="64">
        <v>1E-4</v>
      </c>
      <c r="B10" s="64">
        <f t="shared" si="0"/>
        <v>100</v>
      </c>
      <c r="C10" s="64">
        <f t="shared" si="1"/>
        <v>500</v>
      </c>
      <c r="D10" s="40">
        <f t="shared" si="2"/>
        <v>2.6989700043360187</v>
      </c>
      <c r="E10" s="40">
        <v>27.696090698242188</v>
      </c>
      <c r="F10" s="40">
        <v>27.524345397949219</v>
      </c>
      <c r="G10" s="40">
        <v>27.756353378295898</v>
      </c>
      <c r="H10" s="40">
        <f t="shared" si="3"/>
        <v>27.658929824829102</v>
      </c>
      <c r="I10" s="45">
        <f t="shared" si="4"/>
        <v>0.1203853131438959</v>
      </c>
      <c r="J10" s="40"/>
      <c r="K10" s="75"/>
      <c r="L10" s="65"/>
      <c r="M10" s="75"/>
      <c r="V10" s="12"/>
    </row>
    <row r="11" spans="1:22" x14ac:dyDescent="0.3">
      <c r="A11" s="64">
        <v>1.0000000000000001E-5</v>
      </c>
      <c r="B11" s="64">
        <f t="shared" si="0"/>
        <v>10</v>
      </c>
      <c r="C11" s="64">
        <f t="shared" si="1"/>
        <v>50</v>
      </c>
      <c r="D11" s="40">
        <f t="shared" si="2"/>
        <v>1.6989700043360187</v>
      </c>
      <c r="E11" s="40">
        <v>31.332664489746094</v>
      </c>
      <c r="F11" s="40">
        <v>30.681207656860352</v>
      </c>
      <c r="G11" s="40">
        <v>30.987270355224609</v>
      </c>
      <c r="H11" s="40">
        <f t="shared" si="3"/>
        <v>31.000380833943684</v>
      </c>
      <c r="I11" s="45">
        <f t="shared" si="4"/>
        <v>0.32592624129941261</v>
      </c>
      <c r="J11" s="40"/>
      <c r="K11" s="75"/>
      <c r="L11" s="65"/>
      <c r="M11" s="75"/>
      <c r="V11" s="12"/>
    </row>
    <row r="12" spans="1:22" x14ac:dyDescent="0.3">
      <c r="A12" s="64">
        <v>9.9999999999999995E-7</v>
      </c>
      <c r="B12" s="64">
        <f t="shared" si="0"/>
        <v>1</v>
      </c>
      <c r="C12" s="64">
        <f t="shared" si="1"/>
        <v>5</v>
      </c>
      <c r="D12" s="40">
        <f t="shared" si="2"/>
        <v>0.69897000433601886</v>
      </c>
      <c r="E12" s="40">
        <v>36.620319366455078</v>
      </c>
      <c r="F12" s="40">
        <v>36.014228820800781</v>
      </c>
      <c r="G12" s="40">
        <v>37.44549560546875</v>
      </c>
      <c r="H12" s="40">
        <f>AVERAGE(E12:G12)</f>
        <v>36.693347930908203</v>
      </c>
      <c r="I12" s="45">
        <f t="shared" si="4"/>
        <v>0.71842259892281335</v>
      </c>
      <c r="J12" s="40"/>
      <c r="K12" s="75"/>
      <c r="L12" s="65"/>
      <c r="M12" s="75"/>
      <c r="V12" s="12"/>
    </row>
    <row r="13" spans="1:22" x14ac:dyDescent="0.3">
      <c r="A13" s="63"/>
      <c r="B13" s="63"/>
      <c r="C13" s="63"/>
      <c r="D13" s="63"/>
      <c r="E13" s="57"/>
      <c r="F13" s="57"/>
      <c r="G13" s="57"/>
      <c r="H13" s="40"/>
      <c r="K13" s="36"/>
      <c r="L13" s="36"/>
      <c r="M13" s="36"/>
    </row>
    <row r="14" spans="1:22" x14ac:dyDescent="0.3">
      <c r="A14" s="77" t="s">
        <v>49</v>
      </c>
      <c r="B14" s="77"/>
      <c r="C14" s="77"/>
      <c r="D14" s="77"/>
      <c r="E14" s="57"/>
      <c r="F14" s="57"/>
      <c r="G14" s="43"/>
      <c r="H14" s="40"/>
    </row>
    <row r="15" spans="1:22" x14ac:dyDescent="0.3">
      <c r="A15" s="57" t="s">
        <v>15</v>
      </c>
      <c r="B15" s="57" t="s">
        <v>53</v>
      </c>
      <c r="C15" s="57" t="s">
        <v>54</v>
      </c>
      <c r="D15" s="57" t="s">
        <v>56</v>
      </c>
      <c r="E15" s="51" t="s">
        <v>57</v>
      </c>
      <c r="F15" s="51" t="s">
        <v>57</v>
      </c>
      <c r="G15" s="51" t="s">
        <v>57</v>
      </c>
      <c r="H15" s="53" t="s">
        <v>0</v>
      </c>
      <c r="I15" s="45" t="s">
        <v>66</v>
      </c>
      <c r="O15" s="2"/>
      <c r="P15" s="2"/>
      <c r="Q15" s="2"/>
      <c r="R15" s="2"/>
      <c r="S15" s="2"/>
    </row>
    <row r="16" spans="1:22" x14ac:dyDescent="0.3">
      <c r="A16" s="64">
        <v>1</v>
      </c>
      <c r="B16" s="64">
        <f>A16*1000000</f>
        <v>1000000</v>
      </c>
      <c r="C16" s="64">
        <f>B16*5</f>
        <v>5000000</v>
      </c>
      <c r="D16" s="40">
        <f>LOG(C16)</f>
        <v>6.6989700043360187</v>
      </c>
      <c r="E16" s="40">
        <v>13.781089782714844</v>
      </c>
      <c r="F16" s="40">
        <v>13.56806468963623</v>
      </c>
      <c r="G16" s="40">
        <v>13.590056419372559</v>
      </c>
      <c r="H16" s="40">
        <f>AVERAGE(E16:G16)</f>
        <v>13.646403630574545</v>
      </c>
      <c r="I16" s="45">
        <f>STDEV(E16:G16)</f>
        <v>0.11715877571897398</v>
      </c>
      <c r="O16" s="2"/>
      <c r="P16" s="89"/>
      <c r="Q16" s="89"/>
      <c r="R16" s="89"/>
      <c r="S16" s="31"/>
    </row>
    <row r="17" spans="1:19" x14ac:dyDescent="0.3">
      <c r="A17" s="64">
        <v>0.1</v>
      </c>
      <c r="B17" s="64">
        <f t="shared" ref="B17:B22" si="5">A17*1000000</f>
        <v>100000</v>
      </c>
      <c r="C17" s="64">
        <f t="shared" ref="C17:C22" si="6">B17*5</f>
        <v>500000</v>
      </c>
      <c r="D17" s="40">
        <f t="shared" ref="D17:D22" si="7">LOG(C17)</f>
        <v>5.6989700043360187</v>
      </c>
      <c r="E17" s="40">
        <v>16.212747573852539</v>
      </c>
      <c r="F17" s="40">
        <v>16.977628707885742</v>
      </c>
      <c r="G17" s="40">
        <v>16.617513656616211</v>
      </c>
      <c r="H17" s="40">
        <f t="shared" ref="H17:H22" si="8">AVERAGE(E17:G17)</f>
        <v>16.602629979451496</v>
      </c>
      <c r="I17" s="45">
        <f t="shared" ref="I17:I22" si="9">STDEV(E17:G17)</f>
        <v>0.3826577193582239</v>
      </c>
      <c r="O17" s="2"/>
      <c r="P17" s="89"/>
      <c r="Q17" s="89"/>
      <c r="R17" s="89"/>
      <c r="S17" s="31"/>
    </row>
    <row r="18" spans="1:19" x14ac:dyDescent="0.3">
      <c r="A18" s="64">
        <v>0.01</v>
      </c>
      <c r="B18" s="64">
        <f t="shared" si="5"/>
        <v>10000</v>
      </c>
      <c r="C18" s="64">
        <f t="shared" si="6"/>
        <v>50000</v>
      </c>
      <c r="D18" s="40">
        <f t="shared" si="7"/>
        <v>4.6989700043360187</v>
      </c>
      <c r="E18" s="40">
        <v>19.670585632324219</v>
      </c>
      <c r="F18" s="40">
        <v>19.981182098388672</v>
      </c>
      <c r="G18" s="40">
        <v>19.892860412597656</v>
      </c>
      <c r="H18" s="40">
        <f t="shared" si="8"/>
        <v>19.848209381103516</v>
      </c>
      <c r="I18" s="45">
        <f t="shared" si="9"/>
        <v>0.1600400798020602</v>
      </c>
      <c r="O18" s="2"/>
      <c r="P18" s="89"/>
      <c r="Q18" s="89"/>
      <c r="R18" s="89"/>
      <c r="S18" s="31"/>
    </row>
    <row r="19" spans="1:19" x14ac:dyDescent="0.3">
      <c r="A19" s="64">
        <v>1E-3</v>
      </c>
      <c r="B19" s="64">
        <f t="shared" si="5"/>
        <v>1000</v>
      </c>
      <c r="C19" s="64">
        <f t="shared" si="6"/>
        <v>5000</v>
      </c>
      <c r="D19" s="40">
        <f t="shared" si="7"/>
        <v>3.6989700043360187</v>
      </c>
      <c r="E19" s="40">
        <v>22.963432312011719</v>
      </c>
      <c r="F19" s="40">
        <v>23.302574157714844</v>
      </c>
      <c r="G19" s="40">
        <v>23.498527526855469</v>
      </c>
      <c r="H19" s="40">
        <f t="shared" si="8"/>
        <v>23.254844665527344</v>
      </c>
      <c r="I19" s="45">
        <f t="shared" si="9"/>
        <v>0.27072181396320322</v>
      </c>
      <c r="O19" s="2"/>
      <c r="P19" s="2"/>
      <c r="Q19" s="2"/>
      <c r="R19" s="2"/>
      <c r="S19" s="2"/>
    </row>
    <row r="20" spans="1:19" x14ac:dyDescent="0.3">
      <c r="A20" s="64">
        <v>1E-4</v>
      </c>
      <c r="B20" s="64">
        <f t="shared" si="5"/>
        <v>100</v>
      </c>
      <c r="C20" s="64">
        <f t="shared" si="6"/>
        <v>500</v>
      </c>
      <c r="D20" s="40">
        <f t="shared" si="7"/>
        <v>2.6989700043360187</v>
      </c>
      <c r="E20" s="40">
        <v>26.445568084716797</v>
      </c>
      <c r="F20" s="40">
        <v>26.851360321044922</v>
      </c>
      <c r="G20" s="40">
        <v>26.724519729614258</v>
      </c>
      <c r="H20" s="40">
        <f t="shared" si="8"/>
        <v>26.673816045125324</v>
      </c>
      <c r="I20" s="45">
        <f t="shared" si="9"/>
        <v>0.20759331030071781</v>
      </c>
      <c r="O20" s="2"/>
      <c r="P20" s="2"/>
      <c r="Q20" s="2"/>
      <c r="R20" s="2"/>
      <c r="S20" s="2"/>
    </row>
    <row r="21" spans="1:19" x14ac:dyDescent="0.3">
      <c r="A21" s="64">
        <v>1.0000000000000001E-5</v>
      </c>
      <c r="B21" s="64">
        <f t="shared" si="5"/>
        <v>10</v>
      </c>
      <c r="C21" s="64">
        <f t="shared" si="6"/>
        <v>50</v>
      </c>
      <c r="D21" s="40">
        <f t="shared" si="7"/>
        <v>1.6989700043360187</v>
      </c>
      <c r="E21" s="40">
        <v>29.709848403930664</v>
      </c>
      <c r="F21" s="40">
        <v>30.365459442138672</v>
      </c>
      <c r="G21" s="40">
        <v>30.346780776977539</v>
      </c>
      <c r="H21" s="40">
        <f t="shared" si="8"/>
        <v>30.140696207682293</v>
      </c>
      <c r="I21" s="45">
        <f t="shared" si="9"/>
        <v>0.37324200678815772</v>
      </c>
      <c r="O21" s="2"/>
      <c r="P21" s="2"/>
      <c r="Q21" s="2"/>
      <c r="R21" s="2"/>
      <c r="S21" s="2"/>
    </row>
    <row r="22" spans="1:19" x14ac:dyDescent="0.3">
      <c r="A22" s="64">
        <v>9.9999999999999995E-7</v>
      </c>
      <c r="B22" s="64">
        <f t="shared" si="5"/>
        <v>1</v>
      </c>
      <c r="C22" s="64">
        <f t="shared" si="6"/>
        <v>5</v>
      </c>
      <c r="D22" s="40">
        <f t="shared" si="7"/>
        <v>0.69897000433601886</v>
      </c>
      <c r="E22" s="40">
        <v>33.501850128173828</v>
      </c>
      <c r="F22" s="40">
        <v>33.17889404296875</v>
      </c>
      <c r="G22" s="40">
        <v>32.771995544433594</v>
      </c>
      <c r="H22" s="40">
        <f t="shared" si="8"/>
        <v>33.150913238525391</v>
      </c>
      <c r="I22" s="45">
        <f t="shared" si="9"/>
        <v>0.36573094265406481</v>
      </c>
    </row>
    <row r="23" spans="1:19" x14ac:dyDescent="0.3">
      <c r="A23" s="63"/>
      <c r="B23" s="63"/>
      <c r="C23" s="63"/>
      <c r="D23" s="63"/>
      <c r="E23" s="57"/>
      <c r="F23" s="57"/>
      <c r="G23" s="57"/>
      <c r="H23" s="40"/>
    </row>
    <row r="24" spans="1:19" x14ac:dyDescent="0.3">
      <c r="A24" s="77" t="s">
        <v>48</v>
      </c>
      <c r="B24" s="77"/>
      <c r="C24" s="77"/>
      <c r="D24" s="77"/>
      <c r="E24" s="57"/>
      <c r="F24" s="57"/>
      <c r="G24" s="43"/>
      <c r="H24" s="40"/>
    </row>
    <row r="25" spans="1:19" x14ac:dyDescent="0.3">
      <c r="A25" s="57" t="s">
        <v>15</v>
      </c>
      <c r="B25" s="57" t="s">
        <v>53</v>
      </c>
      <c r="C25" s="57" t="s">
        <v>54</v>
      </c>
      <c r="D25" s="57" t="s">
        <v>56</v>
      </c>
      <c r="E25" s="51" t="s">
        <v>57</v>
      </c>
      <c r="F25" s="51" t="s">
        <v>57</v>
      </c>
      <c r="G25" s="51" t="s">
        <v>57</v>
      </c>
      <c r="H25" s="53" t="s">
        <v>0</v>
      </c>
      <c r="I25" s="45" t="s">
        <v>66</v>
      </c>
    </row>
    <row r="26" spans="1:19" x14ac:dyDescent="0.3">
      <c r="A26" s="64">
        <v>1</v>
      </c>
      <c r="B26" s="64">
        <f>A26*1000000</f>
        <v>1000000</v>
      </c>
      <c r="C26" s="64">
        <f>B26*5</f>
        <v>5000000</v>
      </c>
      <c r="D26" s="40">
        <f>LOG(C26)</f>
        <v>6.6989700043360187</v>
      </c>
      <c r="E26" s="40">
        <v>16.34172248840332</v>
      </c>
      <c r="F26" s="40">
        <v>15.213239669799805</v>
      </c>
      <c r="G26" s="40">
        <v>15.176725387573242</v>
      </c>
      <c r="H26" s="40">
        <f>AVERAGE(E26:G26)</f>
        <v>15.577229181925455</v>
      </c>
      <c r="I26" s="45">
        <f>STDEV(E26:G26)</f>
        <v>0.66232230442491058</v>
      </c>
    </row>
    <row r="27" spans="1:19" x14ac:dyDescent="0.3">
      <c r="A27" s="64">
        <v>0.1</v>
      </c>
      <c r="B27" s="64">
        <f t="shared" ref="B27:B32" si="10">A27*1000000</f>
        <v>100000</v>
      </c>
      <c r="C27" s="64">
        <f t="shared" ref="C27:C32" si="11">B27*5</f>
        <v>500000</v>
      </c>
      <c r="D27" s="40">
        <f t="shared" ref="D27:D32" si="12">LOG(C27)</f>
        <v>5.6989700043360187</v>
      </c>
      <c r="E27" s="40">
        <v>17.553581237792969</v>
      </c>
      <c r="F27" s="40">
        <v>18.137153625488281</v>
      </c>
      <c r="G27" s="40">
        <v>18.19709587097168</v>
      </c>
      <c r="H27" s="40">
        <f>AVERAGE(E27:G27)</f>
        <v>17.962610244750977</v>
      </c>
      <c r="I27" s="45">
        <f t="shared" ref="I27:I32" si="13">STDEV(E27:G27)</f>
        <v>0.35549516817839943</v>
      </c>
    </row>
    <row r="28" spans="1:19" x14ac:dyDescent="0.3">
      <c r="A28" s="64">
        <v>0.01</v>
      </c>
      <c r="B28" s="64">
        <f t="shared" si="10"/>
        <v>10000</v>
      </c>
      <c r="C28" s="64">
        <f t="shared" si="11"/>
        <v>50000</v>
      </c>
      <c r="D28" s="40">
        <f t="shared" si="12"/>
        <v>4.6989700043360187</v>
      </c>
      <c r="E28" s="40">
        <v>21.222759246826172</v>
      </c>
      <c r="F28" s="40">
        <v>21.122219085693359</v>
      </c>
      <c r="G28" s="40">
        <v>21.973993301391602</v>
      </c>
      <c r="H28" s="40">
        <f>AVERAGE(E28:G28)</f>
        <v>21.439657211303711</v>
      </c>
      <c r="I28" s="45">
        <f t="shared" si="13"/>
        <v>0.46547113108974197</v>
      </c>
    </row>
    <row r="29" spans="1:19" x14ac:dyDescent="0.3">
      <c r="A29" s="64">
        <v>1E-3</v>
      </c>
      <c r="B29" s="64">
        <f t="shared" si="10"/>
        <v>1000</v>
      </c>
      <c r="C29" s="64">
        <f t="shared" si="11"/>
        <v>5000</v>
      </c>
      <c r="D29" s="40">
        <f t="shared" si="12"/>
        <v>3.6989700043360187</v>
      </c>
      <c r="E29" s="40">
        <v>24.522759246826173</v>
      </c>
      <c r="F29" s="40">
        <v>24.54</v>
      </c>
      <c r="G29" s="40">
        <v>25.45</v>
      </c>
      <c r="H29" s="40">
        <f>AVERAGE(E29:G29)</f>
        <v>24.837586415608726</v>
      </c>
      <c r="I29" s="45">
        <f t="shared" si="13"/>
        <v>0.53043577335312497</v>
      </c>
    </row>
    <row r="30" spans="1:19" x14ac:dyDescent="0.3">
      <c r="A30" s="64">
        <v>1E-4</v>
      </c>
      <c r="B30" s="64">
        <f t="shared" si="10"/>
        <v>100</v>
      </c>
      <c r="C30" s="64">
        <f t="shared" si="11"/>
        <v>500</v>
      </c>
      <c r="D30" s="40">
        <f t="shared" si="12"/>
        <v>2.6989700043360187</v>
      </c>
      <c r="E30" s="40">
        <v>29.13</v>
      </c>
      <c r="F30" s="40">
        <v>28.76</v>
      </c>
      <c r="G30" s="40">
        <v>29.2</v>
      </c>
      <c r="H30" s="40">
        <f>AVERAGE(E30:G30)</f>
        <v>29.03</v>
      </c>
      <c r="I30" s="45">
        <f t="shared" si="13"/>
        <v>0.23643180835073643</v>
      </c>
    </row>
    <row r="31" spans="1:19" x14ac:dyDescent="0.3">
      <c r="A31" s="64">
        <v>1.0000000000000001E-5</v>
      </c>
      <c r="B31" s="64">
        <f t="shared" si="10"/>
        <v>10</v>
      </c>
      <c r="C31" s="64">
        <f t="shared" si="11"/>
        <v>50</v>
      </c>
      <c r="D31" s="40">
        <f t="shared" si="12"/>
        <v>1.6989700043360187</v>
      </c>
      <c r="E31" s="40">
        <v>32.53</v>
      </c>
      <c r="F31" s="40">
        <v>31.85</v>
      </c>
      <c r="G31" s="40">
        <v>32.229999999999997</v>
      </c>
      <c r="H31" s="40">
        <v>32.200000000000003</v>
      </c>
      <c r="I31" s="45">
        <f t="shared" si="13"/>
        <v>0.34078341117685457</v>
      </c>
    </row>
    <row r="32" spans="1:19" s="8" customFormat="1" x14ac:dyDescent="0.3">
      <c r="A32" s="64">
        <v>9.9999999999999995E-7</v>
      </c>
      <c r="B32" s="64">
        <f t="shared" si="10"/>
        <v>1</v>
      </c>
      <c r="C32" s="64">
        <f t="shared" si="11"/>
        <v>5</v>
      </c>
      <c r="D32" s="40">
        <f t="shared" si="12"/>
        <v>0.69897000433601886</v>
      </c>
      <c r="E32" s="40">
        <v>34.446464538574219</v>
      </c>
      <c r="F32" s="40">
        <v>34.686714172363281</v>
      </c>
      <c r="G32" s="40">
        <v>36.554203033447266</v>
      </c>
      <c r="H32" s="40">
        <f>AVERAGE(E32:G32)</f>
        <v>35.229127248128258</v>
      </c>
      <c r="I32" s="45">
        <f t="shared" si="13"/>
        <v>1.1538194612949804</v>
      </c>
    </row>
    <row r="33" spans="1:9" x14ac:dyDescent="0.3">
      <c r="A33" s="94"/>
      <c r="B33" s="94"/>
      <c r="C33" s="94"/>
      <c r="D33" s="94"/>
      <c r="E33" s="56"/>
      <c r="F33" s="56"/>
      <c r="G33" s="56"/>
      <c r="H33" s="41"/>
      <c r="I33" s="47"/>
    </row>
    <row r="34" spans="1:9" x14ac:dyDescent="0.3">
      <c r="A34" s="2"/>
      <c r="B34" s="2"/>
      <c r="C34" s="2"/>
      <c r="D34" s="2"/>
      <c r="E34" s="9"/>
      <c r="F34" s="9"/>
      <c r="G34" s="9"/>
      <c r="H34" s="9"/>
      <c r="I34" s="47"/>
    </row>
    <row r="35" spans="1:9" x14ac:dyDescent="0.3">
      <c r="A35" s="56" t="s">
        <v>51</v>
      </c>
      <c r="B35" s="56"/>
      <c r="C35" s="56"/>
      <c r="D35" s="56"/>
      <c r="E35" s="56"/>
      <c r="F35" s="54"/>
      <c r="G35" s="54"/>
      <c r="H35" s="54"/>
      <c r="I35" s="47"/>
    </row>
    <row r="36" spans="1:9" x14ac:dyDescent="0.3">
      <c r="A36" s="56" t="s">
        <v>15</v>
      </c>
      <c r="B36" s="56" t="s">
        <v>53</v>
      </c>
      <c r="C36" s="56" t="s">
        <v>54</v>
      </c>
      <c r="D36" s="56" t="s">
        <v>56</v>
      </c>
      <c r="E36" s="51" t="s">
        <v>57</v>
      </c>
      <c r="F36" s="51" t="s">
        <v>57</v>
      </c>
      <c r="G36" s="51" t="s">
        <v>57</v>
      </c>
      <c r="H36" s="51" t="s">
        <v>0</v>
      </c>
      <c r="I36" s="47" t="s">
        <v>66</v>
      </c>
    </row>
    <row r="37" spans="1:9" x14ac:dyDescent="0.3">
      <c r="A37" s="93">
        <v>1</v>
      </c>
      <c r="B37" s="93">
        <f>A37*1000000</f>
        <v>1000000</v>
      </c>
      <c r="C37" s="93">
        <f>B37*5</f>
        <v>5000000</v>
      </c>
      <c r="D37" s="41">
        <f>LOG(C37)</f>
        <v>6.6989700043360187</v>
      </c>
      <c r="E37" s="41">
        <v>15.5304626464844</v>
      </c>
      <c r="F37" s="41">
        <v>15.434784889221191</v>
      </c>
      <c r="G37" s="41">
        <v>15.593029975891113</v>
      </c>
      <c r="H37" s="41">
        <f>AVERAGE(E35:G37)</f>
        <v>15.519425837198902</v>
      </c>
      <c r="I37" s="47">
        <f>STDEV(E37:G37)</f>
        <v>7.9697774330254184E-2</v>
      </c>
    </row>
    <row r="38" spans="1:9" x14ac:dyDescent="0.3">
      <c r="A38" s="93">
        <v>0.1</v>
      </c>
      <c r="B38" s="93">
        <f t="shared" ref="B38:B43" si="14">A38*1000000</f>
        <v>100000</v>
      </c>
      <c r="C38" s="93">
        <f t="shared" ref="C38:C43" si="15">B38*5</f>
        <v>500000</v>
      </c>
      <c r="D38" s="41">
        <f t="shared" ref="D38:D43" si="16">LOG(C38)</f>
        <v>5.6989700043360187</v>
      </c>
      <c r="E38" s="41">
        <v>18.771549224853516</v>
      </c>
      <c r="F38" s="41">
        <v>18.526927947998047</v>
      </c>
      <c r="G38" s="41">
        <v>18.857273101806641</v>
      </c>
      <c r="H38" s="41">
        <f>AVERAGE(E38:G38)</f>
        <v>18.718583424886067</v>
      </c>
      <c r="I38" s="47">
        <f t="shared" ref="I38:I43" si="17">STDEV(E38:G38)</f>
        <v>0.17142348770180135</v>
      </c>
    </row>
    <row r="39" spans="1:9" x14ac:dyDescent="0.3">
      <c r="A39" s="93">
        <v>0.01</v>
      </c>
      <c r="B39" s="93">
        <f t="shared" si="14"/>
        <v>10000</v>
      </c>
      <c r="C39" s="93">
        <f t="shared" si="15"/>
        <v>50000</v>
      </c>
      <c r="D39" s="41">
        <f t="shared" si="16"/>
        <v>4.6989700043360187</v>
      </c>
      <c r="E39" s="41">
        <v>22.215261459350586</v>
      </c>
      <c r="F39" s="41">
        <v>22.517290115356445</v>
      </c>
      <c r="G39" s="41">
        <v>22.444545745849609</v>
      </c>
      <c r="H39" s="41">
        <f>AVERAGE(E39:G39)</f>
        <v>22.392365773518879</v>
      </c>
      <c r="I39" s="47">
        <f t="shared" si="17"/>
        <v>0.15763054715537589</v>
      </c>
    </row>
    <row r="40" spans="1:9" x14ac:dyDescent="0.3">
      <c r="A40" s="93">
        <v>1E-3</v>
      </c>
      <c r="B40" s="93">
        <f t="shared" si="14"/>
        <v>1000</v>
      </c>
      <c r="C40" s="93">
        <f t="shared" si="15"/>
        <v>5000</v>
      </c>
      <c r="D40" s="41">
        <f t="shared" si="16"/>
        <v>3.6989700043360187</v>
      </c>
      <c r="E40" s="41">
        <v>25.605386734008789</v>
      </c>
      <c r="F40" s="41">
        <v>26.137367248535156</v>
      </c>
      <c r="G40" s="41">
        <v>26.002740859985352</v>
      </c>
      <c r="H40" s="41">
        <f>AVERAGE(E40:G40)</f>
        <v>25.915164947509766</v>
      </c>
      <c r="I40" s="47">
        <f t="shared" si="17"/>
        <v>0.27659170684129925</v>
      </c>
    </row>
    <row r="41" spans="1:9" x14ac:dyDescent="0.3">
      <c r="A41" s="93">
        <v>1E-4</v>
      </c>
      <c r="B41" s="93">
        <f t="shared" si="14"/>
        <v>100</v>
      </c>
      <c r="C41" s="93">
        <f t="shared" si="15"/>
        <v>500</v>
      </c>
      <c r="D41" s="41">
        <f t="shared" si="16"/>
        <v>2.6989700043360187</v>
      </c>
      <c r="E41" s="41">
        <v>29.173633575439453</v>
      </c>
      <c r="F41" s="41">
        <v>29.532434463500977</v>
      </c>
      <c r="G41" s="41">
        <v>29.585502624511719</v>
      </c>
      <c r="H41" s="41">
        <f>AVERAGE(E41:G41)</f>
        <v>29.430523554484051</v>
      </c>
      <c r="I41" s="47">
        <f t="shared" si="17"/>
        <v>0.22405000207189327</v>
      </c>
    </row>
    <row r="42" spans="1:9" x14ac:dyDescent="0.3">
      <c r="A42" s="93">
        <v>1.0000000000000001E-5</v>
      </c>
      <c r="B42" s="93">
        <f t="shared" si="14"/>
        <v>10</v>
      </c>
      <c r="C42" s="93">
        <f t="shared" si="15"/>
        <v>50</v>
      </c>
      <c r="D42" s="41">
        <f t="shared" si="16"/>
        <v>1.6989700043360187</v>
      </c>
      <c r="E42" s="41">
        <v>33.191940307617188</v>
      </c>
      <c r="F42" s="41">
        <v>33.804939270019531</v>
      </c>
      <c r="G42" s="41">
        <v>33.621749877929688</v>
      </c>
      <c r="H42" s="41">
        <f>AVERAGE(E42:G42)</f>
        <v>33.539543151855469</v>
      </c>
      <c r="I42" s="47">
        <f t="shared" si="17"/>
        <v>0.3146591669337932</v>
      </c>
    </row>
    <row r="43" spans="1:9" x14ac:dyDescent="0.3">
      <c r="A43" s="93">
        <v>9.9999999999999995E-7</v>
      </c>
      <c r="B43" s="93">
        <f t="shared" si="14"/>
        <v>1</v>
      </c>
      <c r="C43" s="93">
        <f t="shared" si="15"/>
        <v>5</v>
      </c>
      <c r="D43" s="41">
        <f t="shared" si="16"/>
        <v>0.69897000433601886</v>
      </c>
      <c r="E43" s="41">
        <v>35.245018005371094</v>
      </c>
      <c r="F43" s="41">
        <v>41</v>
      </c>
      <c r="G43" s="41">
        <v>36.560543060302734</v>
      </c>
      <c r="H43" s="41">
        <f>AVERAGE(E43,F43,G43)</f>
        <v>37.601853688557945</v>
      </c>
      <c r="I43" s="47">
        <f t="shared" si="17"/>
        <v>3.0154933772127022</v>
      </c>
    </row>
    <row r="44" spans="1:9" x14ac:dyDescent="0.3">
      <c r="A44" s="42"/>
      <c r="B44" s="42"/>
      <c r="C44" s="42"/>
      <c r="D44" s="42"/>
      <c r="E44" s="54"/>
      <c r="F44" s="54"/>
      <c r="G44" s="54"/>
      <c r="H44" s="41"/>
      <c r="I44" s="47"/>
    </row>
    <row r="45" spans="1:9" x14ac:dyDescent="0.3">
      <c r="A45" s="56" t="s">
        <v>52</v>
      </c>
      <c r="B45" s="56"/>
      <c r="C45" s="56"/>
      <c r="D45" s="56"/>
      <c r="E45" s="56"/>
      <c r="F45" s="54"/>
      <c r="G45" s="54"/>
      <c r="H45" s="54"/>
      <c r="I45" s="47"/>
    </row>
    <row r="46" spans="1:9" x14ac:dyDescent="0.3">
      <c r="A46" s="56" t="s">
        <v>15</v>
      </c>
      <c r="B46" s="56" t="s">
        <v>53</v>
      </c>
      <c r="C46" s="56" t="s">
        <v>54</v>
      </c>
      <c r="D46" s="56" t="s">
        <v>56</v>
      </c>
      <c r="E46" s="51" t="s">
        <v>57</v>
      </c>
      <c r="F46" s="51" t="s">
        <v>57</v>
      </c>
      <c r="G46" s="51" t="s">
        <v>57</v>
      </c>
      <c r="H46" s="51" t="s">
        <v>0</v>
      </c>
      <c r="I46" s="47" t="s">
        <v>66</v>
      </c>
    </row>
    <row r="47" spans="1:9" x14ac:dyDescent="0.3">
      <c r="A47" s="93">
        <v>1</v>
      </c>
      <c r="B47" s="93">
        <f>A47*1000000</f>
        <v>1000000</v>
      </c>
      <c r="C47" s="93">
        <f>B47*5</f>
        <v>5000000</v>
      </c>
      <c r="D47" s="41">
        <f>LOG(C47)</f>
        <v>6.6989700043360187</v>
      </c>
      <c r="E47" s="41">
        <v>15.178853034973145</v>
      </c>
      <c r="F47" s="41">
        <v>15.155284881591797</v>
      </c>
      <c r="G47" s="41">
        <v>14.582355499267578</v>
      </c>
      <c r="H47" s="41">
        <f t="shared" ref="H47:H53" si="18">AVERAGE(E47:G47)</f>
        <v>14.972164471944174</v>
      </c>
      <c r="I47" s="47">
        <f>STDEV(E47:G47)</f>
        <v>0.33779008399868476</v>
      </c>
    </row>
    <row r="48" spans="1:9" x14ac:dyDescent="0.3">
      <c r="A48" s="93">
        <v>0.1</v>
      </c>
      <c r="B48" s="93">
        <f t="shared" ref="B48:B53" si="19">A48*1000000</f>
        <v>100000</v>
      </c>
      <c r="C48" s="93">
        <f t="shared" ref="C48:C53" si="20">B48*5</f>
        <v>500000</v>
      </c>
      <c r="D48" s="41">
        <f t="shared" ref="D48:D53" si="21">LOG(C48)</f>
        <v>5.6989700043360187</v>
      </c>
      <c r="E48" s="41">
        <v>18.607980728149414</v>
      </c>
      <c r="F48" s="41">
        <v>17.822189331054688</v>
      </c>
      <c r="G48" s="41">
        <v>17.313785552978516</v>
      </c>
      <c r="H48" s="41">
        <f t="shared" si="18"/>
        <v>17.914651870727539</v>
      </c>
      <c r="I48" s="47">
        <f t="shared" ref="I48:I53" si="22">STDEV(E48:G48)</f>
        <v>0.65203318841219526</v>
      </c>
    </row>
    <row r="49" spans="1:9" x14ac:dyDescent="0.3">
      <c r="A49" s="93">
        <v>0.01</v>
      </c>
      <c r="B49" s="93">
        <f t="shared" si="19"/>
        <v>10000</v>
      </c>
      <c r="C49" s="93">
        <f t="shared" si="20"/>
        <v>50000</v>
      </c>
      <c r="D49" s="41">
        <f t="shared" si="21"/>
        <v>4.6989700043360187</v>
      </c>
      <c r="E49" s="41">
        <v>21.238424301147461</v>
      </c>
      <c r="F49" s="41">
        <v>21.295507431030273</v>
      </c>
      <c r="G49" s="41">
        <v>21.071388244628906</v>
      </c>
      <c r="H49" s="41">
        <f t="shared" si="18"/>
        <v>21.201773325602215</v>
      </c>
      <c r="I49" s="47">
        <f t="shared" si="22"/>
        <v>0.11646811982090394</v>
      </c>
    </row>
    <row r="50" spans="1:9" x14ac:dyDescent="0.3">
      <c r="A50" s="93">
        <v>1E-3</v>
      </c>
      <c r="B50" s="93">
        <f t="shared" si="19"/>
        <v>1000</v>
      </c>
      <c r="C50" s="93">
        <f t="shared" si="20"/>
        <v>5000</v>
      </c>
      <c r="D50" s="41">
        <f t="shared" si="21"/>
        <v>3.6989700043360187</v>
      </c>
      <c r="E50" s="41">
        <v>25.027276992797852</v>
      </c>
      <c r="F50" s="41">
        <v>25.342174530029297</v>
      </c>
      <c r="G50" s="41">
        <v>24.937015533447266</v>
      </c>
      <c r="H50" s="41">
        <f t="shared" si="18"/>
        <v>25.102155685424805</v>
      </c>
      <c r="I50" s="47">
        <f t="shared" si="22"/>
        <v>0.2127053527417232</v>
      </c>
    </row>
    <row r="51" spans="1:9" x14ac:dyDescent="0.3">
      <c r="A51" s="93">
        <v>1E-4</v>
      </c>
      <c r="B51" s="93">
        <f t="shared" si="19"/>
        <v>100</v>
      </c>
      <c r="C51" s="93">
        <f t="shared" si="20"/>
        <v>500</v>
      </c>
      <c r="D51" s="41">
        <f t="shared" si="21"/>
        <v>2.6989700043360187</v>
      </c>
      <c r="E51" s="41">
        <v>29.08372688293457</v>
      </c>
      <c r="F51" s="41">
        <v>28.818750381469727</v>
      </c>
      <c r="G51" s="41">
        <v>29.092857360839844</v>
      </c>
      <c r="H51" s="41">
        <f t="shared" si="18"/>
        <v>28.998444875081379</v>
      </c>
      <c r="I51" s="47">
        <f t="shared" si="22"/>
        <v>0.15568694448301099</v>
      </c>
    </row>
    <row r="52" spans="1:9" x14ac:dyDescent="0.3">
      <c r="A52" s="93">
        <v>1.0000000000000001E-5</v>
      </c>
      <c r="B52" s="93">
        <f t="shared" si="19"/>
        <v>10</v>
      </c>
      <c r="C52" s="93">
        <f t="shared" si="20"/>
        <v>50</v>
      </c>
      <c r="D52" s="41">
        <f t="shared" si="21"/>
        <v>1.6989700043360187</v>
      </c>
      <c r="E52" s="41">
        <v>32.045589447021484</v>
      </c>
      <c r="F52" s="41">
        <v>32.256950378417969</v>
      </c>
      <c r="G52" s="41">
        <v>31.557479858398438</v>
      </c>
      <c r="H52" s="41">
        <f t="shared" si="18"/>
        <v>31.953339894612629</v>
      </c>
      <c r="I52" s="47">
        <f t="shared" si="22"/>
        <v>0.35874397142505937</v>
      </c>
    </row>
    <row r="53" spans="1:9" x14ac:dyDescent="0.3">
      <c r="A53" s="93">
        <v>9.9999999999999995E-7</v>
      </c>
      <c r="B53" s="93">
        <f t="shared" si="19"/>
        <v>1</v>
      </c>
      <c r="C53" s="93">
        <f t="shared" si="20"/>
        <v>5</v>
      </c>
      <c r="D53" s="41">
        <f t="shared" si="21"/>
        <v>0.69897000433601886</v>
      </c>
      <c r="E53" s="41">
        <v>35.671871185302734</v>
      </c>
      <c r="F53" s="41">
        <v>35.996749877929688</v>
      </c>
      <c r="G53" s="41">
        <v>36.263168334960938</v>
      </c>
      <c r="H53" s="41">
        <f t="shared" si="18"/>
        <v>35.977263132731117</v>
      </c>
      <c r="I53" s="47">
        <f t="shared" si="22"/>
        <v>0.29612983592894571</v>
      </c>
    </row>
    <row r="54" spans="1:9" x14ac:dyDescent="0.3">
      <c r="A54" s="39"/>
      <c r="B54" s="39"/>
      <c r="C54" s="39"/>
      <c r="D54" s="39"/>
      <c r="E54" s="54"/>
      <c r="F54" s="54"/>
      <c r="G54" s="54"/>
      <c r="H54" s="54"/>
      <c r="I54" s="47"/>
    </row>
    <row r="55" spans="1:9" x14ac:dyDescent="0.3">
      <c r="A55" s="2"/>
      <c r="B55" s="2"/>
      <c r="C55" s="2"/>
      <c r="D55" s="2"/>
      <c r="E55" s="9"/>
      <c r="F55" s="9"/>
      <c r="G55" s="9"/>
      <c r="H55" s="9"/>
      <c r="I55" s="47"/>
    </row>
    <row r="56" spans="1:9" x14ac:dyDescent="0.3">
      <c r="A56" s="2"/>
      <c r="B56" s="2"/>
      <c r="C56" s="2"/>
      <c r="D56" s="2"/>
      <c r="E56" s="9"/>
      <c r="F56" s="9"/>
      <c r="G56" s="9"/>
      <c r="H56" s="9"/>
      <c r="I56" s="47"/>
    </row>
    <row r="63" spans="1:9" x14ac:dyDescent="0.3">
      <c r="A63" s="37"/>
      <c r="B63" s="37"/>
      <c r="C63" s="37"/>
      <c r="D63" s="37"/>
      <c r="E63" s="43"/>
      <c r="F63" s="43"/>
      <c r="G63" s="43"/>
      <c r="H63" s="43"/>
    </row>
    <row r="84" spans="1:8" x14ac:dyDescent="0.3">
      <c r="A84" s="37"/>
      <c r="B84" s="37"/>
      <c r="C84" s="37"/>
      <c r="D84" s="37"/>
      <c r="E84" s="43"/>
      <c r="F84" s="43"/>
      <c r="G84" s="43"/>
      <c r="H84" s="43"/>
    </row>
    <row r="85" spans="1:8" x14ac:dyDescent="0.3">
      <c r="A85" s="37"/>
      <c r="B85" s="37"/>
      <c r="C85" s="37"/>
      <c r="D85" s="37"/>
      <c r="E85" s="43"/>
      <c r="F85" s="43"/>
      <c r="G85" s="43"/>
      <c r="H85" s="43"/>
    </row>
    <row r="86" spans="1:8" x14ac:dyDescent="0.3">
      <c r="A86" s="37"/>
      <c r="B86" s="37"/>
      <c r="C86" s="37"/>
      <c r="D86" s="37"/>
      <c r="E86" s="43"/>
      <c r="F86" s="43"/>
      <c r="G86" s="43"/>
      <c r="H86" s="43"/>
    </row>
    <row r="87" spans="1:8" x14ac:dyDescent="0.3">
      <c r="A87" s="37"/>
      <c r="B87" s="37"/>
      <c r="C87" s="37"/>
      <c r="D87" s="37"/>
      <c r="E87" s="43"/>
      <c r="F87" s="43"/>
      <c r="G87" s="43"/>
      <c r="H87" s="43"/>
    </row>
    <row r="88" spans="1:8" x14ac:dyDescent="0.3">
      <c r="A88" s="37"/>
      <c r="B88" s="37"/>
      <c r="C88" s="37"/>
      <c r="D88" s="37"/>
      <c r="E88" s="43"/>
      <c r="F88" s="43"/>
      <c r="G88" s="43"/>
      <c r="H88" s="43"/>
    </row>
    <row r="89" spans="1:8" x14ac:dyDescent="0.3">
      <c r="A89" s="37"/>
      <c r="B89" s="37"/>
      <c r="C89" s="37"/>
      <c r="D89" s="37"/>
      <c r="E89" s="43"/>
      <c r="F89" s="43"/>
      <c r="G89" s="43"/>
      <c r="H89" s="43"/>
    </row>
    <row r="90" spans="1:8" x14ac:dyDescent="0.3">
      <c r="A90" s="37"/>
      <c r="B90" s="37"/>
      <c r="C90" s="37"/>
      <c r="D90" s="37"/>
      <c r="E90" s="43"/>
      <c r="F90" s="43"/>
      <c r="G90" s="43"/>
      <c r="H90" s="43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55" zoomScaleNormal="140" zoomScaleSheetLayoutView="100" zoomScalePageLayoutView="120" workbookViewId="0">
      <selection activeCell="A5" sqref="A5:I43"/>
    </sheetView>
  </sheetViews>
  <sheetFormatPr defaultColWidth="10.7265625" defaultRowHeight="12" x14ac:dyDescent="0.3"/>
  <cols>
    <col min="1" max="1" width="29.453125" style="11" customWidth="1"/>
    <col min="2" max="2" width="11.7265625" style="11" customWidth="1"/>
    <col min="3" max="4" width="18.7265625" style="11" customWidth="1"/>
    <col min="5" max="9" width="10.7265625" style="8"/>
    <col min="10" max="10" width="18.7265625" style="16" customWidth="1"/>
    <col min="11" max="11" width="10.7265625" style="23"/>
    <col min="12" max="12" width="15.7265625" style="10" customWidth="1"/>
    <col min="13" max="13" width="17.7265625" style="19" customWidth="1"/>
    <col min="14" max="14" width="13.453125" style="19" customWidth="1"/>
    <col min="15" max="16384" width="10.7265625" style="10"/>
  </cols>
  <sheetData>
    <row r="1" spans="1:20" x14ac:dyDescent="0.3">
      <c r="A1" s="14" t="s">
        <v>28</v>
      </c>
      <c r="B1" s="14"/>
      <c r="C1" s="14"/>
      <c r="D1" s="14"/>
      <c r="E1" s="17"/>
      <c r="F1" s="17"/>
      <c r="G1" s="17"/>
    </row>
    <row r="2" spans="1:20" x14ac:dyDescent="0.3">
      <c r="A2" s="15" t="s">
        <v>27</v>
      </c>
      <c r="B2" s="15"/>
      <c r="C2" s="15"/>
      <c r="D2" s="15"/>
      <c r="E2" s="17"/>
      <c r="F2" s="17"/>
      <c r="G2" s="17"/>
    </row>
    <row r="3" spans="1:20" ht="14" x14ac:dyDescent="0.3">
      <c r="A3" s="63"/>
      <c r="B3" s="63"/>
      <c r="C3" s="63"/>
      <c r="D3" s="63"/>
      <c r="E3" s="53"/>
      <c r="F3" s="53"/>
      <c r="G3" s="53"/>
      <c r="H3" s="40"/>
      <c r="I3" s="40"/>
    </row>
    <row r="4" spans="1:20" ht="14" x14ac:dyDescent="0.3">
      <c r="A4" s="50" t="s">
        <v>29</v>
      </c>
      <c r="B4" s="50"/>
      <c r="C4" s="50"/>
      <c r="D4" s="50"/>
      <c r="E4" s="53"/>
      <c r="F4" s="53"/>
      <c r="G4" s="53"/>
      <c r="H4" s="40"/>
      <c r="I4" s="40"/>
      <c r="J4" s="57"/>
      <c r="K4" s="76"/>
      <c r="L4" s="68"/>
      <c r="M4" s="69"/>
    </row>
    <row r="5" spans="1:20" ht="14" x14ac:dyDescent="0.3">
      <c r="A5" s="56" t="s">
        <v>46</v>
      </c>
      <c r="B5" s="56"/>
      <c r="C5" s="56" t="s">
        <v>55</v>
      </c>
      <c r="D5" s="56"/>
      <c r="E5" s="56"/>
      <c r="F5" s="56"/>
      <c r="G5" s="41"/>
      <c r="H5" s="41"/>
      <c r="I5" s="41"/>
      <c r="J5" s="40"/>
      <c r="K5" s="45"/>
      <c r="L5" s="45"/>
      <c r="M5" s="45"/>
    </row>
    <row r="6" spans="1:20" ht="14" x14ac:dyDescent="0.3">
      <c r="A6" s="56" t="s">
        <v>15</v>
      </c>
      <c r="B6" s="56" t="s">
        <v>53</v>
      </c>
      <c r="C6" s="56" t="s">
        <v>54</v>
      </c>
      <c r="D6" s="56" t="s">
        <v>56</v>
      </c>
      <c r="E6" s="51" t="s">
        <v>57</v>
      </c>
      <c r="F6" s="51" t="s">
        <v>57</v>
      </c>
      <c r="G6" s="51" t="s">
        <v>57</v>
      </c>
      <c r="H6" s="51" t="s">
        <v>0</v>
      </c>
      <c r="I6" s="41" t="s">
        <v>66</v>
      </c>
      <c r="J6" s="40"/>
      <c r="K6" s="45"/>
      <c r="L6" s="45"/>
      <c r="M6" s="45"/>
    </row>
    <row r="7" spans="1:20" ht="14" x14ac:dyDescent="0.3">
      <c r="A7" s="93">
        <v>1</v>
      </c>
      <c r="B7" s="93">
        <f>A7*1000000</f>
        <v>1000000</v>
      </c>
      <c r="C7" s="93">
        <f>B7*5</f>
        <v>5000000</v>
      </c>
      <c r="D7" s="41">
        <f>LOG(C7)</f>
        <v>6.6989700043360187</v>
      </c>
      <c r="E7" s="41">
        <v>13.849139213562012</v>
      </c>
      <c r="F7" s="41">
        <v>13.820362091064453</v>
      </c>
      <c r="G7" s="41">
        <v>13.722556114196777</v>
      </c>
      <c r="H7" s="41">
        <f>AVERAGE(E7:G7)</f>
        <v>13.79735247294108</v>
      </c>
      <c r="I7" s="41">
        <f>STDEV(E7:G7)</f>
        <v>6.6354368024002547E-2</v>
      </c>
      <c r="J7" s="40"/>
      <c r="K7" s="45"/>
      <c r="L7" s="45"/>
      <c r="M7" s="45"/>
    </row>
    <row r="8" spans="1:20" ht="14" x14ac:dyDescent="0.3">
      <c r="A8" s="93">
        <v>0.1</v>
      </c>
      <c r="B8" s="93">
        <f t="shared" ref="B8:B13" si="0">A8*1000000</f>
        <v>100000</v>
      </c>
      <c r="C8" s="93">
        <f t="shared" ref="C8:C13" si="1">B8*5</f>
        <v>500000</v>
      </c>
      <c r="D8" s="41">
        <f t="shared" ref="D8:D13" si="2">LOG(C8)</f>
        <v>5.6989700043360187</v>
      </c>
      <c r="E8" s="41">
        <v>17.037559509277344</v>
      </c>
      <c r="F8" s="41">
        <v>17.477960586547852</v>
      </c>
      <c r="G8" s="41">
        <v>17.317926406860352</v>
      </c>
      <c r="H8" s="41">
        <f t="shared" ref="H8:H12" si="3">AVERAGE(E8:G8)</f>
        <v>17.277815500895183</v>
      </c>
      <c r="I8" s="41">
        <f t="shared" ref="I8:I33" si="4">STDEV(E8:G8)</f>
        <v>0.22292362099666768</v>
      </c>
      <c r="J8" s="40"/>
      <c r="K8" s="45"/>
      <c r="L8" s="45"/>
      <c r="M8" s="45"/>
    </row>
    <row r="9" spans="1:20" ht="14" x14ac:dyDescent="0.3">
      <c r="A9" s="93">
        <v>0.01</v>
      </c>
      <c r="B9" s="93">
        <f t="shared" si="0"/>
        <v>10000</v>
      </c>
      <c r="C9" s="93">
        <f t="shared" si="1"/>
        <v>50000</v>
      </c>
      <c r="D9" s="41">
        <f t="shared" si="2"/>
        <v>4.6989700043360187</v>
      </c>
      <c r="E9" s="41">
        <v>20.386756896972656</v>
      </c>
      <c r="F9" s="41">
        <v>20.816837310791016</v>
      </c>
      <c r="G9" s="41">
        <v>20.486923217773438</v>
      </c>
      <c r="H9" s="41">
        <f t="shared" si="3"/>
        <v>20.563505808512371</v>
      </c>
      <c r="I9" s="41">
        <f t="shared" si="4"/>
        <v>0.22503546496220969</v>
      </c>
      <c r="J9" s="40"/>
      <c r="K9" s="45"/>
      <c r="L9" s="45"/>
      <c r="M9" s="45"/>
    </row>
    <row r="10" spans="1:20" ht="14" x14ac:dyDescent="0.3">
      <c r="A10" s="93">
        <v>1E-3</v>
      </c>
      <c r="B10" s="93">
        <f t="shared" si="0"/>
        <v>1000</v>
      </c>
      <c r="C10" s="93">
        <f t="shared" si="1"/>
        <v>5000</v>
      </c>
      <c r="D10" s="41">
        <f t="shared" si="2"/>
        <v>3.6989700043360187</v>
      </c>
      <c r="E10" s="41">
        <v>23.869470596313477</v>
      </c>
      <c r="F10" s="41">
        <v>24.218732833862305</v>
      </c>
      <c r="G10" s="41">
        <v>24.253524780273438</v>
      </c>
      <c r="H10" s="41">
        <f t="shared" si="3"/>
        <v>24.113909403483074</v>
      </c>
      <c r="I10" s="41">
        <f t="shared" si="4"/>
        <v>0.21240378462174375</v>
      </c>
      <c r="J10" s="40"/>
      <c r="K10" s="45"/>
      <c r="L10" s="45"/>
      <c r="M10" s="45"/>
    </row>
    <row r="11" spans="1:20" ht="14" x14ac:dyDescent="0.3">
      <c r="A11" s="93">
        <v>1E-4</v>
      </c>
      <c r="B11" s="93">
        <f t="shared" si="0"/>
        <v>100</v>
      </c>
      <c r="C11" s="93">
        <f t="shared" si="1"/>
        <v>500</v>
      </c>
      <c r="D11" s="41">
        <f t="shared" si="2"/>
        <v>2.6989700043360187</v>
      </c>
      <c r="E11" s="41">
        <v>27.464496612548828</v>
      </c>
      <c r="F11" s="41">
        <v>27.330938339233398</v>
      </c>
      <c r="G11" s="41">
        <v>27.78038215637207</v>
      </c>
      <c r="H11" s="41">
        <f t="shared" si="3"/>
        <v>27.525272369384766</v>
      </c>
      <c r="I11" s="41">
        <f t="shared" si="4"/>
        <v>0.2308033917759458</v>
      </c>
      <c r="J11" s="40"/>
      <c r="K11" s="45"/>
      <c r="L11" s="45"/>
      <c r="M11" s="45"/>
    </row>
    <row r="12" spans="1:20" ht="14" x14ac:dyDescent="0.3">
      <c r="A12" s="93">
        <v>1.0000000000000001E-5</v>
      </c>
      <c r="B12" s="93">
        <f t="shared" si="0"/>
        <v>10</v>
      </c>
      <c r="C12" s="93">
        <f t="shared" si="1"/>
        <v>50</v>
      </c>
      <c r="D12" s="41">
        <f t="shared" si="2"/>
        <v>1.6989700043360187</v>
      </c>
      <c r="E12" s="41">
        <v>30.892333984375</v>
      </c>
      <c r="F12" s="41">
        <v>31.42219352722168</v>
      </c>
      <c r="G12" s="41">
        <v>30.977481842041016</v>
      </c>
      <c r="H12" s="41">
        <f t="shared" si="3"/>
        <v>31.097336451212566</v>
      </c>
      <c r="I12" s="41">
        <f t="shared" si="4"/>
        <v>0.28453757096589505</v>
      </c>
      <c r="J12" s="73"/>
    </row>
    <row r="13" spans="1:20" ht="14" x14ac:dyDescent="0.3">
      <c r="A13" s="93">
        <v>9.9999999999999995E-7</v>
      </c>
      <c r="B13" s="93">
        <f t="shared" si="0"/>
        <v>1</v>
      </c>
      <c r="C13" s="93">
        <f t="shared" si="1"/>
        <v>5</v>
      </c>
      <c r="D13" s="41">
        <f t="shared" si="2"/>
        <v>0.69897000433601886</v>
      </c>
      <c r="E13" s="41">
        <v>34.018569946289063</v>
      </c>
      <c r="F13" s="41">
        <v>33.8927001953125</v>
      </c>
      <c r="G13" s="41">
        <v>34.123798370361328</v>
      </c>
      <c r="H13" s="41">
        <f>AVERAGE(E13:G13)</f>
        <v>34.011689503987633</v>
      </c>
      <c r="I13" s="41">
        <f t="shared" si="4"/>
        <v>0.11570262310087098</v>
      </c>
      <c r="J13" s="73"/>
    </row>
    <row r="14" spans="1:20" ht="14" x14ac:dyDescent="0.3">
      <c r="A14" s="50"/>
      <c r="B14" s="50"/>
      <c r="C14" s="50"/>
      <c r="D14" s="50"/>
      <c r="E14" s="51"/>
      <c r="F14" s="51"/>
      <c r="G14" s="51"/>
      <c r="H14" s="41"/>
      <c r="I14" s="41"/>
      <c r="J14" s="73"/>
    </row>
    <row r="15" spans="1:20" ht="14" x14ac:dyDescent="0.3">
      <c r="A15" s="56" t="s">
        <v>45</v>
      </c>
      <c r="B15" s="56"/>
      <c r="C15" s="56"/>
      <c r="D15" s="56"/>
      <c r="E15" s="56"/>
      <c r="F15" s="56"/>
      <c r="G15" s="54"/>
      <c r="H15" s="41"/>
      <c r="I15" s="41"/>
      <c r="J15" s="73"/>
      <c r="O15" s="73"/>
      <c r="P15" s="23"/>
      <c r="Q15" s="24"/>
      <c r="R15" s="24"/>
      <c r="S15" s="24"/>
    </row>
    <row r="16" spans="1:20" ht="14" x14ac:dyDescent="0.3">
      <c r="A16" s="56" t="s">
        <v>15</v>
      </c>
      <c r="B16" s="56" t="s">
        <v>53</v>
      </c>
      <c r="C16" s="56" t="s">
        <v>54</v>
      </c>
      <c r="D16" s="56" t="s">
        <v>56</v>
      </c>
      <c r="E16" s="51" t="s">
        <v>57</v>
      </c>
      <c r="F16" s="51" t="s">
        <v>57</v>
      </c>
      <c r="G16" s="51" t="s">
        <v>57</v>
      </c>
      <c r="H16" s="51" t="s">
        <v>0</v>
      </c>
      <c r="I16" s="41" t="s">
        <v>66</v>
      </c>
      <c r="O16" s="73"/>
      <c r="P16" s="23"/>
      <c r="Q16" s="19"/>
      <c r="R16" s="19"/>
      <c r="S16" s="19"/>
      <c r="T16" s="22"/>
    </row>
    <row r="17" spans="1:20" ht="14" x14ac:dyDescent="0.3">
      <c r="A17" s="93">
        <v>1</v>
      </c>
      <c r="B17" s="93">
        <f>A17*1000000</f>
        <v>1000000</v>
      </c>
      <c r="C17" s="93">
        <f>B17*5</f>
        <v>5000000</v>
      </c>
      <c r="D17" s="41">
        <f>LOG(C17)</f>
        <v>6.6989700043360187</v>
      </c>
      <c r="E17" s="41">
        <v>14.170970916748047</v>
      </c>
      <c r="F17" s="41">
        <v>14.337306022644043</v>
      </c>
      <c r="G17" s="41">
        <v>13.8329010009765</v>
      </c>
      <c r="H17" s="41">
        <f>AVERAGE(E17:G17)</f>
        <v>14.113725980122863</v>
      </c>
      <c r="I17" s="41">
        <f t="shared" si="4"/>
        <v>0.25702887687529297</v>
      </c>
      <c r="O17" s="73"/>
      <c r="P17" s="23"/>
      <c r="Q17" s="19"/>
      <c r="R17" s="19"/>
      <c r="S17" s="19"/>
    </row>
    <row r="18" spans="1:20" ht="14" x14ac:dyDescent="0.3">
      <c r="A18" s="93">
        <v>0.1</v>
      </c>
      <c r="B18" s="93">
        <f t="shared" ref="B18:B23" si="5">A18*1000000</f>
        <v>100000</v>
      </c>
      <c r="C18" s="93">
        <f t="shared" ref="C18:C23" si="6">B18*5</f>
        <v>500000</v>
      </c>
      <c r="D18" s="41">
        <f t="shared" ref="D18:D23" si="7">LOG(C18)</f>
        <v>5.6989700043360187</v>
      </c>
      <c r="E18" s="41">
        <v>17.414546966552734</v>
      </c>
      <c r="F18" s="41">
        <v>17.505573272705078</v>
      </c>
      <c r="G18" s="41">
        <v>17.592765808105469</v>
      </c>
      <c r="H18" s="41">
        <f t="shared" ref="H18:H22" si="8">AVERAGE(E18:G18)</f>
        <v>17.504295349121094</v>
      </c>
      <c r="I18" s="41">
        <f t="shared" si="4"/>
        <v>8.9116293053596751E-2</v>
      </c>
      <c r="O18" s="73"/>
      <c r="P18" s="23"/>
      <c r="Q18" s="19"/>
      <c r="R18" s="19"/>
      <c r="S18" s="19"/>
    </row>
    <row r="19" spans="1:20" ht="14" x14ac:dyDescent="0.3">
      <c r="A19" s="93">
        <v>0.01</v>
      </c>
      <c r="B19" s="93">
        <f t="shared" si="5"/>
        <v>10000</v>
      </c>
      <c r="C19" s="93">
        <f t="shared" si="6"/>
        <v>50000</v>
      </c>
      <c r="D19" s="41">
        <f t="shared" si="7"/>
        <v>4.6989700043360187</v>
      </c>
      <c r="E19" s="41">
        <v>20.597454071044922</v>
      </c>
      <c r="F19" s="41">
        <v>19.940334320068359</v>
      </c>
      <c r="G19" s="41">
        <v>20.993005752563477</v>
      </c>
      <c r="H19" s="41">
        <f t="shared" si="8"/>
        <v>20.510264714558918</v>
      </c>
      <c r="I19" s="41">
        <f t="shared" si="4"/>
        <v>0.53172434034108584</v>
      </c>
      <c r="O19" s="73"/>
      <c r="P19" s="23"/>
      <c r="Q19" s="19"/>
      <c r="R19" s="19"/>
      <c r="S19" s="19"/>
    </row>
    <row r="20" spans="1:20" ht="14" x14ac:dyDescent="0.3">
      <c r="A20" s="93">
        <v>1E-3</v>
      </c>
      <c r="B20" s="93">
        <f t="shared" si="5"/>
        <v>1000</v>
      </c>
      <c r="C20" s="93">
        <f t="shared" si="6"/>
        <v>5000</v>
      </c>
      <c r="D20" s="41">
        <f t="shared" si="7"/>
        <v>3.6989700043360187</v>
      </c>
      <c r="E20" s="41">
        <v>24.104574203491211</v>
      </c>
      <c r="F20" s="41">
        <v>24.29426383972168</v>
      </c>
      <c r="G20" s="41">
        <v>24.073959350585938</v>
      </c>
      <c r="H20" s="41">
        <f t="shared" si="8"/>
        <v>24.157599131266277</v>
      </c>
      <c r="I20" s="41">
        <f t="shared" si="4"/>
        <v>0.1193408949501521</v>
      </c>
      <c r="O20" s="73"/>
      <c r="P20" s="23"/>
      <c r="Q20" s="19"/>
      <c r="R20" s="19"/>
      <c r="S20" s="19"/>
    </row>
    <row r="21" spans="1:20" ht="14" x14ac:dyDescent="0.3">
      <c r="A21" s="93">
        <v>1E-4</v>
      </c>
      <c r="B21" s="93">
        <f t="shared" si="5"/>
        <v>100</v>
      </c>
      <c r="C21" s="93">
        <f t="shared" si="6"/>
        <v>500</v>
      </c>
      <c r="D21" s="41">
        <f t="shared" si="7"/>
        <v>2.6989700043360187</v>
      </c>
      <c r="E21" s="41">
        <v>27.350629806518555</v>
      </c>
      <c r="F21" s="41">
        <v>27.58326530456543</v>
      </c>
      <c r="G21" s="41">
        <v>27.594915390014648</v>
      </c>
      <c r="H21" s="41">
        <f t="shared" si="8"/>
        <v>27.509603500366211</v>
      </c>
      <c r="I21" s="41">
        <f t="shared" si="4"/>
        <v>0.13779843113918161</v>
      </c>
      <c r="O21" s="73"/>
      <c r="P21" s="23"/>
      <c r="Q21" s="19"/>
      <c r="R21" s="19"/>
      <c r="S21" s="19"/>
    </row>
    <row r="22" spans="1:20" ht="14" x14ac:dyDescent="0.3">
      <c r="A22" s="93">
        <v>1.0000000000000001E-5</v>
      </c>
      <c r="B22" s="93">
        <f t="shared" si="5"/>
        <v>10</v>
      </c>
      <c r="C22" s="93">
        <f t="shared" si="6"/>
        <v>50</v>
      </c>
      <c r="D22" s="41">
        <f t="shared" si="7"/>
        <v>1.6989700043360187</v>
      </c>
      <c r="E22" s="41">
        <v>30.542627334594727</v>
      </c>
      <c r="F22" s="41">
        <v>30.90654182434082</v>
      </c>
      <c r="G22" s="41">
        <v>30.695819854736328</v>
      </c>
      <c r="H22" s="41">
        <f t="shared" si="8"/>
        <v>30.714996337890625</v>
      </c>
      <c r="I22" s="41">
        <f t="shared" si="4"/>
        <v>0.18271355201904213</v>
      </c>
      <c r="O22" s="73"/>
      <c r="P22" s="23"/>
      <c r="Q22" s="19"/>
      <c r="R22" s="19"/>
      <c r="S22" s="19"/>
      <c r="T22" s="19"/>
    </row>
    <row r="23" spans="1:20" ht="14" x14ac:dyDescent="0.3">
      <c r="A23" s="93">
        <v>9.9999999999999995E-7</v>
      </c>
      <c r="B23" s="93">
        <f t="shared" si="5"/>
        <v>1</v>
      </c>
      <c r="C23" s="93">
        <f t="shared" si="6"/>
        <v>5</v>
      </c>
      <c r="D23" s="41">
        <f t="shared" si="7"/>
        <v>0.69897000433601886</v>
      </c>
      <c r="E23" s="41">
        <v>33.895915985107422</v>
      </c>
      <c r="F23" s="41">
        <v>34.240119934082031</v>
      </c>
      <c r="G23" s="41">
        <v>35.257728576660156</v>
      </c>
      <c r="H23" s="41">
        <f>AVERAGE(E23:G23)</f>
        <v>34.464588165283203</v>
      </c>
      <c r="I23" s="41">
        <f t="shared" si="4"/>
        <v>0.7081121900813675</v>
      </c>
    </row>
    <row r="24" spans="1:20" ht="14" x14ac:dyDescent="0.3">
      <c r="A24" s="54"/>
      <c r="B24" s="54"/>
      <c r="C24" s="54"/>
      <c r="D24" s="54"/>
      <c r="E24" s="41"/>
      <c r="F24" s="41"/>
      <c r="G24" s="41"/>
      <c r="H24" s="41"/>
      <c r="I24" s="41"/>
      <c r="J24" s="73"/>
      <c r="O24" s="19"/>
    </row>
    <row r="25" spans="1:20" ht="14" x14ac:dyDescent="0.3">
      <c r="A25" s="56" t="s">
        <v>44</v>
      </c>
      <c r="B25" s="56"/>
      <c r="C25" s="56"/>
      <c r="D25" s="56"/>
      <c r="E25" s="56"/>
      <c r="F25" s="56"/>
      <c r="G25" s="54"/>
      <c r="H25" s="41"/>
      <c r="I25" s="41"/>
      <c r="J25" s="73"/>
      <c r="O25" s="19"/>
    </row>
    <row r="26" spans="1:20" ht="14" x14ac:dyDescent="0.3">
      <c r="A26" s="56" t="s">
        <v>15</v>
      </c>
      <c r="B26" s="56" t="s">
        <v>53</v>
      </c>
      <c r="C26" s="56" t="s">
        <v>54</v>
      </c>
      <c r="D26" s="56" t="s">
        <v>56</v>
      </c>
      <c r="E26" s="51" t="s">
        <v>57</v>
      </c>
      <c r="F26" s="51" t="s">
        <v>57</v>
      </c>
      <c r="G26" s="51" t="s">
        <v>57</v>
      </c>
      <c r="H26" s="51" t="s">
        <v>0</v>
      </c>
      <c r="I26" s="41" t="s">
        <v>66</v>
      </c>
      <c r="J26" s="73"/>
      <c r="O26" s="19"/>
    </row>
    <row r="27" spans="1:20" ht="14" x14ac:dyDescent="0.3">
      <c r="A27" s="93">
        <v>1</v>
      </c>
      <c r="B27" s="93">
        <f>A27*1000000</f>
        <v>1000000</v>
      </c>
      <c r="C27" s="93">
        <f>B27*5</f>
        <v>5000000</v>
      </c>
      <c r="D27" s="41">
        <f>LOG(C27)</f>
        <v>6.6989700043360187</v>
      </c>
      <c r="E27" s="41">
        <v>16.752315521240234</v>
      </c>
      <c r="F27" s="41">
        <v>16.256595611572266</v>
      </c>
      <c r="G27" s="41">
        <v>16.774726867675781</v>
      </c>
      <c r="H27" s="41">
        <f>AVERAGE(E27:G27)</f>
        <v>16.594546000162762</v>
      </c>
      <c r="I27" s="41">
        <f t="shared" si="4"/>
        <v>0.29288806048320465</v>
      </c>
      <c r="J27" s="10"/>
      <c r="K27" s="10"/>
      <c r="M27" s="10"/>
      <c r="O27" s="19"/>
    </row>
    <row r="28" spans="1:20" ht="14" x14ac:dyDescent="0.3">
      <c r="A28" s="93">
        <v>0.1</v>
      </c>
      <c r="B28" s="93">
        <f t="shared" ref="B28:B33" si="9">A28*1000000</f>
        <v>100000</v>
      </c>
      <c r="C28" s="93">
        <f t="shared" ref="C28:C33" si="10">B28*5</f>
        <v>500000</v>
      </c>
      <c r="D28" s="41">
        <f t="shared" ref="D28:D33" si="11">LOG(C28)</f>
        <v>5.6989700043360187</v>
      </c>
      <c r="E28" s="41">
        <v>18.389261245727539</v>
      </c>
      <c r="F28" s="41">
        <v>19.217962265014648</v>
      </c>
      <c r="G28" s="41">
        <v>18.956565856933594</v>
      </c>
      <c r="H28" s="41">
        <f t="shared" ref="H28:H32" si="12">AVERAGE(E28:G28)</f>
        <v>18.854596455891926</v>
      </c>
      <c r="I28" s="41">
        <f t="shared" si="4"/>
        <v>0.42365630398174259</v>
      </c>
      <c r="J28" s="10"/>
      <c r="K28" s="10"/>
      <c r="M28" s="10"/>
      <c r="O28" s="19"/>
    </row>
    <row r="29" spans="1:20" ht="14" x14ac:dyDescent="0.3">
      <c r="A29" s="93">
        <v>0.01</v>
      </c>
      <c r="B29" s="93">
        <f t="shared" si="9"/>
        <v>10000</v>
      </c>
      <c r="C29" s="93">
        <f t="shared" si="10"/>
        <v>50000</v>
      </c>
      <c r="D29" s="41">
        <f t="shared" si="11"/>
        <v>4.6989700043360187</v>
      </c>
      <c r="E29" s="41">
        <v>22.547000885009766</v>
      </c>
      <c r="F29" s="41">
        <v>22.193998336791992</v>
      </c>
      <c r="G29" s="41">
        <v>22.177120208740234</v>
      </c>
      <c r="H29" s="41">
        <f t="shared" si="12"/>
        <v>22.306039810180664</v>
      </c>
      <c r="I29" s="41">
        <f t="shared" si="4"/>
        <v>0.20884898249388192</v>
      </c>
      <c r="J29" s="10"/>
      <c r="K29" s="10"/>
      <c r="M29" s="10"/>
      <c r="O29" s="19"/>
    </row>
    <row r="30" spans="1:20" ht="14" x14ac:dyDescent="0.3">
      <c r="A30" s="93">
        <v>1E-3</v>
      </c>
      <c r="B30" s="93">
        <f t="shared" si="9"/>
        <v>1000</v>
      </c>
      <c r="C30" s="93">
        <f t="shared" si="10"/>
        <v>5000</v>
      </c>
      <c r="D30" s="41">
        <f t="shared" si="11"/>
        <v>3.6989700043360187</v>
      </c>
      <c r="E30" s="41">
        <v>27.687549591064453</v>
      </c>
      <c r="F30" s="41">
        <v>27.526308059692383</v>
      </c>
      <c r="G30" s="41">
        <v>27.522525787353516</v>
      </c>
      <c r="H30" s="41">
        <f t="shared" si="12"/>
        <v>27.578794479370117</v>
      </c>
      <c r="I30" s="41">
        <f t="shared" si="4"/>
        <v>9.4203673684984043E-2</v>
      </c>
      <c r="J30" s="2"/>
      <c r="K30" s="2"/>
      <c r="L30" s="2"/>
      <c r="M30" s="2"/>
      <c r="N30" s="90"/>
      <c r="O30" s="19"/>
    </row>
    <row r="31" spans="1:20" ht="14" x14ac:dyDescent="0.3">
      <c r="A31" s="93">
        <v>1E-4</v>
      </c>
      <c r="B31" s="93">
        <f t="shared" si="9"/>
        <v>100</v>
      </c>
      <c r="C31" s="93">
        <f t="shared" si="10"/>
        <v>500</v>
      </c>
      <c r="D31" s="41">
        <f t="shared" si="11"/>
        <v>2.6989700043360187</v>
      </c>
      <c r="E31" s="41">
        <v>29.183731079101563</v>
      </c>
      <c r="F31" s="41">
        <v>29.768056869506836</v>
      </c>
      <c r="G31" s="41">
        <v>29.779232025146484</v>
      </c>
      <c r="H31" s="41">
        <f t="shared" si="12"/>
        <v>29.577006657918293</v>
      </c>
      <c r="I31" s="41">
        <f t="shared" si="4"/>
        <v>0.34063247304994154</v>
      </c>
      <c r="J31" s="2"/>
      <c r="K31" s="2"/>
      <c r="L31" s="2"/>
      <c r="M31" s="2"/>
      <c r="N31" s="90"/>
    </row>
    <row r="32" spans="1:20" ht="14" x14ac:dyDescent="0.3">
      <c r="A32" s="93">
        <v>1.0000000000000001E-5</v>
      </c>
      <c r="B32" s="93">
        <f t="shared" si="9"/>
        <v>10</v>
      </c>
      <c r="C32" s="93">
        <f t="shared" si="10"/>
        <v>50</v>
      </c>
      <c r="D32" s="41">
        <f t="shared" si="11"/>
        <v>1.6989700043360187</v>
      </c>
      <c r="E32" s="41">
        <v>32.180431365966797</v>
      </c>
      <c r="F32" s="41">
        <v>32.735565185546875</v>
      </c>
      <c r="G32" s="41">
        <v>32.267536163330078</v>
      </c>
      <c r="H32" s="41">
        <f t="shared" si="12"/>
        <v>32.394510904947914</v>
      </c>
      <c r="I32" s="41">
        <f t="shared" si="4"/>
        <v>0.29855540217366577</v>
      </c>
      <c r="J32" s="89"/>
      <c r="K32" s="89"/>
      <c r="L32" s="91"/>
      <c r="M32" s="2"/>
      <c r="N32" s="90"/>
    </row>
    <row r="33" spans="1:14" ht="14" x14ac:dyDescent="0.3">
      <c r="A33" s="93">
        <v>9.9999999999999995E-7</v>
      </c>
      <c r="B33" s="93">
        <f t="shared" si="9"/>
        <v>1</v>
      </c>
      <c r="C33" s="93">
        <f t="shared" si="10"/>
        <v>5</v>
      </c>
      <c r="D33" s="41">
        <f t="shared" si="11"/>
        <v>0.69897000433601886</v>
      </c>
      <c r="E33" s="41">
        <v>35.329044342041016</v>
      </c>
      <c r="F33" s="41">
        <v>34.716495513916016</v>
      </c>
      <c r="G33" s="41">
        <v>36.849117279052734</v>
      </c>
      <c r="H33" s="41">
        <f>AVERAGE(E33:G33)</f>
        <v>35.631552378336586</v>
      </c>
      <c r="I33" s="41">
        <f t="shared" si="4"/>
        <v>1.0980219634876462</v>
      </c>
      <c r="J33" s="89"/>
      <c r="K33" s="89"/>
      <c r="L33" s="91"/>
      <c r="M33" s="2"/>
      <c r="N33" s="90"/>
    </row>
    <row r="34" spans="1:14" ht="14" x14ac:dyDescent="0.3">
      <c r="A34" s="54"/>
      <c r="B34" s="54"/>
      <c r="C34" s="54"/>
      <c r="D34" s="54"/>
      <c r="E34" s="41"/>
      <c r="F34" s="41"/>
      <c r="G34" s="41"/>
      <c r="H34" s="41"/>
      <c r="I34" s="41"/>
      <c r="J34" s="89"/>
      <c r="K34" s="89"/>
      <c r="L34" s="91"/>
      <c r="M34" s="2"/>
      <c r="N34" s="90"/>
    </row>
    <row r="35" spans="1:14" ht="14" x14ac:dyDescent="0.3">
      <c r="A35" s="56" t="s">
        <v>47</v>
      </c>
      <c r="B35" s="56"/>
      <c r="C35" s="56"/>
      <c r="D35" s="56"/>
      <c r="E35" s="56"/>
      <c r="F35" s="54"/>
      <c r="G35" s="41"/>
      <c r="H35" s="41"/>
      <c r="I35" s="41"/>
      <c r="J35" s="42"/>
      <c r="K35" s="92"/>
      <c r="L35" s="2"/>
      <c r="M35" s="90"/>
      <c r="N35" s="90"/>
    </row>
    <row r="36" spans="1:14" ht="14" x14ac:dyDescent="0.3">
      <c r="A36" s="56" t="s">
        <v>15</v>
      </c>
      <c r="B36" s="56" t="s">
        <v>53</v>
      </c>
      <c r="C36" s="56" t="s">
        <v>54</v>
      </c>
      <c r="D36" s="56" t="s">
        <v>56</v>
      </c>
      <c r="E36" s="51" t="s">
        <v>4</v>
      </c>
      <c r="F36" s="51" t="s">
        <v>5</v>
      </c>
      <c r="G36" s="51" t="s">
        <v>18</v>
      </c>
      <c r="H36" s="51" t="s">
        <v>0</v>
      </c>
      <c r="I36" s="41"/>
      <c r="J36" s="42"/>
      <c r="K36" s="92"/>
      <c r="L36" s="2"/>
      <c r="M36" s="90"/>
      <c r="N36" s="90"/>
    </row>
    <row r="37" spans="1:14" ht="14" x14ac:dyDescent="0.3">
      <c r="A37" s="93">
        <v>1</v>
      </c>
      <c r="B37" s="93">
        <f>A37*1000000</f>
        <v>1000000</v>
      </c>
      <c r="C37" s="93">
        <f>B37*5</f>
        <v>5000000</v>
      </c>
      <c r="D37" s="41">
        <f>LOG(C37)</f>
        <v>6.6989700043360187</v>
      </c>
      <c r="E37" s="41">
        <v>30.964937210083008</v>
      </c>
      <c r="F37" s="41">
        <v>31.054315567016602</v>
      </c>
      <c r="G37" s="41">
        <v>31.142070770263672</v>
      </c>
      <c r="H37" s="41">
        <f>AVERAGE(E37:G37)</f>
        <v>31.053774515787762</v>
      </c>
      <c r="I37" s="41"/>
      <c r="J37" s="42"/>
      <c r="K37" s="92"/>
      <c r="L37" s="2"/>
      <c r="M37" s="90"/>
      <c r="N37" s="90"/>
    </row>
    <row r="38" spans="1:14" ht="14" x14ac:dyDescent="0.3">
      <c r="A38" s="93">
        <v>0.1</v>
      </c>
      <c r="B38" s="93">
        <f t="shared" ref="B38:B43" si="13">A38*1000000</f>
        <v>100000</v>
      </c>
      <c r="C38" s="93">
        <f t="shared" ref="C38:C43" si="14">B38*5</f>
        <v>500000</v>
      </c>
      <c r="D38" s="41">
        <f t="shared" ref="D38:D43" si="15">LOG(C38)</f>
        <v>5.6989700043360187</v>
      </c>
      <c r="E38" s="41">
        <v>33.4027099609375</v>
      </c>
      <c r="F38" s="41">
        <v>34.848175048828125</v>
      </c>
      <c r="G38" s="41">
        <v>33.24005126953125</v>
      </c>
      <c r="H38" s="41">
        <f>AVERAGE(E38:G38)</f>
        <v>33.830312093098961</v>
      </c>
      <c r="I38" s="41"/>
      <c r="J38" s="42"/>
      <c r="K38" s="92"/>
      <c r="L38" s="2"/>
      <c r="M38" s="90"/>
      <c r="N38" s="90"/>
    </row>
    <row r="39" spans="1:14" ht="14" x14ac:dyDescent="0.3">
      <c r="A39" s="93">
        <v>0.01</v>
      </c>
      <c r="B39" s="93">
        <f t="shared" si="13"/>
        <v>10000</v>
      </c>
      <c r="C39" s="93">
        <f t="shared" si="14"/>
        <v>50000</v>
      </c>
      <c r="D39" s="41">
        <f t="shared" si="15"/>
        <v>4.6989700043360187</v>
      </c>
      <c r="E39" s="41" t="s">
        <v>2</v>
      </c>
      <c r="F39" s="41" t="s">
        <v>2</v>
      </c>
      <c r="G39" s="41" t="s">
        <v>2</v>
      </c>
      <c r="H39" s="41"/>
      <c r="I39" s="41"/>
      <c r="J39" s="42"/>
      <c r="K39" s="92"/>
      <c r="L39" s="2"/>
      <c r="M39" s="90"/>
      <c r="N39" s="90"/>
    </row>
    <row r="40" spans="1:14" ht="14" x14ac:dyDescent="0.3">
      <c r="A40" s="93">
        <v>1E-3</v>
      </c>
      <c r="B40" s="93">
        <f t="shared" si="13"/>
        <v>1000</v>
      </c>
      <c r="C40" s="93">
        <f t="shared" si="14"/>
        <v>5000</v>
      </c>
      <c r="D40" s="41">
        <f t="shared" si="15"/>
        <v>3.6989700043360187</v>
      </c>
      <c r="E40" s="41" t="s">
        <v>2</v>
      </c>
      <c r="F40" s="41" t="s">
        <v>2</v>
      </c>
      <c r="G40" s="41" t="s">
        <v>2</v>
      </c>
      <c r="H40" s="41"/>
      <c r="I40" s="41"/>
      <c r="J40" s="42"/>
      <c r="K40" s="92"/>
      <c r="L40" s="2"/>
      <c r="M40" s="90"/>
      <c r="N40" s="90"/>
    </row>
    <row r="41" spans="1:14" ht="14" x14ac:dyDescent="0.3">
      <c r="A41" s="93">
        <v>1E-4</v>
      </c>
      <c r="B41" s="93">
        <f t="shared" si="13"/>
        <v>100</v>
      </c>
      <c r="C41" s="93">
        <f t="shared" si="14"/>
        <v>500</v>
      </c>
      <c r="D41" s="41">
        <f t="shared" si="15"/>
        <v>2.6989700043360187</v>
      </c>
      <c r="E41" s="41" t="s">
        <v>2</v>
      </c>
      <c r="F41" s="41" t="s">
        <v>2</v>
      </c>
      <c r="G41" s="41" t="s">
        <v>2</v>
      </c>
      <c r="H41" s="41"/>
      <c r="I41" s="41"/>
      <c r="J41" s="42"/>
      <c r="K41" s="92"/>
      <c r="L41" s="2"/>
      <c r="M41" s="90"/>
      <c r="N41" s="90"/>
    </row>
    <row r="42" spans="1:14" ht="14" x14ac:dyDescent="0.3">
      <c r="A42" s="93">
        <v>1.0000000000000001E-5</v>
      </c>
      <c r="B42" s="93">
        <f t="shared" si="13"/>
        <v>10</v>
      </c>
      <c r="C42" s="93">
        <f t="shared" si="14"/>
        <v>50</v>
      </c>
      <c r="D42" s="41">
        <f t="shared" si="15"/>
        <v>1.6989700043360187</v>
      </c>
      <c r="E42" s="41" t="s">
        <v>2</v>
      </c>
      <c r="F42" s="41" t="s">
        <v>2</v>
      </c>
      <c r="G42" s="41" t="s">
        <v>2</v>
      </c>
      <c r="H42" s="41"/>
      <c r="I42" s="41"/>
      <c r="J42" s="42"/>
      <c r="K42" s="92"/>
      <c r="L42" s="2"/>
      <c r="M42" s="90"/>
      <c r="N42" s="90"/>
    </row>
    <row r="43" spans="1:14" ht="14" x14ac:dyDescent="0.3">
      <c r="A43" s="93">
        <v>9.9999999999999995E-7</v>
      </c>
      <c r="B43" s="93">
        <f t="shared" si="13"/>
        <v>1</v>
      </c>
      <c r="C43" s="93">
        <f t="shared" si="14"/>
        <v>5</v>
      </c>
      <c r="D43" s="41">
        <f t="shared" si="15"/>
        <v>0.69897000433601886</v>
      </c>
      <c r="E43" s="41" t="s">
        <v>2</v>
      </c>
      <c r="F43" s="41" t="s">
        <v>2</v>
      </c>
      <c r="G43" s="41" t="s">
        <v>2</v>
      </c>
      <c r="H43" s="41"/>
      <c r="I43" s="41"/>
      <c r="J43" s="42"/>
      <c r="K43" s="92"/>
      <c r="L43" s="2"/>
      <c r="M43" s="90"/>
      <c r="N43" s="90"/>
    </row>
    <row r="44" spans="1:14" ht="14" x14ac:dyDescent="0.3">
      <c r="A44" s="10"/>
      <c r="B44" s="10"/>
      <c r="C44" s="10"/>
      <c r="D44" s="10"/>
      <c r="E44" s="10"/>
      <c r="F44" s="10"/>
      <c r="G44" s="10"/>
      <c r="H44" s="10"/>
      <c r="I44" s="10"/>
      <c r="J44" s="42"/>
      <c r="K44" s="92"/>
      <c r="L44" s="2"/>
      <c r="M44" s="90"/>
      <c r="N44" s="90"/>
    </row>
    <row r="45" spans="1:14" ht="14" x14ac:dyDescent="0.3">
      <c r="A45" s="10"/>
      <c r="B45" s="10"/>
      <c r="C45" s="10"/>
      <c r="D45" s="10"/>
      <c r="E45" s="10"/>
      <c r="F45" s="10"/>
      <c r="G45" s="10"/>
      <c r="H45" s="10"/>
      <c r="I45" s="10"/>
      <c r="J45" s="42"/>
      <c r="K45" s="92"/>
      <c r="L45" s="2"/>
      <c r="M45" s="90"/>
      <c r="N45" s="90"/>
    </row>
    <row r="46" spans="1:14" ht="14" x14ac:dyDescent="0.3">
      <c r="A46" s="10"/>
      <c r="B46" s="10"/>
      <c r="C46" s="10"/>
      <c r="D46" s="10"/>
      <c r="E46" s="10"/>
      <c r="F46" s="10"/>
      <c r="G46" s="10"/>
      <c r="H46" s="10"/>
      <c r="I46" s="10"/>
      <c r="J46" s="42"/>
      <c r="K46" s="92"/>
      <c r="L46" s="2"/>
      <c r="M46" s="90"/>
      <c r="N46" s="90"/>
    </row>
    <row r="47" spans="1:14" ht="14" x14ac:dyDescent="0.3">
      <c r="A47" s="10"/>
      <c r="B47" s="10"/>
      <c r="C47" s="10"/>
      <c r="D47" s="10"/>
      <c r="E47" s="10"/>
      <c r="F47" s="10"/>
      <c r="G47" s="10"/>
      <c r="H47" s="10"/>
      <c r="I47" s="10"/>
      <c r="J47" s="42"/>
      <c r="K47" s="92"/>
      <c r="L47" s="2"/>
      <c r="M47" s="90"/>
      <c r="N47" s="90"/>
    </row>
    <row r="48" spans="1:14" ht="14" x14ac:dyDescent="0.3">
      <c r="A48" s="10"/>
      <c r="B48" s="10"/>
      <c r="C48" s="10"/>
      <c r="D48" s="10"/>
      <c r="E48" s="10"/>
      <c r="F48" s="10"/>
      <c r="G48" s="10"/>
      <c r="H48" s="10"/>
      <c r="I48" s="10"/>
      <c r="J48" s="42"/>
      <c r="K48" s="92"/>
      <c r="L48" s="2"/>
      <c r="M48" s="90"/>
      <c r="N48" s="90"/>
    </row>
    <row r="49" spans="1:10" ht="14" x14ac:dyDescent="0.3">
      <c r="A49" s="10"/>
      <c r="B49" s="10"/>
      <c r="C49" s="10"/>
      <c r="D49" s="10"/>
      <c r="E49" s="10"/>
      <c r="F49" s="10"/>
      <c r="G49" s="10"/>
      <c r="H49" s="10"/>
      <c r="I49" s="10"/>
      <c r="J49" s="73"/>
    </row>
    <row r="50" spans="1:10" ht="14" x14ac:dyDescent="0.3">
      <c r="A50" s="10"/>
      <c r="B50" s="10"/>
      <c r="C50" s="10"/>
      <c r="D50" s="10"/>
      <c r="E50" s="10"/>
      <c r="F50" s="10"/>
      <c r="G50" s="10"/>
      <c r="H50" s="10"/>
      <c r="I50" s="10"/>
      <c r="J50" s="73"/>
    </row>
    <row r="51" spans="1:10" ht="14" x14ac:dyDescent="0.3">
      <c r="A51" s="10"/>
      <c r="B51" s="10"/>
      <c r="C51" s="10"/>
      <c r="D51" s="10"/>
      <c r="E51" s="10"/>
      <c r="F51" s="10"/>
      <c r="G51" s="10"/>
      <c r="H51" s="10"/>
      <c r="I51" s="10"/>
      <c r="J51" s="73"/>
    </row>
    <row r="52" spans="1:10" ht="14" x14ac:dyDescent="0.3">
      <c r="A52" s="10"/>
      <c r="B52" s="10"/>
      <c r="C52" s="10"/>
      <c r="D52" s="10"/>
      <c r="E52" s="10"/>
      <c r="F52" s="10"/>
      <c r="G52" s="10"/>
      <c r="H52" s="10"/>
      <c r="I52" s="10"/>
      <c r="J52" s="73"/>
    </row>
    <row r="53" spans="1:10" ht="14" x14ac:dyDescent="0.3">
      <c r="A53" s="10"/>
      <c r="B53" s="10"/>
      <c r="C53" s="10"/>
      <c r="D53" s="10"/>
      <c r="E53" s="10"/>
      <c r="F53" s="10"/>
      <c r="G53" s="10"/>
      <c r="H53" s="10"/>
      <c r="I53" s="10"/>
      <c r="J53" s="73"/>
    </row>
    <row r="54" spans="1:10" ht="14" x14ac:dyDescent="0.3">
      <c r="A54" s="43"/>
      <c r="B54" s="43"/>
      <c r="C54" s="43"/>
      <c r="D54" s="43"/>
      <c r="E54" s="66"/>
      <c r="F54" s="40"/>
      <c r="G54" s="40"/>
      <c r="H54" s="40"/>
      <c r="I54" s="40"/>
      <c r="J54" s="73"/>
    </row>
    <row r="55" spans="1:10" ht="14" x14ac:dyDescent="0.3">
      <c r="A55" s="43"/>
      <c r="B55" s="43"/>
      <c r="C55" s="43"/>
      <c r="D55" s="43"/>
      <c r="E55" s="40"/>
      <c r="F55" s="40"/>
      <c r="G55" s="40"/>
      <c r="H55" s="40"/>
      <c r="I55" s="40"/>
      <c r="J55" s="73"/>
    </row>
    <row r="56" spans="1:10" ht="14" x14ac:dyDescent="0.3">
      <c r="A56" s="43"/>
      <c r="B56" s="43"/>
      <c r="C56" s="43"/>
      <c r="D56" s="43"/>
      <c r="E56" s="40"/>
      <c r="F56" s="40"/>
      <c r="G56" s="40"/>
      <c r="H56" s="40"/>
      <c r="I56" s="40"/>
      <c r="J56" s="73"/>
    </row>
    <row r="57" spans="1:10" ht="14" x14ac:dyDescent="0.3">
      <c r="A57" s="43"/>
      <c r="B57" s="43"/>
      <c r="C57" s="43"/>
      <c r="D57" s="43"/>
      <c r="E57" s="40"/>
      <c r="F57" s="40"/>
      <c r="G57" s="40"/>
      <c r="H57" s="40"/>
      <c r="I57" s="40"/>
      <c r="J57" s="73"/>
    </row>
    <row r="58" spans="1:10" ht="14" x14ac:dyDescent="0.3">
      <c r="A58" s="43"/>
      <c r="B58" s="43"/>
      <c r="C58" s="43"/>
      <c r="D58" s="43"/>
      <c r="E58" s="40"/>
      <c r="F58" s="40"/>
      <c r="G58" s="40"/>
      <c r="H58" s="40"/>
      <c r="I58" s="40"/>
      <c r="J58" s="73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zoomScale="41" zoomScaleNormal="140" zoomScalePageLayoutView="130" workbookViewId="0">
      <selection activeCell="A6" sqref="A6:I20"/>
    </sheetView>
  </sheetViews>
  <sheetFormatPr defaultColWidth="10.7265625" defaultRowHeight="14" x14ac:dyDescent="0.3"/>
  <cols>
    <col min="1" max="1" width="24" style="36" customWidth="1"/>
    <col min="2" max="4" width="11.7265625" style="36" customWidth="1"/>
    <col min="5" max="8" width="10.7265625" style="70"/>
    <col min="9" max="12" width="10.7265625" style="36"/>
    <col min="13" max="13" width="10.7265625" style="70"/>
    <col min="14" max="16384" width="10.7265625" style="36"/>
  </cols>
  <sheetData>
    <row r="1" spans="1:22" x14ac:dyDescent="0.3">
      <c r="A1" s="68" t="s">
        <v>19</v>
      </c>
      <c r="B1" s="68"/>
      <c r="C1" s="68"/>
      <c r="D1" s="68"/>
      <c r="E1" s="69"/>
      <c r="F1" s="69"/>
      <c r="G1" s="45"/>
      <c r="H1" s="45"/>
      <c r="I1" s="45"/>
      <c r="J1" s="44"/>
    </row>
    <row r="2" spans="1:22" x14ac:dyDescent="0.3">
      <c r="A2" s="71" t="s">
        <v>20</v>
      </c>
      <c r="B2" s="71"/>
      <c r="C2" s="71"/>
      <c r="D2" s="71"/>
      <c r="E2" s="69"/>
      <c r="F2" s="69"/>
      <c r="G2" s="45"/>
      <c r="H2" s="45"/>
      <c r="I2" s="45"/>
      <c r="J2" s="44"/>
    </row>
    <row r="3" spans="1:22" x14ac:dyDescent="0.3">
      <c r="A3" s="71"/>
      <c r="B3" s="71"/>
      <c r="C3" s="71"/>
      <c r="D3" s="71"/>
      <c r="E3" s="69"/>
      <c r="F3" s="69"/>
      <c r="G3" s="45"/>
      <c r="H3" s="45"/>
      <c r="I3" s="45"/>
      <c r="J3" s="44"/>
    </row>
    <row r="4" spans="1:22" x14ac:dyDescent="0.3">
      <c r="A4" s="72" t="s">
        <v>30</v>
      </c>
      <c r="B4" s="72"/>
      <c r="C4" s="72"/>
      <c r="D4" s="72"/>
      <c r="E4" s="69"/>
      <c r="F4" s="69"/>
      <c r="G4" s="45"/>
      <c r="H4" s="45"/>
      <c r="I4" s="45"/>
      <c r="J4" s="44"/>
      <c r="T4" s="73"/>
      <c r="U4" s="74"/>
      <c r="V4" s="70"/>
    </row>
    <row r="5" spans="1:22" x14ac:dyDescent="0.3">
      <c r="A5" s="63"/>
      <c r="B5" s="63"/>
      <c r="C5" s="63"/>
      <c r="D5" s="63"/>
      <c r="E5" s="53"/>
      <c r="F5" s="53"/>
      <c r="G5" s="40"/>
      <c r="H5" s="40"/>
      <c r="I5" s="40"/>
      <c r="J5" s="43"/>
      <c r="K5" s="37"/>
      <c r="L5" s="37"/>
      <c r="T5" s="73"/>
      <c r="U5" s="74"/>
      <c r="V5" s="70"/>
    </row>
    <row r="6" spans="1:22" x14ac:dyDescent="0.3">
      <c r="A6" s="56" t="s">
        <v>46</v>
      </c>
      <c r="B6" s="56"/>
      <c r="C6" s="56"/>
      <c r="D6" s="56"/>
      <c r="E6" s="41"/>
      <c r="F6" s="41"/>
      <c r="G6" s="41"/>
      <c r="H6" s="41"/>
      <c r="I6" s="41"/>
      <c r="J6" s="43"/>
      <c r="K6" s="37"/>
      <c r="L6" s="37"/>
      <c r="T6" s="73"/>
      <c r="U6" s="74"/>
      <c r="V6" s="70"/>
    </row>
    <row r="7" spans="1:22" x14ac:dyDescent="0.3">
      <c r="A7" s="56" t="s">
        <v>15</v>
      </c>
      <c r="B7" s="56" t="s">
        <v>53</v>
      </c>
      <c r="C7" s="56" t="s">
        <v>54</v>
      </c>
      <c r="D7" s="56" t="s">
        <v>56</v>
      </c>
      <c r="E7" s="51" t="s">
        <v>57</v>
      </c>
      <c r="F7" s="51" t="s">
        <v>57</v>
      </c>
      <c r="G7" s="51" t="s">
        <v>57</v>
      </c>
      <c r="H7" s="51" t="s">
        <v>0</v>
      </c>
      <c r="I7" s="41" t="s">
        <v>66</v>
      </c>
      <c r="J7" s="43"/>
      <c r="T7" s="73"/>
      <c r="U7" s="74"/>
      <c r="V7" s="70"/>
    </row>
    <row r="8" spans="1:22" x14ac:dyDescent="0.3">
      <c r="A8" s="93">
        <v>1</v>
      </c>
      <c r="B8" s="93">
        <f>A8*1000000</f>
        <v>1000000</v>
      </c>
      <c r="C8" s="93">
        <f>B8*5</f>
        <v>5000000</v>
      </c>
      <c r="D8" s="41">
        <f>LOG(C8)</f>
        <v>6.6989700043360187</v>
      </c>
      <c r="E8" s="88">
        <v>15.299718856811523</v>
      </c>
      <c r="F8" s="88">
        <v>15.08154296875</v>
      </c>
      <c r="G8" s="88">
        <v>15.104889869689941</v>
      </c>
      <c r="H8" s="41">
        <f>AVERAGE(E8:G8)</f>
        <v>15.162050565083822</v>
      </c>
      <c r="I8" s="41">
        <f>STDEV(E8:G8)</f>
        <v>0.11979435861630784</v>
      </c>
      <c r="J8" s="43"/>
      <c r="T8" s="73"/>
      <c r="U8" s="74"/>
      <c r="V8" s="70"/>
    </row>
    <row r="9" spans="1:22" x14ac:dyDescent="0.3">
      <c r="A9" s="93">
        <v>0.1</v>
      </c>
      <c r="B9" s="93">
        <f t="shared" ref="B9:B14" si="0">A9*1000000</f>
        <v>100000</v>
      </c>
      <c r="C9" s="93">
        <f t="shared" ref="C9:C14" si="1">B9*5</f>
        <v>500000</v>
      </c>
      <c r="D9" s="41">
        <f t="shared" ref="D9:D14" si="2">LOG(C9)</f>
        <v>5.6989700043360187</v>
      </c>
      <c r="E9" s="88">
        <v>18.628942489624023</v>
      </c>
      <c r="F9" s="88">
        <v>18.916831970214844</v>
      </c>
      <c r="G9" s="88">
        <v>18.733278274536133</v>
      </c>
      <c r="H9" s="41">
        <f t="shared" ref="H9:H13" si="3">AVERAGE(E9:G9)</f>
        <v>18.759684244791668</v>
      </c>
      <c r="I9" s="41">
        <f t="shared" ref="I9:I14" si="4">STDEV(E9:G9)</f>
        <v>0.14574993896247498</v>
      </c>
      <c r="J9" s="43"/>
      <c r="T9" s="73"/>
      <c r="U9" s="74"/>
      <c r="V9" s="70"/>
    </row>
    <row r="10" spans="1:22" x14ac:dyDescent="0.3">
      <c r="A10" s="93">
        <v>0.01</v>
      </c>
      <c r="B10" s="93">
        <f t="shared" si="0"/>
        <v>10000</v>
      </c>
      <c r="C10" s="93">
        <f t="shared" si="1"/>
        <v>50000</v>
      </c>
      <c r="D10" s="41">
        <f t="shared" si="2"/>
        <v>4.6989700043360187</v>
      </c>
      <c r="E10" s="88">
        <v>22.021400451660156</v>
      </c>
      <c r="F10" s="88">
        <v>22.390338897705078</v>
      </c>
      <c r="G10" s="88">
        <v>22.089145660400391</v>
      </c>
      <c r="H10" s="41">
        <f t="shared" si="3"/>
        <v>22.166961669921875</v>
      </c>
      <c r="I10" s="41">
        <f t="shared" si="4"/>
        <v>0.19639346411196132</v>
      </c>
      <c r="J10" s="43"/>
      <c r="T10" s="73"/>
      <c r="U10" s="74"/>
      <c r="V10" s="70"/>
    </row>
    <row r="11" spans="1:22" x14ac:dyDescent="0.3">
      <c r="A11" s="93">
        <v>1E-3</v>
      </c>
      <c r="B11" s="93">
        <f t="shared" si="0"/>
        <v>1000</v>
      </c>
      <c r="C11" s="93">
        <f t="shared" si="1"/>
        <v>5000</v>
      </c>
      <c r="D11" s="41">
        <f t="shared" si="2"/>
        <v>3.6989700043360187</v>
      </c>
      <c r="E11" s="88">
        <v>25.616230010986328</v>
      </c>
      <c r="F11" s="88">
        <v>25.900325775146484</v>
      </c>
      <c r="G11" s="88">
        <v>25.881637573242188</v>
      </c>
      <c r="H11" s="41">
        <f t="shared" si="3"/>
        <v>25.799397786458332</v>
      </c>
      <c r="I11" s="41">
        <f t="shared" si="4"/>
        <v>0.15890291910825971</v>
      </c>
      <c r="J11" s="43"/>
      <c r="T11" s="73"/>
      <c r="U11" s="74"/>
      <c r="V11" s="70"/>
    </row>
    <row r="12" spans="1:22" x14ac:dyDescent="0.3">
      <c r="A12" s="93">
        <v>1E-4</v>
      </c>
      <c r="B12" s="93">
        <f t="shared" si="0"/>
        <v>100</v>
      </c>
      <c r="C12" s="93">
        <f t="shared" si="1"/>
        <v>500</v>
      </c>
      <c r="D12" s="41">
        <f t="shared" si="2"/>
        <v>2.6989700043360187</v>
      </c>
      <c r="E12" s="88">
        <v>29.285968780517578</v>
      </c>
      <c r="F12" s="88">
        <v>29.068950653076172</v>
      </c>
      <c r="G12" s="88">
        <v>29.530208587646484</v>
      </c>
      <c r="H12" s="41">
        <f t="shared" si="3"/>
        <v>29.295042673746746</v>
      </c>
      <c r="I12" s="41">
        <f t="shared" si="4"/>
        <v>0.23076280507215285</v>
      </c>
      <c r="J12" s="43"/>
      <c r="T12" s="37"/>
      <c r="U12" s="37"/>
      <c r="V12" s="70"/>
    </row>
    <row r="13" spans="1:22" x14ac:dyDescent="0.3">
      <c r="A13" s="93">
        <v>1.0000000000000001E-5</v>
      </c>
      <c r="B13" s="93">
        <f t="shared" si="0"/>
        <v>10</v>
      </c>
      <c r="C13" s="93">
        <f t="shared" si="1"/>
        <v>50</v>
      </c>
      <c r="D13" s="41">
        <f t="shared" si="2"/>
        <v>1.6989700043360187</v>
      </c>
      <c r="E13" s="88">
        <v>32.609664916992188</v>
      </c>
      <c r="F13" s="88">
        <v>32.93084716796875</v>
      </c>
      <c r="G13" s="88">
        <v>32.988353729248047</v>
      </c>
      <c r="H13" s="41">
        <f t="shared" si="3"/>
        <v>32.842955271402992</v>
      </c>
      <c r="I13" s="41">
        <f t="shared" si="4"/>
        <v>0.20407117200472591</v>
      </c>
      <c r="J13" s="43"/>
    </row>
    <row r="14" spans="1:22" x14ac:dyDescent="0.3">
      <c r="A14" s="93">
        <v>9.9999999999999995E-7</v>
      </c>
      <c r="B14" s="93">
        <f t="shared" si="0"/>
        <v>1</v>
      </c>
      <c r="C14" s="93">
        <f t="shared" si="1"/>
        <v>5</v>
      </c>
      <c r="D14" s="41">
        <f t="shared" si="2"/>
        <v>0.69897000433601886</v>
      </c>
      <c r="E14" s="88">
        <v>36.474063873291016</v>
      </c>
      <c r="F14" s="88">
        <v>35.058742523193359</v>
      </c>
      <c r="G14" s="88">
        <v>34.733306884765625</v>
      </c>
      <c r="H14" s="41">
        <f>AVERAGE(E14:G14)</f>
        <v>35.422037760416664</v>
      </c>
      <c r="I14" s="41">
        <f t="shared" si="4"/>
        <v>0.92549786348583807</v>
      </c>
      <c r="J14" s="43"/>
    </row>
    <row r="15" spans="1:22" x14ac:dyDescent="0.3">
      <c r="A15" s="94"/>
      <c r="B15" s="94"/>
      <c r="C15" s="94"/>
      <c r="D15" s="94"/>
      <c r="E15" s="51"/>
      <c r="F15" s="51"/>
      <c r="G15" s="41"/>
      <c r="H15" s="41"/>
      <c r="I15" s="41"/>
      <c r="J15" s="43"/>
    </row>
    <row r="16" spans="1:22" x14ac:dyDescent="0.3">
      <c r="A16" s="56" t="s">
        <v>45</v>
      </c>
      <c r="B16" s="56"/>
      <c r="C16" s="56"/>
      <c r="D16" s="56"/>
      <c r="E16" s="56"/>
      <c r="F16" s="41"/>
      <c r="G16" s="41"/>
      <c r="H16" s="41"/>
      <c r="I16" s="41"/>
      <c r="J16" s="43"/>
      <c r="K16" s="37"/>
      <c r="L16" s="37"/>
    </row>
    <row r="17" spans="1:16" x14ac:dyDescent="0.3">
      <c r="A17" s="56" t="s">
        <v>15</v>
      </c>
      <c r="B17" s="56" t="s">
        <v>53</v>
      </c>
      <c r="C17" s="56" t="s">
        <v>54</v>
      </c>
      <c r="D17" s="56" t="s">
        <v>56</v>
      </c>
      <c r="E17" s="51" t="s">
        <v>57</v>
      </c>
      <c r="F17" s="51" t="s">
        <v>57</v>
      </c>
      <c r="G17" s="51" t="s">
        <v>57</v>
      </c>
      <c r="H17" s="51" t="s">
        <v>0</v>
      </c>
      <c r="I17" s="41"/>
      <c r="J17" s="43"/>
      <c r="K17" s="37"/>
      <c r="L17" s="37"/>
    </row>
    <row r="18" spans="1:16" x14ac:dyDescent="0.3">
      <c r="A18" s="93">
        <v>1</v>
      </c>
      <c r="B18" s="93">
        <f>A18*1000000</f>
        <v>1000000</v>
      </c>
      <c r="C18" s="93">
        <f>B18*5</f>
        <v>5000000</v>
      </c>
      <c r="D18" s="41">
        <f>LOG(C18)</f>
        <v>6.6989700043360187</v>
      </c>
      <c r="E18" s="88">
        <v>31.808219909667969</v>
      </c>
      <c r="F18" s="88">
        <v>31.631731033325195</v>
      </c>
      <c r="G18" s="88">
        <v>31.648038864135742</v>
      </c>
      <c r="H18" s="41">
        <f>AVERAGE(E18:G18)</f>
        <v>31.695996602376301</v>
      </c>
      <c r="I18" s="41"/>
      <c r="J18" s="43"/>
      <c r="K18" s="37"/>
      <c r="L18" s="37"/>
    </row>
    <row r="19" spans="1:16" x14ac:dyDescent="0.3">
      <c r="A19" s="93">
        <v>0.1</v>
      </c>
      <c r="B19" s="93">
        <f t="shared" ref="B19:B24" si="5">A19*1000000</f>
        <v>100000</v>
      </c>
      <c r="C19" s="93">
        <f t="shared" ref="C19:C24" si="6">B19*5</f>
        <v>500000</v>
      </c>
      <c r="D19" s="41">
        <f t="shared" ref="D19:D24" si="7">LOG(C19)</f>
        <v>5.6989700043360187</v>
      </c>
      <c r="E19" s="88">
        <v>35.049697875976563</v>
      </c>
      <c r="F19" s="88">
        <v>34.932056427001953</v>
      </c>
      <c r="G19" s="88">
        <v>34.993316650390625</v>
      </c>
      <c r="H19" s="41">
        <f>AVERAGE(E19:G19)</f>
        <v>34.991690317789711</v>
      </c>
      <c r="I19" s="41"/>
      <c r="J19" s="43"/>
      <c r="K19" s="37"/>
      <c r="L19" s="37"/>
    </row>
    <row r="20" spans="1:16" x14ac:dyDescent="0.3">
      <c r="A20" s="93">
        <v>0.01</v>
      </c>
      <c r="B20" s="93">
        <f t="shared" si="5"/>
        <v>10000</v>
      </c>
      <c r="C20" s="93">
        <f t="shared" si="6"/>
        <v>50000</v>
      </c>
      <c r="D20" s="41">
        <f t="shared" si="7"/>
        <v>4.6989700043360187</v>
      </c>
      <c r="E20" s="41" t="s">
        <v>2</v>
      </c>
      <c r="F20" s="41" t="s">
        <v>2</v>
      </c>
      <c r="G20" s="41" t="s">
        <v>2</v>
      </c>
      <c r="H20" s="41"/>
      <c r="I20" s="41"/>
      <c r="J20" s="43"/>
      <c r="K20" s="37"/>
      <c r="L20" s="37"/>
    </row>
    <row r="21" spans="1:16" x14ac:dyDescent="0.3">
      <c r="A21" s="64">
        <v>1E-3</v>
      </c>
      <c r="B21" s="64">
        <f t="shared" si="5"/>
        <v>1000</v>
      </c>
      <c r="C21" s="64">
        <f t="shared" si="6"/>
        <v>5000</v>
      </c>
      <c r="D21" s="40">
        <f t="shared" si="7"/>
        <v>3.6989700043360187</v>
      </c>
      <c r="E21" s="41" t="s">
        <v>2</v>
      </c>
      <c r="F21" s="41" t="s">
        <v>2</v>
      </c>
      <c r="G21" s="41" t="s">
        <v>2</v>
      </c>
      <c r="H21" s="40"/>
      <c r="I21" s="40"/>
      <c r="J21" s="43"/>
      <c r="K21" s="37"/>
      <c r="L21" s="37"/>
    </row>
    <row r="22" spans="1:16" x14ac:dyDescent="0.3">
      <c r="A22" s="64">
        <v>1E-4</v>
      </c>
      <c r="B22" s="64">
        <f t="shared" si="5"/>
        <v>100</v>
      </c>
      <c r="C22" s="64">
        <f t="shared" si="6"/>
        <v>500</v>
      </c>
      <c r="D22" s="40">
        <f t="shared" si="7"/>
        <v>2.6989700043360187</v>
      </c>
      <c r="E22" s="41" t="s">
        <v>2</v>
      </c>
      <c r="F22" s="41" t="s">
        <v>2</v>
      </c>
      <c r="G22" s="41" t="s">
        <v>2</v>
      </c>
      <c r="H22" s="40"/>
      <c r="I22" s="40"/>
      <c r="J22" s="43"/>
      <c r="K22" s="37"/>
      <c r="L22" s="37"/>
    </row>
    <row r="23" spans="1:16" x14ac:dyDescent="0.3">
      <c r="A23" s="64">
        <v>1.0000000000000001E-5</v>
      </c>
      <c r="B23" s="64">
        <f t="shared" si="5"/>
        <v>10</v>
      </c>
      <c r="C23" s="64">
        <f t="shared" si="6"/>
        <v>50</v>
      </c>
      <c r="D23" s="40">
        <f t="shared" si="7"/>
        <v>1.6989700043360187</v>
      </c>
      <c r="E23" s="41" t="s">
        <v>2</v>
      </c>
      <c r="F23" s="41" t="s">
        <v>2</v>
      </c>
      <c r="G23" s="41" t="s">
        <v>2</v>
      </c>
      <c r="H23" s="40"/>
      <c r="I23" s="40"/>
      <c r="J23" s="43"/>
      <c r="K23" s="37"/>
      <c r="L23" s="37"/>
    </row>
    <row r="24" spans="1:16" x14ac:dyDescent="0.3">
      <c r="A24" s="64">
        <v>9.9999999999999995E-7</v>
      </c>
      <c r="B24" s="64">
        <f t="shared" si="5"/>
        <v>1</v>
      </c>
      <c r="C24" s="64">
        <f t="shared" si="6"/>
        <v>5</v>
      </c>
      <c r="D24" s="40">
        <f t="shared" si="7"/>
        <v>0.69897000433601886</v>
      </c>
      <c r="E24" s="41" t="s">
        <v>2</v>
      </c>
      <c r="F24" s="41" t="s">
        <v>2</v>
      </c>
      <c r="G24" s="41" t="s">
        <v>2</v>
      </c>
      <c r="H24" s="40"/>
      <c r="I24" s="40"/>
      <c r="J24" s="43"/>
      <c r="K24" s="37"/>
      <c r="L24" s="37"/>
    </row>
    <row r="25" spans="1:16" x14ac:dyDescent="0.3">
      <c r="J25" s="43"/>
      <c r="K25" s="37"/>
      <c r="L25" s="37"/>
    </row>
    <row r="26" spans="1:16" x14ac:dyDescent="0.3">
      <c r="J26" s="43"/>
      <c r="K26" s="37"/>
      <c r="L26" s="37"/>
    </row>
    <row r="27" spans="1:16" x14ac:dyDescent="0.3">
      <c r="A27" s="57" t="s">
        <v>44</v>
      </c>
      <c r="B27" s="57"/>
      <c r="C27" s="57"/>
      <c r="D27" s="57"/>
      <c r="E27" s="57"/>
      <c r="F27" s="40"/>
      <c r="G27" s="40"/>
      <c r="H27" s="40"/>
      <c r="I27" s="40"/>
      <c r="J27" s="54"/>
      <c r="K27" s="39"/>
      <c r="L27" s="39"/>
      <c r="M27" s="58"/>
      <c r="N27" s="34"/>
      <c r="O27" s="34"/>
      <c r="P27" s="34"/>
    </row>
    <row r="28" spans="1:16" x14ac:dyDescent="0.3">
      <c r="A28" s="57" t="s">
        <v>15</v>
      </c>
      <c r="B28" s="57" t="s">
        <v>53</v>
      </c>
      <c r="C28" s="57" t="s">
        <v>54</v>
      </c>
      <c r="D28" s="57" t="s">
        <v>56</v>
      </c>
      <c r="E28" s="51" t="s">
        <v>57</v>
      </c>
      <c r="F28" s="51" t="s">
        <v>57</v>
      </c>
      <c r="G28" s="51" t="s">
        <v>57</v>
      </c>
      <c r="H28" s="53" t="s">
        <v>0</v>
      </c>
      <c r="I28" s="40"/>
      <c r="J28" s="54"/>
      <c r="K28" s="39"/>
      <c r="L28" s="39"/>
      <c r="M28" s="58"/>
      <c r="N28" s="34"/>
      <c r="O28" s="34"/>
      <c r="P28" s="34"/>
    </row>
    <row r="29" spans="1:16" x14ac:dyDescent="0.3">
      <c r="A29" s="64">
        <v>1</v>
      </c>
      <c r="B29" s="64">
        <f>A29*1000000</f>
        <v>1000000</v>
      </c>
      <c r="C29" s="64">
        <f>B29*5</f>
        <v>5000000</v>
      </c>
      <c r="D29" s="40">
        <f>LOG(C29)</f>
        <v>6.6989700043360187</v>
      </c>
      <c r="E29" s="65">
        <v>33.411792755126953</v>
      </c>
      <c r="F29" s="65">
        <v>32.922340393066406</v>
      </c>
      <c r="G29" s="65">
        <v>33.122570037841797</v>
      </c>
      <c r="H29" s="40">
        <f>AVERAGE(E29:G29)</f>
        <v>33.152234395345054</v>
      </c>
      <c r="I29" s="40"/>
      <c r="J29" s="54"/>
      <c r="K29" s="89"/>
      <c r="L29" s="89"/>
      <c r="M29" s="91"/>
      <c r="N29" s="34"/>
      <c r="O29" s="34"/>
      <c r="P29" s="34"/>
    </row>
    <row r="30" spans="1:16" x14ac:dyDescent="0.3">
      <c r="A30" s="64">
        <v>0.1</v>
      </c>
      <c r="B30" s="64">
        <f t="shared" ref="B30:B35" si="8">A30*1000000</f>
        <v>100000</v>
      </c>
      <c r="C30" s="64">
        <f t="shared" ref="C30:C35" si="9">B30*5</f>
        <v>500000</v>
      </c>
      <c r="D30" s="40">
        <f t="shared" ref="D30:D35" si="10">LOG(C30)</f>
        <v>5.6989700043360187</v>
      </c>
      <c r="E30" s="65">
        <v>35.587993621826172</v>
      </c>
      <c r="F30" s="65">
        <v>35.712272644042969</v>
      </c>
      <c r="G30" s="65">
        <v>37.153388977050781</v>
      </c>
      <c r="H30" s="40">
        <f>AVERAGE(E30:G30)</f>
        <v>36.151218414306641</v>
      </c>
      <c r="I30" s="40"/>
      <c r="J30" s="54"/>
      <c r="K30" s="39"/>
      <c r="L30" s="39"/>
      <c r="M30" s="58"/>
      <c r="N30" s="34"/>
      <c r="O30" s="34"/>
      <c r="P30" s="34"/>
    </row>
    <row r="31" spans="1:16" x14ac:dyDescent="0.3">
      <c r="A31" s="64">
        <v>0.01</v>
      </c>
      <c r="B31" s="64">
        <f t="shared" si="8"/>
        <v>10000</v>
      </c>
      <c r="C31" s="64">
        <f t="shared" si="9"/>
        <v>50000</v>
      </c>
      <c r="D31" s="40">
        <f t="shared" si="10"/>
        <v>4.6989700043360187</v>
      </c>
      <c r="E31" s="41" t="s">
        <v>2</v>
      </c>
      <c r="F31" s="41" t="s">
        <v>2</v>
      </c>
      <c r="G31" s="41" t="s">
        <v>2</v>
      </c>
      <c r="H31" s="40"/>
      <c r="I31" s="40"/>
      <c r="J31" s="54"/>
      <c r="K31" s="39"/>
      <c r="L31" s="39"/>
      <c r="M31" s="58"/>
      <c r="N31" s="34"/>
      <c r="O31" s="34"/>
      <c r="P31" s="34"/>
    </row>
    <row r="32" spans="1:16" x14ac:dyDescent="0.3">
      <c r="A32" s="64">
        <v>1E-3</v>
      </c>
      <c r="B32" s="64">
        <f t="shared" si="8"/>
        <v>1000</v>
      </c>
      <c r="C32" s="64">
        <f t="shared" si="9"/>
        <v>5000</v>
      </c>
      <c r="D32" s="40">
        <f t="shared" si="10"/>
        <v>3.6989700043360187</v>
      </c>
      <c r="E32" s="41" t="s">
        <v>2</v>
      </c>
      <c r="F32" s="41" t="s">
        <v>2</v>
      </c>
      <c r="G32" s="41" t="s">
        <v>2</v>
      </c>
      <c r="H32" s="40"/>
      <c r="I32" s="40"/>
      <c r="J32" s="54"/>
      <c r="K32" s="39"/>
      <c r="L32" s="39"/>
      <c r="M32" s="58"/>
      <c r="N32" s="34"/>
      <c r="O32" s="34"/>
      <c r="P32" s="34"/>
    </row>
    <row r="33" spans="1:16" x14ac:dyDescent="0.3">
      <c r="A33" s="64">
        <v>1E-4</v>
      </c>
      <c r="B33" s="64">
        <f t="shared" si="8"/>
        <v>100</v>
      </c>
      <c r="C33" s="64">
        <f t="shared" si="9"/>
        <v>500</v>
      </c>
      <c r="D33" s="40">
        <f t="shared" si="10"/>
        <v>2.6989700043360187</v>
      </c>
      <c r="E33" s="41" t="s">
        <v>2</v>
      </c>
      <c r="F33" s="41" t="s">
        <v>2</v>
      </c>
      <c r="G33" s="41" t="s">
        <v>2</v>
      </c>
      <c r="H33" s="40"/>
      <c r="I33" s="40"/>
      <c r="J33" s="54"/>
      <c r="K33" s="39"/>
      <c r="L33" s="39"/>
      <c r="M33" s="58"/>
      <c r="N33" s="34"/>
      <c r="O33" s="34"/>
      <c r="P33" s="34"/>
    </row>
    <row r="34" spans="1:16" x14ac:dyDescent="0.3">
      <c r="A34" s="64">
        <v>1.0000000000000001E-5</v>
      </c>
      <c r="B34" s="64">
        <f t="shared" si="8"/>
        <v>10</v>
      </c>
      <c r="C34" s="64">
        <f t="shared" si="9"/>
        <v>50</v>
      </c>
      <c r="D34" s="40">
        <f t="shared" si="10"/>
        <v>1.6989700043360187</v>
      </c>
      <c r="E34" s="41" t="s">
        <v>2</v>
      </c>
      <c r="F34" s="41" t="s">
        <v>2</v>
      </c>
      <c r="G34" s="41" t="s">
        <v>2</v>
      </c>
      <c r="H34" s="40"/>
      <c r="I34" s="40"/>
      <c r="J34" s="54"/>
      <c r="K34" s="39"/>
      <c r="L34" s="39"/>
      <c r="M34" s="58"/>
      <c r="N34" s="34"/>
      <c r="O34" s="34"/>
      <c r="P34" s="34"/>
    </row>
    <row r="35" spans="1:16" x14ac:dyDescent="0.3">
      <c r="A35" s="64">
        <v>9.9999999999999995E-7</v>
      </c>
      <c r="B35" s="64">
        <f t="shared" si="8"/>
        <v>1</v>
      </c>
      <c r="C35" s="64">
        <f t="shared" si="9"/>
        <v>5</v>
      </c>
      <c r="D35" s="40">
        <f t="shared" si="10"/>
        <v>0.69897000433601886</v>
      </c>
      <c r="E35" s="41" t="s">
        <v>2</v>
      </c>
      <c r="F35" s="41" t="s">
        <v>2</v>
      </c>
      <c r="G35" s="41" t="s">
        <v>2</v>
      </c>
      <c r="H35" s="40"/>
      <c r="I35" s="40"/>
      <c r="J35" s="54"/>
      <c r="K35" s="39"/>
      <c r="L35" s="39"/>
      <c r="M35" s="58"/>
      <c r="N35" s="34"/>
      <c r="O35" s="34"/>
      <c r="P35" s="34"/>
    </row>
    <row r="36" spans="1:16" x14ac:dyDescent="0.3">
      <c r="A36" s="64"/>
      <c r="B36" s="64"/>
      <c r="C36" s="64"/>
      <c r="D36" s="64"/>
      <c r="E36" s="40"/>
      <c r="F36" s="40"/>
      <c r="G36" s="40"/>
      <c r="H36" s="40"/>
      <c r="I36" s="40"/>
      <c r="J36" s="54"/>
      <c r="K36" s="39"/>
      <c r="L36" s="39"/>
      <c r="M36" s="58"/>
      <c r="N36" s="34"/>
      <c r="O36" s="34"/>
      <c r="P36" s="34"/>
    </row>
    <row r="37" spans="1:16" x14ac:dyDescent="0.3">
      <c r="A37" s="57" t="s">
        <v>47</v>
      </c>
      <c r="B37" s="57"/>
      <c r="C37" s="57"/>
      <c r="D37" s="57"/>
      <c r="E37" s="40"/>
      <c r="F37" s="40"/>
      <c r="G37" s="40"/>
      <c r="H37" s="40"/>
      <c r="I37" s="40"/>
      <c r="J37" s="54"/>
      <c r="K37" s="39"/>
      <c r="L37" s="39"/>
      <c r="M37" s="58"/>
      <c r="N37" s="34"/>
      <c r="O37" s="34"/>
      <c r="P37" s="34"/>
    </row>
    <row r="38" spans="1:16" x14ac:dyDescent="0.3">
      <c r="A38" s="57" t="s">
        <v>15</v>
      </c>
      <c r="B38" s="57" t="s">
        <v>53</v>
      </c>
      <c r="C38" s="57" t="s">
        <v>54</v>
      </c>
      <c r="D38" s="57" t="s">
        <v>56</v>
      </c>
      <c r="E38" s="51" t="s">
        <v>57</v>
      </c>
      <c r="F38" s="51" t="s">
        <v>57</v>
      </c>
      <c r="G38" s="51" t="s">
        <v>57</v>
      </c>
      <c r="H38" s="53" t="s">
        <v>0</v>
      </c>
      <c r="I38" s="40"/>
      <c r="J38" s="43"/>
      <c r="K38" s="37"/>
      <c r="L38" s="37"/>
    </row>
    <row r="39" spans="1:16" x14ac:dyDescent="0.3">
      <c r="A39" s="64">
        <v>1</v>
      </c>
      <c r="B39" s="64">
        <f>A39*1000000</f>
        <v>1000000</v>
      </c>
      <c r="C39" s="64">
        <f>B39*5</f>
        <v>5000000</v>
      </c>
      <c r="D39" s="40">
        <f>LOG(C39)</f>
        <v>6.6989700043360187</v>
      </c>
      <c r="E39" s="41" t="s">
        <v>2</v>
      </c>
      <c r="F39" s="41" t="s">
        <v>2</v>
      </c>
      <c r="G39" s="41" t="s">
        <v>2</v>
      </c>
      <c r="H39" s="40"/>
      <c r="I39" s="40"/>
      <c r="J39" s="43"/>
      <c r="K39" s="37"/>
      <c r="L39" s="37"/>
    </row>
    <row r="40" spans="1:16" x14ac:dyDescent="0.3">
      <c r="A40" s="64">
        <v>0.1</v>
      </c>
      <c r="B40" s="64">
        <f t="shared" ref="B40:B45" si="11">A40*1000000</f>
        <v>100000</v>
      </c>
      <c r="C40" s="64">
        <f t="shared" ref="C40:C45" si="12">B40*5</f>
        <v>500000</v>
      </c>
      <c r="D40" s="40">
        <f t="shared" ref="D40:D45" si="13">LOG(C40)</f>
        <v>5.6989700043360187</v>
      </c>
      <c r="E40" s="41" t="s">
        <v>2</v>
      </c>
      <c r="F40" s="41" t="s">
        <v>2</v>
      </c>
      <c r="G40" s="41" t="s">
        <v>2</v>
      </c>
      <c r="H40" s="40"/>
      <c r="I40" s="40"/>
      <c r="J40" s="43"/>
      <c r="K40" s="37"/>
      <c r="L40" s="37"/>
    </row>
    <row r="41" spans="1:16" x14ac:dyDescent="0.3">
      <c r="A41" s="64">
        <v>0.01</v>
      </c>
      <c r="B41" s="64">
        <f t="shared" si="11"/>
        <v>10000</v>
      </c>
      <c r="C41" s="64">
        <f t="shared" si="12"/>
        <v>50000</v>
      </c>
      <c r="D41" s="40">
        <f t="shared" si="13"/>
        <v>4.6989700043360187</v>
      </c>
      <c r="E41" s="41" t="s">
        <v>2</v>
      </c>
      <c r="F41" s="41" t="s">
        <v>2</v>
      </c>
      <c r="G41" s="41" t="s">
        <v>2</v>
      </c>
      <c r="H41" s="40"/>
      <c r="I41" s="40"/>
      <c r="J41" s="43"/>
      <c r="K41" s="37"/>
      <c r="L41" s="37"/>
    </row>
    <row r="42" spans="1:16" x14ac:dyDescent="0.3">
      <c r="A42" s="64">
        <v>1E-3</v>
      </c>
      <c r="B42" s="64">
        <f t="shared" si="11"/>
        <v>1000</v>
      </c>
      <c r="C42" s="64">
        <f t="shared" si="12"/>
        <v>5000</v>
      </c>
      <c r="D42" s="40">
        <f t="shared" si="13"/>
        <v>3.6989700043360187</v>
      </c>
      <c r="E42" s="41" t="s">
        <v>2</v>
      </c>
      <c r="F42" s="41" t="s">
        <v>2</v>
      </c>
      <c r="G42" s="41" t="s">
        <v>2</v>
      </c>
      <c r="H42" s="40"/>
      <c r="I42" s="40"/>
      <c r="J42" s="43"/>
      <c r="K42" s="37"/>
      <c r="L42" s="37"/>
    </row>
    <row r="43" spans="1:16" x14ac:dyDescent="0.3">
      <c r="A43" s="64">
        <v>1E-4</v>
      </c>
      <c r="B43" s="64">
        <f t="shared" si="11"/>
        <v>100</v>
      </c>
      <c r="C43" s="64">
        <f t="shared" si="12"/>
        <v>500</v>
      </c>
      <c r="D43" s="40">
        <f t="shared" si="13"/>
        <v>2.6989700043360187</v>
      </c>
      <c r="E43" s="41" t="s">
        <v>2</v>
      </c>
      <c r="F43" s="41" t="s">
        <v>2</v>
      </c>
      <c r="G43" s="41" t="s">
        <v>2</v>
      </c>
      <c r="H43" s="40"/>
      <c r="I43" s="40"/>
      <c r="J43" s="43"/>
      <c r="K43" s="37"/>
      <c r="L43" s="37"/>
    </row>
    <row r="44" spans="1:16" x14ac:dyDescent="0.3">
      <c r="A44" s="64">
        <v>1.0000000000000001E-5</v>
      </c>
      <c r="B44" s="64">
        <f t="shared" si="11"/>
        <v>10</v>
      </c>
      <c r="C44" s="64">
        <f t="shared" si="12"/>
        <v>50</v>
      </c>
      <c r="D44" s="40">
        <f t="shared" si="13"/>
        <v>1.6989700043360187</v>
      </c>
      <c r="E44" s="41" t="s">
        <v>2</v>
      </c>
      <c r="F44" s="41" t="s">
        <v>2</v>
      </c>
      <c r="G44" s="41" t="s">
        <v>2</v>
      </c>
      <c r="H44" s="40"/>
      <c r="I44" s="40"/>
      <c r="J44" s="43"/>
      <c r="K44" s="37"/>
      <c r="L44" s="37"/>
    </row>
    <row r="45" spans="1:16" x14ac:dyDescent="0.3">
      <c r="A45" s="64">
        <v>9.9999999999999995E-7</v>
      </c>
      <c r="B45" s="64">
        <f t="shared" si="11"/>
        <v>1</v>
      </c>
      <c r="C45" s="64">
        <f t="shared" si="12"/>
        <v>5</v>
      </c>
      <c r="D45" s="40">
        <f t="shared" si="13"/>
        <v>0.69897000433601886</v>
      </c>
      <c r="E45" s="41" t="s">
        <v>2</v>
      </c>
      <c r="F45" s="41" t="s">
        <v>2</v>
      </c>
      <c r="G45" s="41" t="s">
        <v>2</v>
      </c>
      <c r="H45" s="40"/>
      <c r="I45" s="40"/>
      <c r="J45" s="43"/>
      <c r="K45" s="37"/>
      <c r="L45" s="37"/>
    </row>
    <row r="46" spans="1:16" x14ac:dyDescent="0.3">
      <c r="J46" s="44"/>
    </row>
    <row r="47" spans="1:16" x14ac:dyDescent="0.3">
      <c r="J47" s="44"/>
    </row>
    <row r="48" spans="1:16" x14ac:dyDescent="0.3">
      <c r="J48" s="44"/>
    </row>
    <row r="49" spans="1:10" x14ac:dyDescent="0.3">
      <c r="J49" s="44"/>
    </row>
    <row r="50" spans="1:10" x14ac:dyDescent="0.3">
      <c r="J50" s="44"/>
    </row>
    <row r="51" spans="1:10" x14ac:dyDescent="0.3">
      <c r="J51" s="44"/>
    </row>
    <row r="54" spans="1:10" x14ac:dyDescent="0.3">
      <c r="A54" s="43"/>
      <c r="B54" s="43"/>
      <c r="C54" s="43"/>
      <c r="D54" s="43"/>
      <c r="E54" s="65"/>
      <c r="F54" s="65"/>
      <c r="G54" s="65"/>
      <c r="H54" s="40"/>
      <c r="I54" s="40"/>
    </row>
    <row r="64" spans="1:10" x14ac:dyDescent="0.3">
      <c r="A64" s="43"/>
      <c r="B64" s="43"/>
      <c r="C64" s="43"/>
      <c r="D64" s="43"/>
      <c r="E64" s="40"/>
      <c r="F64" s="40"/>
      <c r="G64" s="40"/>
      <c r="H64" s="40"/>
      <c r="I64" s="40"/>
    </row>
    <row r="65" spans="1:9" x14ac:dyDescent="0.3">
      <c r="A65" s="44"/>
      <c r="B65" s="44"/>
      <c r="C65" s="44"/>
      <c r="D65" s="44"/>
      <c r="E65" s="45"/>
      <c r="F65" s="45"/>
      <c r="G65" s="45"/>
      <c r="H65" s="45"/>
      <c r="I65" s="45"/>
    </row>
    <row r="66" spans="1:9" x14ac:dyDescent="0.3">
      <c r="A66" s="44"/>
      <c r="B66" s="44"/>
      <c r="C66" s="44"/>
      <c r="D66" s="44"/>
      <c r="E66" s="45"/>
      <c r="F66" s="45"/>
      <c r="G66" s="45"/>
      <c r="H66" s="45"/>
      <c r="I66" s="45"/>
    </row>
    <row r="67" spans="1:9" x14ac:dyDescent="0.3">
      <c r="A67" s="44"/>
      <c r="B67" s="44"/>
      <c r="C67" s="44"/>
      <c r="D67" s="44"/>
      <c r="E67" s="45"/>
      <c r="F67" s="45"/>
      <c r="G67" s="45"/>
      <c r="H67" s="45"/>
      <c r="I67" s="45"/>
    </row>
    <row r="68" spans="1:9" x14ac:dyDescent="0.3">
      <c r="A68" s="44"/>
      <c r="B68" s="44"/>
      <c r="C68" s="44"/>
      <c r="D68" s="44"/>
      <c r="E68" s="45"/>
      <c r="F68" s="45"/>
      <c r="G68" s="45"/>
      <c r="H68" s="45"/>
      <c r="I68" s="45"/>
    </row>
    <row r="69" spans="1:9" x14ac:dyDescent="0.3">
      <c r="A69" s="44"/>
      <c r="B69" s="44"/>
      <c r="C69" s="44"/>
      <c r="D69" s="44"/>
      <c r="E69" s="45"/>
      <c r="F69" s="45"/>
      <c r="G69" s="45"/>
      <c r="H69" s="45"/>
      <c r="I69" s="45"/>
    </row>
    <row r="70" spans="1:9" x14ac:dyDescent="0.3">
      <c r="A70" s="44"/>
      <c r="B70" s="44"/>
      <c r="C70" s="44"/>
      <c r="D70" s="44"/>
      <c r="E70" s="45"/>
      <c r="F70" s="45"/>
      <c r="G70" s="45"/>
      <c r="H70" s="45"/>
      <c r="I70" s="45"/>
    </row>
  </sheetData>
  <phoneticPr fontId="5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="70" zoomScaleNormal="110" zoomScalePageLayoutView="110" workbookViewId="0">
      <selection activeCell="R19" sqref="R19"/>
    </sheetView>
  </sheetViews>
  <sheetFormatPr defaultColWidth="10.7265625" defaultRowHeight="12" x14ac:dyDescent="0.3"/>
  <cols>
    <col min="1" max="1" width="26.54296875" style="10" customWidth="1"/>
    <col min="2" max="4" width="10.26953125" style="10" customWidth="1"/>
    <col min="5" max="9" width="10.7265625" style="19"/>
    <col min="10" max="16384" width="10.7265625" style="10"/>
  </cols>
  <sheetData>
    <row r="1" spans="1:10" ht="14" x14ac:dyDescent="0.3">
      <c r="A1" s="57" t="s">
        <v>19</v>
      </c>
      <c r="B1" s="57"/>
      <c r="C1" s="57"/>
      <c r="D1" s="57"/>
      <c r="E1" s="53"/>
      <c r="F1" s="53"/>
      <c r="G1" s="40"/>
      <c r="H1" s="40"/>
      <c r="I1" s="40"/>
      <c r="J1" s="43"/>
    </row>
    <row r="2" spans="1:10" ht="14" x14ac:dyDescent="0.3">
      <c r="A2" s="63" t="s">
        <v>20</v>
      </c>
      <c r="B2" s="63"/>
      <c r="C2" s="63"/>
      <c r="D2" s="63"/>
      <c r="E2" s="53"/>
      <c r="F2" s="53"/>
      <c r="G2" s="40"/>
      <c r="H2" s="40"/>
      <c r="I2" s="40"/>
      <c r="J2" s="43"/>
    </row>
    <row r="3" spans="1:10" ht="14" x14ac:dyDescent="0.3">
      <c r="A3" s="63"/>
      <c r="B3" s="63"/>
      <c r="C3" s="63"/>
      <c r="D3" s="63"/>
      <c r="E3" s="53"/>
      <c r="F3" s="53"/>
      <c r="G3" s="40"/>
      <c r="H3" s="40"/>
      <c r="I3" s="40"/>
      <c r="J3" s="43"/>
    </row>
    <row r="4" spans="1:10" ht="14" x14ac:dyDescent="0.3">
      <c r="A4" s="63" t="s">
        <v>43</v>
      </c>
      <c r="B4" s="63"/>
      <c r="C4" s="63"/>
      <c r="D4" s="63"/>
      <c r="E4" s="53"/>
      <c r="F4" s="53"/>
      <c r="G4" s="40"/>
      <c r="H4" s="40"/>
      <c r="I4" s="40"/>
      <c r="J4" s="43"/>
    </row>
    <row r="5" spans="1:10" ht="14" x14ac:dyDescent="0.3">
      <c r="A5" s="57" t="s">
        <v>47</v>
      </c>
      <c r="B5" s="57"/>
      <c r="C5" s="57"/>
      <c r="D5" s="57"/>
      <c r="E5" s="40"/>
      <c r="F5" s="40"/>
      <c r="G5" s="40"/>
      <c r="H5" s="40"/>
      <c r="I5" s="40"/>
      <c r="J5" s="43"/>
    </row>
    <row r="6" spans="1:10" ht="14" x14ac:dyDescent="0.3">
      <c r="A6" s="57" t="s">
        <v>15</v>
      </c>
      <c r="B6" s="57" t="s">
        <v>53</v>
      </c>
      <c r="C6" s="57" t="s">
        <v>54</v>
      </c>
      <c r="D6" s="57" t="s">
        <v>56</v>
      </c>
      <c r="E6" s="51" t="s">
        <v>57</v>
      </c>
      <c r="F6" s="51" t="s">
        <v>57</v>
      </c>
      <c r="G6" s="51" t="s">
        <v>57</v>
      </c>
      <c r="H6" s="53" t="s">
        <v>0</v>
      </c>
      <c r="I6" s="40"/>
      <c r="J6" s="43"/>
    </row>
    <row r="7" spans="1:10" ht="14" x14ac:dyDescent="0.3">
      <c r="A7" s="64">
        <v>1</v>
      </c>
      <c r="B7" s="64">
        <f>A7*1000000</f>
        <v>1000000</v>
      </c>
      <c r="C7" s="64">
        <f>B7*5</f>
        <v>5000000</v>
      </c>
      <c r="D7" s="40">
        <f>LOG(C7)</f>
        <v>6.6989700043360187</v>
      </c>
      <c r="E7" s="65">
        <v>12.825961112976074</v>
      </c>
      <c r="F7" s="65">
        <v>13.099016189575195</v>
      </c>
      <c r="G7" s="65">
        <v>13.163849830627441</v>
      </c>
      <c r="H7" s="40">
        <f>AVERAGE(E7:G7)</f>
        <v>13.029609044392904</v>
      </c>
      <c r="I7" s="40"/>
      <c r="J7" s="43"/>
    </row>
    <row r="8" spans="1:10" ht="14" x14ac:dyDescent="0.3">
      <c r="A8" s="64">
        <v>0.1</v>
      </c>
      <c r="B8" s="64">
        <f t="shared" ref="B8:B13" si="0">A8*1000000</f>
        <v>100000</v>
      </c>
      <c r="C8" s="64">
        <f t="shared" ref="C8:C13" si="1">B8*5</f>
        <v>500000</v>
      </c>
      <c r="D8" s="40">
        <f t="shared" ref="D8:D13" si="2">LOG(C8)</f>
        <v>5.6989700043360187</v>
      </c>
      <c r="E8" s="65">
        <v>16.300373077392578</v>
      </c>
      <c r="F8" s="65">
        <v>16.698186874389648</v>
      </c>
      <c r="G8" s="65">
        <v>16.509452819824219</v>
      </c>
      <c r="H8" s="40">
        <f t="shared" ref="H8:H13" si="3">AVERAGE(E8:G8)</f>
        <v>16.502670923868816</v>
      </c>
      <c r="I8" s="40"/>
      <c r="J8" s="43"/>
    </row>
    <row r="9" spans="1:10" ht="14" x14ac:dyDescent="0.3">
      <c r="A9" s="64">
        <v>0.01</v>
      </c>
      <c r="B9" s="64">
        <f t="shared" si="0"/>
        <v>10000</v>
      </c>
      <c r="C9" s="64">
        <f t="shared" si="1"/>
        <v>50000</v>
      </c>
      <c r="D9" s="40">
        <f t="shared" si="2"/>
        <v>4.6989700043360187</v>
      </c>
      <c r="E9" s="65">
        <v>19.913684844970703</v>
      </c>
      <c r="F9" s="65">
        <v>20.127710342407227</v>
      </c>
      <c r="G9" s="65">
        <v>20.082918167114258</v>
      </c>
      <c r="H9" s="40">
        <f t="shared" si="3"/>
        <v>20.04143778483073</v>
      </c>
      <c r="I9" s="40"/>
      <c r="J9" s="43"/>
    </row>
    <row r="10" spans="1:10" ht="14" x14ac:dyDescent="0.3">
      <c r="A10" s="64">
        <v>1E-3</v>
      </c>
      <c r="B10" s="64">
        <f t="shared" si="0"/>
        <v>1000</v>
      </c>
      <c r="C10" s="64">
        <f t="shared" si="1"/>
        <v>5000</v>
      </c>
      <c r="D10" s="40">
        <f t="shared" si="2"/>
        <v>3.6989700043360187</v>
      </c>
      <c r="E10" s="65">
        <v>23.749040603637695</v>
      </c>
      <c r="F10" s="65">
        <v>23.916074752807617</v>
      </c>
      <c r="G10" s="65">
        <v>23.832681655883789</v>
      </c>
      <c r="H10" s="40">
        <f t="shared" si="3"/>
        <v>23.832599004109699</v>
      </c>
      <c r="I10" s="40"/>
      <c r="J10" s="43"/>
    </row>
    <row r="11" spans="1:10" ht="14" x14ac:dyDescent="0.3">
      <c r="A11" s="64">
        <v>1E-4</v>
      </c>
      <c r="B11" s="64">
        <f t="shared" si="0"/>
        <v>100</v>
      </c>
      <c r="C11" s="64">
        <f t="shared" si="1"/>
        <v>500</v>
      </c>
      <c r="D11" s="40">
        <f t="shared" si="2"/>
        <v>2.6989700043360187</v>
      </c>
      <c r="E11" s="65">
        <v>27.081409454345703</v>
      </c>
      <c r="F11" s="65">
        <v>27.494443893432617</v>
      </c>
      <c r="G11" s="65">
        <v>27.363313674926758</v>
      </c>
      <c r="H11" s="40">
        <f t="shared" si="3"/>
        <v>27.313055674235027</v>
      </c>
      <c r="I11" s="40"/>
      <c r="J11" s="43"/>
    </row>
    <row r="12" spans="1:10" ht="14" x14ac:dyDescent="0.3">
      <c r="A12" s="64">
        <v>1.0000000000000001E-5</v>
      </c>
      <c r="B12" s="64">
        <f t="shared" si="0"/>
        <v>10</v>
      </c>
      <c r="C12" s="64">
        <f t="shared" si="1"/>
        <v>50</v>
      </c>
      <c r="D12" s="40">
        <f t="shared" si="2"/>
        <v>1.6989700043360187</v>
      </c>
      <c r="E12" s="65">
        <v>30.760560989379883</v>
      </c>
      <c r="F12" s="65">
        <v>30.901359558105469</v>
      </c>
      <c r="G12" s="65">
        <v>30.904947280883789</v>
      </c>
      <c r="H12" s="40">
        <f t="shared" si="3"/>
        <v>30.855622609456379</v>
      </c>
      <c r="I12" s="40"/>
      <c r="J12" s="43"/>
    </row>
    <row r="13" spans="1:10" ht="14" x14ac:dyDescent="0.3">
      <c r="A13" s="64">
        <v>9.9999999999999995E-7</v>
      </c>
      <c r="B13" s="64">
        <f t="shared" si="0"/>
        <v>1</v>
      </c>
      <c r="C13" s="64">
        <f t="shared" si="1"/>
        <v>5</v>
      </c>
      <c r="D13" s="40">
        <f t="shared" si="2"/>
        <v>0.69897000433601886</v>
      </c>
      <c r="E13" s="65">
        <v>34.249961853027344</v>
      </c>
      <c r="F13" s="65">
        <v>33.788127899169922</v>
      </c>
      <c r="G13" s="65">
        <v>34.510562896728516</v>
      </c>
      <c r="H13" s="40">
        <f t="shared" si="3"/>
        <v>34.182884216308594</v>
      </c>
      <c r="I13" s="40"/>
      <c r="J13" s="43"/>
    </row>
    <row r="14" spans="1:10" ht="14" x14ac:dyDescent="0.3">
      <c r="A14" s="63"/>
      <c r="B14" s="63"/>
      <c r="C14" s="63"/>
      <c r="D14" s="63"/>
      <c r="E14" s="53"/>
      <c r="F14" s="53"/>
      <c r="G14" s="40"/>
      <c r="H14" s="40"/>
      <c r="I14" s="40"/>
      <c r="J14" s="43"/>
    </row>
    <row r="15" spans="1:10" ht="14" x14ac:dyDescent="0.3">
      <c r="A15" s="57" t="s">
        <v>46</v>
      </c>
      <c r="B15" s="57"/>
      <c r="C15" s="57"/>
      <c r="D15" s="57"/>
      <c r="E15" s="40"/>
      <c r="F15" s="40"/>
      <c r="G15" s="40"/>
      <c r="H15" s="40"/>
      <c r="I15" s="40"/>
      <c r="J15" s="43"/>
    </row>
    <row r="16" spans="1:10" ht="14" x14ac:dyDescent="0.3">
      <c r="A16" s="57" t="s">
        <v>15</v>
      </c>
      <c r="B16" s="57" t="s">
        <v>53</v>
      </c>
      <c r="C16" s="57" t="s">
        <v>54</v>
      </c>
      <c r="D16" s="57" t="s">
        <v>56</v>
      </c>
      <c r="E16" s="51" t="s">
        <v>57</v>
      </c>
      <c r="F16" s="51" t="s">
        <v>57</v>
      </c>
      <c r="G16" s="51" t="s">
        <v>57</v>
      </c>
      <c r="H16" s="53" t="s">
        <v>0</v>
      </c>
      <c r="I16" s="40"/>
      <c r="J16" s="43"/>
    </row>
    <row r="17" spans="1:21" ht="14" x14ac:dyDescent="0.3">
      <c r="A17" s="64">
        <v>1</v>
      </c>
      <c r="B17" s="64"/>
      <c r="C17" s="64"/>
      <c r="D17" s="64"/>
      <c r="E17" s="41" t="s">
        <v>2</v>
      </c>
      <c r="F17" s="41" t="s">
        <v>2</v>
      </c>
      <c r="G17" s="41" t="s">
        <v>2</v>
      </c>
      <c r="H17" s="40"/>
      <c r="I17" s="40"/>
      <c r="J17" s="43"/>
    </row>
    <row r="18" spans="1:21" ht="14" x14ac:dyDescent="0.3">
      <c r="A18" s="64">
        <v>0.1</v>
      </c>
      <c r="B18" s="64"/>
      <c r="C18" s="64"/>
      <c r="D18" s="64"/>
      <c r="E18" s="41" t="s">
        <v>2</v>
      </c>
      <c r="F18" s="41" t="s">
        <v>2</v>
      </c>
      <c r="G18" s="41" t="s">
        <v>2</v>
      </c>
      <c r="H18" s="40"/>
      <c r="I18" s="40"/>
      <c r="J18" s="43"/>
    </row>
    <row r="19" spans="1:21" ht="14" x14ac:dyDescent="0.3">
      <c r="A19" s="64">
        <v>0.01</v>
      </c>
      <c r="B19" s="64"/>
      <c r="C19" s="64"/>
      <c r="D19" s="64"/>
      <c r="E19" s="41" t="s">
        <v>2</v>
      </c>
      <c r="F19" s="41" t="s">
        <v>2</v>
      </c>
      <c r="G19" s="41" t="s">
        <v>2</v>
      </c>
      <c r="H19" s="40"/>
      <c r="I19" s="40"/>
      <c r="J19" s="43"/>
      <c r="R19" s="53"/>
    </row>
    <row r="20" spans="1:21" ht="14" x14ac:dyDescent="0.3">
      <c r="A20" s="64">
        <v>1E-3</v>
      </c>
      <c r="B20" s="64"/>
      <c r="C20" s="64"/>
      <c r="D20" s="64"/>
      <c r="E20" s="41" t="s">
        <v>2</v>
      </c>
      <c r="F20" s="41" t="s">
        <v>2</v>
      </c>
      <c r="G20" s="41" t="s">
        <v>2</v>
      </c>
      <c r="H20" s="40"/>
      <c r="I20" s="40"/>
      <c r="J20" s="43"/>
    </row>
    <row r="21" spans="1:21" ht="14" x14ac:dyDescent="0.3">
      <c r="A21" s="64">
        <v>1E-4</v>
      </c>
      <c r="B21" s="64"/>
      <c r="C21" s="64"/>
      <c r="D21" s="64"/>
      <c r="E21" s="41" t="s">
        <v>2</v>
      </c>
      <c r="F21" s="41" t="s">
        <v>2</v>
      </c>
      <c r="G21" s="41" t="s">
        <v>2</v>
      </c>
      <c r="H21" s="40"/>
      <c r="I21" s="40"/>
      <c r="J21" s="43"/>
    </row>
    <row r="22" spans="1:21" ht="14" x14ac:dyDescent="0.3">
      <c r="A22" s="64">
        <v>1.0000000000000001E-5</v>
      </c>
      <c r="B22" s="64"/>
      <c r="C22" s="64"/>
      <c r="D22" s="64"/>
      <c r="E22" s="41" t="s">
        <v>2</v>
      </c>
      <c r="F22" s="41" t="s">
        <v>2</v>
      </c>
      <c r="G22" s="41" t="s">
        <v>2</v>
      </c>
      <c r="H22" s="40"/>
      <c r="I22" s="40"/>
      <c r="J22" s="43"/>
    </row>
    <row r="23" spans="1:21" ht="14" x14ac:dyDescent="0.3">
      <c r="A23" s="63"/>
      <c r="B23" s="63"/>
      <c r="C23" s="63"/>
      <c r="D23" s="63"/>
      <c r="E23" s="53"/>
      <c r="F23" s="53"/>
      <c r="G23" s="40"/>
      <c r="H23" s="40"/>
      <c r="I23" s="40"/>
      <c r="J23" s="43"/>
    </row>
    <row r="24" spans="1:21" ht="14" x14ac:dyDescent="0.3">
      <c r="A24" s="57" t="s">
        <v>45</v>
      </c>
      <c r="B24" s="57"/>
      <c r="C24" s="57"/>
      <c r="D24" s="57"/>
      <c r="E24" s="40"/>
      <c r="F24" s="40"/>
      <c r="G24" s="40"/>
      <c r="H24" s="40"/>
      <c r="I24" s="40"/>
      <c r="J24" s="43"/>
    </row>
    <row r="25" spans="1:21" ht="14" x14ac:dyDescent="0.3">
      <c r="A25" s="57" t="s">
        <v>15</v>
      </c>
      <c r="B25" s="57" t="s">
        <v>53</v>
      </c>
      <c r="C25" s="57" t="s">
        <v>54</v>
      </c>
      <c r="D25" s="57" t="s">
        <v>56</v>
      </c>
      <c r="E25" s="51" t="s">
        <v>57</v>
      </c>
      <c r="F25" s="51" t="s">
        <v>57</v>
      </c>
      <c r="G25" s="51" t="s">
        <v>57</v>
      </c>
      <c r="H25" s="53" t="s">
        <v>0</v>
      </c>
      <c r="I25" s="40"/>
      <c r="J25" s="43"/>
    </row>
    <row r="26" spans="1:21" ht="14" x14ac:dyDescent="0.3">
      <c r="A26" s="64">
        <v>1</v>
      </c>
      <c r="B26" s="64"/>
      <c r="C26" s="64"/>
      <c r="D26" s="64"/>
      <c r="E26" s="41" t="s">
        <v>2</v>
      </c>
      <c r="F26" s="41" t="s">
        <v>2</v>
      </c>
      <c r="G26" s="41" t="s">
        <v>2</v>
      </c>
      <c r="H26" s="40"/>
      <c r="I26" s="40"/>
      <c r="J26" s="54"/>
      <c r="K26" s="2"/>
      <c r="L26" s="2"/>
      <c r="M26" s="2"/>
    </row>
    <row r="27" spans="1:21" ht="14" x14ac:dyDescent="0.3">
      <c r="A27" s="64">
        <v>0.1</v>
      </c>
      <c r="B27" s="64"/>
      <c r="C27" s="64"/>
      <c r="D27" s="64"/>
      <c r="E27" s="41" t="s">
        <v>2</v>
      </c>
      <c r="F27" s="41" t="s">
        <v>2</v>
      </c>
      <c r="G27" s="41" t="s">
        <v>2</v>
      </c>
      <c r="H27" s="40"/>
      <c r="I27" s="40"/>
      <c r="J27" s="54"/>
      <c r="K27" s="2"/>
      <c r="L27" s="2"/>
      <c r="M27" s="2"/>
    </row>
    <row r="28" spans="1:21" ht="14" x14ac:dyDescent="0.3">
      <c r="A28" s="64">
        <v>0.01</v>
      </c>
      <c r="B28" s="64"/>
      <c r="C28" s="64"/>
      <c r="D28" s="64"/>
      <c r="E28" s="41" t="s">
        <v>2</v>
      </c>
      <c r="F28" s="41" t="s">
        <v>2</v>
      </c>
      <c r="G28" s="41" t="s">
        <v>2</v>
      </c>
      <c r="H28" s="40"/>
      <c r="I28" s="40"/>
      <c r="J28" s="89"/>
      <c r="K28" s="89"/>
      <c r="L28" s="91"/>
      <c r="M28" s="2"/>
    </row>
    <row r="29" spans="1:21" ht="14" x14ac:dyDescent="0.3">
      <c r="A29" s="64">
        <v>1E-3</v>
      </c>
      <c r="B29" s="64"/>
      <c r="C29" s="64"/>
      <c r="D29" s="64"/>
      <c r="E29" s="41" t="s">
        <v>2</v>
      </c>
      <c r="F29" s="41" t="s">
        <v>2</v>
      </c>
      <c r="G29" s="41" t="s">
        <v>2</v>
      </c>
      <c r="H29" s="40"/>
      <c r="I29" s="40"/>
      <c r="J29" s="54"/>
      <c r="K29" s="2"/>
      <c r="L29" s="2"/>
      <c r="M29" s="2"/>
    </row>
    <row r="30" spans="1:21" ht="14" x14ac:dyDescent="0.3">
      <c r="A30" s="64">
        <v>1E-4</v>
      </c>
      <c r="B30" s="64"/>
      <c r="C30" s="64"/>
      <c r="D30" s="64"/>
      <c r="E30" s="41" t="s">
        <v>2</v>
      </c>
      <c r="F30" s="41" t="s">
        <v>2</v>
      </c>
      <c r="G30" s="41" t="s">
        <v>2</v>
      </c>
      <c r="H30" s="40"/>
      <c r="I30" s="40"/>
      <c r="J30" s="54"/>
      <c r="K30" s="2"/>
      <c r="L30" s="2"/>
      <c r="M30" s="2"/>
    </row>
    <row r="31" spans="1:21" ht="14" x14ac:dyDescent="0.3">
      <c r="A31" s="64">
        <v>1.0000000000000001E-5</v>
      </c>
      <c r="B31" s="64"/>
      <c r="C31" s="64"/>
      <c r="D31" s="64"/>
      <c r="E31" s="41" t="s">
        <v>2</v>
      </c>
      <c r="F31" s="41" t="s">
        <v>2</v>
      </c>
      <c r="G31" s="41" t="s">
        <v>2</v>
      </c>
      <c r="H31" s="40"/>
      <c r="I31" s="40"/>
      <c r="J31" s="43"/>
    </row>
    <row r="32" spans="1:21" ht="14" x14ac:dyDescent="0.3">
      <c r="A32" s="63"/>
      <c r="B32" s="63"/>
      <c r="C32" s="63"/>
      <c r="D32" s="63"/>
      <c r="E32" s="53"/>
      <c r="F32" s="53"/>
      <c r="G32" s="40"/>
      <c r="H32" s="40"/>
      <c r="I32" s="40"/>
      <c r="J32" s="43"/>
      <c r="T32" s="22"/>
      <c r="U32" s="19"/>
    </row>
    <row r="33" spans="1:21" ht="14" x14ac:dyDescent="0.3">
      <c r="A33" s="63"/>
      <c r="B33" s="63"/>
      <c r="C33" s="63"/>
      <c r="D33" s="63"/>
      <c r="E33" s="53"/>
      <c r="F33" s="53"/>
      <c r="G33" s="40"/>
      <c r="H33" s="40"/>
      <c r="I33" s="40"/>
      <c r="J33" s="43"/>
      <c r="T33" s="22"/>
      <c r="U33" s="19"/>
    </row>
    <row r="34" spans="1:21" ht="14" x14ac:dyDescent="0.3">
      <c r="A34" s="57" t="s">
        <v>44</v>
      </c>
      <c r="B34" s="57"/>
      <c r="C34" s="57"/>
      <c r="D34" s="57"/>
      <c r="E34" s="57"/>
      <c r="F34" s="40"/>
      <c r="G34" s="40"/>
      <c r="H34" s="40"/>
      <c r="I34" s="40"/>
      <c r="J34" s="43"/>
      <c r="T34" s="22"/>
      <c r="U34" s="19"/>
    </row>
    <row r="35" spans="1:21" ht="14" x14ac:dyDescent="0.3">
      <c r="A35" s="57" t="s">
        <v>15</v>
      </c>
      <c r="B35" s="57" t="s">
        <v>53</v>
      </c>
      <c r="C35" s="57" t="s">
        <v>54</v>
      </c>
      <c r="D35" s="57" t="s">
        <v>56</v>
      </c>
      <c r="E35" s="51" t="s">
        <v>57</v>
      </c>
      <c r="F35" s="51" t="s">
        <v>57</v>
      </c>
      <c r="G35" s="51" t="s">
        <v>57</v>
      </c>
      <c r="H35" s="53" t="s">
        <v>0</v>
      </c>
      <c r="I35" s="40"/>
      <c r="J35" s="43"/>
      <c r="T35" s="22"/>
      <c r="U35" s="19"/>
    </row>
    <row r="36" spans="1:21" ht="14" x14ac:dyDescent="0.3">
      <c r="A36" s="64">
        <v>1</v>
      </c>
      <c r="B36" s="64"/>
      <c r="C36" s="64"/>
      <c r="D36" s="64"/>
      <c r="E36" s="41" t="s">
        <v>2</v>
      </c>
      <c r="F36" s="41" t="s">
        <v>2</v>
      </c>
      <c r="G36" s="41" t="s">
        <v>2</v>
      </c>
      <c r="H36" s="40"/>
      <c r="I36" s="40"/>
      <c r="J36" s="43"/>
      <c r="T36" s="22"/>
      <c r="U36" s="19"/>
    </row>
    <row r="37" spans="1:21" ht="14" x14ac:dyDescent="0.3">
      <c r="A37" s="64">
        <v>0.1</v>
      </c>
      <c r="B37" s="64"/>
      <c r="C37" s="64"/>
      <c r="D37" s="64"/>
      <c r="E37" s="41" t="s">
        <v>2</v>
      </c>
      <c r="F37" s="41" t="s">
        <v>2</v>
      </c>
      <c r="G37" s="41" t="s">
        <v>2</v>
      </c>
      <c r="H37" s="40"/>
      <c r="I37" s="40"/>
      <c r="J37" s="43"/>
      <c r="T37" s="22"/>
      <c r="U37" s="19"/>
    </row>
    <row r="38" spans="1:21" ht="14" x14ac:dyDescent="0.3">
      <c r="A38" s="64">
        <v>0.01</v>
      </c>
      <c r="B38" s="64"/>
      <c r="C38" s="64"/>
      <c r="D38" s="64"/>
      <c r="E38" s="41" t="s">
        <v>2</v>
      </c>
      <c r="F38" s="41" t="s">
        <v>2</v>
      </c>
      <c r="G38" s="41" t="s">
        <v>2</v>
      </c>
      <c r="H38" s="40"/>
      <c r="I38" s="40"/>
      <c r="J38" s="43"/>
      <c r="T38" s="22"/>
      <c r="U38" s="19"/>
    </row>
    <row r="39" spans="1:21" ht="14" x14ac:dyDescent="0.3">
      <c r="A39" s="64">
        <v>1E-3</v>
      </c>
      <c r="B39" s="64"/>
      <c r="C39" s="64"/>
      <c r="D39" s="64"/>
      <c r="E39" s="41" t="s">
        <v>2</v>
      </c>
      <c r="F39" s="41" t="s">
        <v>2</v>
      </c>
      <c r="G39" s="41" t="s">
        <v>2</v>
      </c>
      <c r="H39" s="40"/>
      <c r="I39" s="40"/>
      <c r="J39" s="43"/>
    </row>
    <row r="40" spans="1:21" ht="14" x14ac:dyDescent="0.3">
      <c r="A40" s="64">
        <v>1E-4</v>
      </c>
      <c r="B40" s="64"/>
      <c r="C40" s="64"/>
      <c r="D40" s="64"/>
      <c r="E40" s="41" t="s">
        <v>2</v>
      </c>
      <c r="F40" s="41" t="s">
        <v>2</v>
      </c>
      <c r="G40" s="41" t="s">
        <v>2</v>
      </c>
      <c r="H40" s="40"/>
      <c r="I40" s="40"/>
      <c r="J40" s="43"/>
    </row>
    <row r="41" spans="1:21" ht="14" x14ac:dyDescent="0.3">
      <c r="A41" s="64">
        <v>1.0000000000000001E-5</v>
      </c>
      <c r="B41" s="64"/>
      <c r="C41" s="64"/>
      <c r="D41" s="64"/>
      <c r="E41" s="41" t="s">
        <v>2</v>
      </c>
      <c r="F41" s="41" t="s">
        <v>2</v>
      </c>
      <c r="G41" s="41" t="s">
        <v>2</v>
      </c>
      <c r="H41" s="40"/>
      <c r="I41" s="40"/>
      <c r="J41" s="43"/>
    </row>
    <row r="42" spans="1:21" ht="14" x14ac:dyDescent="0.3">
      <c r="A42" s="64"/>
      <c r="B42" s="64"/>
      <c r="C42" s="64"/>
      <c r="D42" s="64"/>
      <c r="E42" s="41"/>
      <c r="F42" s="41"/>
      <c r="G42" s="41"/>
      <c r="H42" s="40"/>
      <c r="I42" s="40"/>
      <c r="J42" s="43"/>
    </row>
    <row r="43" spans="1:21" ht="14" x14ac:dyDescent="0.3">
      <c r="A43" s="64"/>
      <c r="B43" s="64"/>
      <c r="C43" s="64"/>
      <c r="D43" s="64"/>
      <c r="E43" s="41"/>
      <c r="F43" s="41"/>
      <c r="G43" s="41"/>
      <c r="H43" s="40"/>
      <c r="I43" s="40"/>
      <c r="J43" s="43"/>
    </row>
    <row r="44" spans="1:21" ht="14" x14ac:dyDescent="0.3">
      <c r="J44" s="43"/>
    </row>
    <row r="45" spans="1:21" ht="14" x14ac:dyDescent="0.3">
      <c r="J45" s="43"/>
    </row>
    <row r="46" spans="1:21" ht="14" x14ac:dyDescent="0.3">
      <c r="J46" s="43"/>
    </row>
    <row r="47" spans="1:21" ht="14" x14ac:dyDescent="0.3">
      <c r="J47" s="43"/>
    </row>
    <row r="48" spans="1:21" ht="14" x14ac:dyDescent="0.3">
      <c r="J48" s="37"/>
    </row>
    <row r="49" spans="1:10" ht="14" x14ac:dyDescent="0.3">
      <c r="J49" s="37"/>
    </row>
    <row r="52" spans="1:10" ht="14" x14ac:dyDescent="0.3">
      <c r="A52" s="64"/>
      <c r="B52" s="64"/>
      <c r="C52" s="64"/>
      <c r="D52" s="64"/>
      <c r="E52" s="40"/>
      <c r="F52" s="40"/>
      <c r="G52" s="40"/>
      <c r="H52" s="40"/>
      <c r="I52" s="40"/>
    </row>
    <row r="53" spans="1:10" ht="14" x14ac:dyDescent="0.3">
      <c r="A53" s="64"/>
      <c r="B53" s="64"/>
      <c r="C53" s="64"/>
      <c r="D53" s="64"/>
      <c r="E53" s="40"/>
      <c r="F53" s="40"/>
      <c r="G53" s="40"/>
      <c r="H53" s="40"/>
      <c r="I53" s="40"/>
    </row>
    <row r="62" spans="1:10" ht="14" x14ac:dyDescent="0.3">
      <c r="A62" s="64"/>
      <c r="B62" s="64"/>
      <c r="C62" s="64"/>
      <c r="D62" s="64"/>
      <c r="E62" s="41"/>
      <c r="F62" s="41"/>
      <c r="G62" s="41"/>
      <c r="H62" s="40"/>
      <c r="I62" s="40"/>
    </row>
    <row r="63" spans="1:10" ht="14" x14ac:dyDescent="0.3">
      <c r="A63" s="43"/>
      <c r="B63" s="43"/>
      <c r="C63" s="43"/>
      <c r="D63" s="43"/>
      <c r="E63" s="40"/>
      <c r="F63" s="40"/>
      <c r="G63" s="40"/>
      <c r="H63" s="40"/>
      <c r="I63" s="40"/>
    </row>
    <row r="73" spans="1:9" ht="14" x14ac:dyDescent="0.3">
      <c r="A73" s="43"/>
      <c r="B73" s="43"/>
      <c r="C73" s="43"/>
      <c r="D73" s="43"/>
      <c r="E73" s="66"/>
      <c r="F73" s="40"/>
      <c r="G73" s="40"/>
      <c r="H73" s="40"/>
      <c r="I73" s="37"/>
    </row>
    <row r="74" spans="1:9" ht="14" x14ac:dyDescent="0.3">
      <c r="A74" s="43"/>
      <c r="B74" s="43"/>
      <c r="C74" s="43"/>
      <c r="D74" s="43"/>
      <c r="E74" s="40"/>
      <c r="F74" s="40"/>
      <c r="G74" s="40"/>
      <c r="H74" s="40"/>
      <c r="I74" s="40"/>
    </row>
    <row r="75" spans="1:9" ht="14" x14ac:dyDescent="0.3">
      <c r="A75" s="37"/>
      <c r="B75" s="37"/>
      <c r="C75" s="37"/>
      <c r="D75" s="37"/>
      <c r="E75" s="67"/>
      <c r="F75" s="67"/>
      <c r="G75" s="67"/>
      <c r="H75" s="67"/>
      <c r="I75" s="40"/>
    </row>
    <row r="76" spans="1:9" ht="14" x14ac:dyDescent="0.3">
      <c r="A76" s="37"/>
      <c r="B76" s="37"/>
      <c r="C76" s="37"/>
      <c r="D76" s="37"/>
      <c r="E76" s="67"/>
      <c r="F76" s="67"/>
      <c r="G76" s="67"/>
      <c r="H76" s="67"/>
      <c r="I76" s="67"/>
    </row>
    <row r="77" spans="1:9" ht="14" x14ac:dyDescent="0.3">
      <c r="A77" s="37"/>
      <c r="B77" s="37"/>
      <c r="C77" s="37"/>
      <c r="D77" s="37"/>
      <c r="E77" s="67"/>
      <c r="F77" s="67"/>
      <c r="G77" s="67"/>
      <c r="H77" s="67"/>
      <c r="I77" s="67"/>
    </row>
  </sheetData>
  <phoneticPr fontId="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topLeftCell="B18" zoomScale="81" zoomScaleNormal="90" zoomScalePageLayoutView="90" workbookViewId="0">
      <selection activeCell="AC31" sqref="AC31"/>
    </sheetView>
  </sheetViews>
  <sheetFormatPr defaultColWidth="8.7265625" defaultRowHeight="14" x14ac:dyDescent="0.3"/>
  <cols>
    <col min="1" max="2" width="18.453125" style="46" customWidth="1"/>
    <col min="3" max="3" width="13.453125" style="47" customWidth="1"/>
    <col min="4" max="5" width="13.26953125" style="47" customWidth="1"/>
    <col min="6" max="6" width="9" style="47" customWidth="1"/>
    <col min="7" max="7" width="8.26953125" style="47" bestFit="1" customWidth="1"/>
    <col min="8" max="8" width="6.54296875" style="52" bestFit="1" customWidth="1"/>
    <col min="9" max="9" width="6.54296875" style="34" bestFit="1" customWidth="1"/>
    <col min="10" max="11" width="10" style="35" bestFit="1" customWidth="1"/>
    <col min="12" max="13" width="6.7265625" style="58" bestFit="1" customWidth="1"/>
    <col min="14" max="16384" width="8.7265625" style="34"/>
  </cols>
  <sheetData>
    <row r="1" spans="1:19" x14ac:dyDescent="0.3">
      <c r="A1" s="48" t="s">
        <v>7</v>
      </c>
      <c r="B1" s="48"/>
      <c r="C1" s="49"/>
    </row>
    <row r="2" spans="1:19" x14ac:dyDescent="0.3">
      <c r="A2" s="95" t="s">
        <v>67</v>
      </c>
      <c r="B2" s="95"/>
      <c r="C2" s="96"/>
      <c r="D2" s="97"/>
      <c r="E2" s="97"/>
      <c r="F2" s="97"/>
      <c r="G2" s="97"/>
      <c r="H2" s="98"/>
    </row>
    <row r="3" spans="1:19" x14ac:dyDescent="0.3">
      <c r="A3" s="99"/>
      <c r="B3" s="99"/>
      <c r="C3" s="100"/>
      <c r="D3" s="100"/>
      <c r="E3" s="100"/>
      <c r="F3" s="100"/>
      <c r="G3" s="100"/>
      <c r="H3" s="101"/>
      <c r="I3" s="39"/>
      <c r="J3" s="38"/>
    </row>
    <row r="4" spans="1:19" x14ac:dyDescent="0.3">
      <c r="A4" s="102" t="s">
        <v>29</v>
      </c>
      <c r="B4" s="102"/>
      <c r="C4" s="100"/>
      <c r="D4" s="100"/>
      <c r="E4" s="100"/>
      <c r="F4" s="100"/>
      <c r="G4" s="100"/>
      <c r="H4" s="101"/>
      <c r="I4" s="39"/>
      <c r="J4" s="38"/>
      <c r="K4" s="38"/>
      <c r="L4" s="59"/>
      <c r="M4" s="59"/>
      <c r="N4" s="39"/>
      <c r="O4" s="39"/>
      <c r="P4" s="39"/>
      <c r="Q4" s="39"/>
      <c r="R4" s="39"/>
      <c r="S4" s="39"/>
    </row>
    <row r="5" spans="1:19" x14ac:dyDescent="0.3">
      <c r="A5" s="103" t="s">
        <v>42</v>
      </c>
      <c r="B5" s="103" t="s">
        <v>36</v>
      </c>
      <c r="C5" s="104" t="s">
        <v>4</v>
      </c>
      <c r="D5" s="104" t="s">
        <v>5</v>
      </c>
      <c r="E5" s="104" t="s">
        <v>33</v>
      </c>
      <c r="F5" s="104" t="s">
        <v>9</v>
      </c>
      <c r="G5" s="104" t="s">
        <v>11</v>
      </c>
      <c r="H5" s="101"/>
      <c r="I5" s="39"/>
      <c r="J5" s="38"/>
      <c r="K5" s="38"/>
      <c r="L5" s="41"/>
      <c r="N5" s="39"/>
      <c r="O5" s="39"/>
      <c r="P5" s="39"/>
      <c r="Q5" s="39"/>
      <c r="R5" s="39"/>
      <c r="S5" s="39"/>
    </row>
    <row r="6" spans="1:19" x14ac:dyDescent="0.3">
      <c r="A6" s="99">
        <v>25000000</v>
      </c>
      <c r="B6" s="100">
        <f>LOG(A6)</f>
        <v>7.3979400086720375</v>
      </c>
      <c r="C6" s="105">
        <v>15.021886825561523</v>
      </c>
      <c r="D6" s="100">
        <v>15.067038536071777</v>
      </c>
      <c r="E6" s="100">
        <f>AVERAGE(C6:D6)</f>
        <v>15.04446268081665</v>
      </c>
      <c r="F6" s="100">
        <f>AVERAGE(E6:E7)</f>
        <v>15.042624473571777</v>
      </c>
      <c r="G6" s="100">
        <f>STDEV(E6:E7)</f>
        <v>2.5996176161519439E-3</v>
      </c>
      <c r="H6" s="101"/>
      <c r="I6" s="39"/>
      <c r="J6" s="62"/>
      <c r="K6" s="60"/>
      <c r="L6" s="41"/>
      <c r="N6" s="59"/>
      <c r="O6" s="39"/>
      <c r="P6" s="39"/>
      <c r="Q6" s="39"/>
      <c r="R6" s="39"/>
    </row>
    <row r="7" spans="1:19" x14ac:dyDescent="0.3">
      <c r="A7" s="99">
        <v>25000000</v>
      </c>
      <c r="B7" s="100"/>
      <c r="C7" s="100">
        <v>15.09477424621582</v>
      </c>
      <c r="D7" s="100">
        <v>14.986798286437988</v>
      </c>
      <c r="E7" s="100">
        <f t="shared" ref="E7:E21" si="0">AVERAGE(C7:D7)</f>
        <v>15.040786266326904</v>
      </c>
      <c r="F7" s="100"/>
      <c r="G7" s="100"/>
      <c r="H7" s="101"/>
      <c r="I7" s="39"/>
      <c r="J7" s="38"/>
      <c r="L7" s="61"/>
      <c r="N7" s="59"/>
      <c r="O7" s="39"/>
      <c r="P7" s="39"/>
      <c r="Q7" s="39"/>
      <c r="R7" s="39"/>
    </row>
    <row r="8" spans="1:19" x14ac:dyDescent="0.3">
      <c r="A8" s="99">
        <v>2500000</v>
      </c>
      <c r="B8" s="100">
        <f>LOG(A8)</f>
        <v>6.3979400086720375</v>
      </c>
      <c r="C8" s="100">
        <v>17.942522048950195</v>
      </c>
      <c r="D8" s="100">
        <v>17.813272476196289</v>
      </c>
      <c r="E8" s="100">
        <f t="shared" si="0"/>
        <v>17.877897262573242</v>
      </c>
      <c r="F8" s="100">
        <f>AVERAGE(C8:D9)</f>
        <v>17.686336517333984</v>
      </c>
      <c r="G8" s="100">
        <f t="shared" ref="G8:G20" si="1">STDEV(C8:D9)</f>
        <v>0.23339847013915205</v>
      </c>
      <c r="H8" s="101"/>
      <c r="I8" s="39"/>
      <c r="J8" s="38"/>
      <c r="L8" s="61"/>
      <c r="N8" s="59"/>
      <c r="O8" s="39"/>
      <c r="P8" s="39"/>
      <c r="Q8" s="39"/>
      <c r="R8" s="39"/>
    </row>
    <row r="9" spans="1:19" x14ac:dyDescent="0.3">
      <c r="A9" s="99">
        <v>2500000</v>
      </c>
      <c r="B9" s="100"/>
      <c r="C9" s="100">
        <v>17.430395126342773</v>
      </c>
      <c r="D9" s="100">
        <v>17.55915641784668</v>
      </c>
      <c r="E9" s="100">
        <f t="shared" si="0"/>
        <v>17.494775772094727</v>
      </c>
      <c r="F9" s="100"/>
      <c r="G9" s="100"/>
      <c r="H9" s="101"/>
      <c r="I9" s="39"/>
      <c r="J9" s="38"/>
      <c r="L9" s="61"/>
      <c r="N9" s="59"/>
      <c r="O9" s="39"/>
      <c r="P9" s="39"/>
      <c r="Q9" s="39"/>
    </row>
    <row r="10" spans="1:19" x14ac:dyDescent="0.3">
      <c r="A10" s="99">
        <v>250000</v>
      </c>
      <c r="B10" s="100">
        <f>LOG(A10)</f>
        <v>5.3979400086720375</v>
      </c>
      <c r="C10" s="100">
        <v>20.069778442382813</v>
      </c>
      <c r="D10" s="100">
        <v>20.213594436645508</v>
      </c>
      <c r="E10" s="100">
        <f t="shared" si="0"/>
        <v>20.14168643951416</v>
      </c>
      <c r="F10" s="100">
        <f>AVERAGE(C10:D11)</f>
        <v>20.413426399230957</v>
      </c>
      <c r="G10" s="100">
        <f t="shared" si="1"/>
        <v>0.31942350244596179</v>
      </c>
      <c r="H10" s="101"/>
      <c r="I10" s="59"/>
      <c r="J10" s="38"/>
      <c r="L10" s="61"/>
      <c r="N10" s="59"/>
      <c r="O10" s="39"/>
      <c r="P10" s="39"/>
      <c r="Q10" s="39"/>
    </row>
    <row r="11" spans="1:19" x14ac:dyDescent="0.3">
      <c r="A11" s="99">
        <v>250000</v>
      </c>
      <c r="B11" s="100"/>
      <c r="C11" s="100">
        <v>20.698989868164063</v>
      </c>
      <c r="D11" s="100">
        <v>20.671342849731445</v>
      </c>
      <c r="E11" s="100">
        <f t="shared" si="0"/>
        <v>20.685166358947754</v>
      </c>
      <c r="F11" s="100"/>
      <c r="G11" s="100"/>
      <c r="H11" s="101"/>
      <c r="I11" s="59"/>
      <c r="J11" s="38"/>
      <c r="L11" s="61"/>
      <c r="N11" s="59"/>
      <c r="O11" s="39"/>
      <c r="P11" s="39"/>
      <c r="Q11" s="39"/>
    </row>
    <row r="12" spans="1:19" x14ac:dyDescent="0.3">
      <c r="A12" s="99">
        <v>25000</v>
      </c>
      <c r="B12" s="100">
        <f>LOG(A12)</f>
        <v>4.3979400086720375</v>
      </c>
      <c r="C12" s="100">
        <v>24.476247787475586</v>
      </c>
      <c r="D12" s="100">
        <v>24.43846321105957</v>
      </c>
      <c r="E12" s="100">
        <f t="shared" si="0"/>
        <v>24.457355499267578</v>
      </c>
      <c r="F12" s="100">
        <f>AVERAGE(C12:D13)</f>
        <v>24.328225612640381</v>
      </c>
      <c r="G12" s="100">
        <f t="shared" si="1"/>
        <v>0.1499174814844573</v>
      </c>
      <c r="H12" s="101"/>
      <c r="I12" s="39"/>
      <c r="J12" s="38"/>
      <c r="L12" s="61"/>
      <c r="N12" s="59"/>
      <c r="O12" s="39"/>
      <c r="P12" s="39"/>
      <c r="Q12" s="39"/>
    </row>
    <row r="13" spans="1:19" x14ac:dyDescent="0.3">
      <c r="A13" s="99">
        <v>25000</v>
      </c>
      <c r="B13" s="100"/>
      <c r="C13" s="100">
        <v>24.201723098754883</v>
      </c>
      <c r="D13" s="100">
        <v>24.196468353271484</v>
      </c>
      <c r="E13" s="100">
        <f t="shared" si="0"/>
        <v>24.199095726013184</v>
      </c>
      <c r="F13" s="100"/>
      <c r="G13" s="100"/>
      <c r="H13" s="101"/>
      <c r="I13" s="39"/>
      <c r="J13" s="38"/>
      <c r="L13" s="61"/>
      <c r="N13" s="39"/>
      <c r="O13" s="39"/>
      <c r="P13" s="39"/>
      <c r="Q13" s="39"/>
    </row>
    <row r="14" spans="1:19" x14ac:dyDescent="0.3">
      <c r="A14" s="99">
        <v>2500</v>
      </c>
      <c r="B14" s="100">
        <f>LOG(A14)</f>
        <v>3.3979400086720375</v>
      </c>
      <c r="C14" s="100">
        <v>28.671060562133789</v>
      </c>
      <c r="D14" s="100">
        <v>28.851467132568359</v>
      </c>
      <c r="E14" s="100">
        <f t="shared" si="0"/>
        <v>28.761263847351074</v>
      </c>
      <c r="F14" s="100">
        <f>AVERAGE(C14:D15)</f>
        <v>28.825869560241699</v>
      </c>
      <c r="G14" s="100">
        <f t="shared" si="1"/>
        <v>0.10494353318402103</v>
      </c>
      <c r="H14" s="101"/>
      <c r="I14" s="39"/>
      <c r="J14" s="38"/>
      <c r="L14" s="61"/>
      <c r="N14" s="39"/>
      <c r="O14" s="39"/>
      <c r="P14" s="39"/>
      <c r="Q14" s="39"/>
    </row>
    <row r="15" spans="1:19" x14ac:dyDescent="0.3">
      <c r="A15" s="99">
        <v>2500</v>
      </c>
      <c r="B15" s="100"/>
      <c r="C15" s="100">
        <v>28.896415710449219</v>
      </c>
      <c r="D15" s="100">
        <v>28.88453483581543</v>
      </c>
      <c r="E15" s="100">
        <f t="shared" si="0"/>
        <v>28.890475273132324</v>
      </c>
      <c r="F15" s="100"/>
      <c r="G15" s="100"/>
      <c r="H15" s="101"/>
      <c r="I15" s="39"/>
      <c r="J15" s="38"/>
      <c r="K15" s="60"/>
      <c r="L15" s="59"/>
      <c r="M15" s="59"/>
      <c r="N15" s="39"/>
      <c r="O15" s="39"/>
      <c r="P15" s="39"/>
      <c r="Q15" s="39"/>
      <c r="S15" s="39"/>
    </row>
    <row r="16" spans="1:19" x14ac:dyDescent="0.3">
      <c r="A16" s="99">
        <v>250</v>
      </c>
      <c r="B16" s="100">
        <f>LOG(A16)</f>
        <v>2.3979400086720375</v>
      </c>
      <c r="C16" s="100">
        <v>30.999755859375</v>
      </c>
      <c r="D16" s="100">
        <v>31.496067047119141</v>
      </c>
      <c r="E16" s="100">
        <f t="shared" si="0"/>
        <v>31.24791145324707</v>
      </c>
      <c r="F16" s="100">
        <f>AVERAGE(C16:D17)</f>
        <v>31.416394710540771</v>
      </c>
      <c r="G16" s="100">
        <f t="shared" si="1"/>
        <v>0.28652405378650775</v>
      </c>
      <c r="H16" s="101"/>
      <c r="I16" s="39"/>
      <c r="J16" s="38"/>
      <c r="L16" s="61"/>
      <c r="M16" s="59"/>
      <c r="N16" s="39"/>
      <c r="O16" s="39"/>
      <c r="P16" s="39"/>
      <c r="Q16" s="39"/>
      <c r="S16" s="39"/>
    </row>
    <row r="17" spans="1:20" x14ac:dyDescent="0.3">
      <c r="A17" s="99">
        <v>250</v>
      </c>
      <c r="B17" s="100"/>
      <c r="C17" s="100">
        <v>31.654085159301758</v>
      </c>
      <c r="D17" s="100">
        <v>31.515670776367188</v>
      </c>
      <c r="E17" s="100">
        <f t="shared" si="0"/>
        <v>31.584877967834473</v>
      </c>
      <c r="F17" s="100"/>
      <c r="G17" s="100"/>
      <c r="H17" s="101"/>
      <c r="I17" s="39"/>
      <c r="J17" s="38"/>
      <c r="L17" s="61"/>
      <c r="M17" s="41"/>
      <c r="N17" s="39"/>
      <c r="O17" s="39"/>
      <c r="P17" s="89"/>
      <c r="Q17" s="89"/>
      <c r="R17" s="91"/>
      <c r="S17" s="39"/>
    </row>
    <row r="18" spans="1:20" x14ac:dyDescent="0.3">
      <c r="A18" s="99">
        <v>25</v>
      </c>
      <c r="B18" s="100">
        <f>LOG(A18)</f>
        <v>1.3979400086720377</v>
      </c>
      <c r="C18" s="100">
        <v>34.979598999023438</v>
      </c>
      <c r="D18" s="100">
        <v>33.895183563232422</v>
      </c>
      <c r="E18" s="100">
        <f t="shared" si="0"/>
        <v>34.43739128112793</v>
      </c>
      <c r="F18" s="100">
        <f>AVERAGE(C18:D19)</f>
        <v>33.611750602722168</v>
      </c>
      <c r="G18" s="100">
        <f t="shared" si="1"/>
        <v>1.0662831915731599</v>
      </c>
      <c r="H18" s="101"/>
      <c r="I18" s="39"/>
      <c r="J18" s="38"/>
      <c r="L18" s="61"/>
      <c r="M18" s="41"/>
      <c r="N18" s="41"/>
      <c r="O18" s="41"/>
      <c r="P18" s="39"/>
      <c r="Q18" s="39"/>
      <c r="S18" s="39"/>
    </row>
    <row r="19" spans="1:20" x14ac:dyDescent="0.3">
      <c r="A19" s="99">
        <v>25</v>
      </c>
      <c r="B19" s="100"/>
      <c r="C19" s="100">
        <v>32.566825866699219</v>
      </c>
      <c r="D19" s="100">
        <v>33.005393981933594</v>
      </c>
      <c r="E19" s="100">
        <f t="shared" si="0"/>
        <v>32.786109924316406</v>
      </c>
      <c r="F19" s="100"/>
      <c r="G19" s="100"/>
      <c r="H19" s="101"/>
      <c r="I19" s="39"/>
      <c r="J19" s="38"/>
      <c r="L19" s="61"/>
      <c r="M19" s="41"/>
      <c r="N19" s="41"/>
      <c r="O19" s="39"/>
      <c r="P19" s="41"/>
      <c r="Q19" s="39"/>
      <c r="S19" s="39"/>
    </row>
    <row r="20" spans="1:20" x14ac:dyDescent="0.3">
      <c r="A20" s="99" t="s">
        <v>10</v>
      </c>
      <c r="B20" s="99"/>
      <c r="C20" s="100">
        <v>34.472866058349609</v>
      </c>
      <c r="D20" s="100">
        <v>34.07781982421875</v>
      </c>
      <c r="E20" s="100">
        <f t="shared" si="0"/>
        <v>34.27534294128418</v>
      </c>
      <c r="F20" s="100">
        <f>AVERAGE(C20:D21)</f>
        <v>35.085132598876953</v>
      </c>
      <c r="G20" s="100">
        <f t="shared" si="1"/>
        <v>0.94937599732525979</v>
      </c>
      <c r="H20" s="101"/>
      <c r="I20" s="39"/>
      <c r="J20" s="38"/>
      <c r="L20" s="61"/>
      <c r="M20" s="41"/>
      <c r="N20" s="41"/>
      <c r="O20" s="39"/>
      <c r="P20" s="41"/>
      <c r="Q20" s="39"/>
      <c r="R20" s="39"/>
      <c r="S20" s="39"/>
    </row>
    <row r="21" spans="1:20" x14ac:dyDescent="0.3">
      <c r="A21" s="99" t="s">
        <v>1</v>
      </c>
      <c r="B21" s="99"/>
      <c r="C21" s="100">
        <v>35.856998443603516</v>
      </c>
      <c r="D21" s="100">
        <v>35.932846069335938</v>
      </c>
      <c r="E21" s="100">
        <f t="shared" si="0"/>
        <v>35.894922256469727</v>
      </c>
      <c r="F21" s="100"/>
      <c r="G21" s="100"/>
      <c r="H21" s="101"/>
      <c r="I21" s="39"/>
      <c r="J21" s="38"/>
      <c r="L21" s="61"/>
      <c r="M21" s="41"/>
      <c r="N21" s="41"/>
      <c r="O21" s="39"/>
      <c r="P21" s="41"/>
      <c r="Q21" s="39"/>
      <c r="R21" s="39"/>
      <c r="S21" s="39"/>
    </row>
    <row r="22" spans="1:20" x14ac:dyDescent="0.3">
      <c r="A22" s="99"/>
      <c r="B22" s="99"/>
      <c r="C22" s="100"/>
      <c r="D22" s="100"/>
      <c r="E22" s="100"/>
      <c r="F22" s="100"/>
      <c r="G22" s="100"/>
      <c r="H22" s="101"/>
      <c r="I22" s="39"/>
      <c r="J22" s="38"/>
      <c r="L22" s="61"/>
      <c r="M22" s="41"/>
      <c r="N22" s="41"/>
      <c r="O22" s="39"/>
      <c r="P22" s="41"/>
      <c r="Q22" s="39"/>
      <c r="R22" s="39"/>
      <c r="S22" s="39"/>
    </row>
    <row r="23" spans="1:20" x14ac:dyDescent="0.3">
      <c r="A23" s="99"/>
      <c r="B23" s="99"/>
      <c r="C23" s="100"/>
      <c r="D23" s="100"/>
      <c r="E23" s="100"/>
      <c r="F23" s="100"/>
      <c r="G23" s="100"/>
      <c r="H23" s="101"/>
      <c r="I23" s="39"/>
      <c r="J23" s="38"/>
      <c r="L23" s="38"/>
      <c r="M23" s="41"/>
      <c r="N23" s="41"/>
      <c r="O23" s="39"/>
      <c r="P23" s="39"/>
      <c r="Q23" s="39"/>
      <c r="R23" s="39"/>
      <c r="S23" s="39"/>
    </row>
    <row r="24" spans="1:20" x14ac:dyDescent="0.3">
      <c r="A24" s="106" t="s">
        <v>30</v>
      </c>
      <c r="B24" s="106"/>
      <c r="C24" s="100"/>
      <c r="D24" s="100"/>
      <c r="E24" s="100"/>
      <c r="F24" s="100"/>
      <c r="G24" s="100"/>
      <c r="H24" s="101"/>
      <c r="I24" s="39"/>
      <c r="J24" s="38"/>
      <c r="L24" s="41"/>
      <c r="M24" s="41"/>
      <c r="N24" s="41"/>
      <c r="O24" s="39"/>
      <c r="P24" s="39"/>
      <c r="Q24" s="39"/>
      <c r="R24" s="39"/>
      <c r="S24" s="39"/>
    </row>
    <row r="25" spans="1:20" x14ac:dyDescent="0.3">
      <c r="A25" s="103" t="s">
        <v>42</v>
      </c>
      <c r="B25" s="103" t="s">
        <v>36</v>
      </c>
      <c r="C25" s="104" t="s">
        <v>4</v>
      </c>
      <c r="D25" s="104" t="s">
        <v>5</v>
      </c>
      <c r="E25" s="104" t="s">
        <v>33</v>
      </c>
      <c r="F25" s="104" t="s">
        <v>9</v>
      </c>
      <c r="G25" s="104" t="s">
        <v>11</v>
      </c>
      <c r="H25" s="101"/>
      <c r="I25" s="39"/>
      <c r="J25" s="38"/>
      <c r="L25" s="41"/>
      <c r="M25" s="41"/>
      <c r="N25" s="39"/>
      <c r="O25" s="39"/>
      <c r="P25" s="39"/>
      <c r="Q25" s="39"/>
      <c r="R25" s="39"/>
      <c r="S25" s="39"/>
      <c r="T25" s="39"/>
    </row>
    <row r="26" spans="1:20" x14ac:dyDescent="0.3">
      <c r="A26" s="99">
        <v>25000000</v>
      </c>
      <c r="B26" s="100">
        <f>LOG(A26)</f>
        <v>7.3979400086720375</v>
      </c>
      <c r="C26" s="100">
        <v>15.285235404968262</v>
      </c>
      <c r="D26" s="100">
        <v>15.411657333374023</v>
      </c>
      <c r="E26" s="100">
        <f t="shared" ref="E26:E41" si="2">AVERAGE(C26:D26)</f>
        <v>15.348446369171143</v>
      </c>
      <c r="F26" s="100">
        <f>AVERAGE(E26:E27)</f>
        <v>15.310418844223022</v>
      </c>
      <c r="G26" s="100">
        <f>STDEV(E26:E27)</f>
        <v>5.3779041525112696E-2</v>
      </c>
      <c r="H26" s="101"/>
      <c r="I26" s="39"/>
      <c r="J26" s="38"/>
      <c r="L26" s="59"/>
      <c r="M26" s="59"/>
      <c r="N26" s="39"/>
      <c r="O26" s="39"/>
      <c r="P26" s="39"/>
      <c r="Q26" s="39"/>
      <c r="R26" s="39"/>
      <c r="S26" s="39"/>
    </row>
    <row r="27" spans="1:20" x14ac:dyDescent="0.3">
      <c r="A27" s="99">
        <v>25000000</v>
      </c>
      <c r="B27" s="100"/>
      <c r="C27" s="100">
        <v>15.362630844116211</v>
      </c>
      <c r="D27" s="100">
        <v>15.182151794433594</v>
      </c>
      <c r="E27" s="100">
        <f t="shared" si="2"/>
        <v>15.272391319274902</v>
      </c>
      <c r="F27" s="100"/>
      <c r="G27" s="100"/>
      <c r="H27" s="101"/>
      <c r="I27" s="39"/>
      <c r="J27" s="38"/>
      <c r="L27" s="59"/>
      <c r="M27" s="59"/>
      <c r="N27" s="39"/>
      <c r="O27" s="39"/>
      <c r="P27" s="39"/>
      <c r="Q27" s="39"/>
      <c r="R27" s="39"/>
      <c r="S27" s="39"/>
    </row>
    <row r="28" spans="1:20" x14ac:dyDescent="0.3">
      <c r="A28" s="99">
        <v>2500000</v>
      </c>
      <c r="B28" s="100">
        <f>LOG(A28)</f>
        <v>6.3979400086720375</v>
      </c>
      <c r="C28" s="100">
        <v>19.391572952270508</v>
      </c>
      <c r="D28" s="100">
        <v>19.141931533813477</v>
      </c>
      <c r="E28" s="100">
        <f t="shared" si="2"/>
        <v>19.266752243041992</v>
      </c>
      <c r="F28" s="100">
        <f>AVERAGE(E28:E29)</f>
        <v>19.294704914093018</v>
      </c>
      <c r="G28" s="100">
        <f>STDEV(E28:E29)</f>
        <v>3.9531046504913903E-2</v>
      </c>
      <c r="H28" s="101"/>
      <c r="I28" s="39"/>
      <c r="J28" s="38"/>
      <c r="L28" s="59"/>
      <c r="M28" s="59"/>
      <c r="N28" s="39"/>
      <c r="O28" s="39"/>
      <c r="P28" s="39"/>
      <c r="Q28" s="39"/>
      <c r="R28" s="39"/>
      <c r="S28" s="39"/>
    </row>
    <row r="29" spans="1:20" x14ac:dyDescent="0.3">
      <c r="A29" s="99">
        <v>2500000</v>
      </c>
      <c r="B29" s="100"/>
      <c r="C29" s="100">
        <v>19.342601776123047</v>
      </c>
      <c r="D29" s="100">
        <v>19.302713394165039</v>
      </c>
      <c r="E29" s="100">
        <f t="shared" si="2"/>
        <v>19.322657585144043</v>
      </c>
      <c r="F29" s="100"/>
      <c r="G29" s="100"/>
      <c r="H29" s="101"/>
      <c r="I29" s="39"/>
      <c r="J29" s="38"/>
      <c r="L29" s="59"/>
      <c r="M29" s="59"/>
      <c r="N29" s="39"/>
      <c r="O29" s="39"/>
      <c r="P29" s="39"/>
      <c r="Q29" s="39"/>
      <c r="R29" s="39"/>
      <c r="S29" s="39"/>
    </row>
    <row r="30" spans="1:20" x14ac:dyDescent="0.3">
      <c r="A30" s="99">
        <v>250000</v>
      </c>
      <c r="B30" s="100">
        <f>LOG(A30)</f>
        <v>5.3979400086720375</v>
      </c>
      <c r="C30" s="100">
        <v>21.439081192016602</v>
      </c>
      <c r="D30" s="100">
        <v>21.426517486572266</v>
      </c>
      <c r="E30" s="100">
        <f t="shared" si="2"/>
        <v>21.432799339294434</v>
      </c>
      <c r="F30" s="100">
        <f>AVERAGE(E30:E31)</f>
        <v>21.585751056671143</v>
      </c>
      <c r="G30" s="100">
        <f>STDEV(E30:E31)</f>
        <v>0.21630639310239844</v>
      </c>
      <c r="H30" s="101"/>
      <c r="I30" s="39"/>
      <c r="J30" s="38"/>
      <c r="L30" s="59"/>
      <c r="M30" s="59"/>
      <c r="N30" s="39"/>
      <c r="O30" s="39"/>
      <c r="P30" s="39"/>
      <c r="Q30" s="39"/>
      <c r="R30" s="39"/>
      <c r="S30" s="39"/>
    </row>
    <row r="31" spans="1:20" x14ac:dyDescent="0.3">
      <c r="A31" s="99">
        <v>250000</v>
      </c>
      <c r="B31" s="100"/>
      <c r="C31" s="100">
        <v>21.761529922485352</v>
      </c>
      <c r="D31" s="100">
        <v>21.715875625610352</v>
      </c>
      <c r="E31" s="100">
        <f t="shared" si="2"/>
        <v>21.738702774047852</v>
      </c>
      <c r="F31" s="100"/>
      <c r="G31" s="100"/>
      <c r="H31" s="101"/>
      <c r="I31" s="39"/>
      <c r="J31" s="38"/>
      <c r="L31" s="59"/>
      <c r="M31" s="59"/>
      <c r="N31" s="39"/>
      <c r="O31" s="39"/>
      <c r="P31" s="39"/>
      <c r="Q31" s="39"/>
      <c r="R31" s="39"/>
      <c r="S31" s="39"/>
    </row>
    <row r="32" spans="1:20" x14ac:dyDescent="0.3">
      <c r="A32" s="99">
        <v>25000</v>
      </c>
      <c r="B32" s="100">
        <f>LOG(A32)</f>
        <v>4.3979400086720375</v>
      </c>
      <c r="C32" s="100">
        <v>25.497579574584961</v>
      </c>
      <c r="D32" s="100">
        <v>25.324737548828125</v>
      </c>
      <c r="E32" s="100">
        <f t="shared" si="2"/>
        <v>25.411158561706543</v>
      </c>
      <c r="F32" s="100">
        <f>AVERAGE(E32:E33)</f>
        <v>25.641129493713379</v>
      </c>
      <c r="G32" s="100">
        <f>STDEV(E32:E33)</f>
        <v>0.3252280109956483</v>
      </c>
      <c r="H32" s="101"/>
      <c r="I32" s="39"/>
      <c r="J32" s="38"/>
      <c r="L32" s="59"/>
      <c r="M32" s="59"/>
      <c r="N32" s="39"/>
      <c r="O32" s="39"/>
      <c r="P32" s="39"/>
      <c r="Q32" s="39"/>
      <c r="R32" s="39"/>
      <c r="S32" s="39"/>
    </row>
    <row r="33" spans="1:19" x14ac:dyDescent="0.3">
      <c r="A33" s="99">
        <v>25000</v>
      </c>
      <c r="B33" s="100"/>
      <c r="C33" s="100">
        <v>25.867780685424805</v>
      </c>
      <c r="D33" s="100">
        <v>25.874420166015625</v>
      </c>
      <c r="E33" s="100">
        <f t="shared" si="2"/>
        <v>25.871100425720215</v>
      </c>
      <c r="F33" s="100"/>
      <c r="G33" s="100"/>
      <c r="H33" s="101"/>
      <c r="I33" s="39"/>
      <c r="J33" s="38"/>
      <c r="L33" s="59"/>
      <c r="M33" s="59"/>
      <c r="N33" s="39"/>
      <c r="O33" s="39"/>
      <c r="P33" s="39"/>
      <c r="Q33" s="39"/>
      <c r="R33" s="39"/>
      <c r="S33" s="39"/>
    </row>
    <row r="34" spans="1:19" x14ac:dyDescent="0.3">
      <c r="A34" s="99">
        <v>2500</v>
      </c>
      <c r="B34" s="100">
        <f>LOG(A34)</f>
        <v>3.3979400086720375</v>
      </c>
      <c r="C34" s="100">
        <v>29.9681396484375</v>
      </c>
      <c r="D34" s="100">
        <v>29.734704971313477</v>
      </c>
      <c r="E34" s="100">
        <f t="shared" si="2"/>
        <v>29.851422309875488</v>
      </c>
      <c r="F34" s="100">
        <f>AVERAGE(E34:E35)</f>
        <v>29.744145393371582</v>
      </c>
      <c r="G34" s="100">
        <f>STDEV(E34:E35)</f>
        <v>0.15171247024939033</v>
      </c>
      <c r="H34" s="101"/>
      <c r="I34" s="39"/>
      <c r="J34" s="38"/>
      <c r="L34" s="59"/>
      <c r="M34" s="59"/>
      <c r="N34" s="39"/>
      <c r="O34" s="39"/>
      <c r="P34" s="39"/>
      <c r="Q34" s="39"/>
      <c r="R34" s="39"/>
      <c r="S34" s="39"/>
    </row>
    <row r="35" spans="1:19" x14ac:dyDescent="0.3">
      <c r="A35" s="99">
        <v>2500</v>
      </c>
      <c r="B35" s="100"/>
      <c r="C35" s="100">
        <v>29.715541839599609</v>
      </c>
      <c r="D35" s="100">
        <v>29.558195114135742</v>
      </c>
      <c r="E35" s="100">
        <f t="shared" si="2"/>
        <v>29.636868476867676</v>
      </c>
      <c r="F35" s="100"/>
      <c r="G35" s="100"/>
      <c r="H35" s="101"/>
      <c r="I35" s="39"/>
      <c r="J35" s="38"/>
      <c r="L35" s="59"/>
      <c r="M35" s="59"/>
      <c r="N35" s="39"/>
      <c r="O35" s="39"/>
      <c r="P35" s="39"/>
      <c r="Q35" s="39"/>
      <c r="R35" s="39"/>
      <c r="S35" s="39"/>
    </row>
    <row r="36" spans="1:19" x14ac:dyDescent="0.3">
      <c r="A36" s="99">
        <v>250</v>
      </c>
      <c r="B36" s="100">
        <f>LOG(A36)</f>
        <v>2.3979400086720375</v>
      </c>
      <c r="C36" s="100">
        <v>32.529422760009766</v>
      </c>
      <c r="D36" s="100">
        <v>32.340671539306641</v>
      </c>
      <c r="E36" s="100">
        <f t="shared" si="2"/>
        <v>32.435047149658203</v>
      </c>
      <c r="F36" s="100">
        <f>AVERAGE(E36:E37)</f>
        <v>32.352895736694336</v>
      </c>
      <c r="G36" s="100">
        <f>STDEV(E36:E37)</f>
        <v>0.11617964238161388</v>
      </c>
      <c r="H36" s="101"/>
      <c r="I36" s="39"/>
      <c r="J36" s="38"/>
      <c r="L36" s="59"/>
      <c r="M36" s="59"/>
      <c r="N36" s="39"/>
      <c r="O36" s="39"/>
      <c r="P36" s="89"/>
      <c r="Q36" s="89"/>
      <c r="R36" s="91"/>
      <c r="S36" s="39"/>
    </row>
    <row r="37" spans="1:19" x14ac:dyDescent="0.3">
      <c r="A37" s="99">
        <v>250</v>
      </c>
      <c r="B37" s="100"/>
      <c r="C37" s="100">
        <v>32.551361083984375</v>
      </c>
      <c r="D37" s="100">
        <v>31.990127563476563</v>
      </c>
      <c r="E37" s="100">
        <f t="shared" si="2"/>
        <v>32.270744323730469</v>
      </c>
      <c r="F37" s="100"/>
      <c r="G37" s="100"/>
      <c r="H37" s="101"/>
      <c r="I37" s="39"/>
      <c r="J37" s="38"/>
      <c r="L37" s="59"/>
      <c r="M37" s="59"/>
      <c r="N37" s="39"/>
      <c r="O37" s="39"/>
      <c r="P37" s="39"/>
      <c r="Q37" s="39"/>
      <c r="R37" s="39"/>
      <c r="S37" s="39"/>
    </row>
    <row r="38" spans="1:19" x14ac:dyDescent="0.3">
      <c r="A38" s="99">
        <v>25</v>
      </c>
      <c r="B38" s="100">
        <f>LOG(A38)</f>
        <v>1.3979400086720377</v>
      </c>
      <c r="C38" s="100">
        <v>34.589820861816406</v>
      </c>
      <c r="D38" s="100">
        <v>35.297767639160156</v>
      </c>
      <c r="E38" s="100">
        <f t="shared" si="2"/>
        <v>34.943794250488281</v>
      </c>
      <c r="F38" s="100">
        <f>AVERAGE(E38:E39)</f>
        <v>35.967150688171387</v>
      </c>
      <c r="G38" s="100">
        <f>STDEV(E38:E39)</f>
        <v>1.4472445533132647</v>
      </c>
      <c r="H38" s="101"/>
      <c r="I38" s="39"/>
      <c r="J38" s="38"/>
    </row>
    <row r="39" spans="1:19" x14ac:dyDescent="0.3">
      <c r="A39" s="99">
        <v>25</v>
      </c>
      <c r="B39" s="100"/>
      <c r="C39" s="100">
        <v>34.476284027099609</v>
      </c>
      <c r="D39" s="100">
        <v>39.504730224609375</v>
      </c>
      <c r="E39" s="100">
        <f t="shared" si="2"/>
        <v>36.990507125854492</v>
      </c>
      <c r="F39" s="100"/>
      <c r="G39" s="100"/>
      <c r="H39" s="101"/>
      <c r="I39" s="39"/>
      <c r="J39" s="38"/>
    </row>
    <row r="40" spans="1:19" x14ac:dyDescent="0.3">
      <c r="A40" s="99" t="s">
        <v>1</v>
      </c>
      <c r="B40" s="99"/>
      <c r="C40" s="100">
        <v>35.827365875244141</v>
      </c>
      <c r="D40" s="100">
        <v>36.035457611083984</v>
      </c>
      <c r="E40" s="100">
        <f t="shared" si="2"/>
        <v>35.931411743164063</v>
      </c>
      <c r="F40" s="100">
        <f>AVERAGE(E40:E41)</f>
        <v>37.175034523010254</v>
      </c>
      <c r="G40" s="100">
        <f>STDEV(E40:E41)</f>
        <v>1.7587482017346137</v>
      </c>
      <c r="H40" s="101"/>
      <c r="I40" s="39"/>
      <c r="J40" s="38"/>
    </row>
    <row r="41" spans="1:19" x14ac:dyDescent="0.3">
      <c r="A41" s="99" t="s">
        <v>1</v>
      </c>
      <c r="B41" s="99"/>
      <c r="C41" s="100">
        <v>40</v>
      </c>
      <c r="D41" s="100">
        <v>36.837314605712891</v>
      </c>
      <c r="E41" s="100">
        <f t="shared" si="2"/>
        <v>38.418657302856445</v>
      </c>
      <c r="F41" s="100"/>
      <c r="G41" s="100"/>
      <c r="H41" s="101"/>
      <c r="I41" s="39"/>
      <c r="J41" s="38"/>
    </row>
    <row r="42" spans="1:19" x14ac:dyDescent="0.3">
      <c r="A42" s="99"/>
      <c r="B42" s="99"/>
      <c r="C42" s="100"/>
      <c r="D42" s="100"/>
      <c r="E42" s="100"/>
      <c r="F42" s="100"/>
      <c r="G42" s="100"/>
      <c r="H42" s="101"/>
      <c r="I42" s="39"/>
      <c r="J42" s="38"/>
    </row>
    <row r="43" spans="1:19" x14ac:dyDescent="0.3">
      <c r="A43" s="99"/>
      <c r="B43" s="99"/>
      <c r="C43" s="100"/>
      <c r="D43" s="100"/>
      <c r="E43" s="100"/>
      <c r="F43" s="100"/>
      <c r="G43" s="100"/>
      <c r="H43" s="101"/>
      <c r="I43" s="39"/>
      <c r="J43" s="38"/>
    </row>
    <row r="44" spans="1:19" x14ac:dyDescent="0.3">
      <c r="A44" s="102" t="s">
        <v>31</v>
      </c>
      <c r="B44" s="102"/>
      <c r="C44" s="100"/>
      <c r="D44" s="100"/>
      <c r="E44" s="100"/>
      <c r="F44" s="100"/>
      <c r="G44" s="100"/>
      <c r="H44" s="101"/>
      <c r="I44" s="39"/>
      <c r="J44" s="38"/>
    </row>
    <row r="45" spans="1:19" x14ac:dyDescent="0.3">
      <c r="A45" s="103" t="s">
        <v>42</v>
      </c>
      <c r="B45" s="103" t="s">
        <v>36</v>
      </c>
      <c r="C45" s="104" t="s">
        <v>4</v>
      </c>
      <c r="D45" s="104" t="s">
        <v>5</v>
      </c>
      <c r="E45" s="104" t="s">
        <v>33</v>
      </c>
      <c r="F45" s="104" t="s">
        <v>9</v>
      </c>
      <c r="G45" s="104" t="s">
        <v>11</v>
      </c>
      <c r="H45" s="101"/>
      <c r="I45" s="39"/>
      <c r="J45" s="38"/>
    </row>
    <row r="46" spans="1:19" x14ac:dyDescent="0.3">
      <c r="A46" s="99">
        <v>25000000</v>
      </c>
      <c r="B46" s="100">
        <f>LOG(A46)</f>
        <v>7.3979400086720375</v>
      </c>
      <c r="C46" s="100">
        <v>36.140903472900391</v>
      </c>
      <c r="D46" s="100">
        <v>36.415584564208984</v>
      </c>
      <c r="E46" s="100">
        <f t="shared" ref="E46:E61" si="3">AVERAGE(C46:D46)</f>
        <v>36.278244018554688</v>
      </c>
      <c r="F46" s="100">
        <f>AVERAGE(E46:E47)</f>
        <v>37.598875999450684</v>
      </c>
      <c r="G46" s="100">
        <f>STDEV(E46:E47)</f>
        <v>1.8676556582867638</v>
      </c>
      <c r="H46" s="101"/>
      <c r="I46" s="39"/>
      <c r="J46" s="38"/>
    </row>
    <row r="47" spans="1:19" x14ac:dyDescent="0.3">
      <c r="A47" s="99">
        <v>25000000</v>
      </c>
      <c r="B47" s="100"/>
      <c r="C47" s="100">
        <v>37.839015960693359</v>
      </c>
      <c r="D47" s="100">
        <v>40</v>
      </c>
      <c r="E47" s="100">
        <f t="shared" si="3"/>
        <v>38.91950798034668</v>
      </c>
      <c r="F47" s="100"/>
      <c r="G47" s="100"/>
      <c r="H47" s="101"/>
      <c r="I47" s="39"/>
      <c r="J47" s="38"/>
    </row>
    <row r="48" spans="1:19" x14ac:dyDescent="0.3">
      <c r="A48" s="99">
        <v>2500000</v>
      </c>
      <c r="B48" s="100">
        <f>LOG(A48)</f>
        <v>6.3979400086720375</v>
      </c>
      <c r="C48" s="100">
        <v>40</v>
      </c>
      <c r="D48" s="100">
        <v>37.576255798339844</v>
      </c>
      <c r="E48" s="100">
        <f t="shared" si="3"/>
        <v>38.788127899169922</v>
      </c>
      <c r="F48" s="100">
        <f>AVERAGE(E48:E49)</f>
        <v>37.85628604888916</v>
      </c>
      <c r="G48" s="100">
        <f>STDEV(E48:E49)</f>
        <v>1.3178233826538923</v>
      </c>
      <c r="H48" s="101"/>
      <c r="I48" s="39"/>
      <c r="J48" s="38"/>
    </row>
    <row r="49" spans="1:10" x14ac:dyDescent="0.3">
      <c r="A49" s="99">
        <v>2500000</v>
      </c>
      <c r="B49" s="100"/>
      <c r="C49" s="100">
        <v>37.667366027832031</v>
      </c>
      <c r="D49" s="100">
        <v>36.181522369384766</v>
      </c>
      <c r="E49" s="100">
        <f t="shared" si="3"/>
        <v>36.924444198608398</v>
      </c>
      <c r="F49" s="100"/>
      <c r="G49" s="100"/>
      <c r="H49" s="101"/>
      <c r="I49" s="39"/>
      <c r="J49" s="38"/>
    </row>
    <row r="50" spans="1:10" x14ac:dyDescent="0.3">
      <c r="A50" s="99">
        <v>250000</v>
      </c>
      <c r="B50" s="100">
        <f>LOG(A50)</f>
        <v>5.3979400086720375</v>
      </c>
      <c r="C50" s="100">
        <v>36.354904174804688</v>
      </c>
      <c r="D50" s="100">
        <v>34.130481719970703</v>
      </c>
      <c r="E50" s="100">
        <f t="shared" si="3"/>
        <v>35.242692947387695</v>
      </c>
      <c r="F50" s="100">
        <f>AVERAGE(E50:E51)</f>
        <v>35.671072006225586</v>
      </c>
      <c r="G50" s="100">
        <f>STDEV(E50:E51)</f>
        <v>0.60581947484516696</v>
      </c>
      <c r="H50" s="101"/>
      <c r="I50" s="39"/>
      <c r="J50" s="38"/>
    </row>
    <row r="51" spans="1:10" x14ac:dyDescent="0.3">
      <c r="A51" s="99">
        <v>250000</v>
      </c>
      <c r="B51" s="100"/>
      <c r="C51" s="100">
        <v>35.265411376953125</v>
      </c>
      <c r="D51" s="100">
        <v>36.933490753173828</v>
      </c>
      <c r="E51" s="100">
        <f t="shared" si="3"/>
        <v>36.099451065063477</v>
      </c>
      <c r="F51" s="100"/>
      <c r="G51" s="100"/>
      <c r="H51" s="101"/>
      <c r="I51" s="39"/>
      <c r="J51" s="38"/>
    </row>
    <row r="52" spans="1:10" x14ac:dyDescent="0.3">
      <c r="A52" s="99">
        <v>25000</v>
      </c>
      <c r="B52" s="100">
        <f>LOG(A52)</f>
        <v>4.3979400086720375</v>
      </c>
      <c r="C52" s="100">
        <v>40</v>
      </c>
      <c r="D52" s="100">
        <v>34.930740356445313</v>
      </c>
      <c r="E52" s="100">
        <f t="shared" si="3"/>
        <v>37.465370178222656</v>
      </c>
      <c r="F52" s="100">
        <f>AVERAGE(E52:E53)</f>
        <v>37.259175300598145</v>
      </c>
      <c r="G52" s="100">
        <f>STDEV(E52:E53)</f>
        <v>0.29160359242844508</v>
      </c>
      <c r="H52" s="101"/>
      <c r="I52" s="39"/>
      <c r="J52" s="38"/>
    </row>
    <row r="53" spans="1:10" x14ac:dyDescent="0.3">
      <c r="A53" s="99">
        <v>25000</v>
      </c>
      <c r="B53" s="100"/>
      <c r="C53" s="100">
        <v>36.700962066650391</v>
      </c>
      <c r="D53" s="100">
        <v>37.404998779296875</v>
      </c>
      <c r="E53" s="100">
        <f t="shared" si="3"/>
        <v>37.052980422973633</v>
      </c>
      <c r="F53" s="100"/>
      <c r="G53" s="100"/>
      <c r="H53" s="101"/>
      <c r="I53" s="39"/>
      <c r="J53" s="38"/>
    </row>
    <row r="54" spans="1:10" x14ac:dyDescent="0.3">
      <c r="A54" s="99">
        <v>2500</v>
      </c>
      <c r="B54" s="100">
        <f>LOG(A54)</f>
        <v>3.3979400086720375</v>
      </c>
      <c r="C54" s="100">
        <v>35.201759338378906</v>
      </c>
      <c r="D54" s="100">
        <v>35.355979919433594</v>
      </c>
      <c r="E54" s="100">
        <f t="shared" si="3"/>
        <v>35.27886962890625</v>
      </c>
      <c r="F54" s="100">
        <f>AVERAGE(E54:E55)</f>
        <v>34.333479881286621</v>
      </c>
      <c r="G54" s="100">
        <f>STDEV(E54:E55)</f>
        <v>1.3369830028121565</v>
      </c>
      <c r="H54" s="101"/>
      <c r="I54" s="39"/>
      <c r="J54" s="38"/>
    </row>
    <row r="55" spans="1:10" x14ac:dyDescent="0.3">
      <c r="A55" s="99">
        <v>2500</v>
      </c>
      <c r="B55" s="100"/>
      <c r="C55" s="100">
        <v>33.716323852539063</v>
      </c>
      <c r="D55" s="100">
        <v>33.059856414794922</v>
      </c>
      <c r="E55" s="100">
        <f t="shared" si="3"/>
        <v>33.388090133666992</v>
      </c>
      <c r="F55" s="100"/>
      <c r="G55" s="100"/>
      <c r="H55" s="101"/>
      <c r="I55" s="39"/>
      <c r="J55" s="38"/>
    </row>
    <row r="56" spans="1:10" x14ac:dyDescent="0.3">
      <c r="A56" s="99">
        <v>250</v>
      </c>
      <c r="B56" s="100">
        <f>LOG(A56)</f>
        <v>2.3979400086720375</v>
      </c>
      <c r="C56" s="100">
        <v>36.370315551757798</v>
      </c>
      <c r="D56" s="100">
        <v>34.847679138183594</v>
      </c>
      <c r="E56" s="100">
        <f t="shared" si="3"/>
        <v>35.608997344970696</v>
      </c>
      <c r="F56" s="100">
        <f>AVERAGE(E56:E57)</f>
        <v>35.448629379272461</v>
      </c>
      <c r="G56" s="100">
        <f>STDEV(E56:E57)</f>
        <v>0.22679455206063237</v>
      </c>
      <c r="H56" s="101"/>
      <c r="I56" s="39"/>
      <c r="J56" s="38"/>
    </row>
    <row r="57" spans="1:10" x14ac:dyDescent="0.3">
      <c r="A57" s="99">
        <v>250</v>
      </c>
      <c r="B57" s="100"/>
      <c r="C57" s="100">
        <v>37.192073822021484</v>
      </c>
      <c r="D57" s="100">
        <v>33.384449005126953</v>
      </c>
      <c r="E57" s="100">
        <f t="shared" si="3"/>
        <v>35.288261413574219</v>
      </c>
      <c r="F57" s="100"/>
      <c r="G57" s="100"/>
      <c r="H57" s="101"/>
      <c r="I57" s="39"/>
      <c r="J57" s="38"/>
    </row>
    <row r="58" spans="1:10" x14ac:dyDescent="0.3">
      <c r="A58" s="99">
        <v>25</v>
      </c>
      <c r="B58" s="100">
        <f>LOG(A58)</f>
        <v>1.3979400086720377</v>
      </c>
      <c r="C58" s="100">
        <v>36.671138763427734</v>
      </c>
      <c r="D58" s="100">
        <v>33.254783630371094</v>
      </c>
      <c r="E58" s="100">
        <f t="shared" si="3"/>
        <v>34.962961196899414</v>
      </c>
      <c r="F58" s="100">
        <f>AVERAGE(E58:E59)</f>
        <v>34.837198257446289</v>
      </c>
      <c r="G58" s="100">
        <f>STDEV(E58:E59)</f>
        <v>0.17785565461851577</v>
      </c>
      <c r="H58" s="101"/>
      <c r="I58" s="39"/>
      <c r="J58" s="38"/>
    </row>
    <row r="59" spans="1:10" x14ac:dyDescent="0.3">
      <c r="A59" s="99">
        <v>25</v>
      </c>
      <c r="B59" s="100"/>
      <c r="C59" s="100">
        <v>34.849655151367188</v>
      </c>
      <c r="D59" s="100">
        <v>34.573215484619141</v>
      </c>
      <c r="E59" s="100">
        <f t="shared" si="3"/>
        <v>34.711435317993164</v>
      </c>
      <c r="F59" s="100"/>
      <c r="G59" s="100"/>
      <c r="H59" s="101"/>
      <c r="I59" s="39"/>
      <c r="J59" s="38"/>
    </row>
    <row r="60" spans="1:10" x14ac:dyDescent="0.3">
      <c r="A60" s="99" t="s">
        <v>1</v>
      </c>
      <c r="B60" s="99"/>
      <c r="C60" s="100">
        <v>36.002094268798828</v>
      </c>
      <c r="D60" s="100">
        <v>35.611263275146484</v>
      </c>
      <c r="E60" s="100">
        <f t="shared" si="3"/>
        <v>35.806678771972656</v>
      </c>
      <c r="F60" s="100">
        <f>AVERAGE(E60:E61)</f>
        <v>36.197552680969238</v>
      </c>
      <c r="G60" s="100">
        <f>STDEV(E60:E61)</f>
        <v>0.55277918328075326</v>
      </c>
      <c r="H60" s="101"/>
      <c r="I60" s="39"/>
      <c r="J60" s="38"/>
    </row>
    <row r="61" spans="1:10" x14ac:dyDescent="0.3">
      <c r="A61" s="99" t="s">
        <v>1</v>
      </c>
      <c r="B61" s="99"/>
      <c r="C61" s="100">
        <v>38.823696136474609</v>
      </c>
      <c r="D61" s="100">
        <v>34.353157043457031</v>
      </c>
      <c r="E61" s="100">
        <f t="shared" si="3"/>
        <v>36.58842658996582</v>
      </c>
      <c r="F61" s="100"/>
      <c r="G61" s="100"/>
      <c r="H61" s="101"/>
      <c r="I61" s="39"/>
      <c r="J61" s="38"/>
    </row>
    <row r="62" spans="1:10" x14ac:dyDescent="0.3">
      <c r="A62" s="99"/>
      <c r="B62" s="99"/>
      <c r="C62" s="100"/>
      <c r="D62" s="100"/>
      <c r="E62" s="100"/>
      <c r="F62" s="107"/>
      <c r="G62" s="107"/>
      <c r="H62" s="101"/>
      <c r="I62" s="39"/>
      <c r="J62" s="38"/>
    </row>
    <row r="63" spans="1:10" x14ac:dyDescent="0.3">
      <c r="A63" s="99" t="s">
        <v>12</v>
      </c>
      <c r="B63" s="99"/>
      <c r="C63" s="100"/>
      <c r="D63" s="100"/>
      <c r="E63" s="100"/>
      <c r="F63" s="100"/>
      <c r="G63" s="100"/>
      <c r="H63" s="101"/>
      <c r="I63" s="39"/>
      <c r="J63" s="38"/>
    </row>
    <row r="64" spans="1:10" x14ac:dyDescent="0.3">
      <c r="A64" s="99" t="s">
        <v>13</v>
      </c>
      <c r="B64" s="99"/>
      <c r="C64" s="100"/>
      <c r="D64" s="107"/>
      <c r="E64" s="107"/>
      <c r="F64" s="100"/>
      <c r="G64" s="100"/>
      <c r="H64" s="101"/>
      <c r="I64" s="39"/>
      <c r="J64" s="38"/>
    </row>
    <row r="65" spans="1:10" x14ac:dyDescent="0.3">
      <c r="A65" s="99" t="s">
        <v>14</v>
      </c>
      <c r="B65" s="99"/>
      <c r="C65" s="100"/>
      <c r="D65" s="100"/>
      <c r="E65" s="100"/>
      <c r="F65" s="100"/>
      <c r="G65" s="100"/>
      <c r="H65" s="101"/>
      <c r="I65" s="39"/>
      <c r="J65" s="38"/>
    </row>
    <row r="66" spans="1:10" x14ac:dyDescent="0.3">
      <c r="A66" s="42"/>
      <c r="B66" s="42"/>
      <c r="C66" s="41"/>
      <c r="D66" s="41"/>
      <c r="E66" s="41"/>
      <c r="F66" s="41"/>
      <c r="G66" s="41"/>
      <c r="H66" s="54"/>
      <c r="I66" s="39"/>
      <c r="J66" s="38"/>
    </row>
    <row r="67" spans="1:10" x14ac:dyDescent="0.3">
      <c r="A67" s="42"/>
      <c r="B67" s="42"/>
      <c r="C67" s="41"/>
      <c r="D67" s="41"/>
      <c r="E67" s="41"/>
      <c r="F67" s="41"/>
      <c r="G67" s="41"/>
      <c r="H67" s="54"/>
      <c r="I67" s="39"/>
      <c r="J67" s="38"/>
    </row>
    <row r="68" spans="1:10" x14ac:dyDescent="0.3">
      <c r="A68" s="42"/>
      <c r="B68" s="42"/>
      <c r="C68" s="41"/>
      <c r="D68" s="41"/>
      <c r="E68" s="41"/>
      <c r="F68" s="41"/>
      <c r="G68" s="41"/>
      <c r="H68" s="54"/>
      <c r="I68" s="39"/>
      <c r="J68" s="38"/>
    </row>
    <row r="69" spans="1:10" x14ac:dyDescent="0.3">
      <c r="A69" s="39"/>
      <c r="B69" s="39"/>
      <c r="C69" s="39"/>
      <c r="D69" s="39"/>
      <c r="E69" s="39"/>
      <c r="F69" s="39"/>
      <c r="G69" s="39"/>
      <c r="H69" s="54"/>
      <c r="I69" s="39"/>
      <c r="J69" s="38"/>
    </row>
    <row r="70" spans="1:10" x14ac:dyDescent="0.3">
      <c r="A70" s="39"/>
      <c r="B70" s="39"/>
      <c r="C70" s="39"/>
      <c r="D70" s="39"/>
      <c r="E70" s="39"/>
      <c r="F70" s="39"/>
      <c r="G70" s="39"/>
    </row>
    <row r="71" spans="1:10" x14ac:dyDescent="0.3">
      <c r="A71" s="39"/>
      <c r="B71" s="39"/>
      <c r="C71" s="39"/>
      <c r="D71" s="39"/>
      <c r="E71" s="39"/>
      <c r="F71" s="39"/>
      <c r="G71" s="39"/>
      <c r="H71" s="34"/>
    </row>
    <row r="72" spans="1:10" x14ac:dyDescent="0.3">
      <c r="A72" s="39"/>
      <c r="B72" s="39"/>
      <c r="C72" s="39"/>
      <c r="D72" s="39"/>
      <c r="E72" s="39"/>
      <c r="F72" s="39"/>
      <c r="G72" s="39"/>
      <c r="H72" s="34"/>
    </row>
    <row r="73" spans="1:10" x14ac:dyDescent="0.3">
      <c r="A73" s="39"/>
      <c r="B73" s="39"/>
      <c r="C73" s="39"/>
      <c r="D73" s="39"/>
      <c r="E73" s="39"/>
      <c r="F73" s="39"/>
      <c r="G73" s="39"/>
      <c r="H73" s="34"/>
    </row>
    <row r="74" spans="1:10" x14ac:dyDescent="0.3">
      <c r="A74" s="34"/>
      <c r="B74" s="34"/>
      <c r="C74" s="34"/>
      <c r="D74" s="34"/>
      <c r="E74" s="34"/>
      <c r="F74" s="34"/>
      <c r="G74" s="34"/>
      <c r="H74" s="34"/>
    </row>
    <row r="75" spans="1:10" x14ac:dyDescent="0.3">
      <c r="A75" s="34"/>
      <c r="B75" s="34"/>
      <c r="C75" s="34"/>
      <c r="D75" s="34"/>
      <c r="E75" s="34"/>
      <c r="F75" s="34"/>
      <c r="G75" s="34"/>
      <c r="H75" s="34"/>
    </row>
    <row r="76" spans="1:10" x14ac:dyDescent="0.3">
      <c r="A76" s="34"/>
      <c r="B76" s="34"/>
      <c r="C76" s="34"/>
      <c r="D76" s="34"/>
      <c r="E76" s="34"/>
      <c r="F76" s="34"/>
      <c r="G76" s="34"/>
      <c r="H76" s="34"/>
    </row>
    <row r="77" spans="1:10" x14ac:dyDescent="0.3">
      <c r="A77" s="34"/>
      <c r="B77" s="34"/>
      <c r="C77" s="34"/>
      <c r="D77" s="34"/>
      <c r="E77" s="34"/>
      <c r="F77" s="34"/>
      <c r="G77" s="34"/>
      <c r="H77" s="34"/>
    </row>
    <row r="78" spans="1:10" x14ac:dyDescent="0.3">
      <c r="A78" s="34"/>
      <c r="B78" s="34"/>
      <c r="C78" s="34"/>
      <c r="D78" s="34"/>
      <c r="E78" s="34"/>
      <c r="F78" s="34"/>
      <c r="G78" s="34"/>
      <c r="H78" s="34"/>
    </row>
    <row r="79" spans="1:10" x14ac:dyDescent="0.3">
      <c r="A79" s="34"/>
      <c r="B79" s="34"/>
      <c r="C79" s="34"/>
      <c r="D79" s="34"/>
      <c r="E79" s="34"/>
      <c r="F79" s="34"/>
      <c r="G79" s="34"/>
      <c r="H79" s="34"/>
    </row>
    <row r="80" spans="1:10" x14ac:dyDescent="0.3">
      <c r="A80" s="34"/>
      <c r="B80" s="34"/>
      <c r="C80" s="34"/>
      <c r="D80" s="34"/>
      <c r="E80" s="34"/>
      <c r="F80" s="34"/>
      <c r="G80" s="34"/>
      <c r="H80" s="34"/>
    </row>
    <row r="81" spans="1:8" x14ac:dyDescent="0.3">
      <c r="A81" s="34"/>
      <c r="B81" s="34"/>
      <c r="C81" s="34"/>
      <c r="D81" s="34"/>
      <c r="E81" s="34"/>
      <c r="F81" s="34"/>
      <c r="G81" s="34"/>
      <c r="H81" s="34"/>
    </row>
    <row r="82" spans="1:8" x14ac:dyDescent="0.3">
      <c r="A82" s="34"/>
      <c r="B82" s="34"/>
      <c r="C82" s="34"/>
      <c r="D82" s="34"/>
      <c r="E82" s="34"/>
      <c r="F82" s="34"/>
      <c r="G82" s="34"/>
      <c r="H82" s="34"/>
    </row>
    <row r="83" spans="1:8" x14ac:dyDescent="0.3">
      <c r="A83" s="34"/>
      <c r="B83" s="34"/>
      <c r="C83" s="34"/>
      <c r="D83" s="34"/>
      <c r="E83" s="34"/>
      <c r="F83" s="34"/>
      <c r="G83" s="34"/>
      <c r="H83" s="34"/>
    </row>
    <row r="84" spans="1:8" x14ac:dyDescent="0.3">
      <c r="A84" s="34"/>
      <c r="B84" s="34"/>
      <c r="C84" s="34"/>
      <c r="D84" s="34"/>
      <c r="E84" s="34"/>
      <c r="F84" s="34"/>
      <c r="G84" s="34"/>
      <c r="H84" s="34"/>
    </row>
    <row r="85" spans="1:8" x14ac:dyDescent="0.3">
      <c r="A85" s="34"/>
      <c r="B85" s="34"/>
      <c r="C85" s="34"/>
      <c r="D85" s="34"/>
      <c r="E85" s="34"/>
      <c r="F85" s="34"/>
      <c r="G85" s="34"/>
      <c r="H85" s="34"/>
    </row>
    <row r="86" spans="1:8" x14ac:dyDescent="0.3">
      <c r="A86" s="34"/>
      <c r="B86" s="34"/>
      <c r="C86" s="34"/>
      <c r="D86" s="34"/>
      <c r="E86" s="34"/>
      <c r="F86" s="34"/>
      <c r="G86" s="34"/>
      <c r="H86" s="34"/>
    </row>
    <row r="87" spans="1:8" x14ac:dyDescent="0.3">
      <c r="A87" s="34"/>
      <c r="B87" s="34"/>
      <c r="C87" s="34"/>
      <c r="D87" s="34"/>
      <c r="E87" s="34"/>
      <c r="F87" s="34"/>
      <c r="G87" s="34"/>
      <c r="H87" s="34"/>
    </row>
    <row r="88" spans="1:8" x14ac:dyDescent="0.3">
      <c r="A88" s="34"/>
      <c r="B88" s="34"/>
      <c r="C88" s="34"/>
      <c r="D88" s="34"/>
      <c r="E88" s="34"/>
      <c r="F88" s="34"/>
      <c r="G88" s="34"/>
      <c r="H88" s="34"/>
    </row>
    <row r="89" spans="1:8" x14ac:dyDescent="0.3">
      <c r="A89" s="34"/>
      <c r="B89" s="34"/>
      <c r="C89" s="34"/>
      <c r="D89" s="34"/>
      <c r="E89" s="34"/>
      <c r="F89" s="34"/>
      <c r="G89" s="34"/>
      <c r="H89" s="34"/>
    </row>
    <row r="90" spans="1:8" x14ac:dyDescent="0.3">
      <c r="A90" s="34"/>
      <c r="B90" s="34"/>
      <c r="C90" s="34"/>
      <c r="D90" s="34"/>
      <c r="E90" s="34"/>
      <c r="F90" s="34"/>
      <c r="G90" s="34"/>
      <c r="H90" s="34"/>
    </row>
    <row r="91" spans="1:8" x14ac:dyDescent="0.3">
      <c r="A91" s="34"/>
      <c r="B91" s="34"/>
      <c r="C91" s="34"/>
      <c r="D91" s="34"/>
      <c r="E91" s="34"/>
      <c r="F91" s="34"/>
      <c r="G91" s="34"/>
      <c r="H91" s="34"/>
    </row>
    <row r="92" spans="1:8" x14ac:dyDescent="0.3">
      <c r="A92" s="34"/>
      <c r="B92" s="34"/>
      <c r="C92" s="34"/>
      <c r="D92" s="34"/>
      <c r="E92" s="34"/>
      <c r="F92" s="34"/>
      <c r="G92" s="34"/>
      <c r="H92" s="34"/>
    </row>
    <row r="93" spans="1:8" x14ac:dyDescent="0.3">
      <c r="A93" s="34"/>
      <c r="B93" s="34"/>
      <c r="C93" s="34"/>
      <c r="D93" s="34"/>
      <c r="E93" s="34"/>
      <c r="F93" s="34"/>
      <c r="G93" s="34"/>
      <c r="H93" s="34"/>
    </row>
    <row r="94" spans="1:8" x14ac:dyDescent="0.3">
      <c r="A94" s="34"/>
      <c r="B94" s="34"/>
      <c r="C94" s="34"/>
      <c r="D94" s="34"/>
      <c r="E94" s="34"/>
      <c r="F94" s="34"/>
      <c r="G94" s="34"/>
      <c r="H94" s="34"/>
    </row>
    <row r="95" spans="1:8" x14ac:dyDescent="0.3">
      <c r="A95" s="34"/>
      <c r="B95" s="34"/>
      <c r="C95" s="34"/>
      <c r="D95" s="34"/>
      <c r="E95" s="34"/>
      <c r="F95" s="34"/>
      <c r="G95" s="34"/>
      <c r="H95" s="34"/>
    </row>
    <row r="96" spans="1:8" x14ac:dyDescent="0.3">
      <c r="A96" s="34"/>
      <c r="B96" s="34"/>
      <c r="C96" s="34"/>
      <c r="D96" s="34"/>
      <c r="E96" s="34"/>
      <c r="F96" s="34"/>
      <c r="G96" s="34"/>
      <c r="H96" s="34"/>
    </row>
    <row r="97" spans="1:8" x14ac:dyDescent="0.3">
      <c r="A97" s="34"/>
      <c r="B97" s="34"/>
      <c r="C97" s="34"/>
      <c r="D97" s="34"/>
      <c r="E97" s="34"/>
      <c r="F97" s="34"/>
      <c r="G97" s="34"/>
      <c r="H97" s="34"/>
    </row>
    <row r="98" spans="1:8" x14ac:dyDescent="0.3">
      <c r="A98" s="34"/>
      <c r="B98" s="34"/>
      <c r="C98" s="34"/>
      <c r="D98" s="34"/>
      <c r="E98" s="34"/>
      <c r="F98" s="34"/>
      <c r="G98" s="34"/>
      <c r="H98" s="34"/>
    </row>
    <row r="99" spans="1:8" x14ac:dyDescent="0.3">
      <c r="A99" s="34"/>
      <c r="B99" s="34"/>
      <c r="C99" s="34"/>
      <c r="D99" s="34"/>
      <c r="E99" s="34"/>
      <c r="F99" s="34"/>
      <c r="G99" s="34"/>
      <c r="H99" s="34"/>
    </row>
    <row r="100" spans="1:8" x14ac:dyDescent="0.3">
      <c r="A100" s="34"/>
      <c r="B100" s="34"/>
      <c r="C100" s="34"/>
      <c r="D100" s="34"/>
      <c r="E100" s="34"/>
      <c r="F100" s="34"/>
      <c r="G100" s="34"/>
      <c r="H100" s="34"/>
    </row>
    <row r="101" spans="1:8" x14ac:dyDescent="0.3">
      <c r="A101" s="34"/>
      <c r="B101" s="34"/>
      <c r="C101" s="34"/>
      <c r="D101" s="34"/>
      <c r="E101" s="34"/>
      <c r="F101" s="34"/>
      <c r="G101" s="34"/>
      <c r="H101" s="34"/>
    </row>
    <row r="102" spans="1:8" x14ac:dyDescent="0.3">
      <c r="A102" s="34"/>
      <c r="B102" s="34"/>
      <c r="C102" s="34"/>
      <c r="D102" s="34"/>
      <c r="E102" s="34"/>
      <c r="F102" s="34"/>
      <c r="G102" s="34"/>
      <c r="H102" s="34"/>
    </row>
    <row r="103" spans="1:8" x14ac:dyDescent="0.3">
      <c r="A103" s="34"/>
      <c r="B103" s="34"/>
      <c r="C103" s="34"/>
      <c r="D103" s="34"/>
      <c r="E103" s="34"/>
      <c r="F103" s="34"/>
      <c r="G103" s="34"/>
      <c r="H103" s="34"/>
    </row>
    <row r="104" spans="1:8" x14ac:dyDescent="0.3">
      <c r="A104" s="34"/>
      <c r="B104" s="34"/>
      <c r="C104" s="34"/>
      <c r="D104" s="34"/>
      <c r="E104" s="34"/>
      <c r="F104" s="34"/>
      <c r="G104" s="34"/>
      <c r="H104" s="34"/>
    </row>
    <row r="105" spans="1:8" x14ac:dyDescent="0.3">
      <c r="A105" s="34"/>
      <c r="B105" s="34"/>
      <c r="C105" s="34"/>
      <c r="D105" s="34"/>
      <c r="E105" s="34"/>
      <c r="F105" s="34"/>
      <c r="G105" s="34"/>
      <c r="H105" s="34"/>
    </row>
    <row r="106" spans="1:8" x14ac:dyDescent="0.3">
      <c r="A106" s="34"/>
      <c r="B106" s="34"/>
      <c r="C106" s="34"/>
      <c r="D106" s="34"/>
      <c r="E106" s="34"/>
      <c r="F106" s="34"/>
      <c r="G106" s="34"/>
      <c r="H106" s="34"/>
    </row>
    <row r="107" spans="1:8" x14ac:dyDescent="0.3">
      <c r="A107" s="34"/>
      <c r="B107" s="34"/>
      <c r="C107" s="34"/>
      <c r="D107" s="34"/>
      <c r="E107" s="34"/>
      <c r="F107" s="34"/>
      <c r="G107" s="34"/>
      <c r="H107" s="34"/>
    </row>
    <row r="108" spans="1:8" x14ac:dyDescent="0.3">
      <c r="A108" s="34"/>
      <c r="B108" s="34"/>
      <c r="C108" s="34"/>
      <c r="D108" s="34"/>
      <c r="E108" s="34"/>
      <c r="F108" s="34"/>
      <c r="G108" s="34"/>
      <c r="H108" s="34"/>
    </row>
    <row r="109" spans="1:8" x14ac:dyDescent="0.3">
      <c r="A109" s="34"/>
      <c r="B109" s="34"/>
      <c r="C109" s="34"/>
      <c r="D109" s="34"/>
      <c r="E109" s="34"/>
      <c r="F109" s="34"/>
      <c r="G109" s="34"/>
      <c r="H109" s="34"/>
    </row>
    <row r="110" spans="1:8" x14ac:dyDescent="0.3">
      <c r="A110" s="34"/>
      <c r="B110" s="34"/>
      <c r="C110" s="34"/>
      <c r="D110" s="34"/>
      <c r="E110" s="34"/>
      <c r="F110" s="34"/>
      <c r="G110" s="34"/>
      <c r="H110" s="34"/>
    </row>
    <row r="111" spans="1:8" x14ac:dyDescent="0.3">
      <c r="A111" s="34"/>
      <c r="B111" s="34"/>
      <c r="C111" s="34"/>
      <c r="D111" s="34"/>
      <c r="E111" s="34"/>
      <c r="F111" s="34"/>
      <c r="G111" s="34"/>
      <c r="H111" s="34"/>
    </row>
    <row r="112" spans="1:8" x14ac:dyDescent="0.3">
      <c r="A112" s="34"/>
      <c r="B112" s="34"/>
      <c r="C112" s="34"/>
      <c r="D112" s="34"/>
      <c r="E112" s="34"/>
      <c r="F112" s="34"/>
      <c r="G112" s="34"/>
      <c r="H112" s="34"/>
    </row>
    <row r="113" spans="1:8" x14ac:dyDescent="0.3">
      <c r="A113" s="34"/>
      <c r="B113" s="34"/>
      <c r="C113" s="34"/>
      <c r="D113" s="34"/>
      <c r="E113" s="34"/>
      <c r="F113" s="34"/>
      <c r="G113" s="34"/>
      <c r="H113" s="34"/>
    </row>
    <row r="114" spans="1:8" x14ac:dyDescent="0.3">
      <c r="A114" s="34"/>
      <c r="B114" s="34"/>
      <c r="C114" s="34"/>
      <c r="D114" s="34"/>
      <c r="E114" s="34"/>
      <c r="F114" s="34"/>
      <c r="G114" s="34"/>
      <c r="H114" s="34"/>
    </row>
    <row r="115" spans="1:8" x14ac:dyDescent="0.3">
      <c r="A115" s="34"/>
      <c r="B115" s="34"/>
      <c r="C115" s="34"/>
      <c r="D115" s="34"/>
      <c r="E115" s="34"/>
      <c r="F115" s="34"/>
      <c r="G115" s="34"/>
      <c r="H115" s="34"/>
    </row>
    <row r="116" spans="1:8" x14ac:dyDescent="0.3">
      <c r="A116" s="34"/>
      <c r="B116" s="34"/>
      <c r="C116" s="34"/>
      <c r="D116" s="34"/>
      <c r="E116" s="34"/>
      <c r="F116" s="34"/>
      <c r="G116" s="34"/>
      <c r="H116" s="34"/>
    </row>
    <row r="117" spans="1:8" x14ac:dyDescent="0.3">
      <c r="A117" s="34"/>
      <c r="B117" s="34"/>
      <c r="C117" s="34"/>
      <c r="D117" s="34"/>
      <c r="E117" s="34"/>
      <c r="F117" s="34"/>
      <c r="G117" s="34"/>
      <c r="H117" s="34"/>
    </row>
    <row r="118" spans="1:8" x14ac:dyDescent="0.3">
      <c r="A118" s="34"/>
      <c r="B118" s="34"/>
      <c r="C118" s="34"/>
      <c r="D118" s="34"/>
      <c r="E118" s="34"/>
      <c r="F118" s="34"/>
      <c r="G118" s="34"/>
      <c r="H118" s="34"/>
    </row>
    <row r="119" spans="1:8" x14ac:dyDescent="0.3">
      <c r="A119" s="34"/>
      <c r="B119" s="34"/>
      <c r="C119" s="34"/>
      <c r="D119" s="34"/>
      <c r="E119" s="34"/>
      <c r="F119" s="34"/>
      <c r="G119" s="34"/>
      <c r="H119" s="34"/>
    </row>
    <row r="120" spans="1:8" x14ac:dyDescent="0.3">
      <c r="A120" s="34"/>
      <c r="B120" s="34"/>
      <c r="C120" s="34"/>
      <c r="D120" s="34"/>
      <c r="E120" s="34"/>
      <c r="F120" s="34"/>
      <c r="G120" s="34"/>
      <c r="H120" s="34"/>
    </row>
    <row r="121" spans="1:8" x14ac:dyDescent="0.3">
      <c r="A121" s="34"/>
      <c r="B121" s="34"/>
      <c r="C121" s="34"/>
      <c r="D121" s="34"/>
      <c r="E121" s="34"/>
      <c r="F121" s="34"/>
      <c r="G121" s="34"/>
      <c r="H121" s="34"/>
    </row>
    <row r="122" spans="1:8" x14ac:dyDescent="0.3">
      <c r="A122" s="34"/>
      <c r="B122" s="34"/>
      <c r="C122" s="34"/>
      <c r="D122" s="34"/>
      <c r="E122" s="34"/>
      <c r="F122" s="34"/>
      <c r="G122" s="34"/>
      <c r="H122" s="34"/>
    </row>
    <row r="123" spans="1:8" x14ac:dyDescent="0.3">
      <c r="A123" s="34"/>
      <c r="B123" s="34"/>
      <c r="C123" s="34"/>
      <c r="D123" s="34"/>
      <c r="E123" s="34"/>
      <c r="F123" s="34"/>
      <c r="G123" s="34"/>
      <c r="H123" s="34"/>
    </row>
    <row r="124" spans="1:8" x14ac:dyDescent="0.3">
      <c r="A124" s="34"/>
      <c r="B124" s="34"/>
      <c r="C124" s="34"/>
      <c r="D124" s="34"/>
      <c r="E124" s="34"/>
      <c r="F124" s="34"/>
      <c r="G124" s="34"/>
      <c r="H124" s="34"/>
    </row>
    <row r="125" spans="1:8" x14ac:dyDescent="0.3">
      <c r="A125" s="34"/>
      <c r="B125" s="34"/>
      <c r="C125" s="34"/>
      <c r="D125" s="34"/>
      <c r="E125" s="34"/>
      <c r="F125" s="34"/>
      <c r="G125" s="34"/>
      <c r="H125" s="34"/>
    </row>
    <row r="126" spans="1:8" x14ac:dyDescent="0.3">
      <c r="A126" s="34"/>
      <c r="B126" s="34"/>
      <c r="C126" s="34"/>
      <c r="D126" s="34"/>
      <c r="E126" s="34"/>
      <c r="F126" s="34"/>
      <c r="G126" s="34"/>
      <c r="H126" s="34"/>
    </row>
    <row r="127" spans="1:8" x14ac:dyDescent="0.3">
      <c r="A127" s="34"/>
      <c r="B127" s="34"/>
      <c r="C127" s="34"/>
      <c r="D127" s="34"/>
      <c r="E127" s="34"/>
      <c r="F127" s="34"/>
      <c r="G127" s="34"/>
      <c r="H127" s="34"/>
    </row>
    <row r="128" spans="1:8" x14ac:dyDescent="0.3">
      <c r="A128" s="34"/>
      <c r="B128" s="34"/>
      <c r="C128" s="34"/>
      <c r="D128" s="34"/>
      <c r="E128" s="34"/>
      <c r="F128" s="34"/>
      <c r="G128" s="34"/>
      <c r="H128" s="34"/>
    </row>
    <row r="129" spans="1:8" x14ac:dyDescent="0.3">
      <c r="A129" s="34"/>
      <c r="B129" s="34"/>
      <c r="C129" s="34"/>
      <c r="D129" s="34"/>
      <c r="E129" s="34"/>
      <c r="F129" s="34"/>
      <c r="G129" s="34"/>
      <c r="H129" s="34"/>
    </row>
    <row r="130" spans="1:8" x14ac:dyDescent="0.3">
      <c r="A130" s="34"/>
      <c r="B130" s="34"/>
      <c r="C130" s="34"/>
      <c r="D130" s="34"/>
      <c r="E130" s="34"/>
      <c r="F130" s="34"/>
      <c r="G130" s="34"/>
      <c r="H130" s="34"/>
    </row>
    <row r="131" spans="1:8" x14ac:dyDescent="0.3">
      <c r="A131" s="34"/>
      <c r="B131" s="34"/>
      <c r="C131" s="34"/>
      <c r="D131" s="34"/>
      <c r="E131" s="34"/>
      <c r="F131" s="34"/>
      <c r="G131" s="34"/>
      <c r="H131" s="34"/>
    </row>
    <row r="132" spans="1:8" x14ac:dyDescent="0.3">
      <c r="A132" s="34"/>
      <c r="B132" s="34"/>
      <c r="C132" s="34"/>
      <c r="D132" s="34"/>
      <c r="E132" s="34"/>
      <c r="F132" s="34"/>
      <c r="G132" s="34"/>
      <c r="H132" s="34"/>
    </row>
    <row r="133" spans="1:8" x14ac:dyDescent="0.3">
      <c r="A133" s="34"/>
      <c r="B133" s="34"/>
      <c r="C133" s="34"/>
      <c r="D133" s="34"/>
      <c r="E133" s="34"/>
      <c r="F133" s="34"/>
      <c r="G133" s="34"/>
      <c r="H133" s="34"/>
    </row>
    <row r="134" spans="1:8" x14ac:dyDescent="0.3">
      <c r="A134" s="34"/>
      <c r="B134" s="34"/>
      <c r="C134" s="34"/>
      <c r="D134" s="34"/>
      <c r="E134" s="34"/>
      <c r="F134" s="34"/>
      <c r="G134" s="34"/>
      <c r="H134" s="34"/>
    </row>
    <row r="135" spans="1:8" x14ac:dyDescent="0.3">
      <c r="A135" s="34"/>
      <c r="B135" s="34"/>
      <c r="C135" s="34"/>
      <c r="D135" s="34"/>
      <c r="E135" s="34"/>
      <c r="F135" s="34"/>
      <c r="G135" s="34"/>
      <c r="H135" s="34"/>
    </row>
    <row r="136" spans="1:8" x14ac:dyDescent="0.3">
      <c r="A136" s="34"/>
      <c r="B136" s="34"/>
      <c r="C136" s="34"/>
      <c r="D136" s="34"/>
      <c r="E136" s="34"/>
      <c r="F136" s="34"/>
      <c r="G136" s="34"/>
      <c r="H136" s="34"/>
    </row>
    <row r="137" spans="1:8" x14ac:dyDescent="0.3">
      <c r="A137" s="34"/>
      <c r="B137" s="34"/>
      <c r="C137" s="34"/>
      <c r="D137" s="34"/>
      <c r="E137" s="34"/>
      <c r="F137" s="34"/>
      <c r="G137" s="34"/>
      <c r="H137" s="34"/>
    </row>
    <row r="138" spans="1:8" x14ac:dyDescent="0.3">
      <c r="A138" s="34"/>
      <c r="B138" s="34"/>
      <c r="C138" s="34"/>
      <c r="D138" s="34"/>
      <c r="E138" s="34"/>
      <c r="F138" s="34"/>
      <c r="G138" s="34"/>
      <c r="H138" s="34"/>
    </row>
    <row r="139" spans="1:8" x14ac:dyDescent="0.3">
      <c r="A139" s="34"/>
      <c r="B139" s="34"/>
      <c r="C139" s="34"/>
      <c r="D139" s="34"/>
      <c r="E139" s="34"/>
      <c r="F139" s="34"/>
      <c r="G139" s="34"/>
      <c r="H139" s="34"/>
    </row>
    <row r="140" spans="1:8" x14ac:dyDescent="0.3">
      <c r="A140" s="34"/>
      <c r="B140" s="34"/>
      <c r="C140" s="34"/>
      <c r="D140" s="34"/>
      <c r="E140" s="34"/>
      <c r="F140" s="34"/>
      <c r="G140" s="34"/>
      <c r="H140" s="34"/>
    </row>
    <row r="141" spans="1:8" x14ac:dyDescent="0.3">
      <c r="A141" s="34"/>
      <c r="B141" s="34"/>
      <c r="C141" s="34"/>
      <c r="D141" s="34"/>
      <c r="E141" s="34"/>
      <c r="F141" s="34"/>
      <c r="G141" s="34"/>
      <c r="H141" s="34"/>
    </row>
    <row r="142" spans="1:8" x14ac:dyDescent="0.3">
      <c r="A142" s="34"/>
      <c r="B142" s="34"/>
      <c r="C142" s="34"/>
      <c r="D142" s="34"/>
      <c r="E142" s="34"/>
      <c r="F142" s="34"/>
      <c r="G142" s="34"/>
      <c r="H142" s="34"/>
    </row>
    <row r="143" spans="1:8" x14ac:dyDescent="0.3">
      <c r="A143" s="34"/>
      <c r="B143" s="34"/>
      <c r="C143" s="34"/>
      <c r="D143" s="34"/>
      <c r="E143" s="34"/>
      <c r="F143" s="34"/>
      <c r="G143" s="34"/>
      <c r="H143" s="34"/>
    </row>
    <row r="144" spans="1:8" x14ac:dyDescent="0.3">
      <c r="A144" s="34"/>
      <c r="B144" s="34"/>
      <c r="C144" s="34"/>
      <c r="D144" s="34"/>
      <c r="E144" s="34"/>
      <c r="F144" s="34"/>
      <c r="G144" s="34"/>
      <c r="H144" s="34"/>
    </row>
    <row r="145" spans="1:8" x14ac:dyDescent="0.3">
      <c r="A145" s="34"/>
      <c r="B145" s="34"/>
      <c r="C145" s="34"/>
      <c r="D145" s="34"/>
      <c r="E145" s="34"/>
      <c r="F145" s="34"/>
      <c r="G145" s="34"/>
      <c r="H145" s="34"/>
    </row>
    <row r="146" spans="1:8" x14ac:dyDescent="0.3">
      <c r="A146" s="34"/>
      <c r="B146" s="34"/>
      <c r="C146" s="34"/>
      <c r="D146" s="34"/>
      <c r="E146" s="34"/>
      <c r="F146" s="34"/>
      <c r="G146" s="34"/>
      <c r="H146" s="34"/>
    </row>
    <row r="147" spans="1:8" x14ac:dyDescent="0.3">
      <c r="A147" s="34"/>
      <c r="B147" s="34"/>
      <c r="C147" s="34"/>
      <c r="D147" s="34"/>
      <c r="E147" s="34"/>
      <c r="F147" s="34"/>
      <c r="G147" s="34"/>
      <c r="H147" s="34"/>
    </row>
    <row r="148" spans="1:8" x14ac:dyDescent="0.3">
      <c r="A148" s="34"/>
      <c r="B148" s="34"/>
      <c r="C148" s="34"/>
      <c r="D148" s="34"/>
      <c r="E148" s="34"/>
      <c r="F148" s="34"/>
      <c r="G148" s="34"/>
      <c r="H148" s="34"/>
    </row>
    <row r="149" spans="1:8" x14ac:dyDescent="0.3">
      <c r="A149" s="34"/>
      <c r="B149" s="34"/>
      <c r="C149" s="34"/>
      <c r="D149" s="34"/>
      <c r="E149" s="34"/>
      <c r="F149" s="34"/>
      <c r="G149" s="34"/>
      <c r="H149" s="34"/>
    </row>
    <row r="150" spans="1:8" x14ac:dyDescent="0.3">
      <c r="A150" s="34"/>
      <c r="B150" s="34"/>
      <c r="C150" s="34"/>
      <c r="D150" s="34"/>
      <c r="E150" s="34"/>
      <c r="F150" s="34"/>
      <c r="G150" s="34"/>
      <c r="H150" s="34"/>
    </row>
    <row r="151" spans="1:8" x14ac:dyDescent="0.3">
      <c r="A151" s="34"/>
      <c r="B151" s="34"/>
      <c r="C151" s="34"/>
      <c r="D151" s="34"/>
      <c r="E151" s="34"/>
      <c r="F151" s="34"/>
      <c r="G151" s="34"/>
      <c r="H151" s="34"/>
    </row>
    <row r="152" spans="1:8" x14ac:dyDescent="0.3">
      <c r="A152" s="34"/>
      <c r="B152" s="34"/>
      <c r="C152" s="34"/>
      <c r="D152" s="34"/>
      <c r="E152" s="34"/>
      <c r="F152" s="34"/>
      <c r="G152" s="34"/>
      <c r="H152" s="34"/>
    </row>
    <row r="153" spans="1:8" x14ac:dyDescent="0.3">
      <c r="A153" s="34"/>
      <c r="B153" s="34"/>
      <c r="C153" s="34"/>
      <c r="D153" s="34"/>
      <c r="E153" s="34"/>
      <c r="F153" s="34"/>
      <c r="G153" s="34"/>
      <c r="H153" s="34"/>
    </row>
    <row r="154" spans="1:8" x14ac:dyDescent="0.3">
      <c r="A154" s="34"/>
      <c r="B154" s="34"/>
      <c r="C154" s="34"/>
      <c r="D154" s="34"/>
      <c r="E154" s="34"/>
      <c r="F154" s="34"/>
      <c r="G154" s="34"/>
      <c r="H154" s="34"/>
    </row>
    <row r="155" spans="1:8" x14ac:dyDescent="0.3">
      <c r="A155" s="34"/>
      <c r="B155" s="34"/>
      <c r="C155" s="34"/>
      <c r="D155" s="34"/>
      <c r="E155" s="34"/>
      <c r="F155" s="34"/>
      <c r="G155" s="34"/>
      <c r="H155" s="34"/>
    </row>
    <row r="156" spans="1:8" x14ac:dyDescent="0.3">
      <c r="A156" s="34"/>
      <c r="B156" s="34"/>
      <c r="C156" s="34"/>
      <c r="D156" s="34"/>
      <c r="E156" s="34"/>
      <c r="F156" s="34"/>
      <c r="G156" s="34"/>
      <c r="H156" s="34"/>
    </row>
    <row r="157" spans="1:8" x14ac:dyDescent="0.3">
      <c r="A157" s="34"/>
      <c r="B157" s="34"/>
      <c r="C157" s="34"/>
      <c r="D157" s="34"/>
      <c r="E157" s="34"/>
      <c r="F157" s="34"/>
      <c r="G157" s="34"/>
      <c r="H157" s="34"/>
    </row>
    <row r="158" spans="1:8" x14ac:dyDescent="0.3">
      <c r="A158" s="34"/>
      <c r="B158" s="34"/>
      <c r="C158" s="34"/>
      <c r="D158" s="34"/>
      <c r="E158" s="34"/>
      <c r="F158" s="34"/>
      <c r="G158" s="34"/>
      <c r="H158" s="34"/>
    </row>
    <row r="159" spans="1:8" x14ac:dyDescent="0.3">
      <c r="A159" s="34"/>
      <c r="B159" s="34"/>
      <c r="C159" s="34"/>
      <c r="D159" s="34"/>
      <c r="E159" s="34"/>
      <c r="F159" s="34"/>
      <c r="G159" s="34"/>
      <c r="H159" s="34"/>
    </row>
    <row r="160" spans="1:8" x14ac:dyDescent="0.3">
      <c r="A160" s="34"/>
      <c r="B160" s="34"/>
      <c r="C160" s="34"/>
      <c r="D160" s="34"/>
      <c r="E160" s="34"/>
      <c r="F160" s="34"/>
      <c r="G160" s="34"/>
      <c r="H160" s="34"/>
    </row>
    <row r="161" spans="1:8" x14ac:dyDescent="0.3">
      <c r="A161" s="34"/>
      <c r="B161" s="34"/>
      <c r="C161" s="34"/>
      <c r="D161" s="34"/>
      <c r="E161" s="34"/>
      <c r="F161" s="34"/>
      <c r="G161" s="34"/>
      <c r="H161" s="34"/>
    </row>
    <row r="162" spans="1:8" x14ac:dyDescent="0.3">
      <c r="A162" s="34"/>
      <c r="B162" s="34"/>
      <c r="C162" s="34"/>
      <c r="D162" s="34"/>
      <c r="E162" s="34"/>
      <c r="F162" s="34"/>
      <c r="G162" s="34"/>
      <c r="H162" s="34"/>
    </row>
    <row r="163" spans="1:8" x14ac:dyDescent="0.3">
      <c r="A163" s="34"/>
      <c r="B163" s="34"/>
      <c r="C163" s="34"/>
      <c r="D163" s="34"/>
      <c r="E163" s="34"/>
      <c r="F163" s="34"/>
      <c r="G163" s="34"/>
      <c r="H163" s="34"/>
    </row>
    <row r="164" spans="1:8" x14ac:dyDescent="0.3">
      <c r="A164" s="34"/>
      <c r="B164" s="34"/>
      <c r="C164" s="34"/>
      <c r="D164" s="34"/>
      <c r="E164" s="34"/>
      <c r="F164" s="34"/>
      <c r="G164" s="34"/>
      <c r="H164" s="34"/>
    </row>
    <row r="165" spans="1:8" x14ac:dyDescent="0.3">
      <c r="A165" s="34"/>
      <c r="B165" s="34"/>
      <c r="C165" s="34"/>
      <c r="D165" s="34"/>
      <c r="E165" s="34"/>
      <c r="F165" s="34"/>
      <c r="G165" s="34"/>
      <c r="H165" s="34"/>
    </row>
    <row r="166" spans="1:8" x14ac:dyDescent="0.3">
      <c r="A166" s="34"/>
      <c r="B166" s="34"/>
      <c r="C166" s="34"/>
      <c r="D166" s="34"/>
      <c r="E166" s="34"/>
      <c r="F166" s="34"/>
      <c r="G166" s="34"/>
      <c r="H166" s="34"/>
    </row>
    <row r="167" spans="1:8" x14ac:dyDescent="0.3">
      <c r="A167" s="34"/>
      <c r="B167" s="34"/>
      <c r="C167" s="34"/>
      <c r="D167" s="34"/>
      <c r="E167" s="34"/>
      <c r="F167" s="34"/>
      <c r="G167" s="34"/>
      <c r="H167" s="34"/>
    </row>
    <row r="168" spans="1:8" x14ac:dyDescent="0.3">
      <c r="A168" s="34"/>
      <c r="B168" s="34"/>
      <c r="C168" s="34"/>
      <c r="D168" s="34"/>
      <c r="E168" s="34"/>
      <c r="F168" s="34"/>
      <c r="G168" s="34"/>
      <c r="H168" s="34"/>
    </row>
    <row r="169" spans="1:8" x14ac:dyDescent="0.3">
      <c r="A169" s="34"/>
      <c r="B169" s="34"/>
      <c r="C169" s="34"/>
      <c r="D169" s="34"/>
      <c r="E169" s="34"/>
      <c r="F169" s="34"/>
      <c r="G169" s="34"/>
      <c r="H169" s="34"/>
    </row>
    <row r="170" spans="1:8" x14ac:dyDescent="0.3">
      <c r="A170" s="34"/>
      <c r="B170" s="34"/>
      <c r="C170" s="34"/>
      <c r="D170" s="34"/>
      <c r="E170" s="34"/>
      <c r="F170" s="34"/>
      <c r="G170" s="34"/>
      <c r="H170" s="34"/>
    </row>
    <row r="171" spans="1:8" x14ac:dyDescent="0.3">
      <c r="A171" s="34"/>
      <c r="B171" s="34"/>
      <c r="C171" s="34"/>
      <c r="D171" s="34"/>
      <c r="E171" s="34"/>
      <c r="F171" s="34"/>
      <c r="G171" s="34"/>
      <c r="H171" s="34"/>
    </row>
    <row r="172" spans="1:8" x14ac:dyDescent="0.3">
      <c r="A172" s="34"/>
      <c r="B172" s="34"/>
      <c r="C172" s="34"/>
      <c r="D172" s="34"/>
      <c r="E172" s="34"/>
      <c r="F172" s="34"/>
      <c r="G172" s="34"/>
      <c r="H172" s="34"/>
    </row>
    <row r="173" spans="1:8" x14ac:dyDescent="0.3">
      <c r="A173" s="34"/>
      <c r="B173" s="34"/>
      <c r="C173" s="34"/>
      <c r="D173" s="34"/>
      <c r="E173" s="34"/>
      <c r="F173" s="34"/>
      <c r="G173" s="34"/>
      <c r="H173" s="34"/>
    </row>
    <row r="174" spans="1:8" x14ac:dyDescent="0.3">
      <c r="A174" s="34"/>
      <c r="B174" s="34"/>
      <c r="C174" s="34"/>
      <c r="D174" s="34"/>
      <c r="E174" s="34"/>
      <c r="F174" s="34"/>
      <c r="G174" s="34"/>
      <c r="H174" s="34"/>
    </row>
    <row r="175" spans="1:8" x14ac:dyDescent="0.3">
      <c r="A175" s="34"/>
      <c r="B175" s="34"/>
      <c r="C175" s="34"/>
      <c r="D175" s="34"/>
      <c r="E175" s="34"/>
      <c r="F175" s="34"/>
      <c r="G175" s="34"/>
      <c r="H175" s="34"/>
    </row>
    <row r="176" spans="1:8" x14ac:dyDescent="0.3">
      <c r="A176" s="34"/>
      <c r="B176" s="34"/>
      <c r="C176" s="34"/>
      <c r="D176" s="34"/>
      <c r="E176" s="34"/>
      <c r="F176" s="34"/>
      <c r="G176" s="34"/>
      <c r="H176" s="34"/>
    </row>
    <row r="177" spans="1:8" x14ac:dyDescent="0.3">
      <c r="A177" s="34"/>
      <c r="B177" s="34"/>
      <c r="C177" s="34"/>
      <c r="D177" s="34"/>
      <c r="E177" s="34"/>
      <c r="F177" s="34"/>
      <c r="G177" s="34"/>
      <c r="H177" s="34"/>
    </row>
    <row r="178" spans="1:8" x14ac:dyDescent="0.3">
      <c r="A178" s="34"/>
      <c r="B178" s="34"/>
      <c r="C178" s="34"/>
      <c r="D178" s="34"/>
      <c r="E178" s="34"/>
      <c r="F178" s="34"/>
      <c r="G178" s="34"/>
      <c r="H178" s="34"/>
    </row>
    <row r="179" spans="1:8" x14ac:dyDescent="0.3">
      <c r="A179" s="34"/>
      <c r="B179" s="34"/>
      <c r="C179" s="34"/>
      <c r="D179" s="34"/>
      <c r="E179" s="34"/>
      <c r="F179" s="34"/>
      <c r="G179" s="34"/>
      <c r="H179" s="34"/>
    </row>
    <row r="180" spans="1:8" x14ac:dyDescent="0.3">
      <c r="A180" s="34"/>
      <c r="B180" s="34"/>
      <c r="C180" s="34"/>
      <c r="D180" s="34"/>
      <c r="E180" s="34"/>
      <c r="F180" s="34"/>
      <c r="G180" s="34"/>
      <c r="H180" s="34"/>
    </row>
    <row r="181" spans="1:8" x14ac:dyDescent="0.3">
      <c r="A181" s="34"/>
      <c r="B181" s="34"/>
      <c r="C181" s="34"/>
      <c r="D181" s="34"/>
      <c r="E181" s="34"/>
      <c r="F181" s="34"/>
      <c r="G181" s="34"/>
      <c r="H181" s="34"/>
    </row>
    <row r="182" spans="1:8" x14ac:dyDescent="0.3">
      <c r="A182" s="34"/>
      <c r="B182" s="34"/>
      <c r="C182" s="34"/>
      <c r="D182" s="34"/>
      <c r="E182" s="34"/>
      <c r="F182" s="34"/>
      <c r="G182" s="34"/>
      <c r="H182" s="34"/>
    </row>
    <row r="183" spans="1:8" x14ac:dyDescent="0.3">
      <c r="A183" s="34"/>
      <c r="B183" s="34"/>
      <c r="C183" s="34"/>
      <c r="D183" s="34"/>
      <c r="E183" s="34"/>
      <c r="F183" s="34"/>
      <c r="G183" s="34"/>
      <c r="H183" s="34"/>
    </row>
    <row r="184" spans="1:8" x14ac:dyDescent="0.3">
      <c r="A184" s="34"/>
      <c r="B184" s="34"/>
      <c r="C184" s="34"/>
      <c r="D184" s="34"/>
      <c r="E184" s="34"/>
      <c r="F184" s="34"/>
      <c r="G184" s="34"/>
      <c r="H184" s="34"/>
    </row>
    <row r="185" spans="1:8" x14ac:dyDescent="0.3">
      <c r="A185" s="34"/>
      <c r="B185" s="34"/>
      <c r="C185" s="34"/>
      <c r="D185" s="34"/>
      <c r="E185" s="34"/>
      <c r="F185" s="34"/>
      <c r="G185" s="34"/>
      <c r="H185" s="34"/>
    </row>
    <row r="186" spans="1:8" x14ac:dyDescent="0.3">
      <c r="A186" s="34"/>
      <c r="B186" s="34"/>
      <c r="C186" s="34"/>
      <c r="D186" s="34"/>
      <c r="E186" s="34"/>
      <c r="F186" s="34"/>
      <c r="G186" s="34"/>
      <c r="H186" s="34"/>
    </row>
    <row r="187" spans="1:8" x14ac:dyDescent="0.3">
      <c r="A187" s="34"/>
      <c r="B187" s="34"/>
      <c r="C187" s="34"/>
      <c r="D187" s="34"/>
      <c r="E187" s="34"/>
      <c r="F187" s="34"/>
      <c r="G187" s="34"/>
      <c r="H187" s="34"/>
    </row>
    <row r="188" spans="1:8" x14ac:dyDescent="0.3">
      <c r="A188" s="34"/>
      <c r="B188" s="34"/>
      <c r="C188" s="34"/>
      <c r="D188" s="34"/>
      <c r="E188" s="34"/>
      <c r="F188" s="34"/>
      <c r="G188" s="34"/>
      <c r="H188" s="34"/>
    </row>
    <row r="189" spans="1:8" x14ac:dyDescent="0.3">
      <c r="A189" s="34"/>
      <c r="B189" s="34"/>
      <c r="C189" s="34"/>
      <c r="D189" s="34"/>
      <c r="E189" s="34"/>
      <c r="F189" s="34"/>
      <c r="G189" s="34"/>
      <c r="H189" s="34"/>
    </row>
    <row r="190" spans="1:8" x14ac:dyDescent="0.3">
      <c r="A190" s="34"/>
      <c r="B190" s="34"/>
      <c r="C190" s="34"/>
      <c r="D190" s="34"/>
      <c r="E190" s="34"/>
      <c r="F190" s="34"/>
      <c r="G190" s="34"/>
      <c r="H190" s="34"/>
    </row>
    <row r="191" spans="1:8" x14ac:dyDescent="0.3">
      <c r="A191" s="34"/>
      <c r="B191" s="34"/>
      <c r="C191" s="34"/>
      <c r="D191" s="34"/>
      <c r="E191" s="34"/>
      <c r="F191" s="34"/>
      <c r="G191" s="34"/>
      <c r="H191" s="34"/>
    </row>
    <row r="192" spans="1:8" x14ac:dyDescent="0.3">
      <c r="A192" s="34"/>
      <c r="B192" s="34"/>
      <c r="C192" s="34"/>
      <c r="D192" s="34"/>
      <c r="E192" s="34"/>
      <c r="F192" s="34"/>
      <c r="G192" s="34"/>
      <c r="H192" s="34"/>
    </row>
    <row r="193" spans="1:8" x14ac:dyDescent="0.3">
      <c r="A193" s="34"/>
      <c r="B193" s="34"/>
      <c r="C193" s="34"/>
      <c r="D193" s="34"/>
      <c r="E193" s="34"/>
      <c r="F193" s="34"/>
      <c r="G193" s="34"/>
      <c r="H193" s="34"/>
    </row>
    <row r="194" spans="1:8" x14ac:dyDescent="0.3">
      <c r="A194" s="34"/>
      <c r="B194" s="34"/>
      <c r="C194" s="34"/>
      <c r="D194" s="34"/>
      <c r="E194" s="34"/>
      <c r="F194" s="34"/>
      <c r="G194" s="34"/>
      <c r="H194" s="34"/>
    </row>
    <row r="195" spans="1:8" x14ac:dyDescent="0.3">
      <c r="A195" s="34"/>
      <c r="B195" s="34"/>
      <c r="C195" s="34"/>
      <c r="D195" s="34"/>
      <c r="E195" s="34"/>
      <c r="F195" s="34"/>
      <c r="G195" s="34"/>
      <c r="H195" s="34"/>
    </row>
    <row r="196" spans="1:8" x14ac:dyDescent="0.3">
      <c r="A196" s="34"/>
      <c r="B196" s="34"/>
      <c r="C196" s="34"/>
      <c r="D196" s="34"/>
      <c r="E196" s="34"/>
      <c r="F196" s="34"/>
      <c r="G196" s="34"/>
      <c r="H196" s="34"/>
    </row>
    <row r="197" spans="1:8" x14ac:dyDescent="0.3">
      <c r="A197" s="34"/>
      <c r="B197" s="34"/>
      <c r="C197" s="34"/>
      <c r="D197" s="34"/>
      <c r="E197" s="34"/>
      <c r="F197" s="34"/>
      <c r="G197" s="34"/>
      <c r="H197" s="34"/>
    </row>
    <row r="198" spans="1:8" x14ac:dyDescent="0.3">
      <c r="A198" s="34"/>
      <c r="B198" s="34"/>
      <c r="C198" s="34"/>
      <c r="D198" s="34"/>
      <c r="E198" s="34"/>
      <c r="F198" s="34"/>
      <c r="G198" s="34"/>
      <c r="H198" s="34"/>
    </row>
    <row r="199" spans="1:8" x14ac:dyDescent="0.3">
      <c r="A199" s="34"/>
      <c r="B199" s="34"/>
      <c r="C199" s="34"/>
      <c r="D199" s="34"/>
      <c r="E199" s="34"/>
      <c r="F199" s="34"/>
      <c r="G199" s="34"/>
      <c r="H199" s="34"/>
    </row>
    <row r="200" spans="1:8" x14ac:dyDescent="0.3">
      <c r="A200" s="34"/>
      <c r="B200" s="34"/>
      <c r="C200" s="34"/>
      <c r="D200" s="34"/>
      <c r="E200" s="34"/>
      <c r="F200" s="34"/>
      <c r="G200" s="34"/>
      <c r="H200" s="34"/>
    </row>
    <row r="201" spans="1:8" x14ac:dyDescent="0.3">
      <c r="A201" s="34"/>
      <c r="B201" s="34"/>
      <c r="C201" s="34"/>
      <c r="D201" s="34"/>
      <c r="E201" s="34"/>
      <c r="F201" s="34"/>
      <c r="G201" s="34"/>
      <c r="H201" s="34"/>
    </row>
    <row r="202" spans="1:8" x14ac:dyDescent="0.3">
      <c r="A202" s="34"/>
      <c r="B202" s="34"/>
      <c r="C202" s="34"/>
      <c r="D202" s="34"/>
      <c r="E202" s="34"/>
      <c r="F202" s="34"/>
      <c r="G202" s="34"/>
      <c r="H202" s="34"/>
    </row>
    <row r="203" spans="1:8" x14ac:dyDescent="0.3">
      <c r="H203" s="34"/>
    </row>
    <row r="204" spans="1:8" x14ac:dyDescent="0.3">
      <c r="H204" s="34"/>
    </row>
  </sheetData>
  <phoneticPr fontId="5" type="noConversion"/>
  <conditionalFormatting sqref="F74:G88 H76:H90 L76:M90 I71:I85 J57:K71">
    <cfRule type="cellIs" dxfId="2" priority="1" operator="equal">
      <formula>40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opLeftCell="A21" zoomScale="87" workbookViewId="0">
      <selection activeCell="F34" sqref="A1:F34"/>
    </sheetView>
  </sheetViews>
  <sheetFormatPr defaultColWidth="8.7265625" defaultRowHeight="14" x14ac:dyDescent="0.3"/>
  <cols>
    <col min="1" max="2" width="15.54296875" style="46" customWidth="1"/>
    <col min="3" max="3" width="13.453125" style="47" customWidth="1"/>
    <col min="4" max="4" width="13.26953125" style="47" customWidth="1"/>
    <col min="5" max="6" width="9" style="47" customWidth="1"/>
    <col min="7" max="7" width="8" style="47" bestFit="1" customWidth="1"/>
    <col min="8" max="8" width="6.54296875" style="47" bestFit="1" customWidth="1"/>
    <col min="9" max="11" width="6.54296875" style="34" bestFit="1" customWidth="1"/>
    <col min="12" max="12" width="6.54296875" style="35" bestFit="1" customWidth="1"/>
    <col min="13" max="13" width="6.54296875" style="34" bestFit="1" customWidth="1"/>
    <col min="14" max="15" width="8.7265625" style="34"/>
    <col min="16" max="16384" width="8.7265625" style="36"/>
  </cols>
  <sheetData>
    <row r="1" spans="1:18" x14ac:dyDescent="0.3">
      <c r="A1" s="95" t="s">
        <v>7</v>
      </c>
      <c r="B1" s="95"/>
      <c r="C1" s="96"/>
      <c r="D1" s="97"/>
      <c r="E1" s="97"/>
      <c r="F1" s="97"/>
    </row>
    <row r="2" spans="1:18" x14ac:dyDescent="0.3">
      <c r="A2" s="95" t="s">
        <v>68</v>
      </c>
      <c r="B2" s="95"/>
      <c r="C2" s="96"/>
      <c r="D2" s="97"/>
      <c r="E2" s="97"/>
      <c r="F2" s="96"/>
    </row>
    <row r="3" spans="1:18" x14ac:dyDescent="0.3">
      <c r="A3" s="108"/>
      <c r="B3" s="108"/>
      <c r="C3" s="97"/>
      <c r="D3" s="97"/>
      <c r="E3" s="97"/>
      <c r="F3" s="97"/>
      <c r="G3" s="45"/>
      <c r="H3" s="45"/>
      <c r="I3" s="36"/>
      <c r="J3" s="36"/>
      <c r="K3" s="37"/>
      <c r="L3" s="38"/>
      <c r="M3" s="39"/>
    </row>
    <row r="4" spans="1:18" x14ac:dyDescent="0.3">
      <c r="A4" s="102" t="s">
        <v>29</v>
      </c>
      <c r="B4" s="102"/>
      <c r="C4" s="100"/>
      <c r="D4" s="100"/>
      <c r="E4" s="100"/>
      <c r="F4" s="100"/>
      <c r="G4" s="41"/>
      <c r="H4" s="41"/>
      <c r="I4" s="37"/>
      <c r="J4" s="36"/>
      <c r="K4" s="37"/>
      <c r="L4" s="38"/>
      <c r="M4" s="39"/>
    </row>
    <row r="5" spans="1:18" x14ac:dyDescent="0.3">
      <c r="A5" s="103" t="s">
        <v>41</v>
      </c>
      <c r="B5" s="103" t="s">
        <v>36</v>
      </c>
      <c r="C5" s="104" t="s">
        <v>39</v>
      </c>
      <c r="D5" s="104" t="s">
        <v>40</v>
      </c>
      <c r="E5" s="104" t="s">
        <v>33</v>
      </c>
      <c r="F5" s="109"/>
      <c r="G5" s="51"/>
      <c r="H5" s="41"/>
      <c r="I5" s="42"/>
      <c r="J5" s="36"/>
      <c r="K5" s="37"/>
      <c r="L5" s="41"/>
      <c r="M5" s="39"/>
    </row>
    <row r="6" spans="1:18" s="35" customFormat="1" x14ac:dyDescent="0.3">
      <c r="A6" s="99">
        <v>230000</v>
      </c>
      <c r="B6" s="100">
        <f>LOG(A6)</f>
        <v>5.3617278360175931</v>
      </c>
      <c r="C6" s="100">
        <v>20.656740188598633</v>
      </c>
      <c r="D6" s="100">
        <v>20.704257965087891</v>
      </c>
      <c r="E6" s="100">
        <f>AVERAGE(C6:D6)</f>
        <v>20.680499076843262</v>
      </c>
      <c r="F6" s="100"/>
      <c r="G6" s="41"/>
      <c r="H6" s="41"/>
      <c r="I6" s="42"/>
      <c r="J6" s="36"/>
      <c r="K6" s="39"/>
      <c r="L6" s="41"/>
      <c r="M6" s="39"/>
      <c r="N6" s="34"/>
      <c r="O6" s="34"/>
      <c r="P6" s="36"/>
    </row>
    <row r="7" spans="1:18" s="35" customFormat="1" x14ac:dyDescent="0.3">
      <c r="A7" s="99">
        <v>23000</v>
      </c>
      <c r="B7" s="100">
        <f t="shared" ref="B7:B10" si="0">LOG(A7)</f>
        <v>4.3617278360175931</v>
      </c>
      <c r="C7" s="100">
        <v>21.917034149169922</v>
      </c>
      <c r="D7" s="100">
        <v>22.018524169921875</v>
      </c>
      <c r="E7" s="100">
        <f t="shared" ref="E7:E10" si="1">AVERAGE(C7:D7)</f>
        <v>21.967779159545898</v>
      </c>
      <c r="F7" s="100"/>
      <c r="G7" s="41"/>
      <c r="H7" s="41"/>
      <c r="I7" s="42"/>
      <c r="J7" s="36"/>
      <c r="K7" s="39"/>
      <c r="L7" s="41"/>
      <c r="M7" s="39"/>
      <c r="N7" s="34"/>
      <c r="O7" s="34"/>
      <c r="P7" s="36"/>
    </row>
    <row r="8" spans="1:18" s="35" customFormat="1" x14ac:dyDescent="0.3">
      <c r="A8" s="99">
        <v>2300</v>
      </c>
      <c r="B8" s="100">
        <f t="shared" si="0"/>
        <v>3.3617278360175931</v>
      </c>
      <c r="C8" s="100">
        <v>26.635560989379883</v>
      </c>
      <c r="D8" s="100">
        <v>26.704700469970703</v>
      </c>
      <c r="E8" s="100">
        <f t="shared" si="1"/>
        <v>26.670130729675293</v>
      </c>
      <c r="F8" s="100"/>
      <c r="G8" s="41"/>
      <c r="H8" s="41"/>
      <c r="I8" s="42"/>
      <c r="J8" s="36"/>
      <c r="K8" s="39"/>
      <c r="L8" s="41"/>
      <c r="M8" s="39"/>
      <c r="N8" s="34"/>
      <c r="O8" s="34"/>
      <c r="P8" s="36"/>
    </row>
    <row r="9" spans="1:18" s="35" customFormat="1" x14ac:dyDescent="0.3">
      <c r="A9" s="99">
        <v>230</v>
      </c>
      <c r="B9" s="100">
        <f t="shared" si="0"/>
        <v>2.3617278360175931</v>
      </c>
      <c r="C9" s="100">
        <v>29.452497482299805</v>
      </c>
      <c r="D9" s="100">
        <v>29.668313980102539</v>
      </c>
      <c r="E9" s="100">
        <f t="shared" si="1"/>
        <v>29.560405731201172</v>
      </c>
      <c r="F9" s="100"/>
      <c r="G9" s="41"/>
      <c r="H9" s="41"/>
      <c r="I9" s="42"/>
      <c r="J9" s="36"/>
      <c r="K9" s="39"/>
      <c r="L9" s="41"/>
      <c r="M9" s="39"/>
      <c r="N9" s="34"/>
      <c r="O9" s="34"/>
      <c r="P9" s="36"/>
    </row>
    <row r="10" spans="1:18" x14ac:dyDescent="0.3">
      <c r="A10" s="99">
        <v>23</v>
      </c>
      <c r="B10" s="100">
        <f t="shared" si="0"/>
        <v>1.3617278360175928</v>
      </c>
      <c r="C10" s="100">
        <v>32.76947021484375</v>
      </c>
      <c r="D10" s="100">
        <v>32.799762725830078</v>
      </c>
      <c r="E10" s="100">
        <f t="shared" si="1"/>
        <v>32.784616470336914</v>
      </c>
      <c r="F10" s="100"/>
      <c r="G10" s="41"/>
      <c r="H10" s="41"/>
      <c r="I10" s="39"/>
      <c r="K10" s="39"/>
      <c r="L10" s="41"/>
      <c r="M10" s="39"/>
      <c r="P10" s="89"/>
      <c r="Q10" s="89"/>
      <c r="R10" s="91"/>
    </row>
    <row r="11" spans="1:18" x14ac:dyDescent="0.3">
      <c r="A11" s="99" t="s">
        <v>10</v>
      </c>
      <c r="B11" s="99"/>
      <c r="C11" s="100">
        <v>33.333652496337891</v>
      </c>
      <c r="D11" s="100">
        <v>33.337936401367188</v>
      </c>
      <c r="E11" s="100">
        <f>AVERAGE(C11:D11)</f>
        <v>33.335794448852539</v>
      </c>
      <c r="F11" s="100"/>
      <c r="G11" s="41"/>
      <c r="H11" s="41"/>
      <c r="I11" s="39"/>
      <c r="K11" s="39"/>
      <c r="L11" s="41"/>
      <c r="M11" s="39"/>
      <c r="P11" s="34"/>
      <c r="Q11" s="34"/>
      <c r="R11" s="34"/>
    </row>
    <row r="12" spans="1:18" x14ac:dyDescent="0.3">
      <c r="A12" s="99"/>
      <c r="B12" s="99"/>
      <c r="C12" s="100"/>
      <c r="D12" s="100"/>
      <c r="E12" s="100"/>
      <c r="F12" s="100"/>
      <c r="G12" s="41"/>
      <c r="H12" s="41"/>
      <c r="I12" s="39"/>
      <c r="K12" s="39"/>
      <c r="L12" s="38"/>
      <c r="M12" s="39"/>
    </row>
    <row r="13" spans="1:18" x14ac:dyDescent="0.3">
      <c r="A13" s="106" t="s">
        <v>69</v>
      </c>
      <c r="B13" s="106"/>
      <c r="C13" s="100"/>
      <c r="D13" s="100"/>
      <c r="E13" s="100"/>
      <c r="F13" s="100"/>
      <c r="G13" s="41"/>
      <c r="H13" s="41"/>
      <c r="I13" s="39"/>
      <c r="K13" s="37"/>
      <c r="L13" s="37"/>
      <c r="M13" s="39"/>
    </row>
    <row r="14" spans="1:18" x14ac:dyDescent="0.3">
      <c r="A14" s="103" t="s">
        <v>41</v>
      </c>
      <c r="B14" s="103" t="s">
        <v>36</v>
      </c>
      <c r="C14" s="104" t="s">
        <v>39</v>
      </c>
      <c r="D14" s="104" t="s">
        <v>40</v>
      </c>
      <c r="E14" s="104" t="s">
        <v>33</v>
      </c>
      <c r="F14" s="109"/>
      <c r="G14" s="51"/>
      <c r="H14" s="41"/>
      <c r="I14" s="39"/>
      <c r="K14" s="39"/>
      <c r="L14" s="38"/>
      <c r="M14" s="39"/>
    </row>
    <row r="15" spans="1:18" s="34" customFormat="1" x14ac:dyDescent="0.3">
      <c r="A15" s="99">
        <v>230000</v>
      </c>
      <c r="B15" s="100">
        <f>LOG(A15)</f>
        <v>5.3617278360175931</v>
      </c>
      <c r="C15" s="100">
        <v>36.373188018798828</v>
      </c>
      <c r="D15" s="100">
        <v>36.3043212890625</v>
      </c>
      <c r="E15" s="100">
        <f>AVERAGE(C15:D15)</f>
        <v>36.338754653930664</v>
      </c>
      <c r="F15" s="100"/>
      <c r="G15" s="41"/>
      <c r="H15" s="41"/>
      <c r="I15" s="39"/>
      <c r="K15" s="39"/>
      <c r="L15" s="38"/>
      <c r="M15" s="39"/>
      <c r="P15" s="36"/>
    </row>
    <row r="16" spans="1:18" s="34" customFormat="1" x14ac:dyDescent="0.3">
      <c r="A16" s="99">
        <v>23000</v>
      </c>
      <c r="B16" s="100">
        <f t="shared" ref="B16:B19" si="2">LOG(A16)</f>
        <v>4.3617278360175931</v>
      </c>
      <c r="C16" s="100">
        <v>40</v>
      </c>
      <c r="D16" s="100">
        <v>40</v>
      </c>
      <c r="E16" s="100">
        <f t="shared" ref="E16:E17" si="3">AVERAGE(C16:D16)</f>
        <v>40</v>
      </c>
      <c r="F16" s="100"/>
      <c r="G16" s="41"/>
      <c r="H16" s="41"/>
      <c r="I16" s="39"/>
      <c r="L16" s="35"/>
      <c r="P16" s="36"/>
    </row>
    <row r="17" spans="1:16" s="34" customFormat="1" x14ac:dyDescent="0.3">
      <c r="A17" s="99">
        <v>2300</v>
      </c>
      <c r="B17" s="100">
        <f t="shared" si="2"/>
        <v>3.3617278360175931</v>
      </c>
      <c r="C17" s="100">
        <v>40</v>
      </c>
      <c r="D17" s="100">
        <v>40</v>
      </c>
      <c r="E17" s="100">
        <f t="shared" si="3"/>
        <v>40</v>
      </c>
      <c r="F17" s="100"/>
      <c r="G17" s="41"/>
      <c r="H17" s="41"/>
      <c r="I17" s="39"/>
      <c r="L17" s="35"/>
      <c r="P17" s="36"/>
    </row>
    <row r="18" spans="1:16" s="34" customFormat="1" x14ac:dyDescent="0.3">
      <c r="A18" s="99">
        <v>230</v>
      </c>
      <c r="B18" s="100">
        <f t="shared" si="2"/>
        <v>2.3617278360175931</v>
      </c>
      <c r="C18" s="100">
        <v>37.147716522216797</v>
      </c>
      <c r="D18" s="100">
        <v>35.014060974121101</v>
      </c>
      <c r="E18" s="100">
        <f t="shared" ref="E18:E19" si="4">AVERAGE(C18:D18)</f>
        <v>36.080888748168945</v>
      </c>
      <c r="F18" s="100"/>
      <c r="G18" s="41"/>
      <c r="H18" s="41"/>
      <c r="I18" s="39"/>
      <c r="L18" s="35"/>
      <c r="P18" s="36"/>
    </row>
    <row r="19" spans="1:16" s="34" customFormat="1" x14ac:dyDescent="0.3">
      <c r="A19" s="99">
        <v>23</v>
      </c>
      <c r="B19" s="100">
        <f t="shared" si="2"/>
        <v>1.3617278360175928</v>
      </c>
      <c r="C19" s="100">
        <v>38.163204193115234</v>
      </c>
      <c r="D19" s="100">
        <v>35.530242919921875</v>
      </c>
      <c r="E19" s="100">
        <f t="shared" si="4"/>
        <v>36.846723556518555</v>
      </c>
      <c r="F19" s="100"/>
      <c r="G19" s="41"/>
      <c r="H19" s="41"/>
      <c r="I19" s="39"/>
      <c r="L19" s="35"/>
      <c r="P19" s="36"/>
    </row>
    <row r="20" spans="1:16" x14ac:dyDescent="0.3">
      <c r="A20" s="99" t="s">
        <v>1</v>
      </c>
      <c r="B20" s="99"/>
      <c r="C20" s="100">
        <v>37.602153778076172</v>
      </c>
      <c r="D20" s="100">
        <v>36.715553283691406</v>
      </c>
      <c r="E20" s="100">
        <f>AVERAGE(C20:D20)</f>
        <v>37.158853530883789</v>
      </c>
      <c r="F20" s="100"/>
      <c r="G20" s="41"/>
      <c r="H20" s="41"/>
      <c r="I20" s="39"/>
    </row>
    <row r="21" spans="1:16" x14ac:dyDescent="0.3">
      <c r="A21" s="99"/>
      <c r="B21" s="99"/>
      <c r="C21" s="100"/>
      <c r="D21" s="100"/>
      <c r="E21" s="100"/>
      <c r="F21" s="100"/>
      <c r="G21" s="41"/>
      <c r="H21" s="41"/>
      <c r="I21" s="39"/>
    </row>
    <row r="22" spans="1:16" s="34" customFormat="1" x14ac:dyDescent="0.3">
      <c r="A22" s="102" t="s">
        <v>8</v>
      </c>
      <c r="B22" s="102"/>
      <c r="C22" s="100"/>
      <c r="D22" s="100"/>
      <c r="E22" s="100"/>
      <c r="F22" s="100"/>
      <c r="G22" s="41"/>
      <c r="H22" s="41"/>
      <c r="I22" s="39"/>
      <c r="L22" s="35"/>
      <c r="P22" s="36"/>
    </row>
    <row r="23" spans="1:16" s="34" customFormat="1" x14ac:dyDescent="0.3">
      <c r="A23" s="103" t="s">
        <v>41</v>
      </c>
      <c r="B23" s="103" t="s">
        <v>36</v>
      </c>
      <c r="C23" s="104" t="s">
        <v>39</v>
      </c>
      <c r="D23" s="104" t="s">
        <v>40</v>
      </c>
      <c r="E23" s="104" t="s">
        <v>33</v>
      </c>
      <c r="F23" s="100"/>
      <c r="G23" s="41"/>
      <c r="H23" s="41"/>
      <c r="I23" s="39"/>
      <c r="L23" s="35"/>
      <c r="P23" s="36"/>
    </row>
    <row r="24" spans="1:16" s="34" customFormat="1" x14ac:dyDescent="0.3">
      <c r="A24" s="99">
        <v>230000</v>
      </c>
      <c r="B24" s="100">
        <f>LOG(A24)</f>
        <v>5.3617278360175931</v>
      </c>
      <c r="C24" s="100">
        <v>40</v>
      </c>
      <c r="D24" s="100">
        <v>40</v>
      </c>
      <c r="E24" s="100">
        <f t="shared" ref="E24:E28" si="5">AVERAGE(C24:D24)</f>
        <v>40</v>
      </c>
      <c r="F24" s="100"/>
      <c r="G24" s="41"/>
      <c r="H24" s="41"/>
      <c r="I24" s="39"/>
      <c r="L24" s="35"/>
      <c r="P24" s="36"/>
    </row>
    <row r="25" spans="1:16" s="34" customFormat="1" x14ac:dyDescent="0.3">
      <c r="A25" s="99">
        <v>23000</v>
      </c>
      <c r="B25" s="100">
        <f t="shared" ref="B25:B28" si="6">LOG(A25)</f>
        <v>4.3617278360175931</v>
      </c>
      <c r="C25" s="100">
        <v>35.955307006835938</v>
      </c>
      <c r="D25" s="100">
        <v>40</v>
      </c>
      <c r="E25" s="100">
        <f t="shared" si="5"/>
        <v>37.977653503417969</v>
      </c>
      <c r="F25" s="100"/>
      <c r="G25" s="41"/>
      <c r="H25" s="41"/>
      <c r="I25" s="39"/>
      <c r="L25" s="35"/>
      <c r="P25" s="36"/>
    </row>
    <row r="26" spans="1:16" s="34" customFormat="1" x14ac:dyDescent="0.3">
      <c r="A26" s="99">
        <v>2300</v>
      </c>
      <c r="B26" s="100">
        <f t="shared" si="6"/>
        <v>3.3617278360175931</v>
      </c>
      <c r="C26" s="100">
        <v>40</v>
      </c>
      <c r="D26" s="100">
        <v>36.584663391113281</v>
      </c>
      <c r="E26" s="100">
        <f t="shared" si="5"/>
        <v>38.292331695556641</v>
      </c>
      <c r="F26" s="100"/>
      <c r="G26" s="41"/>
      <c r="H26" s="41"/>
      <c r="I26" s="39"/>
      <c r="L26" s="35"/>
      <c r="P26" s="36"/>
    </row>
    <row r="27" spans="1:16" s="34" customFormat="1" x14ac:dyDescent="0.3">
      <c r="A27" s="99">
        <v>230</v>
      </c>
      <c r="B27" s="100">
        <f t="shared" si="6"/>
        <v>2.3617278360175931</v>
      </c>
      <c r="C27" s="100">
        <v>36.576503753662109</v>
      </c>
      <c r="D27" s="100">
        <v>36.902011871337891</v>
      </c>
      <c r="E27" s="100">
        <f t="shared" si="5"/>
        <v>36.7392578125</v>
      </c>
      <c r="F27" s="100"/>
      <c r="G27" s="41"/>
      <c r="H27" s="41"/>
      <c r="I27" s="39"/>
      <c r="L27" s="35"/>
      <c r="P27" s="36"/>
    </row>
    <row r="28" spans="1:16" s="34" customFormat="1" x14ac:dyDescent="0.3">
      <c r="A28" s="99">
        <v>23</v>
      </c>
      <c r="B28" s="100">
        <f t="shared" si="6"/>
        <v>1.3617278360175928</v>
      </c>
      <c r="C28" s="100">
        <v>36.702896118164063</v>
      </c>
      <c r="D28" s="100">
        <v>40</v>
      </c>
      <c r="E28" s="100">
        <f t="shared" si="5"/>
        <v>38.351448059082031</v>
      </c>
      <c r="F28" s="100"/>
      <c r="G28" s="41"/>
      <c r="H28" s="41"/>
      <c r="I28" s="39"/>
      <c r="L28" s="35"/>
      <c r="P28" s="36"/>
    </row>
    <row r="29" spans="1:16" s="34" customFormat="1" x14ac:dyDescent="0.3">
      <c r="A29" s="99" t="s">
        <v>1</v>
      </c>
      <c r="B29" s="99"/>
      <c r="C29" s="100">
        <v>36.751735687255859</v>
      </c>
      <c r="D29" s="100">
        <v>36.422348022460938</v>
      </c>
      <c r="E29" s="100">
        <f>AVERAGE(C29:D29)</f>
        <v>36.587041854858398</v>
      </c>
      <c r="F29" s="100"/>
      <c r="G29" s="41"/>
      <c r="H29" s="41"/>
      <c r="I29" s="39"/>
      <c r="L29" s="35"/>
      <c r="P29" s="36"/>
    </row>
    <row r="30" spans="1:16" s="34" customFormat="1" x14ac:dyDescent="0.3">
      <c r="A30" s="99"/>
      <c r="B30" s="99"/>
      <c r="C30" s="100"/>
      <c r="D30" s="100"/>
      <c r="E30" s="100"/>
      <c r="F30" s="100"/>
      <c r="G30" s="41"/>
      <c r="H30" s="41"/>
      <c r="I30" s="39"/>
      <c r="L30" s="35"/>
      <c r="P30" s="36"/>
    </row>
    <row r="31" spans="1:16" s="34" customFormat="1" x14ac:dyDescent="0.3">
      <c r="A31" s="99" t="s">
        <v>12</v>
      </c>
      <c r="B31" s="99"/>
      <c r="C31" s="100"/>
      <c r="D31" s="100"/>
      <c r="E31" s="100"/>
      <c r="F31" s="100"/>
      <c r="G31" s="41"/>
      <c r="H31" s="41"/>
      <c r="I31" s="39"/>
      <c r="L31" s="35"/>
      <c r="P31" s="36"/>
    </row>
    <row r="32" spans="1:16" s="34" customFormat="1" x14ac:dyDescent="0.3">
      <c r="A32" s="99" t="s">
        <v>13</v>
      </c>
      <c r="B32" s="99"/>
      <c r="C32" s="100"/>
      <c r="D32" s="107"/>
      <c r="E32" s="100"/>
      <c r="F32" s="100"/>
      <c r="G32" s="41"/>
      <c r="H32" s="41"/>
      <c r="I32" s="39"/>
      <c r="L32" s="35"/>
      <c r="P32" s="36"/>
    </row>
    <row r="33" spans="1:16" s="34" customFormat="1" x14ac:dyDescent="0.3">
      <c r="A33" s="99" t="s">
        <v>14</v>
      </c>
      <c r="B33" s="99"/>
      <c r="C33" s="100"/>
      <c r="D33" s="100"/>
      <c r="E33" s="100"/>
      <c r="F33" s="100"/>
      <c r="G33" s="41"/>
      <c r="H33" s="41"/>
      <c r="I33" s="39"/>
      <c r="L33" s="35"/>
      <c r="P33" s="36"/>
    </row>
    <row r="34" spans="1:16" s="34" customFormat="1" x14ac:dyDescent="0.3">
      <c r="A34" s="99"/>
      <c r="B34" s="99"/>
      <c r="C34" s="100"/>
      <c r="D34" s="100"/>
      <c r="E34" s="100"/>
      <c r="F34" s="100"/>
      <c r="G34" s="41"/>
      <c r="H34" s="41"/>
      <c r="I34" s="39"/>
      <c r="L34" s="35"/>
      <c r="P34" s="36"/>
    </row>
    <row r="35" spans="1:16" s="34" customFormat="1" x14ac:dyDescent="0.3">
      <c r="A35" s="42"/>
      <c r="B35" s="42"/>
      <c r="C35" s="40"/>
      <c r="D35" s="40"/>
      <c r="E35" s="41"/>
      <c r="F35" s="41"/>
      <c r="G35" s="41"/>
      <c r="H35" s="41"/>
      <c r="L35" s="35"/>
      <c r="P35" s="36"/>
    </row>
    <row r="36" spans="1:16" s="34" customFormat="1" x14ac:dyDescent="0.3">
      <c r="A36" s="42"/>
      <c r="B36" s="42"/>
      <c r="C36" s="40"/>
      <c r="D36" s="40"/>
      <c r="E36" s="41"/>
      <c r="F36" s="41"/>
      <c r="G36" s="41"/>
      <c r="H36" s="41"/>
      <c r="L36" s="35"/>
      <c r="P36" s="36"/>
    </row>
    <row r="37" spans="1:16" s="34" customFormat="1" x14ac:dyDescent="0.3">
      <c r="A37" s="42"/>
      <c r="B37" s="42"/>
      <c r="C37" s="40"/>
      <c r="D37" s="40"/>
      <c r="E37" s="41"/>
      <c r="F37" s="41"/>
      <c r="G37" s="41"/>
      <c r="H37" s="41"/>
      <c r="L37" s="35"/>
      <c r="P37" s="36"/>
    </row>
    <row r="38" spans="1:16" s="34" customFormat="1" x14ac:dyDescent="0.3">
      <c r="A38" s="42"/>
      <c r="B38" s="42"/>
      <c r="C38" s="40"/>
      <c r="D38" s="40"/>
      <c r="E38" s="41"/>
      <c r="F38" s="41"/>
      <c r="G38" s="41"/>
      <c r="H38" s="41"/>
      <c r="L38" s="35"/>
      <c r="P38" s="36"/>
    </row>
    <row r="39" spans="1:16" s="34" customFormat="1" x14ac:dyDescent="0.3">
      <c r="A39" s="42"/>
      <c r="B39" s="42"/>
      <c r="C39" s="40"/>
      <c r="D39" s="40"/>
      <c r="E39" s="41"/>
      <c r="F39" s="41"/>
      <c r="G39" s="41"/>
      <c r="H39" s="41"/>
      <c r="L39" s="35"/>
      <c r="P39" s="36"/>
    </row>
    <row r="40" spans="1:16" s="34" customFormat="1" x14ac:dyDescent="0.3">
      <c r="A40" s="42"/>
      <c r="B40" s="42"/>
      <c r="C40" s="40"/>
      <c r="D40" s="40"/>
      <c r="E40" s="41"/>
      <c r="F40" s="41"/>
      <c r="G40" s="41"/>
      <c r="H40" s="41"/>
      <c r="L40" s="35"/>
      <c r="P40" s="36"/>
    </row>
    <row r="41" spans="1:16" s="34" customFormat="1" x14ac:dyDescent="0.3">
      <c r="A41" s="42"/>
      <c r="B41" s="42"/>
      <c r="C41" s="40"/>
      <c r="D41" s="40"/>
      <c r="E41" s="41"/>
      <c r="F41" s="41"/>
      <c r="G41" s="41"/>
      <c r="H41" s="41"/>
      <c r="L41" s="35"/>
      <c r="P41" s="36"/>
    </row>
    <row r="42" spans="1:16" x14ac:dyDescent="0.3">
      <c r="A42" s="42"/>
      <c r="B42" s="42"/>
      <c r="C42" s="40"/>
      <c r="D42" s="40"/>
      <c r="E42" s="41"/>
      <c r="F42" s="41"/>
      <c r="G42" s="41"/>
      <c r="H42" s="41"/>
    </row>
    <row r="43" spans="1:16" x14ac:dyDescent="0.3">
      <c r="A43" s="42"/>
      <c r="B43" s="42"/>
      <c r="C43" s="40"/>
      <c r="D43" s="40"/>
      <c r="E43" s="41"/>
      <c r="F43" s="41"/>
      <c r="G43" s="41"/>
      <c r="H43" s="41"/>
    </row>
    <row r="44" spans="1:16" x14ac:dyDescent="0.3">
      <c r="A44" s="42"/>
      <c r="B44" s="42"/>
      <c r="C44" s="40"/>
      <c r="D44" s="40"/>
      <c r="E44" s="41"/>
      <c r="F44" s="41"/>
      <c r="G44" s="41"/>
      <c r="H44" s="41"/>
    </row>
    <row r="45" spans="1:16" x14ac:dyDescent="0.3">
      <c r="A45" s="42"/>
      <c r="B45" s="42"/>
      <c r="C45" s="40"/>
      <c r="D45" s="40"/>
      <c r="E45" s="41"/>
      <c r="F45" s="41"/>
      <c r="G45" s="41"/>
      <c r="H45" s="41"/>
    </row>
    <row r="46" spans="1:16" x14ac:dyDescent="0.3">
      <c r="A46" s="42"/>
      <c r="B46" s="42"/>
      <c r="C46" s="40"/>
      <c r="D46" s="40"/>
      <c r="E46" s="41"/>
      <c r="F46" s="41"/>
      <c r="G46" s="41"/>
      <c r="H46" s="41"/>
    </row>
    <row r="47" spans="1:16" x14ac:dyDescent="0.3">
      <c r="A47" s="42"/>
      <c r="B47" s="42"/>
      <c r="C47" s="40"/>
      <c r="D47" s="40"/>
      <c r="E47" s="41"/>
      <c r="F47" s="41"/>
      <c r="G47" s="41"/>
      <c r="H47" s="41"/>
    </row>
    <row r="48" spans="1:16" x14ac:dyDescent="0.3">
      <c r="A48" s="42"/>
      <c r="B48" s="42"/>
      <c r="C48" s="41"/>
      <c r="D48" s="41"/>
      <c r="E48" s="41"/>
      <c r="F48" s="41"/>
      <c r="G48" s="41"/>
      <c r="H48" s="41"/>
    </row>
    <row r="49" spans="1:16" x14ac:dyDescent="0.3">
      <c r="A49" s="42"/>
      <c r="B49" s="42"/>
      <c r="C49" s="41"/>
      <c r="D49" s="41"/>
      <c r="E49" s="41"/>
      <c r="F49" s="41"/>
      <c r="G49" s="41"/>
      <c r="H49" s="41"/>
    </row>
    <row r="50" spans="1:16" x14ac:dyDescent="0.3">
      <c r="A50" s="42"/>
      <c r="B50" s="42"/>
      <c r="C50" s="41"/>
      <c r="D50" s="41"/>
      <c r="E50" s="41"/>
      <c r="F50" s="41"/>
      <c r="G50" s="41"/>
      <c r="H50" s="41"/>
    </row>
    <row r="51" spans="1:16" x14ac:dyDescent="0.3">
      <c r="A51" s="42"/>
      <c r="B51" s="42"/>
      <c r="C51" s="41"/>
      <c r="D51" s="41"/>
      <c r="E51" s="41"/>
      <c r="F51" s="41"/>
      <c r="G51" s="41"/>
      <c r="H51" s="41"/>
    </row>
    <row r="52" spans="1:16" x14ac:dyDescent="0.3">
      <c r="A52" s="42"/>
      <c r="B52" s="42"/>
      <c r="C52" s="41"/>
      <c r="D52" s="41"/>
      <c r="E52" s="41"/>
      <c r="F52" s="41"/>
      <c r="G52" s="41"/>
      <c r="H52" s="41"/>
    </row>
    <row r="53" spans="1:16" x14ac:dyDescent="0.3">
      <c r="A53" s="42"/>
      <c r="B53" s="42"/>
      <c r="C53" s="41"/>
      <c r="D53" s="41"/>
      <c r="E53" s="41"/>
      <c r="F53" s="41"/>
      <c r="G53" s="41"/>
      <c r="H53" s="41"/>
    </row>
    <row r="54" spans="1:16" x14ac:dyDescent="0.3">
      <c r="A54" s="42"/>
      <c r="B54" s="42"/>
      <c r="C54" s="41"/>
      <c r="D54" s="41"/>
      <c r="E54" s="41"/>
      <c r="F54" s="41"/>
      <c r="G54" s="41"/>
      <c r="H54" s="41"/>
    </row>
    <row r="55" spans="1:16" s="34" customFormat="1" x14ac:dyDescent="0.3">
      <c r="A55" s="43"/>
      <c r="B55" s="43"/>
      <c r="C55" s="40"/>
      <c r="D55" s="40"/>
      <c r="E55" s="40"/>
      <c r="F55" s="40"/>
      <c r="G55" s="40"/>
      <c r="H55" s="40"/>
      <c r="I55" s="36"/>
      <c r="J55" s="36"/>
      <c r="K55" s="36"/>
      <c r="L55" s="36"/>
      <c r="M55" s="36"/>
      <c r="N55" s="36"/>
      <c r="O55" s="36"/>
      <c r="P55" s="36"/>
    </row>
    <row r="56" spans="1:16" s="34" customFormat="1" x14ac:dyDescent="0.3">
      <c r="A56" s="43"/>
      <c r="B56" s="43"/>
      <c r="C56" s="40"/>
      <c r="D56" s="40"/>
      <c r="E56" s="40"/>
      <c r="F56" s="40"/>
      <c r="G56" s="40"/>
      <c r="H56" s="40"/>
      <c r="I56" s="36"/>
      <c r="J56" s="36"/>
      <c r="K56" s="36"/>
      <c r="L56" s="36"/>
      <c r="M56" s="36"/>
      <c r="N56" s="36"/>
      <c r="O56" s="36"/>
      <c r="P56" s="36"/>
    </row>
    <row r="57" spans="1:16" s="34" customFormat="1" x14ac:dyDescent="0.3">
      <c r="A57" s="43"/>
      <c r="B57" s="43"/>
      <c r="C57" s="40"/>
      <c r="D57" s="40"/>
      <c r="E57" s="40"/>
      <c r="F57" s="40"/>
      <c r="G57" s="40"/>
      <c r="H57" s="40"/>
      <c r="I57" s="36"/>
      <c r="J57" s="36"/>
      <c r="K57" s="36"/>
      <c r="L57" s="36"/>
      <c r="M57" s="36"/>
      <c r="N57" s="36"/>
      <c r="O57" s="36"/>
      <c r="P57" s="36"/>
    </row>
    <row r="58" spans="1:16" s="34" customFormat="1" x14ac:dyDescent="0.3">
      <c r="A58" s="44"/>
      <c r="B58" s="44"/>
      <c r="C58" s="45"/>
      <c r="D58" s="45"/>
      <c r="E58" s="45"/>
      <c r="F58" s="45"/>
      <c r="G58" s="45"/>
      <c r="H58" s="45"/>
      <c r="I58" s="36"/>
      <c r="J58" s="36"/>
      <c r="K58" s="36"/>
      <c r="L58" s="36"/>
      <c r="M58" s="36"/>
      <c r="N58" s="36"/>
      <c r="O58" s="36"/>
      <c r="P58" s="36"/>
    </row>
    <row r="59" spans="1:16" s="34" customFormat="1" x14ac:dyDescent="0.3">
      <c r="A59" s="44"/>
      <c r="B59" s="44"/>
      <c r="C59" s="45"/>
      <c r="D59" s="45"/>
      <c r="E59" s="45"/>
      <c r="F59" s="45"/>
      <c r="G59" s="45"/>
      <c r="H59" s="45"/>
      <c r="I59" s="36"/>
      <c r="J59" s="36"/>
      <c r="K59" s="36"/>
      <c r="L59" s="36"/>
      <c r="M59" s="36"/>
      <c r="N59" s="36"/>
      <c r="O59" s="36"/>
      <c r="P59" s="36"/>
    </row>
    <row r="60" spans="1:16" s="34" customFormat="1" x14ac:dyDescent="0.3">
      <c r="A60" s="44"/>
      <c r="B60" s="44"/>
      <c r="C60" s="45"/>
      <c r="D60" s="45"/>
      <c r="E60" s="45"/>
      <c r="F60" s="45"/>
      <c r="G60" s="45"/>
      <c r="H60" s="45"/>
      <c r="I60" s="36"/>
      <c r="J60" s="36"/>
      <c r="K60" s="36"/>
      <c r="L60" s="36"/>
      <c r="M60" s="36"/>
      <c r="N60" s="36"/>
      <c r="O60" s="36"/>
      <c r="P60" s="36"/>
    </row>
    <row r="61" spans="1:16" s="34" customFormat="1" x14ac:dyDescent="0.3">
      <c r="A61" s="44"/>
      <c r="B61" s="44"/>
      <c r="C61" s="45"/>
      <c r="D61" s="45"/>
      <c r="E61" s="45"/>
      <c r="F61" s="45"/>
      <c r="G61" s="45"/>
      <c r="H61" s="45"/>
      <c r="I61" s="36"/>
      <c r="J61" s="36"/>
      <c r="K61" s="36"/>
      <c r="L61" s="36"/>
      <c r="M61" s="36"/>
      <c r="N61" s="36"/>
      <c r="O61" s="36"/>
      <c r="P61" s="36"/>
    </row>
    <row r="62" spans="1:16" s="34" customFormat="1" x14ac:dyDescent="0.3">
      <c r="A62" s="44"/>
      <c r="B62" s="44"/>
      <c r="C62" s="45"/>
      <c r="D62" s="45"/>
      <c r="E62" s="45"/>
      <c r="F62" s="45"/>
      <c r="G62" s="45"/>
      <c r="H62" s="45"/>
      <c r="I62" s="36"/>
      <c r="J62" s="36"/>
      <c r="K62" s="36"/>
      <c r="L62" s="36"/>
      <c r="M62" s="36"/>
      <c r="N62" s="36"/>
      <c r="O62" s="36"/>
      <c r="P62" s="36"/>
    </row>
    <row r="63" spans="1:16" s="34" customFormat="1" x14ac:dyDescent="0.3">
      <c r="A63" s="44"/>
      <c r="B63" s="44"/>
      <c r="C63" s="45"/>
      <c r="D63" s="45"/>
      <c r="E63" s="45"/>
      <c r="F63" s="45"/>
      <c r="G63" s="45"/>
      <c r="H63" s="45"/>
      <c r="I63" s="36"/>
      <c r="J63" s="36"/>
      <c r="K63" s="36"/>
      <c r="L63" s="36"/>
      <c r="M63" s="36"/>
      <c r="N63" s="36"/>
      <c r="O63" s="36"/>
      <c r="P63" s="36"/>
    </row>
    <row r="64" spans="1:16" s="34" customFormat="1" x14ac:dyDescent="0.3">
      <c r="A64" s="44"/>
      <c r="B64" s="44"/>
      <c r="C64" s="45"/>
      <c r="D64" s="45"/>
      <c r="E64" s="45"/>
      <c r="F64" s="45"/>
      <c r="G64" s="45"/>
      <c r="H64" s="45"/>
      <c r="I64" s="36"/>
      <c r="J64" s="36"/>
      <c r="K64" s="36"/>
      <c r="L64" s="36"/>
      <c r="M64" s="36"/>
      <c r="N64" s="36"/>
      <c r="O64" s="36"/>
      <c r="P64" s="36"/>
    </row>
    <row r="65" spans="1:16" s="34" customFormat="1" x14ac:dyDescent="0.3">
      <c r="A65" s="44"/>
      <c r="B65" s="44"/>
      <c r="C65" s="45"/>
      <c r="D65" s="45"/>
      <c r="E65" s="45"/>
      <c r="F65" s="45"/>
      <c r="G65" s="45"/>
      <c r="H65" s="45"/>
      <c r="I65" s="36"/>
      <c r="J65" s="36"/>
      <c r="K65" s="36"/>
      <c r="L65" s="36"/>
      <c r="M65" s="36"/>
      <c r="N65" s="36"/>
      <c r="O65" s="36"/>
      <c r="P65" s="36"/>
    </row>
    <row r="66" spans="1:16" s="34" customFormat="1" x14ac:dyDescent="0.3">
      <c r="A66" s="44"/>
      <c r="B66" s="44"/>
      <c r="C66" s="45"/>
      <c r="D66" s="45"/>
      <c r="E66" s="45"/>
      <c r="F66" s="45"/>
      <c r="G66" s="45"/>
      <c r="H66" s="45"/>
      <c r="I66" s="36"/>
      <c r="J66" s="36"/>
      <c r="K66" s="36"/>
      <c r="L66" s="36"/>
      <c r="M66" s="36"/>
      <c r="N66" s="36"/>
      <c r="O66" s="36"/>
      <c r="P66" s="36"/>
    </row>
    <row r="67" spans="1:16" s="34" customFormat="1" x14ac:dyDescent="0.3">
      <c r="A67" s="44"/>
      <c r="B67" s="44"/>
      <c r="C67" s="45"/>
      <c r="D67" s="45"/>
      <c r="E67" s="45"/>
      <c r="F67" s="45"/>
      <c r="G67" s="45"/>
      <c r="H67" s="45"/>
      <c r="I67" s="36"/>
      <c r="J67" s="36"/>
      <c r="K67" s="36"/>
      <c r="L67" s="36"/>
      <c r="M67" s="36"/>
      <c r="N67" s="36"/>
      <c r="O67" s="36"/>
      <c r="P67" s="36"/>
    </row>
    <row r="68" spans="1:16" s="34" customFormat="1" x14ac:dyDescent="0.3">
      <c r="A68" s="44"/>
      <c r="B68" s="44"/>
      <c r="C68" s="45"/>
      <c r="D68" s="45"/>
      <c r="E68" s="45"/>
      <c r="F68" s="45"/>
      <c r="G68" s="45"/>
      <c r="H68" s="45"/>
      <c r="I68" s="36"/>
      <c r="J68" s="36"/>
      <c r="K68" s="36"/>
      <c r="L68" s="36"/>
      <c r="M68" s="36"/>
      <c r="N68" s="36"/>
      <c r="O68" s="36"/>
      <c r="P68" s="36"/>
    </row>
    <row r="69" spans="1:16" s="34" customFormat="1" x14ac:dyDescent="0.3">
      <c r="A69" s="44"/>
      <c r="B69" s="44"/>
      <c r="C69" s="45"/>
      <c r="D69" s="45"/>
      <c r="E69" s="45"/>
      <c r="F69" s="45"/>
      <c r="G69" s="45"/>
      <c r="H69" s="45"/>
      <c r="I69" s="36"/>
      <c r="J69" s="36"/>
      <c r="K69" s="36"/>
      <c r="L69" s="36"/>
      <c r="M69" s="36"/>
      <c r="N69" s="36"/>
      <c r="O69" s="36"/>
      <c r="P69" s="36"/>
    </row>
    <row r="70" spans="1:16" s="34" customFormat="1" x14ac:dyDescent="0.3">
      <c r="A70" s="44"/>
      <c r="B70" s="44"/>
      <c r="C70" s="45"/>
      <c r="D70" s="45"/>
      <c r="E70" s="45"/>
      <c r="F70" s="45"/>
      <c r="G70" s="45"/>
      <c r="H70" s="45"/>
      <c r="I70" s="36"/>
      <c r="J70" s="36"/>
      <c r="K70" s="36"/>
      <c r="L70" s="36"/>
      <c r="M70" s="36"/>
      <c r="N70" s="36"/>
      <c r="O70" s="36"/>
      <c r="P70" s="36"/>
    </row>
    <row r="71" spans="1:16" s="34" customFormat="1" x14ac:dyDescent="0.3">
      <c r="A71" s="44"/>
      <c r="B71" s="44"/>
      <c r="C71" s="45"/>
      <c r="D71" s="45"/>
      <c r="E71" s="45"/>
      <c r="F71" s="45"/>
      <c r="G71" s="45"/>
      <c r="H71" s="45"/>
      <c r="I71" s="36"/>
      <c r="J71" s="36"/>
      <c r="K71" s="36"/>
      <c r="L71" s="36"/>
      <c r="M71" s="36"/>
      <c r="N71" s="36"/>
      <c r="O71" s="36"/>
      <c r="P71" s="36"/>
    </row>
    <row r="72" spans="1:16" s="34" customFormat="1" x14ac:dyDescent="0.3">
      <c r="A72" s="44"/>
      <c r="B72" s="44"/>
      <c r="C72" s="45"/>
      <c r="D72" s="45"/>
      <c r="E72" s="45"/>
      <c r="F72" s="45"/>
      <c r="G72" s="45"/>
      <c r="H72" s="45"/>
      <c r="I72" s="36"/>
      <c r="J72" s="36"/>
      <c r="K72" s="36"/>
      <c r="L72" s="36"/>
      <c r="M72" s="36"/>
      <c r="N72" s="36"/>
      <c r="O72" s="36"/>
      <c r="P72" s="36"/>
    </row>
    <row r="73" spans="1:16" s="34" customFormat="1" x14ac:dyDescent="0.3">
      <c r="A73" s="44"/>
      <c r="B73" s="44"/>
      <c r="C73" s="45"/>
      <c r="D73" s="45"/>
      <c r="E73" s="45"/>
      <c r="F73" s="45"/>
      <c r="G73" s="45"/>
      <c r="H73" s="45"/>
      <c r="I73" s="36"/>
      <c r="J73" s="36"/>
      <c r="K73" s="36"/>
      <c r="L73" s="36"/>
      <c r="M73" s="36"/>
      <c r="N73" s="36"/>
      <c r="O73" s="36"/>
      <c r="P73" s="36"/>
    </row>
    <row r="74" spans="1:16" s="34" customFormat="1" x14ac:dyDescent="0.3">
      <c r="A74" s="44"/>
      <c r="B74" s="44"/>
      <c r="C74" s="45"/>
      <c r="D74" s="45"/>
      <c r="E74" s="45"/>
      <c r="F74" s="45"/>
      <c r="G74" s="45"/>
      <c r="H74" s="45"/>
      <c r="I74" s="36"/>
      <c r="J74" s="36"/>
      <c r="K74" s="36"/>
      <c r="L74" s="36"/>
      <c r="M74" s="36"/>
      <c r="N74" s="36"/>
      <c r="O74" s="36"/>
      <c r="P74" s="36"/>
    </row>
    <row r="75" spans="1:16" s="34" customFormat="1" x14ac:dyDescent="0.3">
      <c r="A75" s="44"/>
      <c r="B75" s="44"/>
      <c r="C75" s="45"/>
      <c r="D75" s="45"/>
      <c r="E75" s="45"/>
      <c r="F75" s="45"/>
      <c r="G75" s="45"/>
      <c r="H75" s="45"/>
      <c r="I75" s="36"/>
      <c r="J75" s="36"/>
      <c r="K75" s="36"/>
      <c r="L75" s="36"/>
      <c r="M75" s="36"/>
      <c r="N75" s="36"/>
      <c r="O75" s="36"/>
      <c r="P75" s="36"/>
    </row>
    <row r="76" spans="1:16" s="34" customFormat="1" x14ac:dyDescent="0.3">
      <c r="A76" s="44"/>
      <c r="B76" s="44"/>
      <c r="C76" s="45"/>
      <c r="D76" s="45"/>
      <c r="E76" s="45"/>
      <c r="F76" s="45"/>
      <c r="G76" s="45"/>
      <c r="H76" s="45"/>
      <c r="I76" s="36"/>
      <c r="J76" s="36"/>
      <c r="K76" s="36"/>
      <c r="L76" s="36"/>
      <c r="M76" s="36"/>
      <c r="N76" s="36"/>
      <c r="O76" s="36"/>
      <c r="P76" s="36"/>
    </row>
    <row r="77" spans="1:16" s="34" customFormat="1" x14ac:dyDescent="0.3">
      <c r="A77" s="44"/>
      <c r="B77" s="44"/>
      <c r="C77" s="45"/>
      <c r="D77" s="45"/>
      <c r="E77" s="45"/>
      <c r="F77" s="45"/>
      <c r="G77" s="45"/>
      <c r="H77" s="45"/>
      <c r="I77" s="36"/>
      <c r="J77" s="36"/>
      <c r="K77" s="36"/>
      <c r="L77" s="36"/>
      <c r="M77" s="36"/>
      <c r="N77" s="36"/>
      <c r="O77" s="36"/>
      <c r="P77" s="36"/>
    </row>
    <row r="78" spans="1:16" s="34" customFormat="1" x14ac:dyDescent="0.3">
      <c r="A78" s="44"/>
      <c r="B78" s="44"/>
      <c r="C78" s="45"/>
      <c r="D78" s="45"/>
      <c r="E78" s="45"/>
      <c r="F78" s="45"/>
      <c r="G78" s="45"/>
      <c r="H78" s="45"/>
      <c r="I78" s="36"/>
      <c r="J78" s="36"/>
      <c r="K78" s="36"/>
      <c r="L78" s="36"/>
      <c r="M78" s="36"/>
      <c r="N78" s="36"/>
      <c r="O78" s="36"/>
      <c r="P78" s="36"/>
    </row>
    <row r="79" spans="1:16" s="34" customFormat="1" x14ac:dyDescent="0.3">
      <c r="A79" s="44"/>
      <c r="B79" s="44"/>
      <c r="C79" s="45"/>
      <c r="D79" s="45"/>
      <c r="E79" s="45"/>
      <c r="F79" s="45"/>
      <c r="G79" s="45"/>
      <c r="H79" s="45"/>
      <c r="I79" s="36"/>
      <c r="J79" s="36"/>
      <c r="K79" s="36"/>
      <c r="L79" s="36"/>
      <c r="M79" s="36"/>
      <c r="N79" s="36"/>
      <c r="O79" s="36"/>
      <c r="P79" s="36"/>
    </row>
    <row r="80" spans="1:16" s="34" customFormat="1" x14ac:dyDescent="0.3">
      <c r="A80" s="44"/>
      <c r="B80" s="44"/>
      <c r="C80" s="45"/>
      <c r="D80" s="45"/>
      <c r="E80" s="45"/>
      <c r="F80" s="45"/>
      <c r="G80" s="45"/>
      <c r="H80" s="45"/>
      <c r="I80" s="36"/>
      <c r="J80" s="36"/>
      <c r="K80" s="36"/>
      <c r="L80" s="36"/>
      <c r="M80" s="36"/>
      <c r="N80" s="36"/>
      <c r="O80" s="36"/>
      <c r="P80" s="36"/>
    </row>
    <row r="81" spans="1:16" s="34" customFormat="1" x14ac:dyDescent="0.3">
      <c r="A81" s="44"/>
      <c r="B81" s="44"/>
      <c r="C81" s="45"/>
      <c r="D81" s="45"/>
      <c r="E81" s="45"/>
      <c r="F81" s="45"/>
      <c r="G81" s="45"/>
      <c r="H81" s="45"/>
      <c r="I81" s="36"/>
      <c r="J81" s="36"/>
      <c r="K81" s="36"/>
      <c r="L81" s="36"/>
      <c r="M81" s="36"/>
      <c r="N81" s="36"/>
      <c r="O81" s="36"/>
      <c r="P81" s="36"/>
    </row>
    <row r="82" spans="1:16" s="34" customFormat="1" x14ac:dyDescent="0.3">
      <c r="A82" s="44"/>
      <c r="B82" s="44"/>
      <c r="C82" s="45"/>
      <c r="D82" s="45"/>
      <c r="E82" s="45"/>
      <c r="F82" s="45"/>
      <c r="G82" s="45"/>
      <c r="H82" s="45"/>
      <c r="I82" s="36"/>
      <c r="J82" s="36"/>
      <c r="K82" s="36"/>
      <c r="L82" s="36"/>
      <c r="M82" s="36"/>
      <c r="N82" s="36"/>
      <c r="O82" s="36"/>
      <c r="P82" s="36"/>
    </row>
    <row r="83" spans="1:16" s="34" customFormat="1" x14ac:dyDescent="0.3">
      <c r="A83" s="44"/>
      <c r="B83" s="44"/>
      <c r="C83" s="45"/>
      <c r="D83" s="45"/>
      <c r="E83" s="45"/>
      <c r="F83" s="45"/>
      <c r="G83" s="45"/>
      <c r="H83" s="45"/>
      <c r="I83" s="36"/>
      <c r="J83" s="36"/>
      <c r="K83" s="36"/>
      <c r="L83" s="36"/>
      <c r="M83" s="36"/>
      <c r="N83" s="36"/>
      <c r="O83" s="36"/>
      <c r="P83" s="36"/>
    </row>
    <row r="84" spans="1:16" x14ac:dyDescent="0.3">
      <c r="A84" s="44"/>
      <c r="B84" s="44"/>
      <c r="C84" s="45"/>
      <c r="D84" s="45"/>
      <c r="E84" s="45"/>
      <c r="F84" s="45"/>
      <c r="G84" s="45"/>
      <c r="H84" s="45"/>
      <c r="I84" s="36"/>
      <c r="J84" s="36"/>
      <c r="K84" s="36"/>
      <c r="L84" s="36"/>
      <c r="M84" s="36"/>
      <c r="N84" s="36"/>
      <c r="O84" s="36"/>
    </row>
    <row r="85" spans="1:16" x14ac:dyDescent="0.3">
      <c r="A85" s="44"/>
      <c r="B85" s="44"/>
      <c r="C85" s="45"/>
      <c r="D85" s="45"/>
      <c r="E85" s="45"/>
      <c r="F85" s="45"/>
      <c r="G85" s="45"/>
      <c r="H85" s="45"/>
      <c r="I85" s="36"/>
      <c r="J85" s="36"/>
      <c r="K85" s="36"/>
      <c r="L85" s="36"/>
      <c r="M85" s="36"/>
      <c r="N85" s="36"/>
      <c r="O85" s="36"/>
    </row>
    <row r="86" spans="1:16" x14ac:dyDescent="0.3">
      <c r="A86" s="44"/>
      <c r="B86" s="44"/>
      <c r="C86" s="45"/>
      <c r="D86" s="45"/>
      <c r="E86" s="45"/>
      <c r="F86" s="45"/>
      <c r="G86" s="45"/>
      <c r="H86" s="45"/>
      <c r="I86" s="36"/>
      <c r="J86" s="36"/>
      <c r="K86" s="36"/>
      <c r="L86" s="36"/>
      <c r="M86" s="36"/>
      <c r="N86" s="36"/>
      <c r="O86" s="36"/>
    </row>
    <row r="87" spans="1:16" x14ac:dyDescent="0.3">
      <c r="A87" s="44"/>
      <c r="B87" s="44"/>
      <c r="C87" s="45"/>
      <c r="D87" s="45"/>
      <c r="E87" s="45"/>
      <c r="F87" s="45"/>
      <c r="G87" s="45"/>
      <c r="H87" s="45"/>
      <c r="I87" s="36"/>
      <c r="J87" s="36"/>
      <c r="K87" s="36"/>
      <c r="L87" s="36"/>
      <c r="M87" s="36"/>
      <c r="N87" s="36"/>
      <c r="O87" s="36"/>
    </row>
    <row r="88" spans="1:16" x14ac:dyDescent="0.3">
      <c r="A88" s="44"/>
      <c r="B88" s="44"/>
      <c r="C88" s="45"/>
      <c r="D88" s="45"/>
      <c r="E88" s="45"/>
      <c r="F88" s="45"/>
      <c r="G88" s="45"/>
      <c r="H88" s="45"/>
      <c r="I88" s="36"/>
      <c r="J88" s="36"/>
      <c r="K88" s="36"/>
      <c r="L88" s="36"/>
      <c r="M88" s="36"/>
      <c r="N88" s="36"/>
      <c r="O88" s="36"/>
    </row>
    <row r="89" spans="1:16" x14ac:dyDescent="0.3">
      <c r="A89" s="44"/>
      <c r="B89" s="44"/>
      <c r="C89" s="45"/>
      <c r="D89" s="45"/>
      <c r="E89" s="45"/>
      <c r="F89" s="45"/>
      <c r="G89" s="45"/>
      <c r="H89" s="45"/>
      <c r="I89" s="36"/>
      <c r="J89" s="36"/>
      <c r="K89" s="36"/>
      <c r="L89" s="36"/>
      <c r="M89" s="36"/>
      <c r="N89" s="36"/>
      <c r="O89" s="36"/>
    </row>
    <row r="90" spans="1:16" x14ac:dyDescent="0.3">
      <c r="A90" s="44"/>
      <c r="B90" s="44"/>
      <c r="C90" s="45"/>
      <c r="D90" s="45"/>
      <c r="E90" s="45"/>
      <c r="F90" s="45"/>
      <c r="G90" s="45"/>
      <c r="H90" s="45"/>
      <c r="I90" s="36"/>
      <c r="J90" s="36"/>
      <c r="K90" s="36"/>
      <c r="L90" s="36"/>
      <c r="M90" s="36"/>
      <c r="N90" s="36"/>
      <c r="O90" s="36"/>
    </row>
    <row r="91" spans="1:16" x14ac:dyDescent="0.3">
      <c r="A91" s="44"/>
      <c r="B91" s="44"/>
      <c r="C91" s="45"/>
      <c r="D91" s="45"/>
      <c r="E91" s="45"/>
      <c r="F91" s="45"/>
      <c r="G91" s="45"/>
      <c r="H91" s="45"/>
      <c r="I91" s="36"/>
      <c r="J91" s="36"/>
      <c r="K91" s="36"/>
      <c r="L91" s="36"/>
      <c r="M91" s="36"/>
      <c r="N91" s="36"/>
      <c r="O91" s="36"/>
    </row>
    <row r="92" spans="1:16" x14ac:dyDescent="0.3">
      <c r="A92" s="44"/>
      <c r="B92" s="44"/>
      <c r="C92" s="45"/>
      <c r="D92" s="45"/>
      <c r="E92" s="45"/>
      <c r="F92" s="45"/>
      <c r="G92" s="45"/>
      <c r="H92" s="45"/>
      <c r="I92" s="36"/>
      <c r="J92" s="36"/>
      <c r="K92" s="36"/>
      <c r="L92" s="36"/>
      <c r="M92" s="36"/>
      <c r="N92" s="36"/>
      <c r="O92" s="36"/>
    </row>
    <row r="93" spans="1:16" x14ac:dyDescent="0.3">
      <c r="A93" s="44"/>
      <c r="B93" s="44"/>
      <c r="C93" s="45"/>
      <c r="D93" s="45"/>
      <c r="E93" s="45"/>
      <c r="F93" s="45"/>
      <c r="G93" s="45"/>
      <c r="H93" s="45"/>
      <c r="I93" s="36"/>
      <c r="J93" s="36"/>
      <c r="K93" s="36"/>
      <c r="L93" s="36"/>
      <c r="M93" s="36"/>
      <c r="N93" s="36"/>
      <c r="O93" s="36"/>
    </row>
    <row r="94" spans="1:16" x14ac:dyDescent="0.3">
      <c r="A94" s="44"/>
      <c r="B94" s="44"/>
      <c r="C94" s="45"/>
      <c r="D94" s="45"/>
      <c r="E94" s="45"/>
      <c r="F94" s="45"/>
      <c r="G94" s="45"/>
      <c r="H94" s="45"/>
      <c r="I94" s="36"/>
      <c r="J94" s="36"/>
      <c r="K94" s="36"/>
      <c r="L94" s="36"/>
      <c r="M94" s="36"/>
      <c r="N94" s="36"/>
      <c r="O94" s="36"/>
    </row>
    <row r="95" spans="1:16" x14ac:dyDescent="0.3">
      <c r="A95" s="44"/>
      <c r="B95" s="44"/>
      <c r="C95" s="45"/>
      <c r="D95" s="45"/>
      <c r="E95" s="45"/>
      <c r="F95" s="45"/>
      <c r="G95" s="45"/>
      <c r="H95" s="45"/>
      <c r="I95" s="36"/>
      <c r="J95" s="36"/>
      <c r="K95" s="36"/>
      <c r="L95" s="36"/>
      <c r="M95" s="36"/>
      <c r="N95" s="36"/>
      <c r="O95" s="36"/>
    </row>
    <row r="96" spans="1:16" x14ac:dyDescent="0.3">
      <c r="A96" s="44"/>
      <c r="B96" s="44"/>
      <c r="C96" s="45"/>
      <c r="D96" s="45"/>
      <c r="E96" s="45"/>
      <c r="F96" s="45"/>
      <c r="G96" s="45"/>
      <c r="H96" s="45"/>
      <c r="I96" s="36"/>
      <c r="J96" s="36"/>
      <c r="K96" s="36"/>
      <c r="L96" s="36"/>
      <c r="M96" s="36"/>
      <c r="N96" s="36"/>
      <c r="O96" s="36"/>
    </row>
    <row r="97" spans="1:15" x14ac:dyDescent="0.3">
      <c r="A97" s="44"/>
      <c r="B97" s="44"/>
      <c r="C97" s="45"/>
      <c r="D97" s="45"/>
      <c r="E97" s="45"/>
      <c r="F97" s="45"/>
      <c r="G97" s="45"/>
      <c r="H97" s="45"/>
      <c r="I97" s="36"/>
      <c r="J97" s="36"/>
      <c r="K97" s="36"/>
      <c r="L97" s="36"/>
      <c r="M97" s="36"/>
      <c r="N97" s="36"/>
      <c r="O97" s="36"/>
    </row>
    <row r="98" spans="1:15" x14ac:dyDescent="0.3">
      <c r="A98" s="44"/>
      <c r="B98" s="44"/>
      <c r="C98" s="45"/>
      <c r="D98" s="45"/>
      <c r="E98" s="45"/>
      <c r="F98" s="45"/>
      <c r="G98" s="45"/>
      <c r="H98" s="45"/>
      <c r="I98" s="36"/>
      <c r="J98" s="36"/>
      <c r="K98" s="36"/>
      <c r="L98" s="36"/>
      <c r="M98" s="36"/>
      <c r="N98" s="36"/>
      <c r="O98" s="36"/>
    </row>
    <row r="99" spans="1:15" x14ac:dyDescent="0.3">
      <c r="A99" s="44"/>
      <c r="B99" s="44"/>
      <c r="C99" s="45"/>
      <c r="D99" s="45"/>
      <c r="E99" s="45"/>
      <c r="F99" s="45"/>
      <c r="G99" s="45"/>
      <c r="H99" s="45"/>
      <c r="I99" s="36"/>
      <c r="J99" s="36"/>
      <c r="K99" s="36"/>
      <c r="L99" s="36"/>
      <c r="M99" s="36"/>
      <c r="N99" s="36"/>
      <c r="O99" s="36"/>
    </row>
    <row r="100" spans="1:15" x14ac:dyDescent="0.3">
      <c r="A100" s="44"/>
      <c r="B100" s="44"/>
      <c r="C100" s="45"/>
      <c r="D100" s="45"/>
      <c r="E100" s="45"/>
      <c r="F100" s="45"/>
      <c r="G100" s="45"/>
      <c r="H100" s="45"/>
      <c r="I100" s="36"/>
      <c r="J100" s="36"/>
      <c r="K100" s="36"/>
      <c r="L100" s="36"/>
      <c r="M100" s="36"/>
      <c r="N100" s="36"/>
      <c r="O100" s="36"/>
    </row>
    <row r="101" spans="1:15" x14ac:dyDescent="0.3">
      <c r="A101" s="44"/>
      <c r="B101" s="44"/>
      <c r="C101" s="45"/>
      <c r="D101" s="45"/>
      <c r="E101" s="45"/>
      <c r="F101" s="45"/>
      <c r="G101" s="45"/>
      <c r="H101" s="45"/>
      <c r="I101" s="36"/>
      <c r="J101" s="36"/>
      <c r="K101" s="36"/>
      <c r="L101" s="36"/>
      <c r="M101" s="36"/>
      <c r="N101" s="36"/>
      <c r="O101" s="36"/>
    </row>
    <row r="102" spans="1:15" x14ac:dyDescent="0.3">
      <c r="A102" s="44"/>
      <c r="B102" s="44"/>
      <c r="C102" s="45"/>
      <c r="D102" s="45"/>
      <c r="E102" s="45"/>
      <c r="F102" s="45"/>
      <c r="G102" s="45"/>
      <c r="H102" s="45"/>
      <c r="I102" s="36"/>
      <c r="J102" s="36"/>
      <c r="K102" s="36"/>
      <c r="L102" s="36"/>
      <c r="M102" s="36"/>
      <c r="N102" s="36"/>
      <c r="O102" s="36"/>
    </row>
    <row r="103" spans="1:15" x14ac:dyDescent="0.3">
      <c r="A103" s="44"/>
      <c r="B103" s="44"/>
      <c r="C103" s="45"/>
      <c r="D103" s="45"/>
      <c r="E103" s="45"/>
      <c r="F103" s="45"/>
      <c r="G103" s="45"/>
      <c r="H103" s="45"/>
      <c r="I103" s="36"/>
      <c r="J103" s="36"/>
      <c r="K103" s="36"/>
      <c r="L103" s="36"/>
      <c r="M103" s="36"/>
      <c r="N103" s="36"/>
      <c r="O103" s="36"/>
    </row>
    <row r="104" spans="1:15" x14ac:dyDescent="0.3">
      <c r="A104" s="44"/>
      <c r="B104" s="44"/>
      <c r="C104" s="45"/>
      <c r="D104" s="45"/>
      <c r="E104" s="45"/>
      <c r="F104" s="45"/>
      <c r="G104" s="45"/>
      <c r="H104" s="45"/>
      <c r="I104" s="36"/>
      <c r="J104" s="36"/>
      <c r="K104" s="36"/>
      <c r="L104" s="36"/>
      <c r="M104" s="36"/>
      <c r="N104" s="36"/>
      <c r="O104" s="36"/>
    </row>
    <row r="105" spans="1:15" x14ac:dyDescent="0.3">
      <c r="A105" s="44"/>
      <c r="B105" s="44"/>
      <c r="C105" s="45"/>
      <c r="D105" s="45"/>
      <c r="E105" s="45"/>
      <c r="F105" s="45"/>
      <c r="G105" s="45"/>
      <c r="H105" s="45"/>
      <c r="I105" s="36"/>
      <c r="J105" s="36"/>
      <c r="K105" s="36"/>
      <c r="L105" s="36"/>
      <c r="M105" s="36"/>
      <c r="N105" s="36"/>
      <c r="O105" s="36"/>
    </row>
    <row r="106" spans="1:15" x14ac:dyDescent="0.3">
      <c r="A106" s="44"/>
      <c r="B106" s="44"/>
      <c r="C106" s="45"/>
      <c r="D106" s="45"/>
      <c r="E106" s="45"/>
      <c r="F106" s="45"/>
      <c r="G106" s="45"/>
      <c r="H106" s="45"/>
      <c r="I106" s="36"/>
      <c r="J106" s="36"/>
      <c r="K106" s="36"/>
      <c r="L106" s="36"/>
      <c r="M106" s="36"/>
      <c r="N106" s="36"/>
      <c r="O106" s="36"/>
    </row>
    <row r="107" spans="1:15" x14ac:dyDescent="0.3">
      <c r="A107" s="44"/>
      <c r="B107" s="44"/>
      <c r="C107" s="45"/>
      <c r="D107" s="45"/>
      <c r="E107" s="45"/>
      <c r="F107" s="45"/>
      <c r="G107" s="45"/>
      <c r="H107" s="45"/>
      <c r="I107" s="36"/>
      <c r="J107" s="36"/>
      <c r="K107" s="36"/>
      <c r="L107" s="36"/>
      <c r="M107" s="36"/>
      <c r="N107" s="36"/>
      <c r="O107" s="36"/>
    </row>
    <row r="108" spans="1:15" x14ac:dyDescent="0.3">
      <c r="A108" s="44"/>
      <c r="B108" s="44"/>
      <c r="C108" s="45"/>
      <c r="D108" s="45"/>
      <c r="E108" s="45"/>
      <c r="F108" s="45"/>
      <c r="G108" s="45"/>
      <c r="H108" s="45"/>
      <c r="I108" s="36"/>
      <c r="J108" s="36"/>
      <c r="K108" s="36"/>
      <c r="L108" s="36"/>
      <c r="M108" s="36"/>
      <c r="N108" s="36"/>
      <c r="O108" s="36"/>
    </row>
    <row r="109" spans="1:15" x14ac:dyDescent="0.3">
      <c r="A109" s="44"/>
      <c r="B109" s="44"/>
      <c r="C109" s="45"/>
      <c r="D109" s="45"/>
      <c r="E109" s="45"/>
      <c r="F109" s="45"/>
      <c r="G109" s="45"/>
      <c r="H109" s="45"/>
      <c r="I109" s="36"/>
      <c r="J109" s="36"/>
      <c r="K109" s="36"/>
      <c r="L109" s="36"/>
      <c r="M109" s="36"/>
      <c r="N109" s="36"/>
      <c r="O109" s="36"/>
    </row>
    <row r="110" spans="1:15" x14ac:dyDescent="0.3">
      <c r="A110" s="44"/>
      <c r="B110" s="44"/>
      <c r="C110" s="45"/>
      <c r="D110" s="45"/>
      <c r="E110" s="45"/>
      <c r="F110" s="45"/>
      <c r="G110" s="45"/>
      <c r="H110" s="45"/>
      <c r="I110" s="36"/>
      <c r="J110" s="36"/>
      <c r="K110" s="36"/>
      <c r="L110" s="36"/>
      <c r="M110" s="36"/>
      <c r="N110" s="36"/>
      <c r="O110" s="36"/>
    </row>
    <row r="111" spans="1:15" x14ac:dyDescent="0.3">
      <c r="A111" s="44"/>
      <c r="B111" s="44"/>
      <c r="C111" s="45"/>
      <c r="D111" s="45"/>
      <c r="E111" s="45"/>
      <c r="F111" s="45"/>
      <c r="G111" s="45"/>
      <c r="H111" s="45"/>
      <c r="I111" s="36"/>
      <c r="J111" s="36"/>
      <c r="K111" s="36"/>
      <c r="L111" s="36"/>
      <c r="M111" s="36"/>
      <c r="N111" s="36"/>
      <c r="O111" s="36"/>
    </row>
    <row r="112" spans="1:15" x14ac:dyDescent="0.3">
      <c r="A112" s="44"/>
      <c r="B112" s="44"/>
      <c r="C112" s="45"/>
      <c r="D112" s="45"/>
      <c r="E112" s="45"/>
      <c r="F112" s="45"/>
      <c r="G112" s="45"/>
      <c r="H112" s="45"/>
      <c r="I112" s="36"/>
      <c r="J112" s="36"/>
      <c r="K112" s="36"/>
      <c r="L112" s="36"/>
      <c r="M112" s="36"/>
      <c r="N112" s="36"/>
      <c r="O112" s="36"/>
    </row>
    <row r="113" spans="1:15" x14ac:dyDescent="0.3">
      <c r="A113" s="44"/>
      <c r="B113" s="44"/>
      <c r="C113" s="45"/>
      <c r="D113" s="45"/>
      <c r="E113" s="45"/>
      <c r="F113" s="45"/>
      <c r="G113" s="45"/>
      <c r="H113" s="45"/>
      <c r="I113" s="36"/>
      <c r="J113" s="36"/>
      <c r="K113" s="36"/>
      <c r="L113" s="36"/>
      <c r="M113" s="36"/>
      <c r="N113" s="36"/>
      <c r="O113" s="36"/>
    </row>
    <row r="114" spans="1:15" x14ac:dyDescent="0.3">
      <c r="A114" s="44"/>
      <c r="B114" s="44"/>
      <c r="C114" s="45"/>
      <c r="D114" s="45"/>
      <c r="E114" s="45"/>
      <c r="F114" s="45"/>
      <c r="G114" s="45"/>
      <c r="H114" s="45"/>
      <c r="I114" s="36"/>
      <c r="J114" s="36"/>
      <c r="K114" s="36"/>
      <c r="L114" s="36"/>
      <c r="M114" s="36"/>
      <c r="N114" s="36"/>
      <c r="O114" s="36"/>
    </row>
    <row r="115" spans="1:15" x14ac:dyDescent="0.3">
      <c r="A115" s="44"/>
      <c r="B115" s="44"/>
      <c r="C115" s="45"/>
      <c r="D115" s="45"/>
      <c r="E115" s="45"/>
      <c r="F115" s="45"/>
      <c r="G115" s="45"/>
      <c r="H115" s="45"/>
      <c r="I115" s="36"/>
      <c r="J115" s="36"/>
      <c r="K115" s="36"/>
      <c r="L115" s="36"/>
      <c r="M115" s="36"/>
      <c r="N115" s="36"/>
      <c r="O115" s="36"/>
    </row>
    <row r="116" spans="1:15" x14ac:dyDescent="0.3">
      <c r="A116" s="44"/>
      <c r="B116" s="44"/>
      <c r="C116" s="45"/>
      <c r="D116" s="45"/>
      <c r="E116" s="45"/>
      <c r="F116" s="45"/>
      <c r="G116" s="45"/>
      <c r="H116" s="45"/>
      <c r="I116" s="36"/>
      <c r="J116" s="36"/>
      <c r="K116" s="36"/>
      <c r="L116" s="36"/>
      <c r="M116" s="36"/>
      <c r="N116" s="36"/>
      <c r="O116" s="36"/>
    </row>
    <row r="117" spans="1:15" x14ac:dyDescent="0.3">
      <c r="A117" s="44"/>
      <c r="B117" s="44"/>
      <c r="C117" s="45"/>
      <c r="D117" s="45"/>
      <c r="E117" s="45"/>
      <c r="F117" s="45"/>
      <c r="G117" s="45"/>
      <c r="H117" s="45"/>
      <c r="I117" s="36"/>
      <c r="J117" s="36"/>
      <c r="K117" s="36"/>
      <c r="L117" s="36"/>
      <c r="M117" s="36"/>
      <c r="N117" s="36"/>
      <c r="O117" s="36"/>
    </row>
    <row r="118" spans="1:15" x14ac:dyDescent="0.3">
      <c r="A118" s="44"/>
      <c r="B118" s="44"/>
      <c r="C118" s="45"/>
      <c r="D118" s="45"/>
      <c r="E118" s="45"/>
      <c r="F118" s="45"/>
      <c r="G118" s="45"/>
      <c r="H118" s="45"/>
      <c r="I118" s="36"/>
      <c r="J118" s="36"/>
      <c r="K118" s="36"/>
      <c r="L118" s="36"/>
      <c r="M118" s="36"/>
      <c r="N118" s="36"/>
      <c r="O118" s="36"/>
    </row>
    <row r="119" spans="1:15" x14ac:dyDescent="0.3">
      <c r="A119" s="44"/>
      <c r="B119" s="44"/>
      <c r="C119" s="45"/>
      <c r="D119" s="45"/>
      <c r="E119" s="45"/>
      <c r="F119" s="45"/>
      <c r="G119" s="45"/>
      <c r="H119" s="45"/>
      <c r="I119" s="36"/>
      <c r="J119" s="36"/>
      <c r="K119" s="36"/>
      <c r="L119" s="36"/>
      <c r="M119" s="36"/>
      <c r="N119" s="36"/>
      <c r="O119" s="36"/>
    </row>
    <row r="120" spans="1:15" x14ac:dyDescent="0.3">
      <c r="A120" s="44"/>
      <c r="B120" s="44"/>
      <c r="C120" s="45"/>
      <c r="D120" s="45"/>
      <c r="E120" s="45"/>
      <c r="F120" s="45"/>
      <c r="G120" s="45"/>
      <c r="H120" s="45"/>
      <c r="I120" s="36"/>
      <c r="J120" s="36"/>
      <c r="K120" s="36"/>
      <c r="L120" s="36"/>
      <c r="M120" s="36"/>
      <c r="N120" s="36"/>
      <c r="O120" s="36"/>
    </row>
    <row r="121" spans="1:15" x14ac:dyDescent="0.3">
      <c r="A121" s="44"/>
      <c r="B121" s="44"/>
      <c r="C121" s="45"/>
      <c r="D121" s="45"/>
      <c r="E121" s="45"/>
      <c r="F121" s="45"/>
      <c r="G121" s="45"/>
      <c r="H121" s="45"/>
      <c r="I121" s="36"/>
      <c r="J121" s="36"/>
      <c r="K121" s="36"/>
      <c r="L121" s="36"/>
      <c r="M121" s="36"/>
      <c r="N121" s="36"/>
      <c r="O121" s="36"/>
    </row>
    <row r="122" spans="1:15" x14ac:dyDescent="0.3">
      <c r="A122" s="44"/>
      <c r="B122" s="44"/>
      <c r="C122" s="45"/>
      <c r="D122" s="45"/>
      <c r="E122" s="45"/>
      <c r="F122" s="45"/>
      <c r="G122" s="45"/>
      <c r="H122" s="45"/>
      <c r="I122" s="36"/>
      <c r="J122" s="36"/>
      <c r="K122" s="36"/>
      <c r="L122" s="36"/>
      <c r="M122" s="36"/>
      <c r="N122" s="36"/>
      <c r="O122" s="36"/>
    </row>
    <row r="123" spans="1:15" x14ac:dyDescent="0.3">
      <c r="A123" s="44"/>
      <c r="B123" s="44"/>
      <c r="C123" s="45"/>
      <c r="D123" s="45"/>
      <c r="E123" s="45"/>
      <c r="F123" s="45"/>
      <c r="G123" s="45"/>
      <c r="H123" s="45"/>
      <c r="I123" s="36"/>
      <c r="J123" s="36"/>
      <c r="K123" s="36"/>
      <c r="L123" s="36"/>
      <c r="M123" s="36"/>
      <c r="N123" s="36"/>
      <c r="O123" s="36"/>
    </row>
    <row r="124" spans="1:15" x14ac:dyDescent="0.3">
      <c r="A124" s="44"/>
      <c r="B124" s="44"/>
      <c r="C124" s="45"/>
      <c r="D124" s="45"/>
      <c r="E124" s="45"/>
      <c r="F124" s="45"/>
      <c r="G124" s="45"/>
      <c r="H124" s="45"/>
      <c r="I124" s="36"/>
      <c r="J124" s="36"/>
      <c r="K124" s="36"/>
      <c r="L124" s="36"/>
      <c r="M124" s="36"/>
      <c r="N124" s="36"/>
      <c r="O124" s="36"/>
    </row>
    <row r="125" spans="1:15" x14ac:dyDescent="0.3">
      <c r="A125" s="44"/>
      <c r="B125" s="44"/>
      <c r="C125" s="45"/>
      <c r="D125" s="45"/>
      <c r="E125" s="45"/>
      <c r="F125" s="45"/>
      <c r="G125" s="45"/>
      <c r="H125" s="45"/>
      <c r="I125" s="36"/>
      <c r="J125" s="36"/>
      <c r="K125" s="36"/>
      <c r="L125" s="36"/>
      <c r="M125" s="36"/>
      <c r="N125" s="36"/>
      <c r="O125" s="36"/>
    </row>
    <row r="126" spans="1:15" x14ac:dyDescent="0.3">
      <c r="A126" s="44"/>
      <c r="B126" s="44"/>
      <c r="C126" s="45"/>
      <c r="D126" s="45"/>
      <c r="E126" s="45"/>
      <c r="F126" s="45"/>
      <c r="G126" s="45"/>
      <c r="H126" s="45"/>
      <c r="I126" s="36"/>
      <c r="J126" s="36"/>
      <c r="K126" s="36"/>
      <c r="L126" s="36"/>
      <c r="M126" s="36"/>
      <c r="N126" s="36"/>
      <c r="O126" s="36"/>
    </row>
    <row r="127" spans="1:15" x14ac:dyDescent="0.3">
      <c r="A127" s="44"/>
      <c r="B127" s="44"/>
      <c r="C127" s="45"/>
      <c r="D127" s="45"/>
      <c r="E127" s="45"/>
      <c r="F127" s="45"/>
      <c r="G127" s="45"/>
      <c r="H127" s="45"/>
      <c r="I127" s="36"/>
      <c r="J127" s="36"/>
      <c r="K127" s="36"/>
      <c r="L127" s="36"/>
      <c r="M127" s="36"/>
      <c r="N127" s="36"/>
      <c r="O127" s="36"/>
    </row>
    <row r="128" spans="1:15" x14ac:dyDescent="0.3">
      <c r="A128" s="44"/>
      <c r="B128" s="44"/>
      <c r="C128" s="45"/>
      <c r="D128" s="45"/>
      <c r="E128" s="45"/>
      <c r="F128" s="45"/>
      <c r="G128" s="45"/>
      <c r="H128" s="45"/>
      <c r="I128" s="36"/>
      <c r="J128" s="36"/>
      <c r="K128" s="36"/>
      <c r="L128" s="36"/>
      <c r="M128" s="36"/>
      <c r="N128" s="36"/>
      <c r="O128" s="36"/>
    </row>
    <row r="129" spans="1:15" x14ac:dyDescent="0.3">
      <c r="A129" s="44"/>
      <c r="B129" s="44"/>
      <c r="C129" s="45"/>
      <c r="D129" s="45"/>
      <c r="E129" s="45"/>
      <c r="F129" s="45"/>
      <c r="G129" s="45"/>
      <c r="H129" s="45"/>
      <c r="I129" s="36"/>
      <c r="J129" s="36"/>
      <c r="K129" s="36"/>
      <c r="L129" s="36"/>
      <c r="M129" s="36"/>
      <c r="N129" s="36"/>
      <c r="O129" s="36"/>
    </row>
    <row r="130" spans="1:15" x14ac:dyDescent="0.3">
      <c r="A130" s="44"/>
      <c r="B130" s="44"/>
      <c r="C130" s="45"/>
      <c r="D130" s="45"/>
      <c r="E130" s="45"/>
      <c r="F130" s="45"/>
      <c r="G130" s="45"/>
      <c r="H130" s="45"/>
      <c r="I130" s="36"/>
      <c r="J130" s="36"/>
      <c r="K130" s="36"/>
      <c r="L130" s="36"/>
      <c r="M130" s="36"/>
      <c r="N130" s="36"/>
      <c r="O130" s="36"/>
    </row>
    <row r="131" spans="1:15" x14ac:dyDescent="0.3">
      <c r="A131" s="44"/>
      <c r="B131" s="44"/>
      <c r="C131" s="45"/>
      <c r="D131" s="45"/>
      <c r="E131" s="45"/>
      <c r="F131" s="45"/>
      <c r="G131" s="45"/>
      <c r="H131" s="45"/>
      <c r="I131" s="36"/>
      <c r="J131" s="36"/>
      <c r="K131" s="36"/>
      <c r="L131" s="36"/>
      <c r="M131" s="36"/>
      <c r="N131" s="36"/>
      <c r="O131" s="36"/>
    </row>
    <row r="132" spans="1:15" x14ac:dyDescent="0.3">
      <c r="A132" s="44"/>
      <c r="B132" s="44"/>
      <c r="C132" s="45"/>
      <c r="D132" s="45"/>
      <c r="E132" s="45"/>
      <c r="F132" s="45"/>
      <c r="G132" s="45"/>
      <c r="H132" s="45"/>
      <c r="I132" s="36"/>
      <c r="J132" s="36"/>
      <c r="K132" s="36"/>
      <c r="L132" s="36"/>
      <c r="M132" s="36"/>
      <c r="N132" s="36"/>
      <c r="O132" s="36"/>
    </row>
    <row r="133" spans="1:15" x14ac:dyDescent="0.3">
      <c r="A133" s="44"/>
      <c r="B133" s="44"/>
      <c r="C133" s="45"/>
      <c r="D133" s="45"/>
      <c r="E133" s="45"/>
      <c r="F133" s="45"/>
      <c r="G133" s="45"/>
      <c r="H133" s="45"/>
      <c r="I133" s="36"/>
      <c r="J133" s="36"/>
      <c r="K133" s="36"/>
      <c r="L133" s="36"/>
      <c r="M133" s="36"/>
      <c r="N133" s="36"/>
      <c r="O133" s="36"/>
    </row>
    <row r="134" spans="1:15" x14ac:dyDescent="0.3">
      <c r="A134" s="44"/>
      <c r="B134" s="44"/>
      <c r="C134" s="45"/>
      <c r="D134" s="45"/>
      <c r="E134" s="45"/>
      <c r="F134" s="45"/>
      <c r="G134" s="45"/>
      <c r="H134" s="45"/>
      <c r="I134" s="36"/>
      <c r="J134" s="36"/>
      <c r="K134" s="36"/>
      <c r="L134" s="36"/>
      <c r="M134" s="36"/>
      <c r="N134" s="36"/>
      <c r="O134" s="36"/>
    </row>
    <row r="135" spans="1:15" x14ac:dyDescent="0.3">
      <c r="A135" s="44"/>
      <c r="B135" s="44"/>
      <c r="C135" s="45"/>
      <c r="D135" s="45"/>
      <c r="E135" s="45"/>
      <c r="F135" s="45"/>
      <c r="G135" s="45"/>
      <c r="H135" s="45"/>
      <c r="I135" s="36"/>
      <c r="J135" s="36"/>
      <c r="K135" s="36"/>
      <c r="L135" s="36"/>
      <c r="M135" s="36"/>
      <c r="N135" s="36"/>
      <c r="O135" s="36"/>
    </row>
    <row r="136" spans="1:15" x14ac:dyDescent="0.3">
      <c r="A136" s="44"/>
      <c r="B136" s="44"/>
      <c r="C136" s="45"/>
      <c r="D136" s="45"/>
      <c r="E136" s="45"/>
      <c r="F136" s="45"/>
      <c r="G136" s="45"/>
      <c r="H136" s="45"/>
      <c r="I136" s="36"/>
      <c r="J136" s="36"/>
      <c r="K136" s="36"/>
      <c r="L136" s="36"/>
      <c r="M136" s="36"/>
      <c r="N136" s="36"/>
      <c r="O136" s="36"/>
    </row>
    <row r="137" spans="1:15" x14ac:dyDescent="0.3">
      <c r="A137" s="44"/>
      <c r="B137" s="44"/>
      <c r="C137" s="45"/>
      <c r="D137" s="45"/>
      <c r="E137" s="45"/>
      <c r="F137" s="45"/>
      <c r="G137" s="45"/>
      <c r="H137" s="45"/>
      <c r="I137" s="36"/>
      <c r="J137" s="36"/>
      <c r="K137" s="36"/>
      <c r="L137" s="36"/>
      <c r="M137" s="36"/>
      <c r="N137" s="36"/>
      <c r="O137" s="36"/>
    </row>
    <row r="138" spans="1:15" x14ac:dyDescent="0.3">
      <c r="A138" s="44"/>
      <c r="B138" s="44"/>
      <c r="C138" s="45"/>
      <c r="D138" s="45"/>
      <c r="E138" s="45"/>
      <c r="F138" s="45"/>
      <c r="G138" s="45"/>
      <c r="H138" s="45"/>
      <c r="I138" s="36"/>
      <c r="J138" s="36"/>
      <c r="K138" s="36"/>
      <c r="L138" s="36"/>
      <c r="M138" s="36"/>
      <c r="N138" s="36"/>
      <c r="O138" s="36"/>
    </row>
    <row r="139" spans="1:15" x14ac:dyDescent="0.3">
      <c r="A139" s="44"/>
      <c r="B139" s="44"/>
      <c r="C139" s="45"/>
      <c r="D139" s="45"/>
      <c r="E139" s="45"/>
      <c r="F139" s="45"/>
      <c r="G139" s="45"/>
      <c r="H139" s="45"/>
      <c r="I139" s="36"/>
      <c r="J139" s="36"/>
      <c r="K139" s="36"/>
      <c r="L139" s="36"/>
      <c r="M139" s="36"/>
      <c r="N139" s="36"/>
      <c r="O139" s="36"/>
    </row>
    <row r="140" spans="1:15" x14ac:dyDescent="0.3">
      <c r="A140" s="44"/>
      <c r="B140" s="44"/>
      <c r="C140" s="45"/>
      <c r="D140" s="45"/>
      <c r="E140" s="45"/>
      <c r="F140" s="45"/>
      <c r="G140" s="45"/>
      <c r="H140" s="45"/>
      <c r="I140" s="36"/>
      <c r="J140" s="36"/>
      <c r="K140" s="36"/>
      <c r="L140" s="36"/>
      <c r="M140" s="36"/>
      <c r="N140" s="36"/>
      <c r="O140" s="36"/>
    </row>
    <row r="141" spans="1:15" x14ac:dyDescent="0.3">
      <c r="A141" s="44"/>
      <c r="B141" s="44"/>
      <c r="C141" s="45"/>
      <c r="D141" s="45"/>
      <c r="E141" s="45"/>
      <c r="F141" s="45"/>
      <c r="G141" s="45"/>
      <c r="H141" s="45"/>
      <c r="I141" s="36"/>
      <c r="J141" s="36"/>
      <c r="K141" s="36"/>
      <c r="L141" s="36"/>
      <c r="M141" s="36"/>
      <c r="N141" s="36"/>
      <c r="O141" s="36"/>
    </row>
    <row r="142" spans="1:15" x14ac:dyDescent="0.3">
      <c r="A142" s="44"/>
      <c r="B142" s="44"/>
      <c r="C142" s="45"/>
      <c r="D142" s="45"/>
      <c r="E142" s="45"/>
      <c r="F142" s="45"/>
      <c r="G142" s="45"/>
      <c r="H142" s="45"/>
      <c r="I142" s="36"/>
      <c r="J142" s="36"/>
      <c r="K142" s="36"/>
      <c r="L142" s="36"/>
      <c r="M142" s="36"/>
      <c r="N142" s="36"/>
      <c r="O142" s="36"/>
    </row>
    <row r="143" spans="1:15" x14ac:dyDescent="0.3">
      <c r="A143" s="44"/>
      <c r="B143" s="44"/>
      <c r="C143" s="45"/>
      <c r="D143" s="45"/>
      <c r="E143" s="45"/>
      <c r="F143" s="45"/>
      <c r="G143" s="45"/>
      <c r="H143" s="45"/>
      <c r="I143" s="36"/>
      <c r="J143" s="36"/>
      <c r="K143" s="36"/>
      <c r="L143" s="36"/>
      <c r="M143" s="36"/>
      <c r="N143" s="36"/>
      <c r="O143" s="36"/>
    </row>
    <row r="144" spans="1:15" x14ac:dyDescent="0.3">
      <c r="A144" s="44"/>
      <c r="B144" s="44"/>
      <c r="C144" s="45"/>
      <c r="D144" s="45"/>
      <c r="E144" s="45"/>
      <c r="F144" s="45"/>
      <c r="G144" s="45"/>
      <c r="H144" s="45"/>
      <c r="I144" s="36"/>
      <c r="J144" s="36"/>
      <c r="K144" s="36"/>
      <c r="L144" s="36"/>
      <c r="M144" s="36"/>
      <c r="N144" s="36"/>
      <c r="O144" s="36"/>
    </row>
    <row r="145" spans="1:15" x14ac:dyDescent="0.3">
      <c r="A145" s="44"/>
      <c r="B145" s="44"/>
      <c r="C145" s="45"/>
      <c r="D145" s="45"/>
      <c r="E145" s="45"/>
      <c r="F145" s="45"/>
      <c r="G145" s="45"/>
      <c r="H145" s="45"/>
      <c r="I145" s="36"/>
      <c r="J145" s="36"/>
      <c r="K145" s="36"/>
      <c r="L145" s="36"/>
      <c r="M145" s="36"/>
      <c r="N145" s="36"/>
      <c r="O145" s="36"/>
    </row>
    <row r="146" spans="1:15" x14ac:dyDescent="0.3">
      <c r="A146" s="44"/>
      <c r="B146" s="44"/>
      <c r="C146" s="45"/>
      <c r="D146" s="45"/>
      <c r="E146" s="45"/>
      <c r="F146" s="45"/>
      <c r="G146" s="45"/>
      <c r="H146" s="45"/>
      <c r="I146" s="36"/>
      <c r="J146" s="36"/>
      <c r="K146" s="36"/>
      <c r="L146" s="36"/>
      <c r="M146" s="36"/>
      <c r="N146" s="36"/>
      <c r="O146" s="36"/>
    </row>
    <row r="147" spans="1:15" x14ac:dyDescent="0.3">
      <c r="A147" s="44"/>
      <c r="B147" s="44"/>
      <c r="C147" s="45"/>
      <c r="D147" s="45"/>
      <c r="E147" s="45"/>
      <c r="F147" s="45"/>
      <c r="G147" s="45"/>
      <c r="H147" s="45"/>
      <c r="I147" s="36"/>
      <c r="J147" s="36"/>
      <c r="K147" s="36"/>
      <c r="L147" s="36"/>
      <c r="M147" s="36"/>
      <c r="N147" s="36"/>
      <c r="O147" s="36"/>
    </row>
    <row r="148" spans="1:15" x14ac:dyDescent="0.3">
      <c r="A148" s="44"/>
      <c r="B148" s="44"/>
      <c r="C148" s="45"/>
      <c r="D148" s="45"/>
      <c r="E148" s="45"/>
      <c r="F148" s="45"/>
      <c r="G148" s="45"/>
      <c r="H148" s="45"/>
      <c r="I148" s="36"/>
      <c r="J148" s="36"/>
      <c r="K148" s="36"/>
      <c r="L148" s="36"/>
      <c r="M148" s="36"/>
      <c r="N148" s="36"/>
      <c r="O148" s="36"/>
    </row>
    <row r="149" spans="1:15" x14ac:dyDescent="0.3">
      <c r="A149" s="44"/>
      <c r="B149" s="44"/>
      <c r="C149" s="45"/>
      <c r="D149" s="45"/>
      <c r="E149" s="45"/>
      <c r="F149" s="45"/>
      <c r="G149" s="45"/>
      <c r="H149" s="45"/>
      <c r="I149" s="36"/>
      <c r="J149" s="36"/>
      <c r="K149" s="36"/>
      <c r="L149" s="36"/>
      <c r="M149" s="36"/>
      <c r="N149" s="36"/>
      <c r="O149" s="36"/>
    </row>
    <row r="150" spans="1:15" x14ac:dyDescent="0.3">
      <c r="A150" s="44"/>
      <c r="B150" s="44"/>
      <c r="C150" s="45"/>
      <c r="D150" s="45"/>
      <c r="E150" s="45"/>
      <c r="F150" s="45"/>
      <c r="G150" s="45"/>
      <c r="H150" s="45"/>
      <c r="I150" s="36"/>
      <c r="J150" s="36"/>
      <c r="K150" s="36"/>
      <c r="L150" s="36"/>
      <c r="M150" s="36"/>
      <c r="N150" s="36"/>
      <c r="O150" s="36"/>
    </row>
    <row r="151" spans="1:15" x14ac:dyDescent="0.3">
      <c r="A151" s="44"/>
      <c r="B151" s="44"/>
      <c r="C151" s="45"/>
      <c r="D151" s="45"/>
      <c r="E151" s="45"/>
      <c r="F151" s="45"/>
      <c r="G151" s="45"/>
      <c r="H151" s="45"/>
      <c r="I151" s="36"/>
      <c r="J151" s="36"/>
      <c r="K151" s="36"/>
      <c r="L151" s="36"/>
      <c r="M151" s="36"/>
      <c r="N151" s="36"/>
      <c r="O151" s="36"/>
    </row>
    <row r="152" spans="1:15" x14ac:dyDescent="0.3">
      <c r="A152" s="44"/>
      <c r="B152" s="44"/>
      <c r="C152" s="45"/>
      <c r="D152" s="45"/>
      <c r="E152" s="45"/>
      <c r="F152" s="45"/>
      <c r="G152" s="45"/>
      <c r="H152" s="45"/>
      <c r="I152" s="36"/>
      <c r="J152" s="36"/>
      <c r="K152" s="36"/>
      <c r="L152" s="36"/>
      <c r="M152" s="36"/>
      <c r="N152" s="36"/>
      <c r="O152" s="36"/>
    </row>
    <row r="153" spans="1:15" x14ac:dyDescent="0.3">
      <c r="A153" s="44"/>
      <c r="B153" s="44"/>
      <c r="C153" s="45"/>
      <c r="D153" s="45"/>
      <c r="E153" s="45"/>
      <c r="F153" s="45"/>
      <c r="G153" s="45"/>
      <c r="H153" s="45"/>
      <c r="I153" s="36"/>
      <c r="J153" s="36"/>
      <c r="K153" s="36"/>
      <c r="L153" s="36"/>
      <c r="M153" s="36"/>
      <c r="N153" s="36"/>
      <c r="O153" s="36"/>
    </row>
    <row r="154" spans="1:15" x14ac:dyDescent="0.3">
      <c r="A154" s="44"/>
      <c r="B154" s="44"/>
      <c r="C154" s="45"/>
      <c r="D154" s="45"/>
      <c r="E154" s="45"/>
      <c r="F154" s="45"/>
      <c r="G154" s="45"/>
      <c r="H154" s="45"/>
      <c r="I154" s="36"/>
      <c r="J154" s="36"/>
      <c r="K154" s="36"/>
      <c r="L154" s="36"/>
      <c r="M154" s="36"/>
      <c r="N154" s="36"/>
      <c r="O154" s="36"/>
    </row>
    <row r="155" spans="1:15" x14ac:dyDescent="0.3">
      <c r="A155" s="44"/>
      <c r="B155" s="44"/>
      <c r="C155" s="45"/>
      <c r="D155" s="45"/>
      <c r="E155" s="45"/>
      <c r="F155" s="45"/>
      <c r="G155" s="45"/>
      <c r="H155" s="45"/>
      <c r="I155" s="36"/>
      <c r="J155" s="36"/>
      <c r="K155" s="36"/>
      <c r="L155" s="36"/>
      <c r="M155" s="36"/>
      <c r="N155" s="36"/>
      <c r="O155" s="36"/>
    </row>
    <row r="156" spans="1:15" x14ac:dyDescent="0.3">
      <c r="A156" s="44"/>
      <c r="B156" s="44"/>
      <c r="C156" s="45"/>
      <c r="D156" s="45"/>
      <c r="E156" s="45"/>
      <c r="F156" s="45"/>
      <c r="G156" s="45"/>
      <c r="H156" s="45"/>
      <c r="I156" s="36"/>
      <c r="J156" s="36"/>
      <c r="K156" s="36"/>
      <c r="L156" s="36"/>
      <c r="M156" s="36"/>
      <c r="N156" s="36"/>
      <c r="O156" s="36"/>
    </row>
    <row r="157" spans="1:15" x14ac:dyDescent="0.3">
      <c r="A157" s="44"/>
      <c r="B157" s="44"/>
      <c r="C157" s="45"/>
      <c r="D157" s="45"/>
      <c r="E157" s="45"/>
      <c r="F157" s="45"/>
      <c r="G157" s="45"/>
      <c r="H157" s="45"/>
      <c r="I157" s="36"/>
      <c r="J157" s="36"/>
      <c r="K157" s="36"/>
      <c r="L157" s="36"/>
      <c r="M157" s="36"/>
      <c r="N157" s="36"/>
      <c r="O157" s="36"/>
    </row>
    <row r="158" spans="1:15" x14ac:dyDescent="0.3">
      <c r="A158" s="44"/>
      <c r="B158" s="44"/>
      <c r="C158" s="45"/>
      <c r="D158" s="45"/>
      <c r="E158" s="45"/>
      <c r="F158" s="45"/>
      <c r="G158" s="45"/>
      <c r="H158" s="45"/>
      <c r="I158" s="36"/>
      <c r="J158" s="36"/>
      <c r="K158" s="36"/>
      <c r="L158" s="36"/>
      <c r="M158" s="36"/>
      <c r="N158" s="36"/>
      <c r="O158" s="36"/>
    </row>
    <row r="159" spans="1:15" x14ac:dyDescent="0.3">
      <c r="A159" s="44"/>
      <c r="B159" s="44"/>
      <c r="C159" s="45"/>
      <c r="D159" s="45"/>
      <c r="E159" s="45"/>
      <c r="F159" s="45"/>
      <c r="G159" s="45"/>
      <c r="H159" s="45"/>
      <c r="I159" s="36"/>
      <c r="J159" s="36"/>
      <c r="K159" s="36"/>
      <c r="L159" s="36"/>
      <c r="M159" s="36"/>
      <c r="N159" s="36"/>
      <c r="O159" s="36"/>
    </row>
    <row r="160" spans="1:15" x14ac:dyDescent="0.3">
      <c r="A160" s="44"/>
      <c r="B160" s="44"/>
      <c r="C160" s="45"/>
      <c r="D160" s="45"/>
      <c r="E160" s="45"/>
      <c r="F160" s="45"/>
      <c r="G160" s="45"/>
      <c r="H160" s="45"/>
      <c r="I160" s="36"/>
      <c r="J160" s="36"/>
      <c r="K160" s="36"/>
      <c r="L160" s="36"/>
      <c r="M160" s="36"/>
      <c r="N160" s="36"/>
      <c r="O160" s="36"/>
    </row>
    <row r="161" spans="1:15" x14ac:dyDescent="0.3">
      <c r="A161" s="44"/>
      <c r="B161" s="44"/>
      <c r="C161" s="45"/>
      <c r="D161" s="45"/>
      <c r="E161" s="45"/>
      <c r="F161" s="45"/>
      <c r="G161" s="45"/>
      <c r="H161" s="45"/>
      <c r="I161" s="36"/>
      <c r="J161" s="36"/>
      <c r="K161" s="36"/>
      <c r="L161" s="36"/>
      <c r="M161" s="36"/>
      <c r="N161" s="36"/>
      <c r="O161" s="36"/>
    </row>
    <row r="162" spans="1:15" x14ac:dyDescent="0.3">
      <c r="A162" s="44"/>
      <c r="B162" s="44"/>
      <c r="C162" s="45"/>
      <c r="D162" s="45"/>
      <c r="E162" s="45"/>
      <c r="F162" s="45"/>
      <c r="G162" s="45"/>
      <c r="H162" s="45"/>
      <c r="I162" s="36"/>
      <c r="J162" s="36"/>
      <c r="K162" s="36"/>
      <c r="L162" s="36"/>
      <c r="M162" s="36"/>
      <c r="N162" s="36"/>
      <c r="O162" s="36"/>
    </row>
    <row r="163" spans="1:15" x14ac:dyDescent="0.3">
      <c r="A163" s="44"/>
      <c r="B163" s="44"/>
      <c r="C163" s="45"/>
      <c r="D163" s="45"/>
      <c r="E163" s="45"/>
      <c r="F163" s="45"/>
      <c r="G163" s="45"/>
      <c r="H163" s="45"/>
      <c r="I163" s="36"/>
      <c r="J163" s="36"/>
      <c r="K163" s="36"/>
      <c r="L163" s="36"/>
      <c r="M163" s="36"/>
      <c r="N163" s="36"/>
      <c r="O163" s="36"/>
    </row>
    <row r="164" spans="1:15" x14ac:dyDescent="0.3">
      <c r="A164" s="44"/>
      <c r="B164" s="44"/>
      <c r="C164" s="45"/>
      <c r="D164" s="45"/>
      <c r="E164" s="45"/>
      <c r="F164" s="45"/>
      <c r="G164" s="45"/>
      <c r="H164" s="45"/>
      <c r="I164" s="36"/>
      <c r="J164" s="36"/>
      <c r="K164" s="36"/>
      <c r="L164" s="36"/>
      <c r="M164" s="36"/>
      <c r="N164" s="36"/>
      <c r="O164" s="36"/>
    </row>
    <row r="165" spans="1:15" x14ac:dyDescent="0.3">
      <c r="A165" s="44"/>
      <c r="B165" s="44"/>
      <c r="C165" s="45"/>
      <c r="D165" s="45"/>
      <c r="E165" s="45"/>
      <c r="F165" s="45"/>
      <c r="G165" s="45"/>
      <c r="H165" s="45"/>
      <c r="I165" s="36"/>
      <c r="J165" s="36"/>
      <c r="K165" s="36"/>
      <c r="L165" s="36"/>
      <c r="M165" s="36"/>
      <c r="N165" s="36"/>
      <c r="O165" s="36"/>
    </row>
    <row r="166" spans="1:15" x14ac:dyDescent="0.3">
      <c r="A166" s="44"/>
      <c r="B166" s="44"/>
      <c r="C166" s="45"/>
      <c r="D166" s="45"/>
      <c r="E166" s="45"/>
      <c r="F166" s="45"/>
      <c r="G166" s="45"/>
      <c r="H166" s="45"/>
      <c r="I166" s="36"/>
      <c r="J166" s="36"/>
      <c r="K166" s="36"/>
      <c r="L166" s="36"/>
      <c r="M166" s="36"/>
      <c r="N166" s="36"/>
      <c r="O166" s="36"/>
    </row>
    <row r="167" spans="1:15" x14ac:dyDescent="0.3">
      <c r="A167" s="44"/>
      <c r="B167" s="44"/>
      <c r="C167" s="45"/>
      <c r="D167" s="45"/>
      <c r="E167" s="45"/>
      <c r="F167" s="45"/>
      <c r="G167" s="45"/>
      <c r="H167" s="45"/>
      <c r="I167" s="36"/>
      <c r="J167" s="36"/>
      <c r="K167" s="36"/>
      <c r="L167" s="36"/>
      <c r="M167" s="36"/>
      <c r="N167" s="36"/>
      <c r="O167" s="36"/>
    </row>
    <row r="168" spans="1:15" x14ac:dyDescent="0.3">
      <c r="A168" s="44"/>
      <c r="B168" s="44"/>
      <c r="C168" s="45"/>
      <c r="D168" s="45"/>
      <c r="E168" s="45"/>
      <c r="F168" s="45"/>
      <c r="G168" s="45"/>
      <c r="H168" s="45"/>
      <c r="I168" s="36"/>
      <c r="J168" s="36"/>
      <c r="K168" s="36"/>
      <c r="L168" s="36"/>
      <c r="M168" s="36"/>
      <c r="N168" s="36"/>
      <c r="O168" s="36"/>
    </row>
    <row r="169" spans="1:15" x14ac:dyDescent="0.3">
      <c r="A169" s="44"/>
      <c r="B169" s="44"/>
      <c r="C169" s="45"/>
      <c r="D169" s="45"/>
      <c r="E169" s="45"/>
      <c r="F169" s="45"/>
      <c r="G169" s="45"/>
      <c r="H169" s="45"/>
      <c r="I169" s="36"/>
      <c r="J169" s="36"/>
      <c r="K169" s="36"/>
      <c r="L169" s="36"/>
      <c r="M169" s="36"/>
      <c r="N169" s="36"/>
      <c r="O169" s="36"/>
    </row>
    <row r="170" spans="1:15" x14ac:dyDescent="0.3">
      <c r="A170" s="44"/>
      <c r="B170" s="44"/>
      <c r="C170" s="45"/>
      <c r="D170" s="45"/>
      <c r="E170" s="45"/>
      <c r="F170" s="45"/>
      <c r="G170" s="45"/>
      <c r="H170" s="45"/>
      <c r="I170" s="36"/>
      <c r="J170" s="36"/>
      <c r="K170" s="36"/>
      <c r="L170" s="36"/>
      <c r="M170" s="36"/>
      <c r="N170" s="36"/>
      <c r="O170" s="36"/>
    </row>
    <row r="171" spans="1:15" x14ac:dyDescent="0.3">
      <c r="A171" s="44"/>
      <c r="B171" s="44"/>
      <c r="C171" s="45"/>
      <c r="D171" s="45"/>
      <c r="E171" s="45"/>
      <c r="F171" s="45"/>
      <c r="G171" s="45"/>
      <c r="H171" s="45"/>
      <c r="I171" s="36"/>
      <c r="J171" s="36"/>
      <c r="K171" s="36"/>
      <c r="L171" s="36"/>
      <c r="M171" s="36"/>
      <c r="N171" s="36"/>
      <c r="O171" s="36"/>
    </row>
    <row r="172" spans="1:15" x14ac:dyDescent="0.3">
      <c r="A172" s="44"/>
      <c r="B172" s="44"/>
      <c r="C172" s="45"/>
      <c r="D172" s="45"/>
      <c r="E172" s="45"/>
      <c r="F172" s="45"/>
      <c r="G172" s="45"/>
      <c r="H172" s="45"/>
      <c r="I172" s="36"/>
      <c r="J172" s="36"/>
      <c r="K172" s="36"/>
      <c r="L172" s="36"/>
      <c r="M172" s="36"/>
      <c r="N172" s="36"/>
      <c r="O172" s="36"/>
    </row>
    <row r="173" spans="1:15" x14ac:dyDescent="0.3">
      <c r="A173" s="44"/>
      <c r="B173" s="44"/>
      <c r="C173" s="45"/>
      <c r="D173" s="45"/>
      <c r="E173" s="45"/>
      <c r="F173" s="45"/>
      <c r="G173" s="45"/>
      <c r="H173" s="45"/>
      <c r="I173" s="36"/>
      <c r="J173" s="36"/>
      <c r="K173" s="36"/>
      <c r="L173" s="36"/>
      <c r="M173" s="36"/>
      <c r="N173" s="36"/>
      <c r="O173" s="36"/>
    </row>
    <row r="174" spans="1:15" x14ac:dyDescent="0.3">
      <c r="A174" s="44"/>
      <c r="B174" s="44"/>
      <c r="C174" s="45"/>
      <c r="D174" s="45"/>
      <c r="E174" s="45"/>
      <c r="F174" s="45"/>
      <c r="G174" s="45"/>
      <c r="H174" s="45"/>
      <c r="I174" s="36"/>
      <c r="J174" s="36"/>
      <c r="K174" s="36"/>
      <c r="L174" s="36"/>
      <c r="M174" s="36"/>
      <c r="N174" s="36"/>
      <c r="O174" s="36"/>
    </row>
    <row r="175" spans="1:15" x14ac:dyDescent="0.3">
      <c r="A175" s="44"/>
      <c r="B175" s="44"/>
      <c r="C175" s="45"/>
      <c r="D175" s="45"/>
      <c r="E175" s="45"/>
      <c r="F175" s="45"/>
      <c r="G175" s="45"/>
      <c r="H175" s="45"/>
      <c r="I175" s="36"/>
      <c r="J175" s="36"/>
      <c r="K175" s="36"/>
      <c r="L175" s="36"/>
      <c r="M175" s="36"/>
      <c r="N175" s="36"/>
      <c r="O175" s="36"/>
    </row>
    <row r="176" spans="1:15" x14ac:dyDescent="0.3">
      <c r="A176" s="44"/>
      <c r="B176" s="44"/>
      <c r="C176" s="45"/>
      <c r="D176" s="45"/>
      <c r="E176" s="45"/>
      <c r="F176" s="45"/>
      <c r="G176" s="45"/>
      <c r="H176" s="45"/>
      <c r="I176" s="36"/>
      <c r="J176" s="36"/>
      <c r="K176" s="36"/>
      <c r="L176" s="36"/>
      <c r="M176" s="36"/>
      <c r="N176" s="36"/>
      <c r="O176" s="36"/>
    </row>
    <row r="177" spans="1:15" x14ac:dyDescent="0.3">
      <c r="A177" s="44"/>
      <c r="B177" s="44"/>
      <c r="C177" s="45"/>
      <c r="D177" s="45"/>
      <c r="E177" s="45"/>
      <c r="F177" s="45"/>
      <c r="G177" s="45"/>
      <c r="H177" s="45"/>
      <c r="I177" s="36"/>
      <c r="J177" s="36"/>
      <c r="K177" s="36"/>
      <c r="L177" s="36"/>
      <c r="M177" s="36"/>
      <c r="N177" s="36"/>
      <c r="O177" s="36"/>
    </row>
    <row r="178" spans="1:15" x14ac:dyDescent="0.3">
      <c r="A178" s="44"/>
      <c r="B178" s="44"/>
      <c r="C178" s="45"/>
      <c r="D178" s="45"/>
      <c r="E178" s="45"/>
      <c r="F178" s="45"/>
      <c r="G178" s="45"/>
      <c r="H178" s="45"/>
      <c r="I178" s="36"/>
      <c r="J178" s="36"/>
      <c r="K178" s="36"/>
      <c r="L178" s="36"/>
      <c r="M178" s="36"/>
      <c r="N178" s="36"/>
      <c r="O178" s="36"/>
    </row>
    <row r="179" spans="1:15" x14ac:dyDescent="0.3">
      <c r="A179" s="44"/>
      <c r="B179" s="44"/>
      <c r="C179" s="45"/>
      <c r="D179" s="45"/>
      <c r="E179" s="45"/>
      <c r="F179" s="45"/>
      <c r="G179" s="45"/>
      <c r="H179" s="45"/>
      <c r="I179" s="36"/>
      <c r="J179" s="36"/>
      <c r="K179" s="36"/>
      <c r="L179" s="36"/>
      <c r="M179" s="36"/>
      <c r="N179" s="36"/>
      <c r="O179" s="36"/>
    </row>
    <row r="180" spans="1:15" x14ac:dyDescent="0.3">
      <c r="A180" s="44"/>
      <c r="B180" s="44"/>
      <c r="C180" s="45"/>
      <c r="D180" s="45"/>
      <c r="E180" s="45"/>
      <c r="F180" s="45"/>
      <c r="G180" s="45"/>
      <c r="H180" s="45"/>
      <c r="I180" s="36"/>
      <c r="J180" s="36"/>
      <c r="K180" s="36"/>
      <c r="L180" s="36"/>
      <c r="M180" s="36"/>
      <c r="N180" s="36"/>
      <c r="O180" s="36"/>
    </row>
    <row r="181" spans="1:15" x14ac:dyDescent="0.3">
      <c r="A181" s="44"/>
      <c r="B181" s="44"/>
      <c r="C181" s="45"/>
      <c r="D181" s="45"/>
      <c r="E181" s="45"/>
      <c r="F181" s="45"/>
      <c r="G181" s="45"/>
      <c r="H181" s="45"/>
      <c r="I181" s="36"/>
      <c r="J181" s="36"/>
      <c r="K181" s="36"/>
      <c r="L181" s="36"/>
      <c r="M181" s="36"/>
      <c r="N181" s="36"/>
      <c r="O181" s="36"/>
    </row>
    <row r="182" spans="1:15" x14ac:dyDescent="0.3">
      <c r="A182" s="44"/>
      <c r="B182" s="44"/>
      <c r="C182" s="45"/>
      <c r="D182" s="45"/>
      <c r="E182" s="45"/>
      <c r="F182" s="45"/>
      <c r="G182" s="45"/>
      <c r="H182" s="45"/>
      <c r="I182" s="36"/>
      <c r="J182" s="36"/>
      <c r="K182" s="36"/>
      <c r="L182" s="36"/>
      <c r="M182" s="36"/>
      <c r="N182" s="36"/>
      <c r="O182" s="36"/>
    </row>
    <row r="183" spans="1:15" x14ac:dyDescent="0.3">
      <c r="A183" s="44"/>
      <c r="B183" s="44"/>
      <c r="C183" s="45"/>
      <c r="D183" s="45"/>
      <c r="E183" s="45"/>
      <c r="F183" s="45"/>
      <c r="G183" s="45"/>
      <c r="H183" s="45"/>
      <c r="I183" s="36"/>
      <c r="J183" s="36"/>
      <c r="K183" s="36"/>
      <c r="L183" s="36"/>
      <c r="M183" s="36"/>
      <c r="N183" s="36"/>
      <c r="O183" s="36"/>
    </row>
    <row r="184" spans="1:15" x14ac:dyDescent="0.3">
      <c r="A184" s="44"/>
      <c r="B184" s="44"/>
      <c r="C184" s="45"/>
      <c r="D184" s="45"/>
      <c r="E184" s="45"/>
      <c r="F184" s="45"/>
      <c r="G184" s="45"/>
      <c r="H184" s="45"/>
      <c r="I184" s="36"/>
      <c r="J184" s="36"/>
      <c r="K184" s="36"/>
      <c r="L184" s="36"/>
      <c r="M184" s="36"/>
      <c r="N184" s="36"/>
      <c r="O184" s="36"/>
    </row>
    <row r="185" spans="1:15" x14ac:dyDescent="0.3">
      <c r="A185" s="44"/>
      <c r="B185" s="44"/>
      <c r="C185" s="45"/>
      <c r="D185" s="45"/>
      <c r="E185" s="45"/>
      <c r="F185" s="45"/>
      <c r="G185" s="45"/>
      <c r="H185" s="45"/>
      <c r="I185" s="36"/>
      <c r="J185" s="36"/>
      <c r="K185" s="36"/>
      <c r="L185" s="36"/>
      <c r="M185" s="36"/>
      <c r="N185" s="36"/>
      <c r="O185" s="36"/>
    </row>
    <row r="186" spans="1:15" x14ac:dyDescent="0.3">
      <c r="A186" s="44"/>
      <c r="B186" s="44"/>
      <c r="C186" s="45"/>
      <c r="D186" s="45"/>
      <c r="E186" s="45"/>
      <c r="F186" s="45"/>
      <c r="G186" s="45"/>
      <c r="H186" s="45"/>
      <c r="I186" s="36"/>
      <c r="J186" s="36"/>
      <c r="K186" s="36"/>
      <c r="L186" s="36"/>
      <c r="M186" s="36"/>
      <c r="N186" s="36"/>
      <c r="O186" s="36"/>
    </row>
    <row r="187" spans="1:15" x14ac:dyDescent="0.3">
      <c r="A187" s="44"/>
      <c r="B187" s="44"/>
      <c r="C187" s="45"/>
      <c r="D187" s="45"/>
      <c r="E187" s="45"/>
      <c r="F187" s="45"/>
      <c r="G187" s="45"/>
      <c r="H187" s="45"/>
      <c r="I187" s="36"/>
      <c r="J187" s="36"/>
      <c r="K187" s="36"/>
      <c r="L187" s="36"/>
      <c r="M187" s="36"/>
      <c r="N187" s="36"/>
      <c r="O187" s="36"/>
    </row>
    <row r="188" spans="1:15" x14ac:dyDescent="0.3">
      <c r="A188" s="44"/>
      <c r="B188" s="44"/>
      <c r="C188" s="45"/>
      <c r="D188" s="45"/>
      <c r="E188" s="45"/>
      <c r="F188" s="45"/>
      <c r="G188" s="45"/>
      <c r="H188" s="45"/>
      <c r="I188" s="36"/>
      <c r="J188" s="36"/>
      <c r="K188" s="36"/>
      <c r="L188" s="36"/>
      <c r="M188" s="36"/>
      <c r="N188" s="36"/>
      <c r="O188" s="36"/>
    </row>
  </sheetData>
  <phoneticPr fontId="5" type="noConversion"/>
  <conditionalFormatting sqref="E60:M74">
    <cfRule type="cellIs" dxfId="1" priority="1" operator="equal">
      <formula>40</formula>
    </cfRule>
  </conditionalFormatting>
  <pageMargins left="0.7" right="0.7" top="0.75" bottom="0.75" header="0.3" footer="0.3"/>
  <pageSetup orientation="portrait" r:id="rId1"/>
  <ignoredErrors>
    <ignoredError sqref="E7:E10 E27 E15 E18:E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topLeftCell="A2" zoomScale="41" zoomScaleNormal="104" zoomScalePageLayoutView="110" workbookViewId="0">
      <selection activeCell="J58" sqref="A1:J58"/>
    </sheetView>
  </sheetViews>
  <sheetFormatPr defaultColWidth="8.7265625" defaultRowHeight="12" x14ac:dyDescent="0.3"/>
  <cols>
    <col min="1" max="1" width="28" style="6" customWidth="1"/>
    <col min="2" max="2" width="14.7265625" style="6" customWidth="1"/>
    <col min="3" max="3" width="13.453125" style="4" customWidth="1"/>
    <col min="4" max="4" width="13.26953125" style="4" customWidth="1"/>
    <col min="5" max="5" width="9" style="4" customWidth="1"/>
    <col min="6" max="7" width="8.7265625" style="8"/>
    <col min="8" max="8" width="9" style="4" customWidth="1"/>
    <col min="9" max="9" width="8" style="4" bestFit="1" customWidth="1"/>
    <col min="10" max="10" width="6.54296875" style="9" bestFit="1" customWidth="1"/>
    <col min="11" max="11" width="6.54296875" style="25" bestFit="1" customWidth="1"/>
    <col min="12" max="12" width="6.54296875" style="1" bestFit="1" customWidth="1"/>
    <col min="13" max="13" width="6.54296875" style="2" bestFit="1" customWidth="1"/>
    <col min="14" max="15" width="8.7265625" style="2"/>
    <col min="16" max="16384" width="8.7265625" style="10"/>
  </cols>
  <sheetData>
    <row r="1" spans="1:27" ht="14" x14ac:dyDescent="0.3">
      <c r="A1" s="102" t="s">
        <v>6</v>
      </c>
      <c r="B1" s="102"/>
      <c r="C1" s="109"/>
      <c r="D1" s="100"/>
      <c r="E1" s="100"/>
      <c r="F1" s="100"/>
      <c r="G1" s="100"/>
      <c r="H1" s="41"/>
    </row>
    <row r="2" spans="1:27" ht="14" x14ac:dyDescent="0.3">
      <c r="A2" s="102" t="s">
        <v>70</v>
      </c>
      <c r="B2" s="102"/>
      <c r="C2" s="109"/>
      <c r="D2" s="100"/>
      <c r="E2" s="100"/>
      <c r="F2" s="100"/>
      <c r="G2" s="100"/>
      <c r="H2" s="40"/>
      <c r="I2" s="8"/>
      <c r="J2" s="11"/>
      <c r="K2" s="26"/>
    </row>
    <row r="3" spans="1:27" ht="14" x14ac:dyDescent="0.3">
      <c r="A3" s="99"/>
      <c r="B3" s="99"/>
      <c r="C3" s="100"/>
      <c r="D3" s="110"/>
      <c r="E3" s="100"/>
      <c r="F3" s="100"/>
      <c r="G3" s="100"/>
      <c r="H3" s="40"/>
      <c r="I3" s="8"/>
      <c r="J3" s="11"/>
      <c r="K3" s="26"/>
    </row>
    <row r="4" spans="1:27" ht="14" x14ac:dyDescent="0.3">
      <c r="A4" s="102" t="s">
        <v>29</v>
      </c>
      <c r="B4" s="102"/>
      <c r="C4" s="100"/>
      <c r="D4" s="100"/>
      <c r="E4" s="100"/>
      <c r="F4" s="100"/>
      <c r="G4" s="100"/>
      <c r="H4" s="40"/>
      <c r="I4" s="8"/>
      <c r="J4" s="11"/>
      <c r="K4" s="26"/>
    </row>
    <row r="5" spans="1:27" ht="14" x14ac:dyDescent="0.3">
      <c r="A5" s="103" t="s">
        <v>37</v>
      </c>
      <c r="B5" s="103" t="s">
        <v>36</v>
      </c>
      <c r="C5" s="104" t="s">
        <v>4</v>
      </c>
      <c r="D5" s="104" t="s">
        <v>5</v>
      </c>
      <c r="E5" s="104" t="s">
        <v>33</v>
      </c>
      <c r="F5" s="104" t="s">
        <v>9</v>
      </c>
      <c r="G5" s="104" t="s">
        <v>11</v>
      </c>
      <c r="H5" s="51" t="s">
        <v>34</v>
      </c>
      <c r="J5" s="11"/>
      <c r="K5" s="26"/>
    </row>
    <row r="6" spans="1:27" s="1" customFormat="1" ht="14" x14ac:dyDescent="0.3">
      <c r="A6" s="99">
        <v>12200000</v>
      </c>
      <c r="B6" s="100">
        <f>LOG(A6)</f>
        <v>7.0863598306747484</v>
      </c>
      <c r="C6" s="100">
        <v>31.548791885375977</v>
      </c>
      <c r="D6" s="100">
        <v>32.481208801269531</v>
      </c>
      <c r="E6" s="100">
        <f>AVERAGE(C6:D6)</f>
        <v>32.015000343322754</v>
      </c>
      <c r="F6" s="100">
        <f>AVERAGE(E6:E7)</f>
        <v>32.11659574508667</v>
      </c>
      <c r="G6" s="100">
        <f>STDEV(E6:E7)</f>
        <v>0.14367759504927349</v>
      </c>
      <c r="H6" s="42"/>
      <c r="I6" s="6"/>
      <c r="J6" s="9"/>
      <c r="K6" s="25"/>
      <c r="M6" s="2"/>
      <c r="N6" s="2"/>
      <c r="O6" s="2"/>
      <c r="P6" s="10"/>
    </row>
    <row r="7" spans="1:27" s="1" customFormat="1" ht="14" x14ac:dyDescent="0.3">
      <c r="A7" s="99">
        <v>12200000</v>
      </c>
      <c r="B7" s="100"/>
      <c r="C7" s="100">
        <v>32.199844360351563</v>
      </c>
      <c r="D7" s="100">
        <v>32.236537933349609</v>
      </c>
      <c r="E7" s="100">
        <f t="shared" ref="E7:E19" si="0">AVERAGE(C7:D7)</f>
        <v>32.218191146850586</v>
      </c>
      <c r="F7" s="100"/>
      <c r="G7" s="100"/>
      <c r="H7" s="42"/>
      <c r="I7" s="6"/>
      <c r="J7" s="9"/>
      <c r="K7" s="25"/>
      <c r="M7" s="2"/>
      <c r="N7" s="2"/>
      <c r="O7" s="2"/>
      <c r="P7" s="10"/>
    </row>
    <row r="8" spans="1:27" s="1" customFormat="1" ht="14" x14ac:dyDescent="0.3">
      <c r="A8" s="99">
        <v>1220000</v>
      </c>
      <c r="B8" s="100">
        <f t="shared" ref="B8:B16" si="1">LOG(A8)</f>
        <v>6.0863598306747484</v>
      </c>
      <c r="C8" s="100">
        <v>32.08447265625</v>
      </c>
      <c r="D8" s="100">
        <v>32.251941680908203</v>
      </c>
      <c r="E8" s="100">
        <f t="shared" si="0"/>
        <v>32.168207168579102</v>
      </c>
      <c r="F8" s="100">
        <f>AVERAGE(E8:E9)</f>
        <v>32.533429145812988</v>
      </c>
      <c r="G8" s="100">
        <f>STDEV(E8:E9)</f>
        <v>0.51650187348088039</v>
      </c>
      <c r="H8" s="42"/>
      <c r="I8" s="6"/>
      <c r="J8" s="9"/>
      <c r="K8" s="25"/>
      <c r="M8" s="2"/>
      <c r="N8" s="2"/>
      <c r="O8" s="2"/>
      <c r="P8" s="10"/>
    </row>
    <row r="9" spans="1:27" s="1" customFormat="1" ht="14" x14ac:dyDescent="0.3">
      <c r="A9" s="99">
        <v>1220000</v>
      </c>
      <c r="B9" s="100"/>
      <c r="C9" s="100">
        <v>33.166355133056641</v>
      </c>
      <c r="D9" s="100">
        <v>32.630947113037109</v>
      </c>
      <c r="E9" s="100">
        <f t="shared" si="0"/>
        <v>32.898651123046875</v>
      </c>
      <c r="F9" s="100"/>
      <c r="G9" s="100"/>
      <c r="H9" s="42"/>
      <c r="I9" s="6"/>
      <c r="J9" s="9"/>
      <c r="K9" s="25"/>
      <c r="M9" s="2"/>
      <c r="N9" s="2"/>
      <c r="O9" s="2"/>
      <c r="P9" s="10"/>
    </row>
    <row r="10" spans="1:27" s="1" customFormat="1" ht="14" x14ac:dyDescent="0.3">
      <c r="A10" s="99">
        <v>122000</v>
      </c>
      <c r="B10" s="100">
        <f t="shared" si="1"/>
        <v>5.0863598306747484</v>
      </c>
      <c r="C10" s="100">
        <v>30.337408065795898</v>
      </c>
      <c r="D10" s="100">
        <v>32.460174560546875</v>
      </c>
      <c r="E10" s="100">
        <f t="shared" si="0"/>
        <v>31.398791313171387</v>
      </c>
      <c r="F10" s="100">
        <f>AVERAGE(E10:E11)</f>
        <v>32.133960247039795</v>
      </c>
      <c r="G10" s="100">
        <f>STDEV(E10:E11)</f>
        <v>1.0396858769120718</v>
      </c>
      <c r="H10" s="42"/>
      <c r="I10" s="6"/>
      <c r="J10" s="9"/>
      <c r="K10" s="25"/>
      <c r="M10" s="2"/>
      <c r="N10" s="2"/>
      <c r="O10" s="2"/>
      <c r="P10" s="1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1" customFormat="1" ht="14" x14ac:dyDescent="0.3">
      <c r="A11" s="99">
        <v>122000</v>
      </c>
      <c r="B11" s="100"/>
      <c r="C11" s="100">
        <v>32.614505767822266</v>
      </c>
      <c r="D11" s="100">
        <v>33.123752593994141</v>
      </c>
      <c r="E11" s="100">
        <f t="shared" si="0"/>
        <v>32.869129180908203</v>
      </c>
      <c r="F11" s="100"/>
      <c r="G11" s="100"/>
      <c r="H11" s="42"/>
      <c r="I11" s="6"/>
      <c r="J11" s="9"/>
      <c r="K11" s="25"/>
      <c r="M11" s="2"/>
      <c r="N11" s="2"/>
      <c r="O11" s="2"/>
      <c r="P11" s="1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1" customFormat="1" ht="14" x14ac:dyDescent="0.3">
      <c r="A12" s="99">
        <v>12200</v>
      </c>
      <c r="B12" s="100">
        <f t="shared" si="1"/>
        <v>4.0863598306747484</v>
      </c>
      <c r="C12" s="100">
        <v>32.259052276611328</v>
      </c>
      <c r="D12" s="100">
        <v>32.370880126953125</v>
      </c>
      <c r="E12" s="100">
        <f t="shared" si="0"/>
        <v>32.314966201782227</v>
      </c>
      <c r="F12" s="100">
        <f>AVERAGE(E12:E13)</f>
        <v>32.519767761230469</v>
      </c>
      <c r="G12" s="100">
        <f>STDEV(E12:E13)</f>
        <v>0.28963314296686377</v>
      </c>
      <c r="H12" s="42"/>
      <c r="I12" s="6"/>
      <c r="J12" s="9"/>
      <c r="K12" s="25"/>
      <c r="M12" s="2"/>
      <c r="N12" s="2"/>
      <c r="O12" s="2"/>
      <c r="P12" s="1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1" customFormat="1" ht="14" x14ac:dyDescent="0.3">
      <c r="A13" s="99">
        <v>12200</v>
      </c>
      <c r="B13" s="100"/>
      <c r="C13" s="100">
        <v>32.253704071044922</v>
      </c>
      <c r="D13" s="100">
        <v>33.1954345703125</v>
      </c>
      <c r="E13" s="100">
        <f t="shared" si="0"/>
        <v>32.724569320678711</v>
      </c>
      <c r="F13" s="100"/>
      <c r="G13" s="100"/>
      <c r="H13" s="42"/>
      <c r="I13" s="6"/>
      <c r="J13" s="9"/>
      <c r="K13" s="25"/>
      <c r="M13" s="2"/>
      <c r="N13" s="2"/>
      <c r="O13" s="2"/>
      <c r="P13" s="1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4" x14ac:dyDescent="0.3">
      <c r="A14" s="99">
        <v>1220</v>
      </c>
      <c r="B14" s="100">
        <f t="shared" si="1"/>
        <v>3.0863598306747484</v>
      </c>
      <c r="C14" s="100">
        <v>31.751895904541016</v>
      </c>
      <c r="D14" s="100">
        <v>32.080142974853516</v>
      </c>
      <c r="E14" s="100">
        <f t="shared" si="0"/>
        <v>31.916019439697266</v>
      </c>
      <c r="F14" s="100">
        <f>AVERAGE(E14:E15)</f>
        <v>32.370256423950195</v>
      </c>
      <c r="G14" s="100">
        <f>STDEV(E14:E15)</f>
        <v>0.64238810366194721</v>
      </c>
      <c r="H14" s="43"/>
      <c r="I14" s="11"/>
      <c r="S14" s="3"/>
      <c r="T14" s="50"/>
      <c r="U14" s="50"/>
      <c r="V14" s="51"/>
      <c r="W14" s="51"/>
      <c r="X14" s="51"/>
      <c r="Y14" s="51"/>
      <c r="Z14" s="51"/>
      <c r="AA14" s="3"/>
    </row>
    <row r="15" spans="1:27" ht="14" x14ac:dyDescent="0.3">
      <c r="A15" s="99">
        <v>1220</v>
      </c>
      <c r="B15" s="100"/>
      <c r="C15" s="100">
        <v>32.822944641113281</v>
      </c>
      <c r="D15" s="100">
        <v>32.826042175292969</v>
      </c>
      <c r="E15" s="100">
        <f t="shared" si="0"/>
        <v>32.824493408203125</v>
      </c>
      <c r="F15" s="100"/>
      <c r="G15" s="100"/>
      <c r="H15" s="43"/>
      <c r="I15" s="11"/>
      <c r="S15" s="3"/>
      <c r="T15" s="3"/>
      <c r="U15" s="3"/>
      <c r="V15" s="3"/>
      <c r="W15" s="3"/>
      <c r="X15" s="3"/>
      <c r="Y15" s="3"/>
      <c r="Z15" s="3"/>
      <c r="AA15" s="3"/>
    </row>
    <row r="16" spans="1:27" ht="14" x14ac:dyDescent="0.3">
      <c r="A16" s="99">
        <v>122</v>
      </c>
      <c r="B16" s="100">
        <f t="shared" si="1"/>
        <v>2.0863598306747484</v>
      </c>
      <c r="C16" s="100">
        <v>32.558998107910156</v>
      </c>
      <c r="D16" s="100">
        <v>31.848749160766602</v>
      </c>
      <c r="E16" s="100">
        <f t="shared" si="0"/>
        <v>32.203873634338379</v>
      </c>
      <c r="F16" s="100">
        <f>AVERAGE(E16:E17)</f>
        <v>32.634436817169188</v>
      </c>
      <c r="G16" s="100">
        <f>STDEV(E16:E17)</f>
        <v>0.60890829261785717</v>
      </c>
      <c r="H16" s="43"/>
      <c r="I16" s="11"/>
      <c r="S16" s="3"/>
      <c r="T16" s="3"/>
      <c r="U16" s="3"/>
      <c r="V16" s="3"/>
      <c r="W16" s="3"/>
      <c r="X16" s="3"/>
      <c r="Y16" s="3"/>
      <c r="Z16" s="3"/>
      <c r="AA16" s="3"/>
    </row>
    <row r="17" spans="1:27" ht="14" x14ac:dyDescent="0.3">
      <c r="A17" s="99">
        <v>122</v>
      </c>
      <c r="B17" s="100"/>
      <c r="C17" s="100">
        <v>33.15</v>
      </c>
      <c r="D17" s="100">
        <v>32.979999999999997</v>
      </c>
      <c r="E17" s="100">
        <f t="shared" si="0"/>
        <v>33.064999999999998</v>
      </c>
      <c r="F17" s="100"/>
      <c r="G17" s="100"/>
      <c r="H17" s="43"/>
      <c r="I17" s="11"/>
      <c r="S17" s="3"/>
      <c r="T17" s="3"/>
      <c r="U17" s="3"/>
      <c r="V17" s="3"/>
      <c r="W17" s="3"/>
      <c r="X17" s="3"/>
      <c r="Y17" s="3"/>
      <c r="Z17" s="3"/>
      <c r="AA17" s="3"/>
    </row>
    <row r="18" spans="1:27" ht="14" x14ac:dyDescent="0.3">
      <c r="A18" s="100" t="s">
        <v>10</v>
      </c>
      <c r="B18" s="100"/>
      <c r="C18" s="100">
        <v>34.11688232421875</v>
      </c>
      <c r="D18" s="100">
        <v>33.352851867675781</v>
      </c>
      <c r="E18" s="100">
        <f t="shared" si="0"/>
        <v>33.734867095947266</v>
      </c>
      <c r="F18" s="100"/>
      <c r="G18" s="100"/>
      <c r="H18" s="43"/>
      <c r="I18" s="11"/>
      <c r="S18" s="3"/>
      <c r="T18" s="3"/>
      <c r="U18" s="3"/>
      <c r="V18" s="3"/>
      <c r="W18" s="3"/>
      <c r="X18" s="3"/>
      <c r="Y18" s="3"/>
      <c r="Z18" s="3"/>
      <c r="AA18" s="3"/>
    </row>
    <row r="19" spans="1:27" ht="14" x14ac:dyDescent="0.3">
      <c r="A19" s="100" t="s">
        <v>3</v>
      </c>
      <c r="B19" s="100"/>
      <c r="C19" s="100">
        <v>33.296417236328125</v>
      </c>
      <c r="D19" s="100">
        <v>33.547920227050781</v>
      </c>
      <c r="E19" s="100">
        <f t="shared" si="0"/>
        <v>33.422168731689453</v>
      </c>
      <c r="F19" s="100"/>
      <c r="G19" s="100"/>
      <c r="H19" s="43"/>
      <c r="I19" s="11"/>
      <c r="S19" s="3"/>
      <c r="T19" s="3"/>
      <c r="U19" s="3"/>
      <c r="V19" s="3"/>
      <c r="W19" s="3"/>
      <c r="X19" s="3"/>
      <c r="Y19" s="3"/>
      <c r="Z19" s="3"/>
      <c r="AA19" s="3"/>
    </row>
    <row r="20" spans="1:27" ht="14" x14ac:dyDescent="0.3">
      <c r="A20" s="100"/>
      <c r="B20" s="100"/>
      <c r="C20" s="100"/>
      <c r="D20" s="100"/>
      <c r="E20" s="100"/>
      <c r="F20" s="100"/>
      <c r="G20" s="100"/>
      <c r="H20" s="43"/>
      <c r="I20" s="11"/>
    </row>
    <row r="21" spans="1:27" ht="14" x14ac:dyDescent="0.3">
      <c r="A21" s="106" t="s">
        <v>32</v>
      </c>
      <c r="B21" s="106"/>
      <c r="C21" s="100"/>
      <c r="D21" s="100"/>
      <c r="E21" s="100"/>
      <c r="F21" s="100"/>
      <c r="G21" s="100"/>
      <c r="H21" s="43"/>
      <c r="I21" s="11"/>
      <c r="L21" s="10"/>
    </row>
    <row r="22" spans="1:27" ht="14" x14ac:dyDescent="0.3">
      <c r="A22" s="103" t="s">
        <v>37</v>
      </c>
      <c r="B22" s="103" t="s">
        <v>36</v>
      </c>
      <c r="C22" s="104" t="s">
        <v>4</v>
      </c>
      <c r="D22" s="104" t="s">
        <v>5</v>
      </c>
      <c r="E22" s="104" t="s">
        <v>33</v>
      </c>
      <c r="F22" s="104" t="s">
        <v>9</v>
      </c>
      <c r="G22" s="104" t="s">
        <v>11</v>
      </c>
      <c r="H22" s="57"/>
      <c r="I22" s="11"/>
    </row>
    <row r="23" spans="1:27" s="2" customFormat="1" ht="14" x14ac:dyDescent="0.3">
      <c r="A23" s="99">
        <v>12200000</v>
      </c>
      <c r="B23" s="100">
        <f t="shared" ref="B23:B33" si="2">LOG(A23)</f>
        <v>7.0863598306747484</v>
      </c>
      <c r="C23" s="100">
        <v>40</v>
      </c>
      <c r="D23" s="100">
        <v>39.424774169921875</v>
      </c>
      <c r="E23" s="100">
        <f>AVERAGE(C23:D23)</f>
        <v>39.712387084960938</v>
      </c>
      <c r="F23" s="100">
        <f>AVERAGE(E23:E24)</f>
        <v>39.522408485412598</v>
      </c>
      <c r="G23" s="100">
        <f>STDEV(E23:E24)</f>
        <v>0.26867031204190933</v>
      </c>
      <c r="H23" s="54"/>
      <c r="I23" s="9"/>
      <c r="J23" s="9"/>
      <c r="K23" s="25"/>
      <c r="L23" s="1"/>
      <c r="P23" s="10"/>
    </row>
    <row r="24" spans="1:27" s="2" customFormat="1" ht="14" x14ac:dyDescent="0.3">
      <c r="A24" s="99">
        <v>12200000</v>
      </c>
      <c r="B24" s="100"/>
      <c r="C24" s="100">
        <v>38.664859771728516</v>
      </c>
      <c r="D24" s="100">
        <v>40</v>
      </c>
      <c r="E24" s="100">
        <f t="shared" ref="E24:E36" si="3">AVERAGE(C24:D24)</f>
        <v>39.332429885864258</v>
      </c>
      <c r="F24" s="100"/>
      <c r="G24" s="100"/>
      <c r="H24" s="54"/>
      <c r="J24" s="28"/>
      <c r="K24" s="29"/>
      <c r="L24" s="30"/>
      <c r="M24" s="31"/>
      <c r="N24" s="31"/>
      <c r="O24" s="31"/>
      <c r="P24" s="10"/>
    </row>
    <row r="25" spans="1:27" s="2" customFormat="1" ht="14" x14ac:dyDescent="0.3">
      <c r="A25" s="99">
        <v>1220000</v>
      </c>
      <c r="B25" s="100">
        <f t="shared" si="2"/>
        <v>6.0863598306747484</v>
      </c>
      <c r="C25" s="100">
        <v>40</v>
      </c>
      <c r="D25" s="100">
        <v>40</v>
      </c>
      <c r="E25" s="100">
        <f t="shared" si="3"/>
        <v>40</v>
      </c>
      <c r="F25" s="100">
        <f>AVERAGE(E25:E26)</f>
        <v>38.118855476379395</v>
      </c>
      <c r="G25" s="100">
        <f>STDEV(E25:E26)</f>
        <v>2.6603400980881351</v>
      </c>
      <c r="H25" s="54"/>
      <c r="J25" s="9"/>
      <c r="K25" s="25"/>
      <c r="L25" s="1"/>
      <c r="P25" s="10"/>
    </row>
    <row r="26" spans="1:27" s="2" customFormat="1" ht="14" x14ac:dyDescent="0.3">
      <c r="A26" s="99">
        <v>1220000</v>
      </c>
      <c r="B26" s="100"/>
      <c r="C26" s="100">
        <v>37.120979309082031</v>
      </c>
      <c r="D26" s="100">
        <v>35.354442596435547</v>
      </c>
      <c r="E26" s="100">
        <f t="shared" si="3"/>
        <v>36.237710952758789</v>
      </c>
      <c r="F26" s="100"/>
      <c r="G26" s="100"/>
      <c r="H26" s="54"/>
      <c r="I26" s="9"/>
      <c r="J26" s="9"/>
      <c r="K26" s="25"/>
      <c r="L26" s="1"/>
      <c r="P26" s="10"/>
    </row>
    <row r="27" spans="1:27" s="2" customFormat="1" ht="14" x14ac:dyDescent="0.3">
      <c r="A27" s="99">
        <v>122000</v>
      </c>
      <c r="B27" s="100">
        <f t="shared" si="2"/>
        <v>5.0863598306747484</v>
      </c>
      <c r="C27" s="100">
        <v>34.733646392822266</v>
      </c>
      <c r="D27" s="100">
        <v>35.942913055419922</v>
      </c>
      <c r="E27" s="100">
        <f t="shared" si="3"/>
        <v>35.338279724121094</v>
      </c>
      <c r="F27" s="100">
        <f>AVERAGE(E27:E28)</f>
        <v>37.669139862060547</v>
      </c>
      <c r="G27" s="100">
        <f>STDEV(E27:E28)</f>
        <v>3.2963340190687975</v>
      </c>
      <c r="H27" s="54"/>
      <c r="I27" s="9"/>
      <c r="J27" s="9"/>
      <c r="K27" s="25"/>
      <c r="L27" s="1"/>
      <c r="P27" s="10"/>
    </row>
    <row r="28" spans="1:27" ht="14" x14ac:dyDescent="0.3">
      <c r="A28" s="99">
        <v>122000</v>
      </c>
      <c r="B28" s="100"/>
      <c r="C28" s="100">
        <v>40</v>
      </c>
      <c r="D28" s="100">
        <v>40</v>
      </c>
      <c r="E28" s="100">
        <f t="shared" si="3"/>
        <v>40</v>
      </c>
      <c r="F28" s="100"/>
      <c r="G28" s="100"/>
      <c r="H28" s="41"/>
    </row>
    <row r="29" spans="1:27" s="2" customFormat="1" ht="14" x14ac:dyDescent="0.3">
      <c r="A29" s="99">
        <v>12200</v>
      </c>
      <c r="B29" s="100">
        <f t="shared" si="2"/>
        <v>4.0863598306747484</v>
      </c>
      <c r="C29" s="100">
        <v>39.873191833496094</v>
      </c>
      <c r="D29" s="100">
        <v>40</v>
      </c>
      <c r="E29" s="100">
        <f t="shared" si="3"/>
        <v>39.936595916748047</v>
      </c>
      <c r="F29" s="100">
        <f>AVERAGE(E29:E30)</f>
        <v>39.312129974365234</v>
      </c>
      <c r="G29" s="100">
        <f>STDEV(E29:E30)</f>
        <v>0.88312820495786915</v>
      </c>
      <c r="H29" s="54"/>
      <c r="I29" s="9"/>
      <c r="J29" s="9"/>
      <c r="K29" s="25"/>
      <c r="L29" s="1"/>
      <c r="P29" s="10"/>
    </row>
    <row r="30" spans="1:27" s="2" customFormat="1" ht="14" x14ac:dyDescent="0.3">
      <c r="A30" s="99">
        <v>12200</v>
      </c>
      <c r="B30" s="100"/>
      <c r="C30" s="100">
        <v>37.375328063964844</v>
      </c>
      <c r="D30" s="100">
        <v>40</v>
      </c>
      <c r="E30" s="100">
        <f t="shared" si="3"/>
        <v>38.687664031982422</v>
      </c>
      <c r="F30" s="100"/>
      <c r="G30" s="100"/>
      <c r="H30" s="54"/>
      <c r="I30" s="9"/>
      <c r="J30" s="9"/>
      <c r="K30" s="25"/>
      <c r="L30" s="1"/>
      <c r="P30" s="10"/>
    </row>
    <row r="31" spans="1:27" s="2" customFormat="1" ht="14" x14ac:dyDescent="0.3">
      <c r="A31" s="99">
        <v>1220</v>
      </c>
      <c r="B31" s="100">
        <f t="shared" si="2"/>
        <v>3.0863598306747484</v>
      </c>
      <c r="C31" s="100">
        <v>40</v>
      </c>
      <c r="D31" s="100">
        <v>37.576496124267578</v>
      </c>
      <c r="E31" s="100">
        <f t="shared" si="3"/>
        <v>38.788248062133789</v>
      </c>
      <c r="F31" s="100">
        <f>AVERAGE(E31:E32)</f>
        <v>38.466700553894043</v>
      </c>
      <c r="G31" s="100">
        <f>STDEV(E31:E32)</f>
        <v>0.45473684709992346</v>
      </c>
      <c r="H31" s="54"/>
      <c r="I31" s="9"/>
      <c r="J31" s="9"/>
      <c r="K31" s="25"/>
      <c r="L31" s="1"/>
      <c r="P31" s="10"/>
    </row>
    <row r="32" spans="1:27" s="2" customFormat="1" ht="14" x14ac:dyDescent="0.3">
      <c r="A32" s="99">
        <v>1220</v>
      </c>
      <c r="B32" s="100"/>
      <c r="C32" s="100">
        <v>40</v>
      </c>
      <c r="D32" s="100">
        <v>36.290306091308594</v>
      </c>
      <c r="E32" s="100">
        <f t="shared" si="3"/>
        <v>38.145153045654297</v>
      </c>
      <c r="F32" s="100"/>
      <c r="G32" s="100"/>
      <c r="H32" s="54"/>
      <c r="I32" s="9"/>
      <c r="J32" s="9"/>
      <c r="K32" s="25"/>
      <c r="L32" s="1"/>
      <c r="P32" s="10"/>
    </row>
    <row r="33" spans="1:19" s="2" customFormat="1" ht="14" x14ac:dyDescent="0.3">
      <c r="A33" s="99">
        <v>122</v>
      </c>
      <c r="B33" s="100">
        <f t="shared" si="2"/>
        <v>2.0863598306747484</v>
      </c>
      <c r="C33" s="100">
        <v>35.257549285888672</v>
      </c>
      <c r="D33" s="100">
        <v>35.745140075683594</v>
      </c>
      <c r="E33" s="100">
        <f t="shared" si="3"/>
        <v>35.501344680786133</v>
      </c>
      <c r="F33" s="100">
        <f>AVERAGE(E33:E34)</f>
        <v>35.811422340393065</v>
      </c>
      <c r="G33" s="100">
        <f>STDEV(E33:E34)</f>
        <v>0.43851603160503178</v>
      </c>
      <c r="H33" s="54"/>
      <c r="I33" s="9"/>
      <c r="J33" s="9"/>
      <c r="K33" s="25"/>
      <c r="L33" s="1"/>
      <c r="P33" s="10"/>
    </row>
    <row r="34" spans="1:19" s="2" customFormat="1" ht="14" x14ac:dyDescent="0.3">
      <c r="A34" s="99">
        <v>122</v>
      </c>
      <c r="B34" s="100"/>
      <c r="C34" s="100">
        <v>35.786999999999999</v>
      </c>
      <c r="D34" s="100">
        <v>36.456000000000003</v>
      </c>
      <c r="E34" s="100">
        <f t="shared" si="3"/>
        <v>36.121499999999997</v>
      </c>
      <c r="F34" s="100"/>
      <c r="G34" s="100"/>
      <c r="H34" s="54"/>
      <c r="I34" s="9"/>
      <c r="J34" s="9"/>
      <c r="K34" s="25"/>
      <c r="L34" s="1"/>
      <c r="P34" s="10"/>
    </row>
    <row r="35" spans="1:19" s="2" customFormat="1" ht="14" x14ac:dyDescent="0.3">
      <c r="A35" s="100" t="s">
        <v>3</v>
      </c>
      <c r="B35" s="100"/>
      <c r="C35" s="100">
        <v>36.860160827636719</v>
      </c>
      <c r="D35" s="100">
        <v>36.956253051757813</v>
      </c>
      <c r="E35" s="100">
        <f t="shared" si="3"/>
        <v>36.908206939697266</v>
      </c>
      <c r="F35" s="100">
        <f>AVERAGE(E35:E36)</f>
        <v>36.621994972229004</v>
      </c>
      <c r="G35" s="100">
        <f>STDEV(E35:E36)</f>
        <v>0.40476484610710278</v>
      </c>
      <c r="H35" s="54"/>
      <c r="I35" s="9"/>
      <c r="J35" s="9"/>
      <c r="K35" s="25"/>
      <c r="L35" s="1"/>
      <c r="P35" s="10"/>
    </row>
    <row r="36" spans="1:19" s="2" customFormat="1" ht="14" x14ac:dyDescent="0.3">
      <c r="A36" s="100" t="s">
        <v>3</v>
      </c>
      <c r="B36" s="100"/>
      <c r="C36" s="100">
        <v>36.312705993652344</v>
      </c>
      <c r="D36" s="100">
        <v>36.358860015869141</v>
      </c>
      <c r="E36" s="100">
        <f t="shared" si="3"/>
        <v>36.335783004760742</v>
      </c>
      <c r="F36" s="100"/>
      <c r="G36" s="100"/>
      <c r="H36" s="54"/>
      <c r="I36" s="9"/>
      <c r="J36" s="9"/>
      <c r="K36" s="25"/>
      <c r="L36" s="1"/>
      <c r="P36" s="10"/>
    </row>
    <row r="37" spans="1:19" s="2" customFormat="1" ht="14" x14ac:dyDescent="0.3">
      <c r="A37" s="101"/>
      <c r="B37" s="101"/>
      <c r="C37" s="100"/>
      <c r="D37" s="100"/>
      <c r="E37" s="100"/>
      <c r="F37" s="100"/>
      <c r="G37" s="100"/>
      <c r="H37" s="54"/>
      <c r="I37" s="9"/>
      <c r="J37" s="9"/>
      <c r="K37" s="25"/>
      <c r="L37" s="1"/>
      <c r="P37" s="10"/>
    </row>
    <row r="38" spans="1:19" s="2" customFormat="1" ht="14" x14ac:dyDescent="0.3">
      <c r="A38" s="102" t="s">
        <v>31</v>
      </c>
      <c r="B38" s="102"/>
      <c r="C38" s="100"/>
      <c r="D38" s="100"/>
      <c r="E38" s="100"/>
      <c r="F38" s="100"/>
      <c r="G38" s="100"/>
      <c r="H38" s="54"/>
      <c r="I38" s="9"/>
      <c r="J38" s="9"/>
      <c r="K38" s="21"/>
      <c r="L38" s="20"/>
      <c r="M38" s="3"/>
      <c r="P38" s="10"/>
    </row>
    <row r="39" spans="1:19" s="2" customFormat="1" ht="14" x14ac:dyDescent="0.3">
      <c r="A39" s="103" t="s">
        <v>37</v>
      </c>
      <c r="B39" s="103" t="s">
        <v>36</v>
      </c>
      <c r="C39" s="104" t="s">
        <v>4</v>
      </c>
      <c r="D39" s="104" t="s">
        <v>5</v>
      </c>
      <c r="E39" s="104" t="s">
        <v>33</v>
      </c>
      <c r="F39" s="104" t="s">
        <v>38</v>
      </c>
      <c r="G39" s="104" t="s">
        <v>11</v>
      </c>
      <c r="H39" s="56" t="s">
        <v>35</v>
      </c>
      <c r="I39" s="32"/>
      <c r="J39" s="32"/>
      <c r="K39" s="21"/>
      <c r="L39" s="20"/>
      <c r="M39" s="3"/>
      <c r="N39" s="3"/>
      <c r="P39" s="10"/>
    </row>
    <row r="40" spans="1:19" s="2" customFormat="1" ht="14" x14ac:dyDescent="0.3">
      <c r="A40" s="99">
        <v>12200000</v>
      </c>
      <c r="B40" s="100">
        <f t="shared" ref="B40:B50" si="4">LOG(A40)</f>
        <v>7.0863598306747484</v>
      </c>
      <c r="C40" s="100">
        <v>14.256519317626953</v>
      </c>
      <c r="D40" s="100">
        <v>14.300182342529297</v>
      </c>
      <c r="E40" s="100">
        <f>AVERAGE(C40:D40)</f>
        <v>14.278350830078125</v>
      </c>
      <c r="F40" s="100">
        <f>AVERAGE(E40:E41)</f>
        <v>14.452330827713013</v>
      </c>
      <c r="G40" s="100">
        <f>STDEV(E40:E41)</f>
        <v>0.24604487223689717</v>
      </c>
      <c r="H40" s="54"/>
      <c r="I40" s="32"/>
      <c r="J40" s="32"/>
      <c r="K40" s="21"/>
      <c r="L40" s="5"/>
      <c r="M40" s="3"/>
      <c r="N40" s="3"/>
      <c r="P40" s="10"/>
    </row>
    <row r="41" spans="1:19" s="2" customFormat="1" ht="14" x14ac:dyDescent="0.3">
      <c r="A41" s="99"/>
      <c r="B41" s="100"/>
      <c r="C41" s="100">
        <v>14.659947395324707</v>
      </c>
      <c r="D41" s="100">
        <v>14.592674255371094</v>
      </c>
      <c r="E41" s="100">
        <f t="shared" ref="E41:E53" si="5">AVERAGE(C41:D41)</f>
        <v>14.6263108253479</v>
      </c>
      <c r="F41" s="100"/>
      <c r="G41" s="100"/>
      <c r="H41" s="54"/>
      <c r="I41" s="33"/>
      <c r="J41" s="5"/>
      <c r="K41" s="21"/>
      <c r="L41" s="5"/>
      <c r="M41" s="27"/>
      <c r="N41" s="3"/>
      <c r="P41" s="10"/>
    </row>
    <row r="42" spans="1:19" s="2" customFormat="1" ht="14" x14ac:dyDescent="0.3">
      <c r="A42" s="99">
        <v>1220000</v>
      </c>
      <c r="B42" s="100">
        <f t="shared" si="4"/>
        <v>6.0863598306747484</v>
      </c>
      <c r="C42" s="100">
        <v>17.753673553466797</v>
      </c>
      <c r="D42" s="100">
        <v>17.777730941772461</v>
      </c>
      <c r="E42" s="100">
        <f t="shared" si="5"/>
        <v>17.765702247619629</v>
      </c>
      <c r="F42" s="100">
        <f>AVERAGE(E42:E43)</f>
        <v>17.970571041107178</v>
      </c>
      <c r="G42" s="100">
        <f>STDEV(E42:E43)</f>
        <v>0.28972822625710437</v>
      </c>
      <c r="H42" s="54"/>
      <c r="I42" s="33"/>
      <c r="J42" s="5"/>
      <c r="K42" s="18"/>
      <c r="L42" s="5"/>
      <c r="M42" s="5"/>
      <c r="N42" s="3"/>
      <c r="P42" s="10"/>
    </row>
    <row r="43" spans="1:19" s="2" customFormat="1" ht="14" x14ac:dyDescent="0.3">
      <c r="A43" s="99"/>
      <c r="B43" s="100"/>
      <c r="C43" s="100">
        <v>18.121469497680664</v>
      </c>
      <c r="D43" s="100">
        <v>18.229410171508789</v>
      </c>
      <c r="E43" s="100">
        <f t="shared" si="5"/>
        <v>18.175439834594727</v>
      </c>
      <c r="F43" s="100"/>
      <c r="G43" s="100"/>
      <c r="H43" s="54"/>
      <c r="I43" s="33"/>
      <c r="J43" s="5"/>
      <c r="K43" s="18"/>
      <c r="L43" s="5"/>
      <c r="M43" s="5"/>
      <c r="N43" s="3"/>
      <c r="P43" s="10"/>
    </row>
    <row r="44" spans="1:19" s="2" customFormat="1" ht="14" x14ac:dyDescent="0.3">
      <c r="A44" s="99">
        <v>122000</v>
      </c>
      <c r="B44" s="100">
        <f t="shared" si="4"/>
        <v>5.0863598306747484</v>
      </c>
      <c r="C44" s="100">
        <v>21.000263214111328</v>
      </c>
      <c r="D44" s="100">
        <v>21.068170547485352</v>
      </c>
      <c r="E44" s="100">
        <f t="shared" si="5"/>
        <v>21.03421688079834</v>
      </c>
      <c r="F44" s="100">
        <f>AVERAGE(E44:E45)</f>
        <v>21.323459148406982</v>
      </c>
      <c r="G44" s="100">
        <f>STDEV(E44:E45)</f>
        <v>0.40905033766369048</v>
      </c>
      <c r="H44" s="54"/>
      <c r="I44" s="33"/>
      <c r="J44" s="5"/>
      <c r="K44" s="18"/>
      <c r="L44" s="5"/>
      <c r="M44" s="5"/>
      <c r="N44" s="3"/>
      <c r="P44" s="10"/>
    </row>
    <row r="45" spans="1:19" s="2" customFormat="1" ht="14" x14ac:dyDescent="0.3">
      <c r="A45" s="99"/>
      <c r="B45" s="100"/>
      <c r="C45" s="100">
        <v>21.679302215576172</v>
      </c>
      <c r="D45" s="100">
        <v>21.546100616455078</v>
      </c>
      <c r="E45" s="100">
        <f t="shared" si="5"/>
        <v>21.612701416015625</v>
      </c>
      <c r="F45" s="100"/>
      <c r="G45" s="100"/>
      <c r="H45" s="54"/>
      <c r="I45" s="33"/>
      <c r="J45" s="5"/>
      <c r="K45" s="18"/>
      <c r="L45" s="5"/>
      <c r="M45" s="5"/>
      <c r="N45" s="3"/>
      <c r="P45" s="10"/>
    </row>
    <row r="46" spans="1:19" s="2" customFormat="1" ht="14" x14ac:dyDescent="0.3">
      <c r="A46" s="99">
        <v>12200</v>
      </c>
      <c r="B46" s="100">
        <f t="shared" si="4"/>
        <v>4.0863598306747484</v>
      </c>
      <c r="C46" s="100">
        <v>24.163267135620117</v>
      </c>
      <c r="D46" s="100">
        <v>24.141796112060547</v>
      </c>
      <c r="E46" s="100">
        <f t="shared" si="5"/>
        <v>24.152531623840332</v>
      </c>
      <c r="F46" s="100">
        <f>AVERAGE(E46:E47)</f>
        <v>24.407392501831055</v>
      </c>
      <c r="G46" s="100">
        <f>STDEV(E46:E47)</f>
        <v>0.36042771017279462</v>
      </c>
      <c r="H46" s="54"/>
      <c r="I46" s="33"/>
      <c r="J46" s="5"/>
      <c r="K46" s="18"/>
      <c r="L46" s="5"/>
      <c r="M46" s="5"/>
      <c r="N46" s="3"/>
      <c r="P46" s="10"/>
      <c r="Q46" s="89"/>
      <c r="R46" s="89"/>
      <c r="S46" s="91"/>
    </row>
    <row r="47" spans="1:19" s="2" customFormat="1" ht="14" x14ac:dyDescent="0.3">
      <c r="A47" s="99"/>
      <c r="B47" s="100"/>
      <c r="C47" s="100">
        <v>24.703226089477539</v>
      </c>
      <c r="D47" s="100">
        <v>24.621280670166016</v>
      </c>
      <c r="E47" s="100">
        <f t="shared" si="5"/>
        <v>24.662253379821777</v>
      </c>
      <c r="F47" s="100"/>
      <c r="G47" s="100"/>
      <c r="H47" s="54"/>
      <c r="I47" s="33"/>
      <c r="J47" s="5"/>
      <c r="K47" s="21"/>
      <c r="L47" s="12"/>
      <c r="M47" s="3"/>
      <c r="N47" s="3"/>
      <c r="P47" s="10"/>
    </row>
    <row r="48" spans="1:19" s="2" customFormat="1" ht="14" x14ac:dyDescent="0.3">
      <c r="A48" s="99">
        <v>1220</v>
      </c>
      <c r="B48" s="100">
        <f t="shared" si="4"/>
        <v>3.0863598306747484</v>
      </c>
      <c r="C48" s="100">
        <v>28.169309616088867</v>
      </c>
      <c r="D48" s="100">
        <v>28.107210159301758</v>
      </c>
      <c r="E48" s="100">
        <f t="shared" si="5"/>
        <v>28.138259887695313</v>
      </c>
      <c r="F48" s="100">
        <f>AVERAGE(E48:E49)</f>
        <v>28.011062145233154</v>
      </c>
      <c r="G48" s="100">
        <f>STDEV(E48:E49)</f>
        <v>0.17988477249322424</v>
      </c>
      <c r="H48" s="54"/>
      <c r="I48" s="33"/>
      <c r="J48" s="5"/>
      <c r="K48" s="21"/>
      <c r="L48" s="20"/>
      <c r="M48" s="3"/>
      <c r="N48" s="3"/>
      <c r="P48" s="10"/>
    </row>
    <row r="49" spans="1:16" s="2" customFormat="1" ht="14" x14ac:dyDescent="0.3">
      <c r="A49" s="99"/>
      <c r="B49" s="100"/>
      <c r="C49" s="100">
        <v>27.949579238891602</v>
      </c>
      <c r="D49" s="100">
        <v>27.818149566650391</v>
      </c>
      <c r="E49" s="100">
        <f t="shared" si="5"/>
        <v>27.883864402770996</v>
      </c>
      <c r="F49" s="100"/>
      <c r="G49" s="100"/>
      <c r="H49" s="54"/>
      <c r="I49" s="9"/>
      <c r="J49" s="9"/>
      <c r="K49" s="21"/>
      <c r="L49" s="20"/>
      <c r="M49" s="3"/>
      <c r="N49" s="3"/>
      <c r="P49" s="10"/>
    </row>
    <row r="50" spans="1:16" ht="14" x14ac:dyDescent="0.3">
      <c r="A50" s="99">
        <v>122</v>
      </c>
      <c r="B50" s="100">
        <f t="shared" si="4"/>
        <v>2.0863598306747484</v>
      </c>
      <c r="C50" s="100">
        <v>31.323480606079102</v>
      </c>
      <c r="D50" s="100">
        <v>31.12529182434082</v>
      </c>
      <c r="E50" s="100">
        <f t="shared" si="5"/>
        <v>31.224386215209961</v>
      </c>
      <c r="F50" s="100">
        <f>AVERAGE(E50:E51)</f>
        <v>31.235943107604982</v>
      </c>
      <c r="G50" s="100">
        <f>STDEV(E50:E51)</f>
        <v>1.6343913963922197E-2</v>
      </c>
      <c r="H50" s="41"/>
    </row>
    <row r="51" spans="1:16" ht="14" x14ac:dyDescent="0.3">
      <c r="A51" s="99"/>
      <c r="B51" s="100"/>
      <c r="C51" s="100">
        <v>31.164999999999999</v>
      </c>
      <c r="D51" s="100">
        <v>31.33</v>
      </c>
      <c r="E51" s="100">
        <f t="shared" si="5"/>
        <v>31.247499999999999</v>
      </c>
      <c r="F51" s="100"/>
      <c r="G51" s="100"/>
      <c r="H51" s="55"/>
    </row>
    <row r="52" spans="1:16" ht="14" x14ac:dyDescent="0.3">
      <c r="A52" s="100" t="s">
        <v>3</v>
      </c>
      <c r="B52" s="100"/>
      <c r="C52" s="100">
        <v>36.776458740234403</v>
      </c>
      <c r="D52" s="100">
        <v>35.830558776855469</v>
      </c>
      <c r="E52" s="100">
        <f t="shared" si="5"/>
        <v>36.303508758544936</v>
      </c>
      <c r="F52" s="100">
        <f>AVERAGE(E52:E53)</f>
        <v>36.23418045043946</v>
      </c>
      <c r="G52" s="100">
        <f>STDEV(E52:E53)</f>
        <v>9.8045033579144528E-2</v>
      </c>
      <c r="H52" s="43"/>
    </row>
    <row r="53" spans="1:16" ht="14" x14ac:dyDescent="0.3">
      <c r="A53" s="100" t="s">
        <v>3</v>
      </c>
      <c r="B53" s="100"/>
      <c r="C53" s="100">
        <v>36.751735687255859</v>
      </c>
      <c r="D53" s="100">
        <v>35.577968597412109</v>
      </c>
      <c r="E53" s="100">
        <f t="shared" si="5"/>
        <v>36.164852142333984</v>
      </c>
      <c r="F53" s="100"/>
      <c r="G53" s="100"/>
      <c r="H53" s="43"/>
    </row>
    <row r="54" spans="1:16" x14ac:dyDescent="0.3">
      <c r="A54" s="111"/>
      <c r="B54" s="111"/>
      <c r="C54" s="112"/>
      <c r="D54" s="112"/>
      <c r="E54" s="112"/>
      <c r="F54" s="112"/>
      <c r="G54" s="112"/>
      <c r="H54" s="11"/>
    </row>
    <row r="55" spans="1:16" ht="14.5" x14ac:dyDescent="0.35">
      <c r="A55" s="7" t="s">
        <v>12</v>
      </c>
      <c r="B55" s="7"/>
      <c r="C55" s="5"/>
      <c r="D55" s="5"/>
      <c r="E55" s="5"/>
      <c r="F55" s="13"/>
      <c r="H55" s="11"/>
    </row>
    <row r="56" spans="1:16" ht="14.5" x14ac:dyDescent="0.35">
      <c r="A56" s="7" t="s">
        <v>13</v>
      </c>
      <c r="B56" s="7"/>
      <c r="C56" s="5"/>
      <c r="D56" s="2"/>
      <c r="E56" s="2"/>
      <c r="F56" s="13"/>
      <c r="H56" s="11"/>
    </row>
    <row r="57" spans="1:16" ht="14.5" x14ac:dyDescent="0.35">
      <c r="A57" s="7" t="s">
        <v>14</v>
      </c>
      <c r="B57" s="7"/>
      <c r="C57" s="5"/>
      <c r="D57" s="5"/>
      <c r="E57" s="5"/>
      <c r="F57" s="13"/>
      <c r="H57" s="11"/>
    </row>
    <row r="58" spans="1:16" ht="14.5" x14ac:dyDescent="0.35">
      <c r="A58" s="7"/>
      <c r="B58" s="7"/>
      <c r="C58" s="5"/>
      <c r="D58" s="5"/>
      <c r="E58" s="5"/>
      <c r="F58" s="13"/>
      <c r="H58" s="11"/>
    </row>
    <row r="59" spans="1:16" x14ac:dyDescent="0.3">
      <c r="A59" s="11"/>
      <c r="B59" s="11"/>
      <c r="C59" s="8"/>
      <c r="D59" s="8"/>
      <c r="H59" s="11"/>
    </row>
    <row r="60" spans="1:16" x14ac:dyDescent="0.3">
      <c r="A60" s="11"/>
      <c r="B60" s="11"/>
      <c r="C60" s="8"/>
      <c r="D60" s="8"/>
      <c r="H60" s="11"/>
    </row>
    <row r="61" spans="1:16" x14ac:dyDescent="0.3">
      <c r="A61" s="11"/>
      <c r="B61" s="11"/>
      <c r="C61" s="8"/>
      <c r="D61" s="8"/>
      <c r="H61" s="11"/>
    </row>
    <row r="62" spans="1:16" x14ac:dyDescent="0.3">
      <c r="A62" s="11"/>
      <c r="B62" s="11"/>
      <c r="C62" s="8"/>
      <c r="D62" s="8"/>
      <c r="H62" s="11"/>
    </row>
    <row r="63" spans="1:16" s="2" customFormat="1" x14ac:dyDescent="0.3">
      <c r="A63" s="11"/>
      <c r="B63" s="11"/>
      <c r="C63" s="8"/>
      <c r="D63" s="8"/>
      <c r="E63" s="4"/>
      <c r="F63" s="8"/>
      <c r="G63" s="8"/>
      <c r="H63" s="11"/>
      <c r="I63" s="11"/>
      <c r="J63" s="10"/>
      <c r="K63" s="26"/>
      <c r="L63" s="10"/>
      <c r="M63" s="10"/>
      <c r="N63" s="10"/>
      <c r="O63" s="10"/>
      <c r="P63" s="10"/>
    </row>
    <row r="64" spans="1:16" s="2" customFormat="1" x14ac:dyDescent="0.3">
      <c r="A64" s="11"/>
      <c r="B64" s="11"/>
      <c r="C64" s="8"/>
      <c r="D64" s="8"/>
      <c r="E64" s="4"/>
      <c r="F64" s="4"/>
      <c r="G64" s="4"/>
      <c r="H64" s="11"/>
      <c r="I64" s="11"/>
      <c r="J64" s="10"/>
      <c r="K64" s="26"/>
      <c r="L64" s="10"/>
      <c r="M64" s="10"/>
      <c r="N64" s="10"/>
      <c r="O64" s="10"/>
      <c r="P64" s="10"/>
    </row>
    <row r="65" spans="1:16" s="2" customFormat="1" x14ac:dyDescent="0.3">
      <c r="A65" s="11"/>
      <c r="B65" s="11"/>
      <c r="C65" s="8"/>
      <c r="D65" s="8"/>
      <c r="E65" s="4"/>
      <c r="F65" s="4"/>
      <c r="G65" s="4"/>
      <c r="H65" s="11"/>
      <c r="I65" s="11"/>
      <c r="J65" s="10"/>
      <c r="K65" s="26"/>
      <c r="L65" s="10"/>
      <c r="M65" s="10"/>
      <c r="N65" s="10"/>
      <c r="O65" s="10"/>
      <c r="P65" s="10"/>
    </row>
    <row r="66" spans="1:16" s="2" customFormat="1" x14ac:dyDescent="0.3">
      <c r="A66" s="11"/>
      <c r="B66" s="11"/>
      <c r="C66" s="8"/>
      <c r="D66" s="8"/>
      <c r="E66" s="4"/>
      <c r="F66" s="4"/>
      <c r="G66" s="4"/>
      <c r="H66" s="11"/>
      <c r="I66" s="11"/>
      <c r="J66" s="10"/>
      <c r="K66" s="26"/>
      <c r="L66" s="10"/>
      <c r="M66" s="10"/>
      <c r="N66" s="10"/>
      <c r="O66" s="10"/>
      <c r="P66" s="10"/>
    </row>
    <row r="67" spans="1:16" s="2" customFormat="1" x14ac:dyDescent="0.3">
      <c r="A67" s="11"/>
      <c r="B67" s="11"/>
      <c r="C67" s="8"/>
      <c r="D67" s="8"/>
      <c r="E67" s="4"/>
      <c r="F67" s="4"/>
      <c r="G67" s="4"/>
      <c r="H67" s="11"/>
      <c r="I67" s="11"/>
      <c r="J67" s="10"/>
      <c r="K67" s="26"/>
      <c r="L67" s="10"/>
      <c r="M67" s="10"/>
      <c r="N67" s="10"/>
      <c r="O67" s="10"/>
      <c r="P67" s="10"/>
    </row>
    <row r="68" spans="1:16" s="2" customFormat="1" x14ac:dyDescent="0.3">
      <c r="A68" s="11"/>
      <c r="B68" s="11"/>
      <c r="C68" s="8"/>
      <c r="D68" s="8"/>
      <c r="E68" s="4"/>
      <c r="F68" s="4"/>
      <c r="G68" s="4"/>
      <c r="H68" s="11"/>
      <c r="I68" s="11"/>
      <c r="J68" s="10"/>
      <c r="K68" s="26"/>
      <c r="L68" s="10"/>
      <c r="M68" s="10"/>
      <c r="N68" s="10"/>
      <c r="O68" s="10"/>
      <c r="P68" s="10"/>
    </row>
    <row r="69" spans="1:16" s="2" customFormat="1" x14ac:dyDescent="0.3">
      <c r="A69" s="11"/>
      <c r="B69" s="11"/>
      <c r="C69" s="8"/>
      <c r="D69" s="8"/>
      <c r="E69" s="4"/>
      <c r="F69" s="4"/>
      <c r="G69" s="4"/>
      <c r="H69" s="11"/>
      <c r="I69" s="11"/>
      <c r="J69" s="10"/>
      <c r="K69" s="26"/>
      <c r="L69" s="10"/>
      <c r="M69" s="10"/>
      <c r="N69" s="10"/>
      <c r="O69" s="10"/>
      <c r="P69" s="10"/>
    </row>
    <row r="70" spans="1:16" s="2" customFormat="1" x14ac:dyDescent="0.3">
      <c r="A70" s="11"/>
      <c r="B70" s="11"/>
      <c r="C70" s="8"/>
      <c r="D70" s="8"/>
      <c r="E70" s="4"/>
      <c r="F70" s="4"/>
      <c r="G70" s="4"/>
      <c r="H70" s="11"/>
      <c r="I70" s="11"/>
      <c r="J70" s="10"/>
      <c r="K70" s="26"/>
      <c r="L70" s="10"/>
      <c r="M70" s="10"/>
      <c r="N70" s="10"/>
      <c r="O70" s="10"/>
      <c r="P70" s="10"/>
    </row>
    <row r="71" spans="1:16" s="2" customFormat="1" x14ac:dyDescent="0.3">
      <c r="A71" s="11"/>
      <c r="B71" s="11"/>
      <c r="C71" s="8"/>
      <c r="D71" s="8"/>
      <c r="E71" s="4"/>
      <c r="F71" s="4"/>
      <c r="G71" s="4"/>
      <c r="H71" s="11"/>
      <c r="I71" s="11"/>
      <c r="J71" s="10"/>
      <c r="K71" s="26"/>
      <c r="L71" s="10"/>
      <c r="M71" s="10"/>
      <c r="N71" s="10"/>
      <c r="O71" s="10"/>
      <c r="P71" s="10"/>
    </row>
    <row r="72" spans="1:16" s="2" customFormat="1" x14ac:dyDescent="0.3">
      <c r="A72" s="11"/>
      <c r="B72" s="11"/>
      <c r="C72" s="8"/>
      <c r="D72" s="8"/>
      <c r="E72" s="4"/>
      <c r="F72" s="4"/>
      <c r="G72" s="4"/>
      <c r="H72" s="11"/>
      <c r="I72" s="11"/>
      <c r="J72" s="10"/>
      <c r="K72" s="26"/>
      <c r="L72" s="10"/>
      <c r="M72" s="10"/>
      <c r="N72" s="10"/>
      <c r="O72" s="10"/>
      <c r="P72" s="10"/>
    </row>
    <row r="73" spans="1:16" s="2" customFormat="1" x14ac:dyDescent="0.3">
      <c r="A73" s="11"/>
      <c r="B73" s="11"/>
      <c r="C73" s="8"/>
      <c r="D73" s="8"/>
      <c r="E73" s="4"/>
      <c r="F73" s="4"/>
      <c r="G73" s="4"/>
      <c r="H73" s="11"/>
      <c r="I73" s="11"/>
      <c r="J73" s="10"/>
      <c r="K73" s="26"/>
      <c r="L73" s="10"/>
      <c r="M73" s="10"/>
      <c r="N73" s="10"/>
      <c r="O73" s="10"/>
      <c r="P73" s="10"/>
    </row>
    <row r="74" spans="1:16" s="2" customFormat="1" x14ac:dyDescent="0.3">
      <c r="A74" s="11"/>
      <c r="B74" s="11"/>
      <c r="C74" s="8"/>
      <c r="D74" s="8"/>
      <c r="E74" s="4"/>
      <c r="F74" s="4"/>
      <c r="G74" s="4"/>
      <c r="H74" s="11"/>
      <c r="I74" s="11"/>
      <c r="J74" s="10"/>
      <c r="K74" s="26"/>
      <c r="L74" s="10"/>
      <c r="M74" s="10"/>
      <c r="N74" s="10"/>
      <c r="O74" s="10"/>
      <c r="P74" s="10"/>
    </row>
    <row r="75" spans="1:16" s="2" customFormat="1" x14ac:dyDescent="0.3">
      <c r="A75" s="11"/>
      <c r="B75" s="11"/>
      <c r="C75" s="8"/>
      <c r="D75" s="8"/>
      <c r="E75" s="4"/>
      <c r="F75" s="4"/>
      <c r="G75" s="4"/>
      <c r="H75" s="11"/>
      <c r="I75" s="11"/>
      <c r="J75" s="10"/>
      <c r="K75" s="26"/>
      <c r="L75" s="10"/>
      <c r="M75" s="10"/>
      <c r="N75" s="10"/>
      <c r="O75" s="10"/>
      <c r="P75" s="10"/>
    </row>
    <row r="76" spans="1:16" s="2" customFormat="1" x14ac:dyDescent="0.3">
      <c r="A76" s="11"/>
      <c r="B76" s="11"/>
      <c r="C76" s="8"/>
      <c r="D76" s="8"/>
      <c r="E76" s="4"/>
      <c r="F76" s="4"/>
      <c r="G76" s="4"/>
      <c r="H76" s="11"/>
      <c r="I76" s="11"/>
      <c r="J76" s="10"/>
      <c r="K76" s="26"/>
      <c r="L76" s="10"/>
      <c r="M76" s="10"/>
      <c r="N76" s="10"/>
      <c r="O76" s="10"/>
      <c r="P76" s="10"/>
    </row>
    <row r="77" spans="1:16" s="2" customFormat="1" x14ac:dyDescent="0.3">
      <c r="A77" s="11"/>
      <c r="B77" s="11"/>
      <c r="C77" s="8"/>
      <c r="D77" s="8"/>
      <c r="E77" s="4"/>
      <c r="F77" s="4"/>
      <c r="G77" s="4"/>
      <c r="H77" s="11"/>
      <c r="I77" s="11"/>
      <c r="J77" s="10"/>
      <c r="K77" s="26"/>
      <c r="L77" s="10"/>
      <c r="M77" s="10"/>
      <c r="N77" s="10"/>
      <c r="O77" s="10"/>
      <c r="P77" s="10"/>
    </row>
    <row r="78" spans="1:16" s="2" customFormat="1" x14ac:dyDescent="0.3">
      <c r="A78" s="11"/>
      <c r="B78" s="11"/>
      <c r="C78" s="8"/>
      <c r="D78" s="8"/>
      <c r="E78" s="4"/>
      <c r="F78" s="4"/>
      <c r="G78" s="4"/>
      <c r="H78" s="11"/>
      <c r="I78" s="11"/>
      <c r="J78" s="10"/>
      <c r="K78" s="26"/>
      <c r="L78" s="10"/>
      <c r="M78" s="10"/>
      <c r="N78" s="10"/>
      <c r="O78" s="10"/>
      <c r="P78" s="10"/>
    </row>
    <row r="79" spans="1:16" s="2" customFormat="1" x14ac:dyDescent="0.3">
      <c r="A79" s="11"/>
      <c r="B79" s="11"/>
      <c r="C79" s="8"/>
      <c r="D79" s="8"/>
      <c r="E79" s="4"/>
      <c r="F79" s="4"/>
      <c r="G79" s="4"/>
      <c r="H79" s="11"/>
      <c r="I79" s="11"/>
      <c r="J79" s="10"/>
      <c r="K79" s="26"/>
      <c r="L79" s="10"/>
      <c r="M79" s="10"/>
      <c r="N79" s="10"/>
      <c r="O79" s="10"/>
      <c r="P79" s="10"/>
    </row>
    <row r="80" spans="1:16" s="2" customFormat="1" x14ac:dyDescent="0.3">
      <c r="A80" s="11"/>
      <c r="B80" s="11"/>
      <c r="C80" s="8"/>
      <c r="D80" s="8"/>
      <c r="E80" s="4"/>
      <c r="F80" s="4"/>
      <c r="G80" s="4"/>
      <c r="H80" s="11"/>
      <c r="I80" s="11"/>
      <c r="J80" s="10"/>
      <c r="K80" s="26"/>
      <c r="L80" s="10"/>
      <c r="M80" s="10"/>
      <c r="N80" s="10"/>
      <c r="O80" s="10"/>
      <c r="P80" s="10"/>
    </row>
    <row r="81" spans="1:16" s="2" customFormat="1" x14ac:dyDescent="0.3">
      <c r="A81" s="11"/>
      <c r="B81" s="11"/>
      <c r="C81" s="8"/>
      <c r="D81" s="8"/>
      <c r="E81" s="4"/>
      <c r="F81" s="4"/>
      <c r="G81" s="4"/>
      <c r="H81" s="11"/>
      <c r="I81" s="11"/>
      <c r="J81" s="10"/>
      <c r="K81" s="26"/>
      <c r="L81" s="10"/>
      <c r="M81" s="10"/>
      <c r="N81" s="10"/>
      <c r="O81" s="10"/>
      <c r="P81" s="10"/>
    </row>
    <row r="82" spans="1:16" s="2" customFormat="1" x14ac:dyDescent="0.3">
      <c r="A82" s="11"/>
      <c r="B82" s="11"/>
      <c r="C82" s="8"/>
      <c r="D82" s="8"/>
      <c r="E82" s="4"/>
      <c r="F82" s="4"/>
      <c r="G82" s="4"/>
      <c r="H82" s="11"/>
      <c r="I82" s="11"/>
      <c r="J82" s="10"/>
      <c r="K82" s="26"/>
      <c r="L82" s="10"/>
      <c r="M82" s="10"/>
      <c r="N82" s="10"/>
      <c r="O82" s="10"/>
      <c r="P82" s="10"/>
    </row>
    <row r="83" spans="1:16" s="2" customFormat="1" x14ac:dyDescent="0.3">
      <c r="A83" s="11"/>
      <c r="B83" s="11"/>
      <c r="C83" s="8"/>
      <c r="D83" s="8"/>
      <c r="E83" s="4"/>
      <c r="F83" s="4"/>
      <c r="G83" s="4"/>
      <c r="H83" s="11"/>
      <c r="I83" s="11"/>
      <c r="J83" s="10"/>
      <c r="K83" s="26"/>
      <c r="L83" s="10"/>
      <c r="M83" s="10"/>
      <c r="N83" s="10"/>
      <c r="O83" s="10"/>
      <c r="P83" s="10"/>
    </row>
    <row r="84" spans="1:16" s="2" customFormat="1" x14ac:dyDescent="0.3">
      <c r="A84" s="11"/>
      <c r="B84" s="11"/>
      <c r="C84" s="8"/>
      <c r="D84" s="8"/>
      <c r="E84" s="4"/>
      <c r="F84" s="4"/>
      <c r="G84" s="4"/>
      <c r="H84" s="11"/>
      <c r="I84" s="11"/>
      <c r="J84" s="10"/>
      <c r="K84" s="26"/>
      <c r="L84" s="10"/>
      <c r="M84" s="10"/>
      <c r="N84" s="10"/>
      <c r="O84" s="10"/>
      <c r="P84" s="10"/>
    </row>
    <row r="85" spans="1:16" s="2" customFormat="1" x14ac:dyDescent="0.3">
      <c r="A85" s="11"/>
      <c r="B85" s="11"/>
      <c r="C85" s="8"/>
      <c r="D85" s="8"/>
      <c r="E85" s="4"/>
      <c r="F85" s="4"/>
      <c r="G85" s="4"/>
      <c r="H85" s="11"/>
      <c r="I85" s="11"/>
      <c r="J85" s="10"/>
      <c r="K85" s="26"/>
      <c r="L85" s="10"/>
      <c r="M85" s="10"/>
      <c r="N85" s="10"/>
      <c r="O85" s="10"/>
      <c r="P85" s="10"/>
    </row>
    <row r="86" spans="1:16" s="2" customFormat="1" x14ac:dyDescent="0.3">
      <c r="A86" s="11"/>
      <c r="B86" s="11"/>
      <c r="C86" s="8"/>
      <c r="D86" s="8"/>
      <c r="E86" s="4"/>
      <c r="F86" s="4"/>
      <c r="G86" s="4"/>
      <c r="H86" s="11"/>
      <c r="I86" s="11"/>
      <c r="J86" s="10"/>
      <c r="K86" s="26"/>
      <c r="L86" s="10"/>
      <c r="M86" s="10"/>
      <c r="N86" s="10"/>
      <c r="O86" s="10"/>
      <c r="P86" s="10"/>
    </row>
    <row r="87" spans="1:16" s="2" customFormat="1" x14ac:dyDescent="0.3">
      <c r="A87" s="11"/>
      <c r="B87" s="11"/>
      <c r="C87" s="8"/>
      <c r="D87" s="8"/>
      <c r="E87" s="4"/>
      <c r="F87" s="4"/>
      <c r="G87" s="4"/>
      <c r="H87" s="11"/>
      <c r="I87" s="11"/>
      <c r="J87" s="10"/>
      <c r="K87" s="26"/>
      <c r="L87" s="10"/>
      <c r="M87" s="10"/>
      <c r="N87" s="10"/>
      <c r="O87" s="10"/>
      <c r="P87" s="10"/>
    </row>
    <row r="88" spans="1:16" s="2" customFormat="1" x14ac:dyDescent="0.3">
      <c r="A88" s="11"/>
      <c r="B88" s="11"/>
      <c r="C88" s="8"/>
      <c r="D88" s="8"/>
      <c r="E88" s="4"/>
      <c r="F88" s="4"/>
      <c r="G88" s="4"/>
      <c r="H88" s="11"/>
      <c r="I88" s="11"/>
      <c r="J88" s="10"/>
      <c r="K88" s="26"/>
      <c r="L88" s="10"/>
      <c r="M88" s="10"/>
      <c r="N88" s="10"/>
      <c r="O88" s="10"/>
      <c r="P88" s="10"/>
    </row>
    <row r="89" spans="1:16" s="2" customFormat="1" x14ac:dyDescent="0.3">
      <c r="A89" s="11"/>
      <c r="B89" s="11"/>
      <c r="C89" s="8"/>
      <c r="D89" s="8"/>
      <c r="E89" s="4"/>
      <c r="F89" s="4"/>
      <c r="G89" s="4"/>
      <c r="H89" s="11"/>
      <c r="I89" s="11"/>
      <c r="J89" s="10"/>
      <c r="K89" s="26"/>
      <c r="L89" s="10"/>
      <c r="M89" s="10"/>
      <c r="N89" s="10"/>
      <c r="O89" s="10"/>
      <c r="P89" s="10"/>
    </row>
    <row r="90" spans="1:16" s="2" customFormat="1" x14ac:dyDescent="0.3">
      <c r="A90" s="11"/>
      <c r="B90" s="11"/>
      <c r="C90" s="8"/>
      <c r="D90" s="8"/>
      <c r="E90" s="4"/>
      <c r="F90" s="4"/>
      <c r="G90" s="4"/>
      <c r="H90" s="11"/>
      <c r="I90" s="11"/>
      <c r="J90" s="10"/>
      <c r="K90" s="26"/>
      <c r="L90" s="10"/>
      <c r="M90" s="10"/>
      <c r="N90" s="10"/>
      <c r="O90" s="10"/>
      <c r="P90" s="10"/>
    </row>
    <row r="91" spans="1:16" s="2" customFormat="1" x14ac:dyDescent="0.3">
      <c r="A91" s="11"/>
      <c r="B91" s="11"/>
      <c r="C91" s="8"/>
      <c r="D91" s="8"/>
      <c r="E91" s="4"/>
      <c r="F91" s="4"/>
      <c r="G91" s="4"/>
      <c r="H91" s="11"/>
      <c r="I91" s="11"/>
      <c r="J91" s="10"/>
      <c r="K91" s="26"/>
      <c r="L91" s="10"/>
      <c r="M91" s="10"/>
      <c r="N91" s="10"/>
      <c r="O91" s="10"/>
      <c r="P91" s="10"/>
    </row>
    <row r="92" spans="1:16" x14ac:dyDescent="0.3">
      <c r="A92" s="11"/>
      <c r="B92" s="11"/>
      <c r="C92" s="8"/>
      <c r="D92" s="8"/>
      <c r="H92" s="11"/>
      <c r="I92" s="11"/>
      <c r="J92" s="10"/>
      <c r="K92" s="26"/>
      <c r="L92" s="10"/>
      <c r="M92" s="10"/>
      <c r="N92" s="10"/>
      <c r="O92" s="10"/>
    </row>
    <row r="93" spans="1:16" x14ac:dyDescent="0.3">
      <c r="A93" s="11"/>
      <c r="B93" s="11"/>
      <c r="C93" s="8"/>
      <c r="D93" s="8"/>
      <c r="H93" s="11"/>
      <c r="I93" s="11"/>
      <c r="J93" s="10"/>
      <c r="K93" s="26"/>
      <c r="L93" s="10"/>
      <c r="M93" s="10"/>
      <c r="N93" s="10"/>
      <c r="O93" s="10"/>
    </row>
    <row r="94" spans="1:16" x14ac:dyDescent="0.3">
      <c r="A94" s="11"/>
      <c r="B94" s="11"/>
      <c r="C94" s="8"/>
      <c r="D94" s="8"/>
      <c r="H94" s="11"/>
      <c r="I94" s="11"/>
      <c r="J94" s="10"/>
      <c r="K94" s="26"/>
      <c r="L94" s="10"/>
      <c r="M94" s="10"/>
      <c r="N94" s="10"/>
      <c r="O94" s="10"/>
    </row>
    <row r="95" spans="1:16" x14ac:dyDescent="0.3">
      <c r="A95" s="11"/>
      <c r="B95" s="11"/>
      <c r="C95" s="8"/>
      <c r="D95" s="8"/>
      <c r="H95" s="11"/>
      <c r="I95" s="11"/>
      <c r="J95" s="10"/>
      <c r="K95" s="26"/>
      <c r="L95" s="10"/>
      <c r="M95" s="10"/>
      <c r="N95" s="10"/>
      <c r="O95" s="10"/>
    </row>
    <row r="96" spans="1:16" x14ac:dyDescent="0.3">
      <c r="A96" s="11"/>
      <c r="B96" s="11"/>
      <c r="C96" s="8"/>
      <c r="D96" s="8"/>
      <c r="H96" s="11"/>
      <c r="I96" s="11"/>
      <c r="J96" s="10"/>
      <c r="K96" s="26"/>
      <c r="L96" s="10"/>
      <c r="M96" s="10"/>
      <c r="N96" s="10"/>
      <c r="O96" s="10"/>
    </row>
    <row r="97" spans="1:15" x14ac:dyDescent="0.3">
      <c r="A97" s="11"/>
      <c r="B97" s="11"/>
      <c r="C97" s="8"/>
      <c r="D97" s="8"/>
      <c r="H97" s="11"/>
      <c r="I97" s="11"/>
      <c r="J97" s="10"/>
      <c r="K97" s="26"/>
      <c r="L97" s="10"/>
      <c r="M97" s="10"/>
      <c r="N97" s="10"/>
      <c r="O97" s="10"/>
    </row>
    <row r="98" spans="1:15" x14ac:dyDescent="0.3">
      <c r="A98" s="11"/>
      <c r="B98" s="11"/>
      <c r="C98" s="8"/>
      <c r="D98" s="8"/>
      <c r="H98" s="11"/>
      <c r="I98" s="11"/>
      <c r="J98" s="10"/>
      <c r="K98" s="26"/>
      <c r="L98" s="10"/>
      <c r="M98" s="10"/>
      <c r="N98" s="10"/>
      <c r="O98" s="10"/>
    </row>
    <row r="99" spans="1:15" x14ac:dyDescent="0.3">
      <c r="A99" s="11"/>
      <c r="B99" s="11"/>
      <c r="C99" s="8"/>
      <c r="D99" s="8"/>
      <c r="H99" s="11"/>
      <c r="I99" s="11"/>
      <c r="J99" s="10"/>
      <c r="K99" s="26"/>
      <c r="L99" s="10"/>
      <c r="M99" s="10"/>
      <c r="N99" s="10"/>
      <c r="O99" s="10"/>
    </row>
    <row r="100" spans="1:15" x14ac:dyDescent="0.3">
      <c r="A100" s="11"/>
      <c r="B100" s="11"/>
      <c r="C100" s="8"/>
      <c r="D100" s="8"/>
      <c r="H100" s="11"/>
      <c r="I100" s="11"/>
      <c r="J100" s="10"/>
      <c r="K100" s="26"/>
      <c r="L100" s="10"/>
      <c r="M100" s="10"/>
      <c r="N100" s="10"/>
      <c r="O100" s="10"/>
    </row>
    <row r="101" spans="1:15" x14ac:dyDescent="0.3">
      <c r="A101" s="11"/>
      <c r="B101" s="11"/>
      <c r="C101" s="8"/>
      <c r="D101" s="8"/>
      <c r="H101" s="11"/>
      <c r="I101" s="11"/>
      <c r="J101" s="10"/>
      <c r="K101" s="26"/>
      <c r="L101" s="10"/>
      <c r="M101" s="10"/>
      <c r="N101" s="10"/>
      <c r="O101" s="10"/>
    </row>
    <row r="102" spans="1:15" x14ac:dyDescent="0.3">
      <c r="A102" s="11"/>
      <c r="B102" s="11"/>
      <c r="C102" s="8"/>
      <c r="D102" s="8"/>
      <c r="H102" s="11"/>
      <c r="I102" s="11"/>
      <c r="J102" s="10"/>
      <c r="K102" s="26"/>
      <c r="L102" s="10"/>
      <c r="M102" s="10"/>
      <c r="N102" s="10"/>
      <c r="O102" s="10"/>
    </row>
    <row r="103" spans="1:15" x14ac:dyDescent="0.3">
      <c r="A103" s="11"/>
      <c r="B103" s="11"/>
      <c r="C103" s="8"/>
      <c r="D103" s="8"/>
      <c r="H103" s="11"/>
      <c r="I103" s="11"/>
      <c r="J103" s="10"/>
      <c r="K103" s="26"/>
      <c r="L103" s="10"/>
      <c r="M103" s="10"/>
      <c r="N103" s="10"/>
      <c r="O103" s="10"/>
    </row>
    <row r="104" spans="1:15" x14ac:dyDescent="0.3">
      <c r="A104" s="11"/>
      <c r="B104" s="11"/>
      <c r="C104" s="8"/>
      <c r="D104" s="8"/>
      <c r="H104" s="11"/>
      <c r="I104" s="11"/>
      <c r="J104" s="10"/>
      <c r="K104" s="26"/>
      <c r="L104" s="10"/>
      <c r="M104" s="10"/>
      <c r="N104" s="10"/>
      <c r="O104" s="10"/>
    </row>
    <row r="105" spans="1:15" x14ac:dyDescent="0.3">
      <c r="A105" s="11"/>
      <c r="B105" s="11"/>
      <c r="C105" s="8"/>
      <c r="D105" s="8"/>
      <c r="H105" s="11"/>
      <c r="I105" s="11"/>
      <c r="J105" s="10"/>
      <c r="K105" s="26"/>
      <c r="L105" s="10"/>
      <c r="M105" s="10"/>
      <c r="N105" s="10"/>
      <c r="O105" s="10"/>
    </row>
    <row r="106" spans="1:15" x14ac:dyDescent="0.3">
      <c r="A106" s="11"/>
      <c r="B106" s="11"/>
      <c r="C106" s="8"/>
      <c r="D106" s="8"/>
      <c r="H106" s="11"/>
      <c r="I106" s="11"/>
      <c r="J106" s="10"/>
      <c r="K106" s="26"/>
      <c r="L106" s="10"/>
      <c r="M106" s="10"/>
      <c r="N106" s="10"/>
      <c r="O106" s="10"/>
    </row>
    <row r="107" spans="1:15" x14ac:dyDescent="0.3">
      <c r="A107" s="11"/>
      <c r="B107" s="11"/>
      <c r="C107" s="8"/>
      <c r="D107" s="8"/>
      <c r="H107" s="11"/>
      <c r="I107" s="11"/>
      <c r="J107" s="10"/>
      <c r="K107" s="26"/>
      <c r="L107" s="10"/>
      <c r="M107" s="10"/>
      <c r="N107" s="10"/>
      <c r="O107" s="10"/>
    </row>
    <row r="108" spans="1:15" x14ac:dyDescent="0.3">
      <c r="A108" s="11"/>
      <c r="B108" s="11"/>
      <c r="C108" s="8"/>
      <c r="D108" s="8"/>
      <c r="H108" s="11"/>
      <c r="I108" s="11"/>
      <c r="J108" s="10"/>
      <c r="K108" s="26"/>
      <c r="L108" s="10"/>
      <c r="M108" s="10"/>
      <c r="N108" s="10"/>
      <c r="O108" s="10"/>
    </row>
    <row r="109" spans="1:15" x14ac:dyDescent="0.3">
      <c r="A109" s="11"/>
      <c r="B109" s="11"/>
      <c r="C109" s="8"/>
      <c r="D109" s="8"/>
      <c r="H109" s="11"/>
      <c r="I109" s="11"/>
      <c r="J109" s="10"/>
      <c r="K109" s="26"/>
      <c r="L109" s="10"/>
      <c r="M109" s="10"/>
      <c r="N109" s="10"/>
      <c r="O109" s="10"/>
    </row>
    <row r="110" spans="1:15" x14ac:dyDescent="0.3">
      <c r="A110" s="11"/>
      <c r="B110" s="11"/>
      <c r="C110" s="8"/>
      <c r="D110" s="8"/>
      <c r="H110" s="11"/>
      <c r="I110" s="11"/>
      <c r="J110" s="10"/>
      <c r="K110" s="26"/>
      <c r="L110" s="10"/>
      <c r="M110" s="10"/>
      <c r="N110" s="10"/>
      <c r="O110" s="10"/>
    </row>
    <row r="111" spans="1:15" x14ac:dyDescent="0.3">
      <c r="A111" s="11"/>
      <c r="B111" s="11"/>
      <c r="C111" s="8"/>
      <c r="D111" s="8"/>
      <c r="H111" s="11"/>
      <c r="I111" s="11"/>
      <c r="J111" s="10"/>
      <c r="K111" s="26"/>
      <c r="L111" s="10"/>
      <c r="M111" s="10"/>
      <c r="N111" s="10"/>
      <c r="O111" s="10"/>
    </row>
    <row r="112" spans="1:15" x14ac:dyDescent="0.3">
      <c r="A112" s="11"/>
      <c r="B112" s="11"/>
      <c r="C112" s="8"/>
      <c r="D112" s="8"/>
      <c r="H112" s="11"/>
      <c r="I112" s="11"/>
      <c r="J112" s="10"/>
      <c r="K112" s="26"/>
      <c r="L112" s="10"/>
      <c r="M112" s="10"/>
      <c r="N112" s="10"/>
      <c r="O112" s="10"/>
    </row>
    <row r="113" spans="1:15" x14ac:dyDescent="0.3">
      <c r="A113" s="11"/>
      <c r="B113" s="11"/>
      <c r="C113" s="8"/>
      <c r="D113" s="8"/>
      <c r="H113" s="11"/>
      <c r="I113" s="11"/>
      <c r="J113" s="10"/>
      <c r="K113" s="26"/>
      <c r="L113" s="10"/>
      <c r="M113" s="10"/>
      <c r="N113" s="10"/>
      <c r="O113" s="10"/>
    </row>
    <row r="114" spans="1:15" x14ac:dyDescent="0.3">
      <c r="A114" s="11"/>
      <c r="B114" s="11"/>
      <c r="C114" s="8"/>
      <c r="D114" s="8"/>
      <c r="H114" s="11"/>
      <c r="I114" s="11"/>
      <c r="J114" s="10"/>
      <c r="K114" s="26"/>
      <c r="L114" s="10"/>
      <c r="M114" s="10"/>
      <c r="N114" s="10"/>
      <c r="O114" s="10"/>
    </row>
    <row r="115" spans="1:15" x14ac:dyDescent="0.3">
      <c r="A115" s="11"/>
      <c r="B115" s="11"/>
      <c r="C115" s="8"/>
      <c r="D115" s="8"/>
      <c r="H115" s="11"/>
      <c r="I115" s="11"/>
      <c r="J115" s="10"/>
      <c r="K115" s="26"/>
      <c r="L115" s="10"/>
      <c r="M115" s="10"/>
      <c r="N115" s="10"/>
      <c r="O115" s="10"/>
    </row>
    <row r="116" spans="1:15" x14ac:dyDescent="0.3">
      <c r="A116" s="11"/>
      <c r="B116" s="11"/>
      <c r="C116" s="8"/>
      <c r="D116" s="8"/>
      <c r="H116" s="11"/>
      <c r="I116" s="11"/>
      <c r="J116" s="10"/>
      <c r="K116" s="26"/>
      <c r="L116" s="10"/>
      <c r="M116" s="10"/>
      <c r="N116" s="10"/>
      <c r="O116" s="10"/>
    </row>
    <row r="117" spans="1:15" x14ac:dyDescent="0.3">
      <c r="A117" s="11"/>
      <c r="B117" s="11"/>
      <c r="C117" s="8"/>
      <c r="D117" s="8"/>
      <c r="H117" s="11"/>
      <c r="I117" s="11"/>
      <c r="J117" s="10"/>
      <c r="K117" s="26"/>
      <c r="L117" s="10"/>
      <c r="M117" s="10"/>
      <c r="N117" s="10"/>
      <c r="O117" s="10"/>
    </row>
    <row r="118" spans="1:15" x14ac:dyDescent="0.3">
      <c r="A118" s="11"/>
      <c r="B118" s="11"/>
      <c r="C118" s="8"/>
      <c r="D118" s="8"/>
      <c r="H118" s="11"/>
      <c r="I118" s="11"/>
      <c r="J118" s="10"/>
      <c r="K118" s="26"/>
      <c r="L118" s="10"/>
      <c r="M118" s="10"/>
      <c r="N118" s="10"/>
      <c r="O118" s="10"/>
    </row>
    <row r="119" spans="1:15" x14ac:dyDescent="0.3">
      <c r="A119" s="11"/>
      <c r="B119" s="11"/>
      <c r="C119" s="8"/>
      <c r="D119" s="8"/>
      <c r="H119" s="11"/>
      <c r="I119" s="11"/>
      <c r="J119" s="10"/>
      <c r="K119" s="26"/>
      <c r="L119" s="10"/>
      <c r="M119" s="10"/>
      <c r="N119" s="10"/>
      <c r="O119" s="10"/>
    </row>
    <row r="120" spans="1:15" x14ac:dyDescent="0.3">
      <c r="A120" s="11"/>
      <c r="B120" s="11"/>
      <c r="C120" s="8"/>
      <c r="D120" s="8"/>
      <c r="H120" s="11"/>
      <c r="I120" s="11"/>
      <c r="J120" s="10"/>
      <c r="K120" s="26"/>
      <c r="L120" s="10"/>
      <c r="M120" s="10"/>
      <c r="N120" s="10"/>
      <c r="O120" s="10"/>
    </row>
    <row r="121" spans="1:15" x14ac:dyDescent="0.3">
      <c r="A121" s="11"/>
      <c r="B121" s="11"/>
      <c r="C121" s="8"/>
      <c r="D121" s="8"/>
      <c r="H121" s="11"/>
      <c r="I121" s="11"/>
      <c r="J121" s="10"/>
      <c r="K121" s="26"/>
      <c r="L121" s="10"/>
      <c r="M121" s="10"/>
      <c r="N121" s="10"/>
      <c r="O121" s="10"/>
    </row>
    <row r="122" spans="1:15" x14ac:dyDescent="0.3">
      <c r="A122" s="11"/>
      <c r="B122" s="11"/>
      <c r="C122" s="8"/>
      <c r="D122" s="8"/>
      <c r="H122" s="11"/>
      <c r="I122" s="11"/>
      <c r="J122" s="10"/>
      <c r="K122" s="26"/>
      <c r="L122" s="10"/>
      <c r="M122" s="10"/>
      <c r="N122" s="10"/>
      <c r="O122" s="10"/>
    </row>
    <row r="123" spans="1:15" x14ac:dyDescent="0.3">
      <c r="A123" s="11"/>
      <c r="B123" s="11"/>
      <c r="C123" s="8"/>
      <c r="D123" s="8"/>
      <c r="H123" s="11"/>
      <c r="I123" s="11"/>
      <c r="J123" s="10"/>
      <c r="K123" s="26"/>
      <c r="L123" s="10"/>
      <c r="M123" s="10"/>
      <c r="N123" s="10"/>
      <c r="O123" s="10"/>
    </row>
    <row r="124" spans="1:15" x14ac:dyDescent="0.3">
      <c r="A124" s="11"/>
      <c r="B124" s="11"/>
      <c r="C124" s="8"/>
      <c r="D124" s="8"/>
      <c r="H124" s="11"/>
      <c r="I124" s="11"/>
      <c r="J124" s="10"/>
      <c r="K124" s="26"/>
      <c r="L124" s="10"/>
      <c r="M124" s="10"/>
      <c r="N124" s="10"/>
      <c r="O124" s="10"/>
    </row>
    <row r="125" spans="1:15" x14ac:dyDescent="0.3">
      <c r="A125" s="11"/>
      <c r="B125" s="11"/>
      <c r="C125" s="8"/>
      <c r="D125" s="8"/>
      <c r="H125" s="11"/>
      <c r="I125" s="11"/>
      <c r="J125" s="10"/>
      <c r="K125" s="26"/>
      <c r="L125" s="10"/>
      <c r="M125" s="10"/>
      <c r="N125" s="10"/>
      <c r="O125" s="10"/>
    </row>
    <row r="126" spans="1:15" x14ac:dyDescent="0.3">
      <c r="A126" s="11"/>
      <c r="B126" s="11"/>
      <c r="C126" s="8"/>
      <c r="D126" s="8"/>
      <c r="H126" s="11"/>
      <c r="I126" s="11"/>
      <c r="J126" s="10"/>
      <c r="K126" s="26"/>
      <c r="L126" s="10"/>
      <c r="M126" s="10"/>
      <c r="N126" s="10"/>
      <c r="O126" s="10"/>
    </row>
    <row r="127" spans="1:15" x14ac:dyDescent="0.3">
      <c r="A127" s="11"/>
      <c r="B127" s="11"/>
      <c r="C127" s="8"/>
      <c r="D127" s="8"/>
      <c r="H127" s="11"/>
      <c r="I127" s="11"/>
      <c r="J127" s="10"/>
      <c r="K127" s="26"/>
      <c r="L127" s="10"/>
      <c r="M127" s="10"/>
      <c r="N127" s="10"/>
      <c r="O127" s="10"/>
    </row>
    <row r="128" spans="1:15" x14ac:dyDescent="0.3">
      <c r="A128" s="11"/>
      <c r="B128" s="11"/>
      <c r="C128" s="8"/>
      <c r="D128" s="8"/>
      <c r="H128" s="11"/>
      <c r="I128" s="11"/>
      <c r="J128" s="10"/>
      <c r="K128" s="26"/>
      <c r="L128" s="10"/>
      <c r="M128" s="10"/>
      <c r="N128" s="10"/>
      <c r="O128" s="10"/>
    </row>
    <row r="129" spans="1:15" x14ac:dyDescent="0.3">
      <c r="A129" s="11"/>
      <c r="B129" s="11"/>
      <c r="C129" s="8"/>
      <c r="D129" s="8"/>
      <c r="H129" s="11"/>
      <c r="I129" s="11"/>
      <c r="J129" s="10"/>
      <c r="K129" s="26"/>
      <c r="L129" s="10"/>
      <c r="M129" s="10"/>
      <c r="N129" s="10"/>
      <c r="O129" s="10"/>
    </row>
    <row r="130" spans="1:15" x14ac:dyDescent="0.3">
      <c r="A130" s="11"/>
      <c r="B130" s="11"/>
      <c r="C130" s="8"/>
      <c r="D130" s="8"/>
      <c r="H130" s="11"/>
      <c r="I130" s="11"/>
      <c r="J130" s="10"/>
      <c r="K130" s="26"/>
      <c r="L130" s="10"/>
      <c r="M130" s="10"/>
      <c r="N130" s="10"/>
      <c r="O130" s="10"/>
    </row>
    <row r="131" spans="1:15" x14ac:dyDescent="0.3">
      <c r="A131" s="11"/>
      <c r="B131" s="11"/>
      <c r="C131" s="8"/>
      <c r="D131" s="8"/>
      <c r="H131" s="11"/>
      <c r="I131" s="11"/>
      <c r="J131" s="10"/>
      <c r="K131" s="26"/>
      <c r="L131" s="10"/>
      <c r="M131" s="10"/>
      <c r="N131" s="10"/>
      <c r="O131" s="10"/>
    </row>
    <row r="132" spans="1:15" x14ac:dyDescent="0.3">
      <c r="A132" s="11"/>
      <c r="B132" s="11"/>
      <c r="C132" s="8"/>
      <c r="D132" s="8"/>
      <c r="H132" s="11"/>
      <c r="I132" s="11"/>
      <c r="J132" s="10"/>
      <c r="K132" s="26"/>
      <c r="L132" s="10"/>
      <c r="M132" s="10"/>
      <c r="N132" s="10"/>
      <c r="O132" s="10"/>
    </row>
    <row r="133" spans="1:15" x14ac:dyDescent="0.3">
      <c r="A133" s="11"/>
      <c r="B133" s="11"/>
      <c r="C133" s="8"/>
      <c r="D133" s="8"/>
      <c r="H133" s="11"/>
      <c r="I133" s="11"/>
      <c r="J133" s="10"/>
      <c r="K133" s="26"/>
      <c r="L133" s="10"/>
      <c r="M133" s="10"/>
      <c r="N133" s="10"/>
      <c r="O133" s="10"/>
    </row>
    <row r="134" spans="1:15" x14ac:dyDescent="0.3">
      <c r="A134" s="11"/>
      <c r="B134" s="11"/>
      <c r="C134" s="8"/>
      <c r="D134" s="8"/>
      <c r="H134" s="11"/>
      <c r="I134" s="11"/>
      <c r="J134" s="10"/>
      <c r="K134" s="26"/>
      <c r="L134" s="10"/>
      <c r="M134" s="10"/>
      <c r="N134" s="10"/>
      <c r="O134" s="10"/>
    </row>
    <row r="135" spans="1:15" x14ac:dyDescent="0.3">
      <c r="A135" s="11"/>
      <c r="B135" s="11"/>
      <c r="C135" s="8"/>
      <c r="D135" s="8"/>
      <c r="H135" s="11"/>
      <c r="I135" s="11"/>
      <c r="J135" s="10"/>
      <c r="K135" s="26"/>
      <c r="L135" s="10"/>
      <c r="M135" s="10"/>
      <c r="N135" s="10"/>
      <c r="O135" s="10"/>
    </row>
    <row r="136" spans="1:15" x14ac:dyDescent="0.3">
      <c r="A136" s="11"/>
      <c r="B136" s="11"/>
      <c r="C136" s="8"/>
      <c r="D136" s="8"/>
      <c r="H136" s="11"/>
      <c r="I136" s="11"/>
      <c r="J136" s="10"/>
      <c r="K136" s="26"/>
      <c r="L136" s="10"/>
      <c r="M136" s="10"/>
      <c r="N136" s="10"/>
      <c r="O136" s="10"/>
    </row>
    <row r="137" spans="1:15" x14ac:dyDescent="0.3">
      <c r="A137" s="11"/>
      <c r="B137" s="11"/>
      <c r="C137" s="8"/>
      <c r="D137" s="8"/>
      <c r="H137" s="11"/>
      <c r="I137" s="11"/>
      <c r="J137" s="10"/>
      <c r="K137" s="26"/>
      <c r="L137" s="10"/>
      <c r="M137" s="10"/>
      <c r="N137" s="10"/>
      <c r="O137" s="10"/>
    </row>
    <row r="138" spans="1:15" x14ac:dyDescent="0.3">
      <c r="A138" s="11"/>
      <c r="B138" s="11"/>
      <c r="C138" s="8"/>
      <c r="D138" s="8"/>
      <c r="H138" s="11"/>
      <c r="I138" s="11"/>
      <c r="J138" s="10"/>
      <c r="K138" s="26"/>
      <c r="L138" s="10"/>
      <c r="M138" s="10"/>
      <c r="N138" s="10"/>
      <c r="O138" s="10"/>
    </row>
    <row r="139" spans="1:15" x14ac:dyDescent="0.3">
      <c r="A139" s="11"/>
      <c r="B139" s="11"/>
      <c r="C139" s="8"/>
      <c r="D139" s="8"/>
      <c r="H139" s="11"/>
      <c r="I139" s="11"/>
      <c r="J139" s="10"/>
      <c r="K139" s="26"/>
      <c r="L139" s="10"/>
      <c r="M139" s="10"/>
      <c r="N139" s="10"/>
      <c r="O139" s="10"/>
    </row>
    <row r="140" spans="1:15" x14ac:dyDescent="0.3">
      <c r="A140" s="11"/>
      <c r="B140" s="11"/>
      <c r="C140" s="8"/>
      <c r="D140" s="8"/>
      <c r="H140" s="11"/>
      <c r="I140" s="11"/>
      <c r="J140" s="10"/>
      <c r="K140" s="26"/>
      <c r="L140" s="10"/>
      <c r="M140" s="10"/>
      <c r="N140" s="10"/>
      <c r="O140" s="10"/>
    </row>
    <row r="141" spans="1:15" x14ac:dyDescent="0.3">
      <c r="A141" s="11"/>
      <c r="B141" s="11"/>
      <c r="C141" s="8"/>
      <c r="D141" s="8"/>
      <c r="H141" s="11"/>
      <c r="I141" s="11"/>
      <c r="J141" s="10"/>
      <c r="K141" s="26"/>
      <c r="L141" s="10"/>
      <c r="M141" s="10"/>
      <c r="N141" s="10"/>
      <c r="O141" s="10"/>
    </row>
    <row r="142" spans="1:15" x14ac:dyDescent="0.3">
      <c r="A142" s="11"/>
      <c r="B142" s="11"/>
      <c r="C142" s="8"/>
      <c r="D142" s="8"/>
      <c r="H142" s="11"/>
      <c r="I142" s="11"/>
      <c r="J142" s="10"/>
      <c r="K142" s="26"/>
      <c r="L142" s="10"/>
      <c r="M142" s="10"/>
      <c r="N142" s="10"/>
      <c r="O142" s="10"/>
    </row>
    <row r="143" spans="1:15" x14ac:dyDescent="0.3">
      <c r="A143" s="11"/>
      <c r="B143" s="11"/>
      <c r="C143" s="8"/>
      <c r="D143" s="8"/>
      <c r="H143" s="11"/>
      <c r="I143" s="11"/>
      <c r="J143" s="10"/>
      <c r="K143" s="26"/>
      <c r="L143" s="10"/>
      <c r="M143" s="10"/>
      <c r="N143" s="10"/>
      <c r="O143" s="10"/>
    </row>
    <row r="144" spans="1:15" x14ac:dyDescent="0.3">
      <c r="A144" s="11"/>
      <c r="B144" s="11"/>
      <c r="C144" s="8"/>
      <c r="D144" s="8"/>
      <c r="H144" s="11"/>
      <c r="I144" s="11"/>
      <c r="J144" s="10"/>
      <c r="K144" s="26"/>
      <c r="L144" s="10"/>
      <c r="M144" s="10"/>
      <c r="N144" s="10"/>
      <c r="O144" s="10"/>
    </row>
    <row r="145" spans="1:15" x14ac:dyDescent="0.3">
      <c r="A145" s="11"/>
      <c r="B145" s="11"/>
      <c r="C145" s="8"/>
      <c r="D145" s="8"/>
      <c r="H145" s="11"/>
      <c r="I145" s="11"/>
      <c r="J145" s="10"/>
      <c r="K145" s="26"/>
      <c r="L145" s="10"/>
      <c r="M145" s="10"/>
      <c r="N145" s="10"/>
      <c r="O145" s="10"/>
    </row>
    <row r="146" spans="1:15" x14ac:dyDescent="0.3">
      <c r="A146" s="11"/>
      <c r="B146" s="11"/>
      <c r="C146" s="8"/>
      <c r="D146" s="8"/>
      <c r="H146" s="11"/>
      <c r="I146" s="11"/>
      <c r="J146" s="10"/>
      <c r="K146" s="26"/>
      <c r="L146" s="10"/>
      <c r="M146" s="10"/>
      <c r="N146" s="10"/>
      <c r="O146" s="10"/>
    </row>
    <row r="147" spans="1:15" x14ac:dyDescent="0.3">
      <c r="A147" s="11"/>
      <c r="B147" s="11"/>
      <c r="C147" s="8"/>
      <c r="D147" s="8"/>
      <c r="H147" s="11"/>
      <c r="I147" s="11"/>
      <c r="J147" s="10"/>
      <c r="K147" s="26"/>
      <c r="L147" s="10"/>
      <c r="M147" s="10"/>
      <c r="N147" s="10"/>
      <c r="O147" s="10"/>
    </row>
    <row r="148" spans="1:15" x14ac:dyDescent="0.3">
      <c r="A148" s="11"/>
      <c r="B148" s="11"/>
      <c r="C148" s="8"/>
      <c r="D148" s="8"/>
      <c r="H148" s="11"/>
      <c r="I148" s="11"/>
      <c r="J148" s="10"/>
      <c r="K148" s="26"/>
      <c r="L148" s="10"/>
      <c r="M148" s="10"/>
      <c r="N148" s="10"/>
      <c r="O148" s="10"/>
    </row>
    <row r="149" spans="1:15" x14ac:dyDescent="0.3">
      <c r="A149" s="11"/>
      <c r="B149" s="11"/>
      <c r="C149" s="8"/>
      <c r="D149" s="8"/>
      <c r="H149" s="11"/>
      <c r="I149" s="11"/>
      <c r="J149" s="10"/>
      <c r="K149" s="26"/>
      <c r="L149" s="10"/>
      <c r="M149" s="10"/>
      <c r="N149" s="10"/>
      <c r="O149" s="10"/>
    </row>
    <row r="150" spans="1:15" x14ac:dyDescent="0.3">
      <c r="A150" s="11"/>
      <c r="B150" s="11"/>
      <c r="C150" s="8"/>
      <c r="D150" s="8"/>
      <c r="H150" s="11"/>
      <c r="I150" s="11"/>
      <c r="J150" s="10"/>
      <c r="K150" s="26"/>
      <c r="L150" s="10"/>
      <c r="M150" s="10"/>
      <c r="N150" s="10"/>
      <c r="O150" s="10"/>
    </row>
    <row r="151" spans="1:15" x14ac:dyDescent="0.3">
      <c r="A151" s="11"/>
      <c r="B151" s="11"/>
      <c r="C151" s="8"/>
      <c r="D151" s="8"/>
      <c r="H151" s="11"/>
      <c r="I151" s="11"/>
      <c r="J151" s="10"/>
      <c r="K151" s="26"/>
      <c r="L151" s="10"/>
      <c r="M151" s="10"/>
      <c r="N151" s="10"/>
      <c r="O151" s="10"/>
    </row>
    <row r="152" spans="1:15" x14ac:dyDescent="0.3">
      <c r="A152" s="11"/>
      <c r="B152" s="11"/>
      <c r="C152" s="8"/>
      <c r="D152" s="8"/>
      <c r="H152" s="11"/>
      <c r="I152" s="11"/>
      <c r="J152" s="10"/>
      <c r="K152" s="26"/>
      <c r="L152" s="10"/>
      <c r="M152" s="10"/>
      <c r="N152" s="10"/>
      <c r="O152" s="10"/>
    </row>
    <row r="153" spans="1:15" x14ac:dyDescent="0.3">
      <c r="A153" s="11"/>
      <c r="B153" s="11"/>
      <c r="C153" s="8"/>
      <c r="D153" s="8"/>
      <c r="H153" s="11"/>
      <c r="I153" s="11"/>
      <c r="J153" s="10"/>
      <c r="K153" s="26"/>
      <c r="L153" s="10"/>
      <c r="M153" s="10"/>
      <c r="N153" s="10"/>
      <c r="O153" s="10"/>
    </row>
    <row r="154" spans="1:15" x14ac:dyDescent="0.3">
      <c r="A154" s="11"/>
      <c r="B154" s="11"/>
      <c r="C154" s="8"/>
      <c r="D154" s="8"/>
      <c r="H154" s="11"/>
      <c r="I154" s="11"/>
      <c r="J154" s="10"/>
      <c r="K154" s="26"/>
      <c r="L154" s="10"/>
      <c r="M154" s="10"/>
      <c r="N154" s="10"/>
      <c r="O154" s="10"/>
    </row>
    <row r="155" spans="1:15" x14ac:dyDescent="0.3">
      <c r="A155" s="11"/>
      <c r="B155" s="11"/>
      <c r="C155" s="8"/>
      <c r="D155" s="8"/>
      <c r="H155" s="11"/>
      <c r="I155" s="11"/>
      <c r="J155" s="10"/>
      <c r="K155" s="26"/>
      <c r="L155" s="10"/>
      <c r="M155" s="10"/>
      <c r="N155" s="10"/>
      <c r="O155" s="10"/>
    </row>
    <row r="156" spans="1:15" x14ac:dyDescent="0.3">
      <c r="A156" s="11"/>
      <c r="B156" s="11"/>
      <c r="C156" s="8"/>
      <c r="D156" s="8"/>
      <c r="H156" s="11"/>
      <c r="I156" s="11"/>
      <c r="J156" s="10"/>
      <c r="K156" s="26"/>
      <c r="L156" s="10"/>
      <c r="M156" s="10"/>
      <c r="N156" s="10"/>
      <c r="O156" s="10"/>
    </row>
    <row r="157" spans="1:15" x14ac:dyDescent="0.3">
      <c r="A157" s="11"/>
      <c r="B157" s="11"/>
      <c r="C157" s="8"/>
      <c r="D157" s="8"/>
      <c r="H157" s="11"/>
      <c r="I157" s="11"/>
      <c r="J157" s="10"/>
      <c r="K157" s="26"/>
      <c r="L157" s="10"/>
      <c r="M157" s="10"/>
      <c r="N157" s="10"/>
      <c r="O157" s="10"/>
    </row>
    <row r="158" spans="1:15" x14ac:dyDescent="0.3">
      <c r="A158" s="11"/>
      <c r="B158" s="11"/>
      <c r="C158" s="8"/>
      <c r="D158" s="8"/>
      <c r="H158" s="11"/>
      <c r="I158" s="11"/>
      <c r="J158" s="10"/>
      <c r="K158" s="26"/>
      <c r="L158" s="10"/>
      <c r="M158" s="10"/>
      <c r="N158" s="10"/>
      <c r="O158" s="10"/>
    </row>
    <row r="159" spans="1:15" x14ac:dyDescent="0.3">
      <c r="A159" s="11"/>
      <c r="B159" s="11"/>
      <c r="C159" s="8"/>
      <c r="D159" s="8"/>
      <c r="H159" s="11"/>
      <c r="I159" s="11"/>
      <c r="J159" s="10"/>
      <c r="K159" s="26"/>
      <c r="L159" s="10"/>
      <c r="M159" s="10"/>
      <c r="N159" s="10"/>
      <c r="O159" s="10"/>
    </row>
    <row r="160" spans="1:15" x14ac:dyDescent="0.3">
      <c r="A160" s="11"/>
      <c r="B160" s="11"/>
      <c r="C160" s="8"/>
      <c r="D160" s="8"/>
      <c r="H160" s="11"/>
      <c r="I160" s="11"/>
      <c r="J160" s="10"/>
      <c r="K160" s="26"/>
      <c r="L160" s="10"/>
      <c r="M160" s="10"/>
      <c r="N160" s="10"/>
      <c r="O160" s="10"/>
    </row>
    <row r="161" spans="1:15" x14ac:dyDescent="0.3">
      <c r="A161" s="11"/>
      <c r="B161" s="11"/>
      <c r="C161" s="8"/>
      <c r="D161" s="8"/>
      <c r="H161" s="11"/>
      <c r="I161" s="11"/>
      <c r="J161" s="10"/>
      <c r="K161" s="26"/>
      <c r="L161" s="10"/>
      <c r="M161" s="10"/>
      <c r="N161" s="10"/>
      <c r="O161" s="10"/>
    </row>
    <row r="162" spans="1:15" x14ac:dyDescent="0.3">
      <c r="A162" s="11"/>
      <c r="B162" s="11"/>
      <c r="C162" s="8"/>
      <c r="D162" s="8"/>
      <c r="H162" s="11"/>
      <c r="I162" s="11"/>
      <c r="J162" s="10"/>
      <c r="K162" s="26"/>
      <c r="L162" s="10"/>
      <c r="M162" s="10"/>
      <c r="N162" s="10"/>
      <c r="O162" s="10"/>
    </row>
    <row r="163" spans="1:15" x14ac:dyDescent="0.3">
      <c r="A163" s="11"/>
      <c r="B163" s="11"/>
      <c r="C163" s="8"/>
      <c r="D163" s="8"/>
      <c r="H163" s="11"/>
      <c r="I163" s="11"/>
      <c r="J163" s="10"/>
      <c r="K163" s="26"/>
      <c r="L163" s="10"/>
      <c r="M163" s="10"/>
      <c r="N163" s="10"/>
      <c r="O163" s="10"/>
    </row>
    <row r="164" spans="1:15" x14ac:dyDescent="0.3">
      <c r="A164" s="11"/>
      <c r="B164" s="11"/>
      <c r="C164" s="8"/>
      <c r="D164" s="8"/>
      <c r="H164" s="11"/>
      <c r="I164" s="11"/>
      <c r="J164" s="10"/>
      <c r="K164" s="26"/>
      <c r="L164" s="10"/>
      <c r="M164" s="10"/>
      <c r="N164" s="10"/>
      <c r="O164" s="10"/>
    </row>
    <row r="165" spans="1:15" x14ac:dyDescent="0.3">
      <c r="A165" s="11"/>
      <c r="B165" s="11"/>
      <c r="C165" s="8"/>
      <c r="D165" s="8"/>
      <c r="H165" s="11"/>
      <c r="I165" s="11"/>
      <c r="J165" s="10"/>
      <c r="K165" s="26"/>
      <c r="L165" s="10"/>
      <c r="M165" s="10"/>
      <c r="N165" s="10"/>
      <c r="O165" s="10"/>
    </row>
    <row r="166" spans="1:15" x14ac:dyDescent="0.3">
      <c r="A166" s="11"/>
      <c r="B166" s="11"/>
      <c r="C166" s="8"/>
      <c r="D166" s="8"/>
      <c r="H166" s="11"/>
      <c r="I166" s="11"/>
      <c r="J166" s="10"/>
      <c r="K166" s="26"/>
      <c r="L166" s="10"/>
      <c r="M166" s="10"/>
      <c r="N166" s="10"/>
      <c r="O166" s="10"/>
    </row>
    <row r="167" spans="1:15" x14ac:dyDescent="0.3">
      <c r="A167" s="11"/>
      <c r="B167" s="11"/>
      <c r="C167" s="8"/>
      <c r="D167" s="8"/>
      <c r="H167" s="11"/>
      <c r="I167" s="11"/>
      <c r="J167" s="10"/>
      <c r="K167" s="26"/>
      <c r="L167" s="10"/>
      <c r="M167" s="10"/>
      <c r="N167" s="10"/>
      <c r="O167" s="10"/>
    </row>
    <row r="168" spans="1:15" x14ac:dyDescent="0.3">
      <c r="A168" s="11"/>
      <c r="B168" s="11"/>
      <c r="C168" s="8"/>
      <c r="D168" s="8"/>
      <c r="H168" s="11"/>
      <c r="I168" s="11"/>
      <c r="J168" s="10"/>
      <c r="K168" s="26"/>
      <c r="L168" s="10"/>
      <c r="M168" s="10"/>
      <c r="N168" s="10"/>
      <c r="O168" s="10"/>
    </row>
    <row r="169" spans="1:15" x14ac:dyDescent="0.3">
      <c r="A169" s="11"/>
      <c r="B169" s="11"/>
      <c r="C169" s="8"/>
      <c r="D169" s="8"/>
      <c r="H169" s="11"/>
      <c r="I169" s="11"/>
      <c r="J169" s="10"/>
      <c r="K169" s="26"/>
      <c r="L169" s="10"/>
      <c r="M169" s="10"/>
      <c r="N169" s="10"/>
      <c r="O169" s="10"/>
    </row>
    <row r="170" spans="1:15" x14ac:dyDescent="0.3">
      <c r="A170" s="11"/>
      <c r="B170" s="11"/>
      <c r="C170" s="8"/>
      <c r="D170" s="8"/>
      <c r="H170" s="11"/>
      <c r="I170" s="11"/>
      <c r="J170" s="10"/>
      <c r="K170" s="26"/>
      <c r="L170" s="10"/>
      <c r="M170" s="10"/>
      <c r="N170" s="10"/>
      <c r="O170" s="10"/>
    </row>
    <row r="171" spans="1:15" x14ac:dyDescent="0.3">
      <c r="A171" s="11"/>
      <c r="B171" s="11"/>
      <c r="C171" s="8"/>
      <c r="D171" s="8"/>
      <c r="H171" s="11"/>
      <c r="I171" s="11"/>
      <c r="J171" s="10"/>
      <c r="K171" s="26"/>
      <c r="L171" s="10"/>
      <c r="M171" s="10"/>
      <c r="N171" s="10"/>
      <c r="O171" s="10"/>
    </row>
    <row r="172" spans="1:15" x14ac:dyDescent="0.3">
      <c r="A172" s="11"/>
      <c r="B172" s="11"/>
      <c r="C172" s="8"/>
      <c r="D172" s="8"/>
      <c r="H172" s="11"/>
      <c r="I172" s="11"/>
      <c r="J172" s="10"/>
      <c r="K172" s="26"/>
      <c r="L172" s="10"/>
      <c r="M172" s="10"/>
      <c r="N172" s="10"/>
      <c r="O172" s="10"/>
    </row>
    <row r="173" spans="1:15" x14ac:dyDescent="0.3">
      <c r="A173" s="11"/>
      <c r="B173" s="11"/>
      <c r="C173" s="8"/>
      <c r="D173" s="8"/>
      <c r="H173" s="11"/>
      <c r="I173" s="11"/>
      <c r="J173" s="10"/>
      <c r="K173" s="26"/>
      <c r="L173" s="10"/>
      <c r="M173" s="10"/>
      <c r="N173" s="10"/>
      <c r="O173" s="10"/>
    </row>
    <row r="174" spans="1:15" x14ac:dyDescent="0.3">
      <c r="A174" s="11"/>
      <c r="B174" s="11"/>
      <c r="C174" s="8"/>
      <c r="D174" s="8"/>
      <c r="H174" s="11"/>
      <c r="I174" s="11"/>
      <c r="J174" s="10"/>
      <c r="K174" s="26"/>
      <c r="L174" s="10"/>
      <c r="M174" s="10"/>
      <c r="N174" s="10"/>
      <c r="O174" s="10"/>
    </row>
    <row r="175" spans="1:15" x14ac:dyDescent="0.3">
      <c r="A175" s="11"/>
      <c r="B175" s="11"/>
      <c r="C175" s="8"/>
      <c r="D175" s="8"/>
      <c r="H175" s="11"/>
      <c r="I175" s="11"/>
      <c r="J175" s="10"/>
      <c r="K175" s="26"/>
      <c r="L175" s="10"/>
      <c r="M175" s="10"/>
      <c r="N175" s="10"/>
      <c r="O175" s="10"/>
    </row>
    <row r="176" spans="1:15" x14ac:dyDescent="0.3">
      <c r="A176" s="11"/>
      <c r="B176" s="11"/>
      <c r="C176" s="8"/>
      <c r="D176" s="8"/>
      <c r="H176" s="11"/>
      <c r="I176" s="11"/>
      <c r="J176" s="10"/>
      <c r="K176" s="26"/>
      <c r="L176" s="10"/>
      <c r="M176" s="10"/>
      <c r="N176" s="10"/>
      <c r="O176" s="10"/>
    </row>
    <row r="177" spans="1:15" x14ac:dyDescent="0.3">
      <c r="A177" s="11"/>
      <c r="B177" s="11"/>
      <c r="C177" s="8"/>
      <c r="D177" s="8"/>
      <c r="H177" s="11"/>
      <c r="I177" s="11"/>
      <c r="J177" s="10"/>
      <c r="K177" s="26"/>
      <c r="L177" s="10"/>
      <c r="M177" s="10"/>
      <c r="N177" s="10"/>
      <c r="O177" s="10"/>
    </row>
    <row r="178" spans="1:15" x14ac:dyDescent="0.3">
      <c r="A178" s="11"/>
      <c r="B178" s="11"/>
      <c r="C178" s="8"/>
      <c r="D178" s="8"/>
      <c r="H178" s="11"/>
      <c r="I178" s="11"/>
      <c r="J178" s="10"/>
      <c r="K178" s="26"/>
      <c r="L178" s="10"/>
      <c r="M178" s="10"/>
      <c r="N178" s="10"/>
      <c r="O178" s="10"/>
    </row>
    <row r="179" spans="1:15" x14ac:dyDescent="0.3">
      <c r="A179" s="11"/>
      <c r="B179" s="11"/>
      <c r="C179" s="8"/>
      <c r="D179" s="8"/>
      <c r="H179" s="11"/>
      <c r="I179" s="11"/>
      <c r="J179" s="10"/>
      <c r="K179" s="26"/>
      <c r="L179" s="10"/>
      <c r="M179" s="10"/>
      <c r="N179" s="10"/>
      <c r="O179" s="10"/>
    </row>
    <row r="180" spans="1:15" x14ac:dyDescent="0.3">
      <c r="A180" s="11"/>
      <c r="B180" s="11"/>
      <c r="C180" s="8"/>
      <c r="D180" s="8"/>
      <c r="H180" s="11"/>
      <c r="I180" s="11"/>
      <c r="J180" s="10"/>
      <c r="K180" s="26"/>
      <c r="L180" s="10"/>
      <c r="M180" s="10"/>
      <c r="N180" s="10"/>
      <c r="O180" s="10"/>
    </row>
    <row r="181" spans="1:15" x14ac:dyDescent="0.3">
      <c r="A181" s="11"/>
      <c r="B181" s="11"/>
      <c r="C181" s="8"/>
      <c r="D181" s="8"/>
      <c r="H181" s="11"/>
      <c r="I181" s="11"/>
      <c r="J181" s="10"/>
      <c r="K181" s="26"/>
      <c r="L181" s="10"/>
      <c r="M181" s="10"/>
      <c r="N181" s="10"/>
      <c r="O181" s="10"/>
    </row>
    <row r="182" spans="1:15" x14ac:dyDescent="0.3">
      <c r="A182" s="11"/>
      <c r="B182" s="11"/>
      <c r="C182" s="8"/>
      <c r="D182" s="8"/>
      <c r="H182" s="11"/>
      <c r="I182" s="11"/>
      <c r="J182" s="10"/>
      <c r="K182" s="26"/>
      <c r="L182" s="10"/>
      <c r="M182" s="10"/>
      <c r="N182" s="10"/>
      <c r="O182" s="10"/>
    </row>
    <row r="183" spans="1:15" x14ac:dyDescent="0.3">
      <c r="A183" s="11"/>
      <c r="B183" s="11"/>
      <c r="C183" s="8"/>
      <c r="D183" s="8"/>
      <c r="H183" s="11"/>
      <c r="I183" s="11"/>
      <c r="J183" s="10"/>
      <c r="K183" s="26"/>
      <c r="L183" s="10"/>
      <c r="M183" s="10"/>
      <c r="N183" s="10"/>
      <c r="O183" s="10"/>
    </row>
    <row r="184" spans="1:15" x14ac:dyDescent="0.3">
      <c r="A184" s="11"/>
      <c r="B184" s="11"/>
      <c r="C184" s="8"/>
      <c r="D184" s="8"/>
      <c r="H184" s="11"/>
      <c r="I184" s="11"/>
      <c r="J184" s="10"/>
      <c r="K184" s="26"/>
      <c r="L184" s="10"/>
      <c r="M184" s="10"/>
      <c r="N184" s="10"/>
      <c r="O184" s="10"/>
    </row>
    <row r="185" spans="1:15" x14ac:dyDescent="0.3">
      <c r="A185" s="11"/>
      <c r="B185" s="11"/>
      <c r="C185" s="8"/>
      <c r="D185" s="8"/>
      <c r="H185" s="11"/>
      <c r="I185" s="11"/>
      <c r="J185" s="10"/>
      <c r="K185" s="26"/>
      <c r="L185" s="10"/>
      <c r="M185" s="10"/>
      <c r="N185" s="10"/>
      <c r="O185" s="10"/>
    </row>
    <row r="186" spans="1:15" x14ac:dyDescent="0.3">
      <c r="A186" s="11"/>
      <c r="B186" s="11"/>
      <c r="C186" s="8"/>
      <c r="D186" s="8"/>
      <c r="H186" s="11"/>
      <c r="I186" s="11"/>
      <c r="J186" s="10"/>
      <c r="K186" s="26"/>
      <c r="L186" s="10"/>
      <c r="M186" s="10"/>
      <c r="N186" s="10"/>
      <c r="O186" s="10"/>
    </row>
    <row r="187" spans="1:15" x14ac:dyDescent="0.3">
      <c r="A187" s="11"/>
      <c r="B187" s="11"/>
      <c r="C187" s="8"/>
      <c r="D187" s="8"/>
      <c r="H187" s="11"/>
      <c r="I187" s="11"/>
      <c r="J187" s="10"/>
      <c r="K187" s="26"/>
      <c r="L187" s="10"/>
      <c r="M187" s="10"/>
      <c r="N187" s="10"/>
      <c r="O187" s="10"/>
    </row>
    <row r="188" spans="1:15" x14ac:dyDescent="0.3">
      <c r="A188" s="11"/>
      <c r="B188" s="11"/>
      <c r="C188" s="8"/>
      <c r="D188" s="8"/>
      <c r="H188" s="11"/>
      <c r="I188" s="11"/>
      <c r="J188" s="10"/>
      <c r="K188" s="26"/>
      <c r="L188" s="10"/>
      <c r="M188" s="10"/>
      <c r="N188" s="10"/>
      <c r="O188" s="10"/>
    </row>
    <row r="189" spans="1:15" x14ac:dyDescent="0.3">
      <c r="A189" s="11"/>
      <c r="B189" s="11"/>
      <c r="C189" s="8"/>
      <c r="D189" s="8"/>
      <c r="H189" s="11"/>
      <c r="I189" s="11"/>
      <c r="J189" s="10"/>
      <c r="K189" s="26"/>
      <c r="L189" s="10"/>
      <c r="M189" s="10"/>
      <c r="N189" s="10"/>
      <c r="O189" s="10"/>
    </row>
    <row r="190" spans="1:15" x14ac:dyDescent="0.3">
      <c r="A190" s="11"/>
      <c r="B190" s="11"/>
      <c r="C190" s="8"/>
      <c r="D190" s="8"/>
      <c r="H190" s="11"/>
      <c r="I190" s="11"/>
      <c r="J190" s="10"/>
      <c r="K190" s="26"/>
      <c r="L190" s="10"/>
      <c r="M190" s="10"/>
      <c r="N190" s="10"/>
      <c r="O190" s="10"/>
    </row>
    <row r="191" spans="1:15" x14ac:dyDescent="0.3">
      <c r="A191" s="11"/>
      <c r="B191" s="11"/>
      <c r="C191" s="8"/>
      <c r="D191" s="8"/>
      <c r="H191" s="11"/>
      <c r="I191" s="11"/>
      <c r="J191" s="10"/>
      <c r="K191" s="26"/>
      <c r="L191" s="10"/>
      <c r="M191" s="10"/>
      <c r="N191" s="10"/>
      <c r="O191" s="10"/>
    </row>
    <row r="192" spans="1:15" x14ac:dyDescent="0.3">
      <c r="A192" s="11"/>
      <c r="B192" s="11"/>
      <c r="C192" s="8"/>
      <c r="D192" s="8"/>
      <c r="H192" s="11"/>
      <c r="I192" s="11"/>
      <c r="J192" s="10"/>
      <c r="K192" s="26"/>
      <c r="L192" s="10"/>
      <c r="M192" s="10"/>
      <c r="N192" s="10"/>
      <c r="O192" s="10"/>
    </row>
    <row r="193" spans="1:15" x14ac:dyDescent="0.3">
      <c r="A193" s="11"/>
      <c r="B193" s="11"/>
      <c r="C193" s="8"/>
      <c r="D193" s="8"/>
      <c r="H193" s="11"/>
      <c r="I193" s="11"/>
      <c r="J193" s="10"/>
      <c r="K193" s="26"/>
      <c r="L193" s="10"/>
      <c r="M193" s="10"/>
      <c r="N193" s="10"/>
      <c r="O193" s="10"/>
    </row>
    <row r="194" spans="1:15" x14ac:dyDescent="0.3">
      <c r="A194" s="11"/>
      <c r="B194" s="11"/>
      <c r="C194" s="8"/>
      <c r="D194" s="8"/>
      <c r="H194" s="11"/>
      <c r="I194" s="11"/>
      <c r="J194" s="10"/>
      <c r="K194" s="26"/>
      <c r="L194" s="10"/>
      <c r="M194" s="10"/>
      <c r="N194" s="10"/>
      <c r="O194" s="10"/>
    </row>
    <row r="195" spans="1:15" x14ac:dyDescent="0.3">
      <c r="A195" s="11"/>
      <c r="B195" s="11"/>
      <c r="C195" s="8"/>
      <c r="D195" s="8"/>
      <c r="H195" s="11"/>
      <c r="I195" s="11"/>
      <c r="J195" s="10"/>
      <c r="K195" s="26"/>
      <c r="L195" s="10"/>
      <c r="M195" s="10"/>
      <c r="N195" s="10"/>
      <c r="O195" s="10"/>
    </row>
    <row r="196" spans="1:15" x14ac:dyDescent="0.3">
      <c r="A196" s="11"/>
      <c r="B196" s="11"/>
      <c r="C196" s="8"/>
      <c r="D196" s="8"/>
      <c r="H196" s="11"/>
      <c r="I196" s="11"/>
      <c r="J196" s="10"/>
      <c r="K196" s="26"/>
      <c r="L196" s="10"/>
      <c r="M196" s="10"/>
      <c r="N196" s="10"/>
      <c r="O196" s="10"/>
    </row>
  </sheetData>
  <phoneticPr fontId="5" type="noConversion"/>
  <conditionalFormatting sqref="H68:M82">
    <cfRule type="cellIs" dxfId="0" priority="1" operator="equal">
      <formula>40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49" zoomScaleNormal="110" zoomScalePageLayoutView="110" workbookViewId="0">
      <selection activeCell="G35" sqref="G35"/>
    </sheetView>
  </sheetViews>
  <sheetFormatPr defaultColWidth="10.7265625" defaultRowHeight="14" x14ac:dyDescent="0.3"/>
  <cols>
    <col min="1" max="1" width="34.81640625" style="36" customWidth="1"/>
    <col min="2" max="2" width="23" style="36" customWidth="1"/>
    <col min="3" max="3" width="13.54296875" style="36" customWidth="1"/>
    <col min="4" max="8" width="10.7265625" style="85"/>
    <col min="9" max="9" width="10.7265625" style="36"/>
    <col min="10" max="10" width="21" style="36" customWidth="1"/>
    <col min="11" max="16384" width="10.7265625" style="36"/>
  </cols>
  <sheetData>
    <row r="1" spans="1:8" x14ac:dyDescent="0.3">
      <c r="A1" s="71" t="s">
        <v>26</v>
      </c>
      <c r="B1" s="71"/>
      <c r="C1" s="71"/>
    </row>
    <row r="3" spans="1:8" x14ac:dyDescent="0.3">
      <c r="A3" s="84" t="s">
        <v>21</v>
      </c>
      <c r="B3" s="84"/>
      <c r="C3" s="84" t="s">
        <v>22</v>
      </c>
      <c r="D3" s="86" t="s">
        <v>39</v>
      </c>
      <c r="E3" s="86" t="s">
        <v>58</v>
      </c>
      <c r="F3" s="86" t="s">
        <v>59</v>
      </c>
      <c r="G3" s="87" t="s">
        <v>9</v>
      </c>
      <c r="H3" s="87" t="s">
        <v>11</v>
      </c>
    </row>
    <row r="4" spans="1:8" x14ac:dyDescent="0.3">
      <c r="A4" s="78" t="s">
        <v>61</v>
      </c>
      <c r="B4" s="78" t="s">
        <v>60</v>
      </c>
      <c r="C4" s="78" t="s">
        <v>23</v>
      </c>
      <c r="D4" s="79">
        <v>16.843408584594727</v>
      </c>
      <c r="E4" s="79">
        <v>16.915266036987305</v>
      </c>
      <c r="F4" s="79">
        <v>16.936380386352539</v>
      </c>
      <c r="G4" s="65">
        <f>AVERAGE(D4:F4)</f>
        <v>16.898351669311523</v>
      </c>
      <c r="H4" s="88">
        <f>STDEV(D4:F4)</f>
        <v>4.8739212713452114E-2</v>
      </c>
    </row>
    <row r="5" spans="1:8" x14ac:dyDescent="0.3">
      <c r="A5" s="78" t="s">
        <v>61</v>
      </c>
      <c r="B5" s="78" t="s">
        <v>63</v>
      </c>
      <c r="C5" s="78" t="s">
        <v>23</v>
      </c>
      <c r="D5" s="79">
        <v>16.521120071411133</v>
      </c>
      <c r="E5" s="79">
        <v>16.53303337097168</v>
      </c>
      <c r="F5" s="79">
        <v>16.842735290527344</v>
      </c>
      <c r="G5" s="65">
        <f t="shared" ref="G5:G32" si="0">AVERAGE(D5:F5)</f>
        <v>16.632296244303387</v>
      </c>
      <c r="H5" s="88">
        <f t="shared" ref="H5:H32" si="1">STDEV(D5:F5)</f>
        <v>0.18234287978515032</v>
      </c>
    </row>
    <row r="6" spans="1:8" x14ac:dyDescent="0.3">
      <c r="A6" s="78" t="s">
        <v>61</v>
      </c>
      <c r="B6" s="78" t="s">
        <v>62</v>
      </c>
      <c r="C6" s="78" t="s">
        <v>23</v>
      </c>
      <c r="D6" s="79">
        <v>16.549472808837891</v>
      </c>
      <c r="E6" s="79">
        <v>16.657896041870117</v>
      </c>
      <c r="F6" s="79">
        <v>16.837339401245117</v>
      </c>
      <c r="G6" s="65">
        <f t="shared" si="0"/>
        <v>16.681569417317707</v>
      </c>
      <c r="H6" s="88">
        <f t="shared" si="1"/>
        <v>0.14538609041049641</v>
      </c>
    </row>
    <row r="7" spans="1:8" x14ac:dyDescent="0.3">
      <c r="A7" s="78" t="s">
        <v>61</v>
      </c>
      <c r="B7" s="78" t="s">
        <v>60</v>
      </c>
      <c r="C7" s="80" t="s">
        <v>24</v>
      </c>
      <c r="D7" s="79">
        <v>16.731319427490234</v>
      </c>
      <c r="E7" s="79">
        <v>16.539642333984375</v>
      </c>
      <c r="F7" s="79">
        <v>16.465572357177734</v>
      </c>
      <c r="G7" s="65">
        <f t="shared" si="0"/>
        <v>16.578844706217449</v>
      </c>
      <c r="H7" s="88">
        <f t="shared" si="1"/>
        <v>0.13714224672377404</v>
      </c>
    </row>
    <row r="8" spans="1:8" x14ac:dyDescent="0.3">
      <c r="A8" s="78" t="s">
        <v>61</v>
      </c>
      <c r="B8" s="78" t="s">
        <v>63</v>
      </c>
      <c r="C8" s="80" t="s">
        <v>24</v>
      </c>
      <c r="D8" s="79">
        <v>16.680625915527344</v>
      </c>
      <c r="E8" s="79">
        <v>16.292293548583984</v>
      </c>
      <c r="F8" s="79">
        <v>16.298736572265625</v>
      </c>
      <c r="G8" s="65">
        <f t="shared" si="0"/>
        <v>16.423885345458984</v>
      </c>
      <c r="H8" s="88">
        <f t="shared" si="1"/>
        <v>0.22236719267421207</v>
      </c>
    </row>
    <row r="9" spans="1:8" x14ac:dyDescent="0.3">
      <c r="A9" s="78" t="s">
        <v>61</v>
      </c>
      <c r="B9" s="78" t="s">
        <v>62</v>
      </c>
      <c r="C9" s="80" t="s">
        <v>24</v>
      </c>
      <c r="D9" s="79">
        <v>16.599515914916992</v>
      </c>
      <c r="E9" s="79">
        <v>16.273874282836914</v>
      </c>
      <c r="F9" s="79">
        <v>16.254255294799805</v>
      </c>
      <c r="G9" s="65">
        <f t="shared" si="0"/>
        <v>16.375881830851238</v>
      </c>
      <c r="H9" s="88">
        <f t="shared" si="1"/>
        <v>0.19392106342490753</v>
      </c>
    </row>
    <row r="10" spans="1:8" x14ac:dyDescent="0.3">
      <c r="A10" s="78" t="s">
        <v>61</v>
      </c>
      <c r="B10" s="78" t="s">
        <v>60</v>
      </c>
      <c r="C10" s="81" t="s">
        <v>25</v>
      </c>
      <c r="D10" s="79">
        <v>15.637091636657715</v>
      </c>
      <c r="E10" s="79">
        <v>15.692843437194824</v>
      </c>
      <c r="F10" s="79">
        <v>15.734101295471191</v>
      </c>
      <c r="G10" s="65">
        <f t="shared" si="0"/>
        <v>15.68801212310791</v>
      </c>
      <c r="H10" s="88">
        <f t="shared" si="1"/>
        <v>4.868495324668181E-2</v>
      </c>
    </row>
    <row r="11" spans="1:8" x14ac:dyDescent="0.3">
      <c r="A11" s="78" t="s">
        <v>61</v>
      </c>
      <c r="B11" s="78" t="s">
        <v>63</v>
      </c>
      <c r="C11" s="81" t="s">
        <v>25</v>
      </c>
      <c r="D11" s="79">
        <v>26.145296096801758</v>
      </c>
      <c r="E11" s="79">
        <v>26.052524566650391</v>
      </c>
      <c r="F11" s="79">
        <v>25.857999801635742</v>
      </c>
      <c r="G11" s="65">
        <f t="shared" si="0"/>
        <v>26.018606821695965</v>
      </c>
      <c r="H11" s="88">
        <f t="shared" si="1"/>
        <v>0.1466206000912722</v>
      </c>
    </row>
    <row r="12" spans="1:8" x14ac:dyDescent="0.3">
      <c r="A12" s="78" t="s">
        <v>61</v>
      </c>
      <c r="B12" s="78" t="s">
        <v>62</v>
      </c>
      <c r="C12" s="81" t="s">
        <v>25</v>
      </c>
      <c r="D12" s="79">
        <v>35.925865173339844</v>
      </c>
      <c r="E12" s="79">
        <v>36.831562042236328</v>
      </c>
      <c r="F12" s="79">
        <v>37.328708648681641</v>
      </c>
      <c r="G12" s="65">
        <f t="shared" si="0"/>
        <v>36.695378621419273</v>
      </c>
      <c r="H12" s="88">
        <f t="shared" si="1"/>
        <v>0.71126780972875425</v>
      </c>
    </row>
    <row r="13" spans="1:8" x14ac:dyDescent="0.3">
      <c r="A13" s="78"/>
      <c r="B13" s="78"/>
      <c r="C13" s="81"/>
      <c r="D13" s="79"/>
      <c r="E13" s="79"/>
      <c r="F13" s="79"/>
      <c r="G13" s="65"/>
      <c r="H13" s="88"/>
    </row>
    <row r="14" spans="1:8" x14ac:dyDescent="0.3">
      <c r="A14" s="78" t="s">
        <v>65</v>
      </c>
      <c r="B14" s="78" t="s">
        <v>60</v>
      </c>
      <c r="C14" s="78" t="s">
        <v>23</v>
      </c>
      <c r="D14" s="79">
        <v>27.089164733886719</v>
      </c>
      <c r="E14" s="79">
        <v>27.177297592163086</v>
      </c>
      <c r="F14" s="79">
        <v>27.398061752319336</v>
      </c>
      <c r="G14" s="65">
        <f t="shared" si="0"/>
        <v>27.221508026123047</v>
      </c>
      <c r="H14" s="88">
        <f t="shared" si="1"/>
        <v>0.15912342333024454</v>
      </c>
    </row>
    <row r="15" spans="1:8" x14ac:dyDescent="0.3">
      <c r="A15" s="78" t="s">
        <v>65</v>
      </c>
      <c r="B15" s="78" t="s">
        <v>63</v>
      </c>
      <c r="C15" s="78" t="s">
        <v>23</v>
      </c>
      <c r="D15" s="79">
        <v>27.324211120605469</v>
      </c>
      <c r="E15" s="79">
        <v>27.393218994140625</v>
      </c>
      <c r="F15" s="79">
        <v>27.55540657043457</v>
      </c>
      <c r="G15" s="65">
        <f t="shared" si="0"/>
        <v>27.424278895060223</v>
      </c>
      <c r="H15" s="88">
        <f t="shared" si="1"/>
        <v>0.11868602314203433</v>
      </c>
    </row>
    <row r="16" spans="1:8" x14ac:dyDescent="0.3">
      <c r="A16" s="78" t="s">
        <v>65</v>
      </c>
      <c r="B16" s="78" t="s">
        <v>62</v>
      </c>
      <c r="C16" s="78" t="s">
        <v>23</v>
      </c>
      <c r="D16" s="79">
        <v>27.364946365356445</v>
      </c>
      <c r="E16" s="79">
        <v>27.386861801147461</v>
      </c>
      <c r="F16" s="79">
        <v>27.561607360839844</v>
      </c>
      <c r="G16" s="65">
        <f t="shared" si="0"/>
        <v>27.43780517578125</v>
      </c>
      <c r="H16" s="88">
        <f t="shared" si="1"/>
        <v>0.10777433530502173</v>
      </c>
    </row>
    <row r="17" spans="1:8" x14ac:dyDescent="0.3">
      <c r="A17" s="78" t="s">
        <v>65</v>
      </c>
      <c r="B17" s="78" t="s">
        <v>60</v>
      </c>
      <c r="C17" s="80" t="s">
        <v>24</v>
      </c>
      <c r="D17" s="79">
        <v>27.150270462036133</v>
      </c>
      <c r="E17" s="79">
        <v>26.534946441650391</v>
      </c>
      <c r="F17" s="79">
        <v>26.804367065429688</v>
      </c>
      <c r="G17" s="65">
        <f t="shared" si="0"/>
        <v>26.829861323038738</v>
      </c>
      <c r="H17" s="88">
        <f t="shared" si="1"/>
        <v>0.30845320616617966</v>
      </c>
    </row>
    <row r="18" spans="1:8" x14ac:dyDescent="0.3">
      <c r="A18" s="78" t="s">
        <v>65</v>
      </c>
      <c r="B18" s="78" t="s">
        <v>63</v>
      </c>
      <c r="C18" s="80" t="s">
        <v>24</v>
      </c>
      <c r="D18" s="79">
        <v>27.069841384887695</v>
      </c>
      <c r="E18" s="79">
        <v>26.964380264282227</v>
      </c>
      <c r="F18" s="79">
        <v>26.876148223876953</v>
      </c>
      <c r="G18" s="65">
        <f t="shared" si="0"/>
        <v>26.970123291015625</v>
      </c>
      <c r="H18" s="88">
        <f t="shared" si="1"/>
        <v>9.6974207512248958E-2</v>
      </c>
    </row>
    <row r="19" spans="1:8" x14ac:dyDescent="0.3">
      <c r="A19" s="78" t="s">
        <v>65</v>
      </c>
      <c r="B19" s="78" t="s">
        <v>62</v>
      </c>
      <c r="C19" s="80" t="s">
        <v>24</v>
      </c>
      <c r="D19" s="79">
        <v>27.295192718505859</v>
      </c>
      <c r="E19" s="79">
        <v>26.991090774536133</v>
      </c>
      <c r="F19" s="79">
        <v>26.851879119873047</v>
      </c>
      <c r="G19" s="65">
        <f t="shared" si="0"/>
        <v>27.046054204305012</v>
      </c>
      <c r="H19" s="88">
        <f t="shared" si="1"/>
        <v>0.22671010264688815</v>
      </c>
    </row>
    <row r="20" spans="1:8" x14ac:dyDescent="0.3">
      <c r="A20" s="78" t="s">
        <v>65</v>
      </c>
      <c r="B20" s="78" t="s">
        <v>60</v>
      </c>
      <c r="C20" s="81" t="s">
        <v>25</v>
      </c>
      <c r="D20" s="79">
        <v>15.851434707641602</v>
      </c>
      <c r="E20" s="79">
        <v>15.737767219543457</v>
      </c>
      <c r="F20" s="79">
        <v>15.715329170227051</v>
      </c>
      <c r="G20" s="65">
        <f t="shared" si="0"/>
        <v>15.768177032470703</v>
      </c>
      <c r="H20" s="88">
        <f t="shared" si="1"/>
        <v>7.2970863160774641E-2</v>
      </c>
    </row>
    <row r="21" spans="1:8" x14ac:dyDescent="0.3">
      <c r="A21" s="78" t="s">
        <v>65</v>
      </c>
      <c r="B21" s="78" t="s">
        <v>63</v>
      </c>
      <c r="C21" s="81" t="s">
        <v>25</v>
      </c>
      <c r="D21" s="79">
        <v>25.633085250854492</v>
      </c>
      <c r="E21" s="79">
        <v>25.762943267822266</v>
      </c>
      <c r="F21" s="79">
        <v>25.732830047607422</v>
      </c>
      <c r="G21" s="65">
        <f t="shared" si="0"/>
        <v>25.709619522094727</v>
      </c>
      <c r="H21" s="88">
        <f t="shared" si="1"/>
        <v>6.7969276247671226E-2</v>
      </c>
    </row>
    <row r="22" spans="1:8" x14ac:dyDescent="0.3">
      <c r="A22" s="78" t="s">
        <v>65</v>
      </c>
      <c r="B22" s="78" t="s">
        <v>62</v>
      </c>
      <c r="C22" s="81" t="s">
        <v>25</v>
      </c>
      <c r="D22" s="79">
        <v>32.950004577636719</v>
      </c>
      <c r="E22" s="79">
        <v>33.337909698486328</v>
      </c>
      <c r="F22" s="79">
        <v>32.332412719726563</v>
      </c>
      <c r="G22" s="65">
        <f t="shared" si="0"/>
        <v>32.873442331949867</v>
      </c>
      <c r="H22" s="88">
        <f t="shared" si="1"/>
        <v>0.50710193913276869</v>
      </c>
    </row>
    <row r="23" spans="1:8" x14ac:dyDescent="0.3">
      <c r="A23" s="78"/>
      <c r="B23" s="78"/>
      <c r="C23" s="81"/>
      <c r="D23" s="79"/>
      <c r="E23" s="79"/>
      <c r="F23" s="79"/>
      <c r="G23" s="65"/>
      <c r="H23" s="88"/>
    </row>
    <row r="24" spans="1:8" x14ac:dyDescent="0.3">
      <c r="A24" s="78" t="s">
        <v>64</v>
      </c>
      <c r="B24" s="78" t="s">
        <v>60</v>
      </c>
      <c r="C24" s="78" t="s">
        <v>23</v>
      </c>
      <c r="D24" s="79">
        <v>32.946372985839844</v>
      </c>
      <c r="E24" s="79">
        <v>33.568653106689453</v>
      </c>
      <c r="F24" s="79">
        <v>33.717205047607422</v>
      </c>
      <c r="G24" s="65">
        <f t="shared" si="0"/>
        <v>33.410743713378906</v>
      </c>
      <c r="H24" s="88">
        <f t="shared" si="1"/>
        <v>0.40895849328995798</v>
      </c>
    </row>
    <row r="25" spans="1:8" x14ac:dyDescent="0.3">
      <c r="A25" s="78" t="s">
        <v>64</v>
      </c>
      <c r="B25" s="78" t="s">
        <v>63</v>
      </c>
      <c r="C25" s="78" t="s">
        <v>23</v>
      </c>
      <c r="D25" s="79">
        <v>33.244979858398438</v>
      </c>
      <c r="E25" s="79">
        <v>33.259181976318359</v>
      </c>
      <c r="F25" s="79">
        <v>33.464969635009766</v>
      </c>
      <c r="G25" s="65">
        <f t="shared" si="0"/>
        <v>33.323043823242188</v>
      </c>
      <c r="H25" s="88">
        <f t="shared" si="1"/>
        <v>0.12311631521763212</v>
      </c>
    </row>
    <row r="26" spans="1:8" x14ac:dyDescent="0.3">
      <c r="A26" s="78" t="s">
        <v>64</v>
      </c>
      <c r="B26" s="78" t="s">
        <v>62</v>
      </c>
      <c r="C26" s="78" t="s">
        <v>23</v>
      </c>
      <c r="D26" s="79">
        <v>33.196601867675781</v>
      </c>
      <c r="E26" s="79">
        <v>33.541423797607422</v>
      </c>
      <c r="F26" s="79">
        <v>33.666584014892578</v>
      </c>
      <c r="G26" s="65">
        <f t="shared" si="0"/>
        <v>33.468203226725258</v>
      </c>
      <c r="H26" s="88">
        <f t="shared" si="1"/>
        <v>0.24339626882074414</v>
      </c>
    </row>
    <row r="27" spans="1:8" x14ac:dyDescent="0.3">
      <c r="A27" s="78" t="s">
        <v>64</v>
      </c>
      <c r="B27" s="78" t="s">
        <v>60</v>
      </c>
      <c r="C27" s="80" t="s">
        <v>24</v>
      </c>
      <c r="D27" s="79">
        <v>33.214420318603516</v>
      </c>
      <c r="E27" s="79">
        <v>34.242504119873047</v>
      </c>
      <c r="F27" s="79">
        <v>33.015914916992188</v>
      </c>
      <c r="G27" s="65">
        <f t="shared" si="0"/>
        <v>33.490946451822914</v>
      </c>
      <c r="H27" s="88">
        <f t="shared" si="1"/>
        <v>0.65839220448068103</v>
      </c>
    </row>
    <row r="28" spans="1:8" x14ac:dyDescent="0.3">
      <c r="A28" s="78" t="s">
        <v>64</v>
      </c>
      <c r="B28" s="78" t="s">
        <v>63</v>
      </c>
      <c r="C28" s="80" t="s">
        <v>24</v>
      </c>
      <c r="D28" s="79">
        <v>33.694969177246094</v>
      </c>
      <c r="E28" s="79">
        <v>33.417255401611328</v>
      </c>
      <c r="F28" s="79">
        <v>33.284271240234375</v>
      </c>
      <c r="G28" s="65">
        <f t="shared" si="0"/>
        <v>33.46549860636393</v>
      </c>
      <c r="H28" s="88">
        <f t="shared" si="1"/>
        <v>0.20955608788584904</v>
      </c>
    </row>
    <row r="29" spans="1:8" x14ac:dyDescent="0.3">
      <c r="A29" s="78" t="s">
        <v>64</v>
      </c>
      <c r="B29" s="78" t="s">
        <v>62</v>
      </c>
      <c r="C29" s="80" t="s">
        <v>24</v>
      </c>
      <c r="D29" s="79">
        <v>33.638065338134766</v>
      </c>
      <c r="E29" s="79">
        <v>34.378704071044922</v>
      </c>
      <c r="F29" s="79">
        <v>33.379840850830078</v>
      </c>
      <c r="G29" s="65">
        <f t="shared" si="0"/>
        <v>33.798870086669922</v>
      </c>
      <c r="H29" s="88">
        <f t="shared" si="1"/>
        <v>0.51848390383702658</v>
      </c>
    </row>
    <row r="30" spans="1:8" x14ac:dyDescent="0.3">
      <c r="A30" s="78" t="s">
        <v>64</v>
      </c>
      <c r="B30" s="78" t="s">
        <v>60</v>
      </c>
      <c r="C30" s="81" t="s">
        <v>25</v>
      </c>
      <c r="D30" s="79">
        <v>15.894488334655762</v>
      </c>
      <c r="E30" s="79">
        <v>15.807165145874023</v>
      </c>
      <c r="F30" s="79">
        <v>15.669487953186035</v>
      </c>
      <c r="G30" s="65">
        <f t="shared" si="0"/>
        <v>15.790380477905273</v>
      </c>
      <c r="H30" s="88">
        <f t="shared" si="1"/>
        <v>0.11343538568055607</v>
      </c>
    </row>
    <row r="31" spans="1:8" x14ac:dyDescent="0.3">
      <c r="A31" s="78" t="s">
        <v>64</v>
      </c>
      <c r="B31" s="78" t="s">
        <v>63</v>
      </c>
      <c r="C31" s="81" t="s">
        <v>25</v>
      </c>
      <c r="D31" s="79">
        <v>25.651321411132813</v>
      </c>
      <c r="E31" s="79">
        <v>25.588504791259766</v>
      </c>
      <c r="F31" s="79">
        <v>25.724081039428711</v>
      </c>
      <c r="G31" s="65">
        <f t="shared" si="0"/>
        <v>25.654635747273762</v>
      </c>
      <c r="H31" s="88">
        <f t="shared" si="1"/>
        <v>6.7848864286244842E-2</v>
      </c>
    </row>
    <row r="32" spans="1:8" x14ac:dyDescent="0.3">
      <c r="A32" s="78" t="s">
        <v>64</v>
      </c>
      <c r="B32" s="78" t="s">
        <v>62</v>
      </c>
      <c r="C32" s="81" t="s">
        <v>25</v>
      </c>
      <c r="D32" s="79">
        <v>33.091953277587891</v>
      </c>
      <c r="E32" s="79">
        <v>32.466140747070313</v>
      </c>
      <c r="F32" s="79">
        <v>33.159126281738281</v>
      </c>
      <c r="G32" s="65">
        <f t="shared" si="0"/>
        <v>32.905740102132164</v>
      </c>
      <c r="H32" s="88">
        <f t="shared" si="1"/>
        <v>0.38218287226109737</v>
      </c>
    </row>
    <row r="33" spans="1:8" x14ac:dyDescent="0.3">
      <c r="A33" s="78"/>
      <c r="B33" s="78"/>
      <c r="C33" s="81"/>
      <c r="D33" s="79"/>
      <c r="E33" s="79"/>
      <c r="F33" s="79"/>
      <c r="G33" s="65"/>
      <c r="H33" s="88"/>
    </row>
    <row r="34" spans="1:8" x14ac:dyDescent="0.3">
      <c r="A34" s="78" t="s">
        <v>3</v>
      </c>
      <c r="B34" s="78"/>
      <c r="C34" s="78" t="s">
        <v>23</v>
      </c>
      <c r="D34" s="79">
        <v>37.513988494873047</v>
      </c>
      <c r="E34" s="83"/>
      <c r="F34" s="83"/>
      <c r="G34" s="83"/>
      <c r="H34" s="83"/>
    </row>
    <row r="35" spans="1:8" x14ac:dyDescent="0.3">
      <c r="A35" s="82" t="s">
        <v>3</v>
      </c>
      <c r="B35" s="82"/>
      <c r="C35" s="78" t="s">
        <v>24</v>
      </c>
      <c r="D35" s="83" t="s">
        <v>2</v>
      </c>
      <c r="E35" s="83"/>
      <c r="F35" s="83"/>
      <c r="G35" s="83"/>
      <c r="H35" s="83"/>
    </row>
    <row r="36" spans="1:8" x14ac:dyDescent="0.3">
      <c r="A36" s="82" t="s">
        <v>3</v>
      </c>
      <c r="B36" s="82"/>
      <c r="C36" s="78" t="s">
        <v>25</v>
      </c>
      <c r="D36" s="83" t="s">
        <v>2</v>
      </c>
      <c r="E36" s="83"/>
      <c r="F36" s="83"/>
      <c r="G36" s="83"/>
      <c r="H36" s="83"/>
    </row>
    <row r="37" spans="1:8" x14ac:dyDescent="0.3">
      <c r="A37" s="37"/>
      <c r="B37" s="37"/>
      <c r="C37" s="37"/>
      <c r="D37" s="83"/>
      <c r="E37" s="83"/>
      <c r="F37" s="83"/>
      <c r="G37" s="83"/>
      <c r="H37" s="83"/>
    </row>
    <row r="38" spans="1:8" x14ac:dyDescent="0.3">
      <c r="A38" s="37"/>
      <c r="B38" s="37"/>
      <c r="C38" s="37"/>
      <c r="D38" s="83"/>
      <c r="E38" s="83"/>
      <c r="F38" s="83"/>
      <c r="G38" s="83"/>
      <c r="H38" s="83"/>
    </row>
  </sheetData>
  <phoneticPr fontId="5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Singleplex </vt:lpstr>
      <vt:lpstr>Multiplex - 16S</vt:lpstr>
      <vt:lpstr>Multiplex - rpoB</vt:lpstr>
      <vt:lpstr>Multiplex - ITS</vt:lpstr>
      <vt:lpstr>LOD for M. bovis</vt:lpstr>
      <vt:lpstr>LOD for M. californicum</vt:lpstr>
      <vt:lpstr>LOD for A. laidlawii</vt:lpstr>
      <vt:lpstr>Multispecies infection</vt:lpstr>
    </vt:vector>
  </TitlesOfParts>
  <Company>University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Alysia Parker</dc:creator>
  <cp:lastModifiedBy>Maria Marco</cp:lastModifiedBy>
  <cp:lastPrinted>2019-05-03T18:22:26Z</cp:lastPrinted>
  <dcterms:created xsi:type="dcterms:W3CDTF">2016-12-22T06:12:49Z</dcterms:created>
  <dcterms:modified xsi:type="dcterms:W3CDTF">2021-03-18T00:00:02Z</dcterms:modified>
</cp:coreProperties>
</file>