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attanawat\paper\Nyi\Final\RV1\R2\"/>
    </mc:Choice>
  </mc:AlternateContent>
  <xr:revisionPtr revIDLastSave="0" documentId="8_{47E6ED89-04C8-4208-86A7-21B409DF49A4}" xr6:coauthVersionLast="46" xr6:coauthVersionMax="46" xr10:uidLastSave="{00000000-0000-0000-0000-000000000000}"/>
  <bookViews>
    <workbookView xWindow="780" yWindow="780" windowWidth="14160" windowHeight="11730" xr2:uid="{766DC417-E622-45A0-88E7-2D6EFBC87C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" l="1"/>
  <c r="V11" i="1"/>
  <c r="U11" i="1"/>
  <c r="T11" i="1"/>
  <c r="S11" i="1"/>
  <c r="W10" i="1"/>
  <c r="V10" i="1"/>
  <c r="U10" i="1"/>
  <c r="T10" i="1"/>
  <c r="S10" i="1"/>
  <c r="W9" i="1"/>
  <c r="V9" i="1"/>
  <c r="U9" i="1"/>
  <c r="T9" i="1"/>
  <c r="S9" i="1"/>
  <c r="W8" i="1"/>
  <c r="V8" i="1"/>
  <c r="U8" i="1"/>
  <c r="T8" i="1"/>
  <c r="S8" i="1"/>
  <c r="W7" i="1"/>
  <c r="V7" i="1"/>
  <c r="U7" i="1"/>
  <c r="T7" i="1"/>
  <c r="S7" i="1"/>
  <c r="W6" i="1"/>
  <c r="V6" i="1"/>
  <c r="U6" i="1"/>
  <c r="T6" i="1"/>
  <c r="S6" i="1"/>
  <c r="W5" i="1"/>
  <c r="V5" i="1"/>
  <c r="U5" i="1"/>
  <c r="T5" i="1"/>
  <c r="S5" i="1"/>
  <c r="M14" i="1"/>
  <c r="K14" i="1"/>
  <c r="I14" i="1"/>
  <c r="G14" i="1"/>
  <c r="E14" i="1"/>
  <c r="C14" i="1"/>
  <c r="O13" i="1"/>
  <c r="O12" i="1"/>
  <c r="O11" i="1"/>
  <c r="N11" i="1" s="1"/>
  <c r="O10" i="1"/>
  <c r="N10" i="1" s="1"/>
  <c r="O9" i="1"/>
  <c r="N9" i="1" s="1"/>
  <c r="O8" i="1"/>
  <c r="N8" i="1" s="1"/>
  <c r="O7" i="1"/>
  <c r="N7" i="1" s="1"/>
  <c r="O6" i="1"/>
  <c r="N6" i="1" s="1"/>
  <c r="O5" i="1"/>
  <c r="N5" i="1" s="1"/>
  <c r="D8" i="1" l="1"/>
  <c r="O14" i="1"/>
  <c r="F5" i="1"/>
  <c r="F6" i="1"/>
  <c r="F7" i="1"/>
  <c r="F8" i="1"/>
  <c r="F9" i="1"/>
  <c r="F10" i="1"/>
  <c r="F11" i="1"/>
  <c r="D5" i="1"/>
  <c r="H5" i="1"/>
  <c r="H6" i="1"/>
  <c r="H7" i="1"/>
  <c r="H8" i="1"/>
  <c r="H9" i="1"/>
  <c r="H10" i="1"/>
  <c r="H11" i="1"/>
  <c r="D7" i="1"/>
  <c r="D9" i="1"/>
  <c r="J5" i="1"/>
  <c r="J6" i="1"/>
  <c r="J7" i="1"/>
  <c r="J8" i="1"/>
  <c r="J9" i="1"/>
  <c r="J10" i="1"/>
  <c r="J11" i="1"/>
  <c r="D6" i="1"/>
  <c r="D11" i="1"/>
  <c r="L5" i="1"/>
  <c r="L6" i="1"/>
  <c r="L7" i="1"/>
  <c r="L8" i="1"/>
  <c r="L9" i="1"/>
  <c r="L10" i="1"/>
  <c r="L11" i="1"/>
  <c r="D10" i="1"/>
  <c r="P8" i="1" l="1"/>
  <c r="P10" i="1"/>
  <c r="P11" i="1"/>
  <c r="P6" i="1"/>
  <c r="P9" i="1"/>
  <c r="P7" i="1"/>
  <c r="P5" i="1"/>
</calcChain>
</file>

<file path=xl/sharedStrings.xml><?xml version="1.0" encoding="utf-8"?>
<sst xmlns="http://schemas.openxmlformats.org/spreadsheetml/2006/main" count="39" uniqueCount="28">
  <si>
    <t>Adult</t>
  </si>
  <si>
    <t>Sub_Adult</t>
  </si>
  <si>
    <t>Juvnile</t>
  </si>
  <si>
    <t>Calf</t>
  </si>
  <si>
    <t>Total</t>
  </si>
  <si>
    <t xml:space="preserve">Male </t>
  </si>
  <si>
    <t>%</t>
  </si>
  <si>
    <t>Female</t>
  </si>
  <si>
    <t>Herd_001</t>
  </si>
  <si>
    <t>Herd_002</t>
  </si>
  <si>
    <t>Herd_003</t>
  </si>
  <si>
    <t>Herd_004</t>
  </si>
  <si>
    <t>Herd_005</t>
  </si>
  <si>
    <t>Herd_006</t>
  </si>
  <si>
    <t>Herd_007</t>
  </si>
  <si>
    <t xml:space="preserve">Herd of Male </t>
  </si>
  <si>
    <t>Solitary Male</t>
  </si>
  <si>
    <t xml:space="preserve">Elephnat Herd Population and Sex Structure in Phu Khieo Wildlife Sanctuary </t>
  </si>
  <si>
    <t>Sex ratio</t>
  </si>
  <si>
    <t>Reproductive Ratio</t>
  </si>
  <si>
    <t>AM</t>
  </si>
  <si>
    <t>AF</t>
  </si>
  <si>
    <t>SM</t>
  </si>
  <si>
    <t>SF</t>
  </si>
  <si>
    <t>JU</t>
  </si>
  <si>
    <t>CL</t>
  </si>
  <si>
    <t>CA</t>
  </si>
  <si>
    <t xml:space="preserve">Sex ratio And Reproductive ratio in Phu Khieo Wildlife Sanctuary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</si>
</sst>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2" fillId="0" borderId="2" xfId="0" applyFont="1" applyBorder="1"/>
    <xf numFmtId="2" fontId="2" fillId="0" borderId="2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49DC5-4A08-4559-A03D-8833F90CB102}">
  <dimension ref="B1:Z14"/>
  <sheetViews>
    <sheetView tabSelected="1" topLeftCell="H1" workbookViewId="0">
      <selection activeCell="T14" sqref="T14"/>
    </sheetView>
  </sheetViews>
  <sheetFormatPr defaultRowHeight="15" x14ac:dyDescent="0.25"/>
  <cols>
    <col min="2" max="2" width="13.140625" bestFit="1" customWidth="1"/>
  </cols>
  <sheetData>
    <row r="1" spans="2:26" x14ac:dyDescent="0.25">
      <c r="C1" s="20" t="s">
        <v>17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R1" s="20" t="s">
        <v>27</v>
      </c>
      <c r="S1" s="20"/>
      <c r="T1" s="20"/>
      <c r="U1" s="20"/>
      <c r="V1" s="20"/>
      <c r="W1" s="20"/>
      <c r="X1" s="20"/>
      <c r="Y1" s="20"/>
      <c r="Z1" s="20"/>
    </row>
    <row r="2" spans="2:26" x14ac:dyDescent="0.2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R2" s="20"/>
      <c r="S2" s="20"/>
      <c r="T2" s="20"/>
      <c r="U2" s="20"/>
      <c r="V2" s="20"/>
      <c r="W2" s="20"/>
      <c r="X2" s="20"/>
      <c r="Y2" s="20"/>
      <c r="Z2" s="20"/>
    </row>
    <row r="3" spans="2:26" ht="15.75" x14ac:dyDescent="0.25">
      <c r="B3" s="1"/>
      <c r="C3" s="21" t="s">
        <v>0</v>
      </c>
      <c r="D3" s="21"/>
      <c r="E3" s="21"/>
      <c r="F3" s="21"/>
      <c r="G3" s="21" t="s">
        <v>1</v>
      </c>
      <c r="H3" s="21"/>
      <c r="I3" s="21"/>
      <c r="J3" s="21"/>
      <c r="K3" s="21" t="s">
        <v>2</v>
      </c>
      <c r="L3" s="21"/>
      <c r="M3" s="21" t="s">
        <v>3</v>
      </c>
      <c r="N3" s="21"/>
      <c r="O3" s="21" t="s">
        <v>4</v>
      </c>
      <c r="P3" s="21"/>
      <c r="R3" s="19" t="s">
        <v>18</v>
      </c>
      <c r="S3" s="19"/>
      <c r="T3" s="19"/>
      <c r="U3" s="19"/>
      <c r="V3" s="19"/>
      <c r="W3" s="19"/>
      <c r="X3" s="19" t="s">
        <v>19</v>
      </c>
      <c r="Y3" s="19"/>
      <c r="Z3" s="19"/>
    </row>
    <row r="4" spans="2:26" ht="15.75" x14ac:dyDescent="0.25">
      <c r="B4" s="2"/>
      <c r="C4" s="2" t="s">
        <v>5</v>
      </c>
      <c r="D4" s="2" t="s">
        <v>6</v>
      </c>
      <c r="E4" s="2" t="s">
        <v>7</v>
      </c>
      <c r="F4" s="2" t="s">
        <v>6</v>
      </c>
      <c r="G4" s="2" t="s">
        <v>5</v>
      </c>
      <c r="H4" s="2" t="s">
        <v>6</v>
      </c>
      <c r="I4" s="2" t="s">
        <v>7</v>
      </c>
      <c r="J4" s="2" t="s">
        <v>6</v>
      </c>
      <c r="K4" s="2"/>
      <c r="L4" s="2" t="s">
        <v>6</v>
      </c>
      <c r="M4" s="2"/>
      <c r="N4" s="3" t="s">
        <v>6</v>
      </c>
      <c r="O4" s="4"/>
      <c r="P4" s="3" t="s">
        <v>6</v>
      </c>
      <c r="R4" s="8" t="s">
        <v>20</v>
      </c>
      <c r="S4" s="8" t="s">
        <v>21</v>
      </c>
      <c r="T4" s="8" t="s">
        <v>22</v>
      </c>
      <c r="U4" s="8" t="s">
        <v>23</v>
      </c>
      <c r="V4" s="8" t="s">
        <v>24</v>
      </c>
      <c r="W4" s="8" t="s">
        <v>25</v>
      </c>
      <c r="X4" s="9" t="s">
        <v>21</v>
      </c>
      <c r="Y4" s="8" t="s">
        <v>24</v>
      </c>
      <c r="Z4" s="8" t="s">
        <v>26</v>
      </c>
    </row>
    <row r="5" spans="2:26" ht="15.75" x14ac:dyDescent="0.25">
      <c r="B5" s="1" t="s">
        <v>8</v>
      </c>
      <c r="C5" s="1">
        <v>2</v>
      </c>
      <c r="D5" s="1">
        <f>(C5/O5)*100</f>
        <v>16.666666666666664</v>
      </c>
      <c r="E5" s="1">
        <v>6</v>
      </c>
      <c r="F5" s="1">
        <f>(E5/O5)*100</f>
        <v>50</v>
      </c>
      <c r="G5" s="1">
        <v>0</v>
      </c>
      <c r="H5" s="1">
        <f>(G5/O5)*100</f>
        <v>0</v>
      </c>
      <c r="I5" s="1">
        <v>2</v>
      </c>
      <c r="J5" s="1">
        <f>(I5/O5)*100</f>
        <v>16.666666666666664</v>
      </c>
      <c r="K5" s="1">
        <v>2</v>
      </c>
      <c r="L5" s="1">
        <f>(K5/O5)*100</f>
        <v>16.666666666666664</v>
      </c>
      <c r="M5" s="1">
        <v>0</v>
      </c>
      <c r="N5" s="1">
        <f t="shared" ref="N5:N11" si="0">(M5/O5)*100</f>
        <v>0</v>
      </c>
      <c r="O5" s="1">
        <f>(C5+E5+G5+I5+K5+M5)</f>
        <v>12</v>
      </c>
      <c r="P5" s="1">
        <f>(D5+F5+H5+J5+L5+N5)</f>
        <v>99.999999999999972</v>
      </c>
      <c r="R5" s="10">
        <v>1</v>
      </c>
      <c r="S5" s="11">
        <f>E5/C5</f>
        <v>3</v>
      </c>
      <c r="T5" s="11">
        <f>G5/E5</f>
        <v>0</v>
      </c>
      <c r="U5" s="11">
        <f>I5/E5</f>
        <v>0.33333333333333331</v>
      </c>
      <c r="V5" s="11">
        <f>K5/E5</f>
        <v>0.33333333333333331</v>
      </c>
      <c r="W5" s="11">
        <f>M5/E5</f>
        <v>0</v>
      </c>
      <c r="X5" s="12">
        <v>1</v>
      </c>
      <c r="Y5" s="13">
        <v>0.33</v>
      </c>
      <c r="Z5" s="13">
        <v>0</v>
      </c>
    </row>
    <row r="6" spans="2:26" ht="15.75" x14ac:dyDescent="0.25">
      <c r="B6" s="1" t="s">
        <v>9</v>
      </c>
      <c r="C6" s="1">
        <v>3</v>
      </c>
      <c r="D6" s="1">
        <f t="shared" ref="D6:D10" si="1">(C6/O6)*100</f>
        <v>13.636363636363635</v>
      </c>
      <c r="E6" s="1">
        <v>10</v>
      </c>
      <c r="F6" s="1">
        <f t="shared" ref="F6:F11" si="2">(E6/O6)*100</f>
        <v>45.454545454545453</v>
      </c>
      <c r="G6" s="1">
        <v>5</v>
      </c>
      <c r="H6" s="1">
        <f t="shared" ref="H6:H11" si="3">(G6/O6)*100</f>
        <v>22.727272727272727</v>
      </c>
      <c r="I6" s="1">
        <v>2</v>
      </c>
      <c r="J6" s="1">
        <f t="shared" ref="J6:J11" si="4">(I6/O6)*100</f>
        <v>9.0909090909090917</v>
      </c>
      <c r="K6" s="1">
        <v>2</v>
      </c>
      <c r="L6" s="1">
        <f t="shared" ref="L6:L11" si="5">(K6/O6)*100</f>
        <v>9.0909090909090917</v>
      </c>
      <c r="M6" s="1">
        <v>0</v>
      </c>
      <c r="N6" s="1">
        <f t="shared" si="0"/>
        <v>0</v>
      </c>
      <c r="O6" s="1">
        <f>(C6+E6+G6+I6+K6+M6)</f>
        <v>22</v>
      </c>
      <c r="P6" s="1">
        <f t="shared" ref="P6:P11" si="6">(D6+F6+H6+J6+L6+N6)</f>
        <v>100</v>
      </c>
      <c r="Q6" s="15"/>
      <c r="R6" s="10">
        <v>1</v>
      </c>
      <c r="S6" s="11">
        <f>E6/C6</f>
        <v>3.3333333333333335</v>
      </c>
      <c r="T6" s="11">
        <f t="shared" ref="T6:T11" si="7">G6/E6</f>
        <v>0.5</v>
      </c>
      <c r="U6" s="11">
        <f t="shared" ref="U6:U11" si="8">I6/E6</f>
        <v>0.2</v>
      </c>
      <c r="V6" s="11">
        <f t="shared" ref="V6:V11" si="9">K6/E6</f>
        <v>0.2</v>
      </c>
      <c r="W6" s="11">
        <f t="shared" ref="W6:W11" si="10">M6/E6</f>
        <v>0</v>
      </c>
      <c r="X6" s="12">
        <v>1</v>
      </c>
      <c r="Y6" s="13">
        <v>0.2</v>
      </c>
      <c r="Z6" s="13">
        <v>0</v>
      </c>
    </row>
    <row r="7" spans="2:26" ht="15.75" x14ac:dyDescent="0.25">
      <c r="B7" s="1" t="s">
        <v>10</v>
      </c>
      <c r="C7" s="1">
        <v>6</v>
      </c>
      <c r="D7" s="1">
        <f t="shared" si="1"/>
        <v>24</v>
      </c>
      <c r="E7" s="1">
        <v>10</v>
      </c>
      <c r="F7" s="1">
        <f t="shared" si="2"/>
        <v>40</v>
      </c>
      <c r="G7" s="1">
        <v>3</v>
      </c>
      <c r="H7" s="1">
        <f t="shared" si="3"/>
        <v>12</v>
      </c>
      <c r="I7" s="1">
        <v>2</v>
      </c>
      <c r="J7" s="1">
        <f t="shared" si="4"/>
        <v>8</v>
      </c>
      <c r="K7" s="1">
        <v>2</v>
      </c>
      <c r="L7" s="1">
        <f t="shared" si="5"/>
        <v>8</v>
      </c>
      <c r="M7" s="1">
        <v>2</v>
      </c>
      <c r="N7" s="1">
        <f t="shared" si="0"/>
        <v>8</v>
      </c>
      <c r="O7" s="1">
        <f>(C7+E7+G7+I7+K7+M7)</f>
        <v>25</v>
      </c>
      <c r="P7" s="1">
        <f t="shared" si="6"/>
        <v>100</v>
      </c>
      <c r="Q7" s="15"/>
      <c r="R7" s="14">
        <v>1</v>
      </c>
      <c r="S7" s="11">
        <f t="shared" ref="S7:S11" si="11">E7/C7</f>
        <v>1.6666666666666667</v>
      </c>
      <c r="T7" s="11">
        <f t="shared" si="7"/>
        <v>0.3</v>
      </c>
      <c r="U7" s="11">
        <f t="shared" si="8"/>
        <v>0.2</v>
      </c>
      <c r="V7" s="11">
        <f t="shared" si="9"/>
        <v>0.2</v>
      </c>
      <c r="W7" s="11">
        <f t="shared" si="10"/>
        <v>0.2</v>
      </c>
      <c r="X7" s="12">
        <v>1</v>
      </c>
      <c r="Y7" s="13">
        <v>0.2</v>
      </c>
      <c r="Z7" s="13">
        <v>0.2</v>
      </c>
    </row>
    <row r="8" spans="2:26" ht="15.75" x14ac:dyDescent="0.25">
      <c r="B8" s="1" t="s">
        <v>11</v>
      </c>
      <c r="C8" s="1">
        <v>2</v>
      </c>
      <c r="D8" s="1">
        <f t="shared" si="1"/>
        <v>15.384615384615385</v>
      </c>
      <c r="E8" s="1">
        <v>5</v>
      </c>
      <c r="F8" s="1">
        <f t="shared" si="2"/>
        <v>38.461538461538467</v>
      </c>
      <c r="G8" s="1">
        <v>2</v>
      </c>
      <c r="H8" s="1">
        <f t="shared" si="3"/>
        <v>15.384615384615385</v>
      </c>
      <c r="I8" s="1">
        <v>1</v>
      </c>
      <c r="J8" s="1">
        <f t="shared" si="4"/>
        <v>7.6923076923076925</v>
      </c>
      <c r="K8" s="1">
        <v>3</v>
      </c>
      <c r="L8" s="1">
        <f t="shared" si="5"/>
        <v>23.076923076923077</v>
      </c>
      <c r="M8" s="1">
        <v>0</v>
      </c>
      <c r="N8" s="1">
        <f t="shared" si="0"/>
        <v>0</v>
      </c>
      <c r="O8" s="1">
        <f t="shared" ref="O8:O13" si="12">(C8+E8+G8+I8+K8+M8)</f>
        <v>13</v>
      </c>
      <c r="P8" s="1">
        <f t="shared" si="6"/>
        <v>100.00000000000001</v>
      </c>
      <c r="Q8" s="15"/>
      <c r="R8" s="14">
        <v>1</v>
      </c>
      <c r="S8" s="11">
        <f t="shared" si="11"/>
        <v>2.5</v>
      </c>
      <c r="T8" s="11">
        <f t="shared" si="7"/>
        <v>0.4</v>
      </c>
      <c r="U8" s="11">
        <f t="shared" si="8"/>
        <v>0.2</v>
      </c>
      <c r="V8" s="11">
        <f t="shared" si="9"/>
        <v>0.6</v>
      </c>
      <c r="W8" s="11">
        <f t="shared" si="10"/>
        <v>0</v>
      </c>
      <c r="X8" s="12">
        <v>1</v>
      </c>
      <c r="Y8" s="13">
        <v>0.6</v>
      </c>
      <c r="Z8" s="13">
        <v>0</v>
      </c>
    </row>
    <row r="9" spans="2:26" ht="15.75" x14ac:dyDescent="0.25">
      <c r="B9" s="1" t="s">
        <v>12</v>
      </c>
      <c r="C9" s="1">
        <v>4</v>
      </c>
      <c r="D9" s="1">
        <f t="shared" si="1"/>
        <v>33.333333333333329</v>
      </c>
      <c r="E9" s="1">
        <v>6</v>
      </c>
      <c r="F9" s="1">
        <f t="shared" si="2"/>
        <v>50</v>
      </c>
      <c r="G9" s="1">
        <v>0</v>
      </c>
      <c r="H9" s="1">
        <f t="shared" si="3"/>
        <v>0</v>
      </c>
      <c r="I9" s="1">
        <v>1</v>
      </c>
      <c r="J9" s="1">
        <f t="shared" si="4"/>
        <v>8.3333333333333321</v>
      </c>
      <c r="K9" s="1">
        <v>0</v>
      </c>
      <c r="L9" s="1">
        <f t="shared" si="5"/>
        <v>0</v>
      </c>
      <c r="M9" s="1">
        <v>1</v>
      </c>
      <c r="N9" s="1">
        <f t="shared" si="0"/>
        <v>8.3333333333333321</v>
      </c>
      <c r="O9" s="1">
        <f t="shared" si="12"/>
        <v>12</v>
      </c>
      <c r="P9" s="1">
        <f t="shared" si="6"/>
        <v>99.999999999999986</v>
      </c>
      <c r="Q9" s="15"/>
      <c r="R9" s="14">
        <v>1</v>
      </c>
      <c r="S9" s="11">
        <f t="shared" si="11"/>
        <v>1.5</v>
      </c>
      <c r="T9" s="11">
        <f t="shared" si="7"/>
        <v>0</v>
      </c>
      <c r="U9" s="11">
        <f t="shared" si="8"/>
        <v>0.16666666666666666</v>
      </c>
      <c r="V9" s="11">
        <f t="shared" si="9"/>
        <v>0</v>
      </c>
      <c r="W9" s="11">
        <f t="shared" si="10"/>
        <v>0.16666666666666666</v>
      </c>
      <c r="X9" s="12">
        <v>1</v>
      </c>
      <c r="Y9" s="13">
        <v>0</v>
      </c>
      <c r="Z9" s="13">
        <v>0.17</v>
      </c>
    </row>
    <row r="10" spans="2:26" ht="15.75" x14ac:dyDescent="0.25">
      <c r="B10" s="1" t="s">
        <v>13</v>
      </c>
      <c r="C10" s="1">
        <v>3</v>
      </c>
      <c r="D10" s="1">
        <f t="shared" si="1"/>
        <v>21.428571428571427</v>
      </c>
      <c r="E10" s="1">
        <v>4</v>
      </c>
      <c r="F10" s="1">
        <f t="shared" si="2"/>
        <v>28.571428571428569</v>
      </c>
      <c r="G10" s="1">
        <v>4</v>
      </c>
      <c r="H10" s="1">
        <f t="shared" si="3"/>
        <v>28.571428571428569</v>
      </c>
      <c r="I10" s="1">
        <v>1</v>
      </c>
      <c r="J10" s="1">
        <f t="shared" si="4"/>
        <v>7.1428571428571423</v>
      </c>
      <c r="K10" s="1">
        <v>0</v>
      </c>
      <c r="L10" s="1">
        <f t="shared" si="5"/>
        <v>0</v>
      </c>
      <c r="M10" s="1">
        <v>2</v>
      </c>
      <c r="N10" s="1">
        <f t="shared" si="0"/>
        <v>14.285714285714285</v>
      </c>
      <c r="O10" s="1">
        <f t="shared" si="12"/>
        <v>14</v>
      </c>
      <c r="P10" s="1">
        <f t="shared" si="6"/>
        <v>100</v>
      </c>
      <c r="Q10" s="15"/>
      <c r="R10" s="14">
        <v>1</v>
      </c>
      <c r="S10" s="11">
        <f t="shared" si="11"/>
        <v>1.3333333333333333</v>
      </c>
      <c r="T10" s="11">
        <f t="shared" si="7"/>
        <v>1</v>
      </c>
      <c r="U10" s="11">
        <f t="shared" si="8"/>
        <v>0.25</v>
      </c>
      <c r="V10" s="11">
        <f t="shared" si="9"/>
        <v>0</v>
      </c>
      <c r="W10" s="11">
        <f t="shared" si="10"/>
        <v>0.5</v>
      </c>
      <c r="X10" s="12">
        <v>1</v>
      </c>
      <c r="Y10" s="13">
        <v>0</v>
      </c>
      <c r="Z10" s="13">
        <v>0.5</v>
      </c>
    </row>
    <row r="11" spans="2:26" ht="15.75" x14ac:dyDescent="0.25">
      <c r="B11" s="1" t="s">
        <v>14</v>
      </c>
      <c r="C11" s="1">
        <v>2</v>
      </c>
      <c r="D11" s="1">
        <f>(C11/O11)*100</f>
        <v>25</v>
      </c>
      <c r="E11" s="1">
        <v>2</v>
      </c>
      <c r="F11" s="1">
        <f t="shared" si="2"/>
        <v>25</v>
      </c>
      <c r="G11" s="1">
        <v>0</v>
      </c>
      <c r="H11" s="1">
        <f t="shared" si="3"/>
        <v>0</v>
      </c>
      <c r="I11" s="1">
        <v>0</v>
      </c>
      <c r="J11" s="1">
        <f t="shared" si="4"/>
        <v>0</v>
      </c>
      <c r="K11" s="1">
        <v>2</v>
      </c>
      <c r="L11" s="1">
        <f t="shared" si="5"/>
        <v>25</v>
      </c>
      <c r="M11" s="1">
        <v>2</v>
      </c>
      <c r="N11" s="1">
        <f t="shared" si="0"/>
        <v>25</v>
      </c>
      <c r="O11" s="1">
        <f t="shared" si="12"/>
        <v>8</v>
      </c>
      <c r="P11" s="1">
        <f t="shared" si="6"/>
        <v>100</v>
      </c>
      <c r="Q11" s="15"/>
      <c r="R11" s="16">
        <v>1</v>
      </c>
      <c r="S11" s="17">
        <f t="shared" si="11"/>
        <v>1</v>
      </c>
      <c r="T11" s="17">
        <f t="shared" si="7"/>
        <v>0</v>
      </c>
      <c r="U11" s="17">
        <f t="shared" si="8"/>
        <v>0</v>
      </c>
      <c r="V11" s="17">
        <f t="shared" si="9"/>
        <v>1</v>
      </c>
      <c r="W11" s="17">
        <f t="shared" si="10"/>
        <v>1</v>
      </c>
      <c r="X11" s="18">
        <v>1</v>
      </c>
      <c r="Y11" s="7">
        <v>1</v>
      </c>
      <c r="Z11" s="7">
        <v>1</v>
      </c>
    </row>
    <row r="12" spans="2:26" ht="15.75" x14ac:dyDescent="0.25">
      <c r="B12" s="1" t="s">
        <v>15</v>
      </c>
      <c r="C12" s="1">
        <v>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 t="shared" si="12"/>
        <v>2</v>
      </c>
      <c r="P12" s="1"/>
    </row>
    <row r="13" spans="2:26" ht="15.75" x14ac:dyDescent="0.25">
      <c r="B13" s="1" t="s">
        <v>16</v>
      </c>
      <c r="C13" s="1">
        <v>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 t="shared" si="12"/>
        <v>6</v>
      </c>
      <c r="P13" s="1"/>
    </row>
    <row r="14" spans="2:26" ht="15.75" x14ac:dyDescent="0.25">
      <c r="B14" s="1" t="s">
        <v>4</v>
      </c>
      <c r="C14" s="5">
        <f>(C5+C6+C7+C8+C9+C10+C11+C12+C13)</f>
        <v>30</v>
      </c>
      <c r="D14" s="6">
        <v>26</v>
      </c>
      <c r="E14" s="5">
        <f>(E5+E6+E7+E8+E9+E10+E11)</f>
        <v>43</v>
      </c>
      <c r="F14" s="6">
        <v>37</v>
      </c>
      <c r="G14" s="3">
        <f>(G5+G6+G7+G8+G9+G10+G11)</f>
        <v>14</v>
      </c>
      <c r="H14" s="6">
        <v>12</v>
      </c>
      <c r="I14" s="3">
        <f>(I5+I6+I7+I8+I9+I10+I11)</f>
        <v>9</v>
      </c>
      <c r="J14" s="6">
        <v>9</v>
      </c>
      <c r="K14" s="3">
        <f>(K5+K6+K7+K8+K9+K10+K11)</f>
        <v>11</v>
      </c>
      <c r="L14" s="6">
        <v>10</v>
      </c>
      <c r="M14" s="3">
        <f>(M5+M6+M7+M8+M9+M10+M11)</f>
        <v>7</v>
      </c>
      <c r="N14" s="6">
        <v>6</v>
      </c>
      <c r="O14" s="3">
        <f>(O5+O6+O7+O8+O9+O10+O11+O12+O13)</f>
        <v>114</v>
      </c>
      <c r="P14" s="3">
        <v>100</v>
      </c>
    </row>
  </sheetData>
  <mergeCells count="9">
    <mergeCell ref="R3:W3"/>
    <mergeCell ref="X3:Z3"/>
    <mergeCell ref="R1:Z2"/>
    <mergeCell ref="C3:F3"/>
    <mergeCell ref="G3:J3"/>
    <mergeCell ref="K3:L3"/>
    <mergeCell ref="M3:N3"/>
    <mergeCell ref="O3:P3"/>
    <mergeCell ref="C1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2021-01-21T04:36:51Z</dcterms:created>
  <dcterms:modified xsi:type="dcterms:W3CDTF">2021-01-21T10:46:04Z</dcterms:modified>
</cp:coreProperties>
</file>