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0" windowWidth="28800" windowHeight="16160" activeTab="0"/>
  </bookViews>
  <sheets>
    <sheet name="Table S5" sheetId="1" r:id="rId1"/>
  </sheets>
  <definedNames>
    <definedName name="_xlfn.COUNTIFS" hidden="1">#NAME?</definedName>
    <definedName name="_xlfn.SINGLE" hidden="1">#NAME?</definedName>
  </definedNames>
  <calcPr fullCalcOnLoad="1"/>
</workbook>
</file>

<file path=xl/sharedStrings.xml><?xml version="1.0" encoding="utf-8"?>
<sst xmlns="http://schemas.openxmlformats.org/spreadsheetml/2006/main" count="285" uniqueCount="216">
  <si>
    <t>Species (this study)</t>
  </si>
  <si>
    <t>Aurelia aurita</t>
  </si>
  <si>
    <t>A98S-Aurelia-Ushuaia</t>
  </si>
  <si>
    <t>Aurelia coerulea</t>
  </si>
  <si>
    <t>AB720914-Aurelia limbata</t>
  </si>
  <si>
    <t>Aurelia limbata</t>
  </si>
  <si>
    <t>Aurelia solida</t>
  </si>
  <si>
    <t>AF461402-Aurelia_sp_ARAB-Arabian_Peninsula</t>
  </si>
  <si>
    <t>Aurelia dubia</t>
  </si>
  <si>
    <t>Aurelia relicta</t>
  </si>
  <si>
    <t>AF461404-Aurelia_sp_MCA-Tropical Aquarium Community</t>
  </si>
  <si>
    <t>AGC18-006-Aurelia-Croatia</t>
  </si>
  <si>
    <t>AGC18-007-Aurelia-Croatia</t>
  </si>
  <si>
    <t>AGC18-010-Aurelia-Croatia</t>
  </si>
  <si>
    <t>Aurelia marginalis</t>
  </si>
  <si>
    <t>AGC18-013-Aurelia-USA-GoM</t>
  </si>
  <si>
    <t>AGC18-020-Aurelia-USA-GoM</t>
  </si>
  <si>
    <t>AGC18-024-Aurelia-USA-GoM</t>
  </si>
  <si>
    <t>AGC18-026-Aurelia-USA-GoM</t>
  </si>
  <si>
    <t>AGC18-027-Aurelia-USA-GoM</t>
  </si>
  <si>
    <t>AGC18-029-Aurelia-USA-GoM</t>
  </si>
  <si>
    <t>AGC18-044-Aurelia-USA-GoM</t>
  </si>
  <si>
    <t>Aurelia labiata</t>
  </si>
  <si>
    <t>AGC62-Aurelia-Bonaire</t>
  </si>
  <si>
    <t>AGC70-Aurelia-Bonaire</t>
  </si>
  <si>
    <t>Drymonema_dalmatinum1</t>
  </si>
  <si>
    <t>Drymonema dalmatinum</t>
  </si>
  <si>
    <t>Drymonema_dalmatinum2</t>
  </si>
  <si>
    <t>HG964643-Aurelia_sp_GAM-Israel_Med</t>
  </si>
  <si>
    <t>Aurelia persea</t>
  </si>
  <si>
    <t>JL6-Aurelia-Brazil-SP</t>
  </si>
  <si>
    <t>JL8-Aurelia-Helgoland</t>
  </si>
  <si>
    <t>JL11-Aurelia-Brazil-SP</t>
  </si>
  <si>
    <t>JL14-Aurelia-Slovenia</t>
  </si>
  <si>
    <t>JL15-Aurelia-Brazil-RJ</t>
  </si>
  <si>
    <t>JL17-Aurelia-Brazil-SP</t>
  </si>
  <si>
    <t>JL19-Aurelia-Japan</t>
  </si>
  <si>
    <t>JL20-Aurelia-Slovenia</t>
  </si>
  <si>
    <t>JL21-Aurelia-Red_Sea</t>
  </si>
  <si>
    <t>JL22-Aurelia-France-Atlantic</t>
  </si>
  <si>
    <t>JL25-Aurelia_limbata-Culture-Japan</t>
  </si>
  <si>
    <t>JL29-Aurelia-Philippines</t>
  </si>
  <si>
    <t>JL30-Aurelia-Thailand</t>
  </si>
  <si>
    <t>JL31-Aurelia-Japan</t>
  </si>
  <si>
    <t>JL32-Aurelia-Philippines</t>
  </si>
  <si>
    <t>JL35-Aurelia-Brazil-SC</t>
  </si>
  <si>
    <t>JL36-Aurelia-Panama-Caribbean</t>
  </si>
  <si>
    <t>JL38-Aurelia_limbata-KamoAquarium-Japan</t>
  </si>
  <si>
    <t>JL39-Aurelia-Spain-Mediterranean</t>
  </si>
  <si>
    <t>JL41-Aurelia-Brazil-SE</t>
  </si>
  <si>
    <t>JL42-Aurelia-Brazil-SC</t>
  </si>
  <si>
    <t>KF962395-Aurelia_sp_1-China</t>
  </si>
  <si>
    <t>KP144282-Aurelia_aurita-Israel_Red</t>
  </si>
  <si>
    <t>KT982712-Aurelia_sp-Thailand</t>
  </si>
  <si>
    <t>KT982713-Aurelia_sp-Thailand</t>
  </si>
  <si>
    <t>KT982714-Aurelia_sp-Thailand</t>
  </si>
  <si>
    <t>KY610660-Aurelia_aurita-Chile</t>
  </si>
  <si>
    <t>KY610661-Aurelia_aurita-Norway</t>
  </si>
  <si>
    <t>KY610662-Aurelia_sp_14-Panama</t>
  </si>
  <si>
    <t>KY610663-Aurelia_sp_14-Panama</t>
  </si>
  <si>
    <t>KY610664-Aurelia_sp_14-Panama</t>
  </si>
  <si>
    <t>KY610665-Aurelia_sp_12-Mexico</t>
  </si>
  <si>
    <t>KY610666-Aurelia_sp_12-Mexico</t>
  </si>
  <si>
    <t>KY610667-Aurelia_sp_12-Mexico</t>
  </si>
  <si>
    <t>KY610668-Aurelia_sp_13-Costa_Rica</t>
  </si>
  <si>
    <t>KY610669-Aurelia_sp_13-Nicaragua</t>
  </si>
  <si>
    <t>KY610670-Aurelia_sp_13-El_Salvador</t>
  </si>
  <si>
    <t>KY610671-Aurelia_sp_16-Argentina</t>
  </si>
  <si>
    <t>KY610672-Aurelia_sp_16-Argentina</t>
  </si>
  <si>
    <t>KY610673-Aurelia_sp_16-Argentina</t>
  </si>
  <si>
    <t>KY610674-Aurelia_sp_15-Panama</t>
  </si>
  <si>
    <t>KY610675-Aurelia_sp_15-Panama</t>
  </si>
  <si>
    <t>KY610677-Aurelia_sp_9-Mexico</t>
  </si>
  <si>
    <t>KY610678-Aurelia_sp_9-Mexico</t>
  </si>
  <si>
    <t>GR10-051.1-Aurelia-Greenland</t>
  </si>
  <si>
    <t>GR10-055.1-Aurelia-Greenland</t>
  </si>
  <si>
    <t>RU085-Aurelia-Arctic</t>
  </si>
  <si>
    <t>Aurelia hyalina</t>
  </si>
  <si>
    <r>
      <t xml:space="preserve">Aurelia </t>
    </r>
    <r>
      <rPr>
        <sz val="12"/>
        <color theme="1"/>
        <rFont val="Calibri"/>
        <family val="2"/>
      </rPr>
      <t>sp. 18</t>
    </r>
  </si>
  <si>
    <r>
      <t xml:space="preserve">Aurelia </t>
    </r>
    <r>
      <rPr>
        <sz val="12"/>
        <color theme="1"/>
        <rFont val="Calibri"/>
        <family val="2"/>
      </rPr>
      <t>sp. 12</t>
    </r>
  </si>
  <si>
    <r>
      <t xml:space="preserve">Aurelia </t>
    </r>
    <r>
      <rPr>
        <sz val="12"/>
        <color theme="1"/>
        <rFont val="Calibri"/>
        <family val="2"/>
      </rPr>
      <t>sp. 13</t>
    </r>
  </si>
  <si>
    <t>LAB16-Aurelia-Brazil-SP</t>
  </si>
  <si>
    <t>UF12778-Aurelia-Washington-USA</t>
  </si>
  <si>
    <t>AGC18-048-Aurelia-1-Alaska</t>
  </si>
  <si>
    <t>AGC18-049-Aurelia-1-Alaska</t>
  </si>
  <si>
    <t>AY903067-Aurelia_sp_10-USA</t>
  </si>
  <si>
    <t>AY903068-Aurelia_labiata-2-Canada</t>
  </si>
  <si>
    <t>AY903069-Aurelia_labiata-2-Canada</t>
  </si>
  <si>
    <t>AY903096-Aurelia_sp_3-Palau</t>
  </si>
  <si>
    <t>Aurelia clausa</t>
  </si>
  <si>
    <t>AY903111-Aurelia_sp_4-Palau</t>
  </si>
  <si>
    <t>AY903112-Aurelia_sp_3-Palau</t>
  </si>
  <si>
    <t>AY903118-Aurelia_aurita-Sweden</t>
  </si>
  <si>
    <t>AY903129-Aurelia_sp_6-Papua_New_Guinea</t>
  </si>
  <si>
    <t>AY903138-Aurelia_sp_7-Australia</t>
  </si>
  <si>
    <t>AY903139-Aurelia_sp_7-Australia</t>
  </si>
  <si>
    <t>AY903140-Aurelia_sp_7-Australia</t>
  </si>
  <si>
    <t>AY903189-Aurelia_limbata-Japan</t>
  </si>
  <si>
    <t>AY903213-Aurelia_sp_11-Marshall_Islands</t>
  </si>
  <si>
    <t>HG964641-Aurelia_sp-Israel</t>
  </si>
  <si>
    <t>KF962063-Aurelia_sp_1-China</t>
  </si>
  <si>
    <t>KP033138-Aurelia_aurita-India</t>
  </si>
  <si>
    <t>KU984338-Aurelia_cf_2-USA</t>
  </si>
  <si>
    <t>KY564330-Aurelia_sp_13-El Salvador</t>
  </si>
  <si>
    <t>KY564334-Aurelia_sp_13-Nicaragua</t>
  </si>
  <si>
    <t>KY564336-Aurelia_sp_13-Costa Rica</t>
  </si>
  <si>
    <t>KY564339-Aurelia_sp_12-Mexico</t>
  </si>
  <si>
    <t>KY564340-Aurelia_sp_12-Mexico</t>
  </si>
  <si>
    <t>KY564341-Aurelia_sp_12-Mexico</t>
  </si>
  <si>
    <t>KY564347-Aurelia_sp_16-Argentina</t>
  </si>
  <si>
    <t>KY564348-Aurelia_sp_16-Argentina</t>
  </si>
  <si>
    <t>KY564349-Aurelia_sp_16-Argentina</t>
  </si>
  <si>
    <t>KY564350-Aurelia_sp_15-Panama</t>
  </si>
  <si>
    <t>KY564351-Aurelia_sp_15-Panama</t>
  </si>
  <si>
    <t>KY564353-Aurelia_sp_9-Mexico</t>
  </si>
  <si>
    <t>KY564354-Aurelia_sp_9-Mexico</t>
  </si>
  <si>
    <t>KY564358-Aurelia_sp_14-Panama</t>
  </si>
  <si>
    <t>KY564359-Aurelia_sp_14-Panama</t>
  </si>
  <si>
    <t>KY564360-Aurelia_sp_14-Panama</t>
  </si>
  <si>
    <t>KY564361-Aurelia_aurita-Chile</t>
  </si>
  <si>
    <t>MF742111-Aurelia_sp_3-Palau</t>
  </si>
  <si>
    <t>MF742114-Aurelia_sp_6-Palau</t>
  </si>
  <si>
    <t>MN531714-Aurelia_sp_new-USA-GoM</t>
  </si>
  <si>
    <t>MN531715-Aurelia_sp_new-USA-GoM</t>
  </si>
  <si>
    <t>MN531718-Aurelia_sp_new-USA-GoM</t>
  </si>
  <si>
    <r>
      <t xml:space="preserve">Aurelia </t>
    </r>
    <r>
      <rPr>
        <sz val="12"/>
        <color theme="1"/>
        <rFont val="Calibri"/>
        <family val="2"/>
      </rPr>
      <t>sp. 3</t>
    </r>
  </si>
  <si>
    <r>
      <t xml:space="preserve">Aurelia </t>
    </r>
    <r>
      <rPr>
        <sz val="12"/>
        <color theme="1"/>
        <rFont val="Calibri"/>
        <family val="2"/>
      </rPr>
      <t>sp. 7</t>
    </r>
  </si>
  <si>
    <r>
      <t xml:space="preserve">Aurelia </t>
    </r>
    <r>
      <rPr>
        <sz val="12"/>
        <color theme="1"/>
        <rFont val="Calibri"/>
        <family val="2"/>
      </rPr>
      <t>sp. 17</t>
    </r>
  </si>
  <si>
    <t xml:space="preserve">AF461410-Aurelia_sp_ARAB-Arabian_Peninsula </t>
  </si>
  <si>
    <t xml:space="preserve">AF461412-Aurelia_sp_MCA-Aquarium </t>
  </si>
  <si>
    <t xml:space="preserve">AY319834-Aurelia_sp_4-Palau </t>
  </si>
  <si>
    <t xml:space="preserve">AY319835-Aurelia_sp_4-Palau </t>
  </si>
  <si>
    <t xml:space="preserve">AY319836-Aurelia_sp_3-Palau </t>
  </si>
  <si>
    <t xml:space="preserve">AY319837-Aurelia_sp_3-Palau </t>
  </si>
  <si>
    <t xml:space="preserve">AY319839-Aurelia_sp_6-Palau </t>
  </si>
  <si>
    <t xml:space="preserve">AY319843-Aurelia_labiata-Canada </t>
  </si>
  <si>
    <t xml:space="preserve">AY319844-Aurelia_labiata-Canada </t>
  </si>
  <si>
    <t xml:space="preserve">AY319850-Aurelia_sp_2-Brazil-SP </t>
  </si>
  <si>
    <t xml:space="preserve">AY319851-Aurelia_sp_2-Brazil-SP </t>
  </si>
  <si>
    <t xml:space="preserve">AY935206-Aurelia_aurita-Norway </t>
  </si>
  <si>
    <t xml:space="preserve">AY935207-Aurelia_sp_6-Palau </t>
  </si>
  <si>
    <t xml:space="preserve">AY935209-Aurelia_sp_3-Palau </t>
  </si>
  <si>
    <t xml:space="preserve">AY935211-Aurelia_sp_10-USA_Alaska </t>
  </si>
  <si>
    <t xml:space="preserve">AY935212-Aurelia_sp_8-Italy </t>
  </si>
  <si>
    <t xml:space="preserve">AY935214-Aurelia_sp_1-Japan </t>
  </si>
  <si>
    <t xml:space="preserve">AY935218-Aurelia_sp_7-New_Zealand </t>
  </si>
  <si>
    <t xml:space="preserve">EU332744-Aurelia_sp-South_Korea </t>
  </si>
  <si>
    <t xml:space="preserve">HQ913992-Aurelia_sp-Germany </t>
  </si>
  <si>
    <t xml:space="preserve">HQ914000-Aurelia_sp-Slovenia </t>
  </si>
  <si>
    <t xml:space="preserve">HQ914001-Aurelia_sp-Slovenia </t>
  </si>
  <si>
    <t xml:space="preserve">HQ914009-Aurelia_sp-Croatia </t>
  </si>
  <si>
    <t xml:space="preserve">HQ914010-Aurelia_sp-Croatia </t>
  </si>
  <si>
    <t xml:space="preserve">HQ914012-Aurelia_sp-Croatia </t>
  </si>
  <si>
    <t xml:space="preserve">JL43-Aurelia-Brazil-SC </t>
  </si>
  <si>
    <t xml:space="preserve">KC767900-Aurelia_aurita-France </t>
  </si>
  <si>
    <t xml:space="preserve">KR338968-Aurelia_sp-China </t>
  </si>
  <si>
    <t xml:space="preserve">KU984364-Aurelia_cf_2-USA </t>
  </si>
  <si>
    <t xml:space="preserve">KU984365-Aurelia_cf_2-USA </t>
  </si>
  <si>
    <t xml:space="preserve">KU984366-Aurelia_cf_2-USA </t>
  </si>
  <si>
    <t xml:space="preserve">KU984376-Aurelia_sp_9-USA </t>
  </si>
  <si>
    <t xml:space="preserve">KU984377-Aurelia_sp_9-USA </t>
  </si>
  <si>
    <t xml:space="preserve">KU984414-Aurelia_sp_9-USA </t>
  </si>
  <si>
    <t xml:space="preserve">KU984418-Aurelia_sp_9-USA </t>
  </si>
  <si>
    <t xml:space="preserve">KU984419-Aurelia_sp_9-USA </t>
  </si>
  <si>
    <t xml:space="preserve">KU984420-Aurelia_sp_9-USA </t>
  </si>
  <si>
    <t xml:space="preserve">KX943298-Aurelia_limbata-South_Korea </t>
  </si>
  <si>
    <t>MN527964-Aurelia_sp_new-USA-GoM</t>
  </si>
  <si>
    <t>MN527965-Aurelia_sp_new-USA-GoM</t>
  </si>
  <si>
    <t>MN527966-Aurelia_sp_new-USA-GoM</t>
  </si>
  <si>
    <t>HG964639-Aurelia_sp-Israel_Med</t>
  </si>
  <si>
    <t>HM194866-Aurelia_aurita-Norway</t>
  </si>
  <si>
    <t>KX691623-Aurelia_relicta-Croatia</t>
  </si>
  <si>
    <t>KX691624-Aurelia_relicta-Croatia</t>
  </si>
  <si>
    <t>KX691625-Aurelia_relicta-Croatia</t>
  </si>
  <si>
    <t>KX691641-Aurelia_coerulea-Spain</t>
  </si>
  <si>
    <t>KY610884-Aurelia_aurita-Chile</t>
  </si>
  <si>
    <t>KY610885-Aurelia_sp_14-Panama</t>
  </si>
  <si>
    <t>KY610886-Aurelia_sp_14-Panama</t>
  </si>
  <si>
    <t>KY610887-Aurelia_sp_14-Panama</t>
  </si>
  <si>
    <t>KY610888-Aurelia_sp_12-Mexico</t>
  </si>
  <si>
    <t>KY610889-Aurelia_sp_12-Mexico</t>
  </si>
  <si>
    <t>KY610890-Aurelia_sp_12-Mexico</t>
  </si>
  <si>
    <t>KY610891-Aurelia_sp_13-Costa Rica</t>
  </si>
  <si>
    <t>KY610892-Aurelia_sp_13-Nicaragua</t>
  </si>
  <si>
    <t>KY610893-Aurelia_sp_13-El Salvador</t>
  </si>
  <si>
    <t>KY610894-Aurelia_sp_9-Mexico</t>
  </si>
  <si>
    <t>KY610895-Aurelia_sp_9-Mexico</t>
  </si>
  <si>
    <t>KY610896-Aurelia_sp_9-Mexico</t>
  </si>
  <si>
    <t>KY610897-Aurelia_sp_15-Panama</t>
  </si>
  <si>
    <t>KY610898-Aurelia_sp_15-Panama</t>
  </si>
  <si>
    <t>KY610899-Aurelia_sp_16-Argentina</t>
  </si>
  <si>
    <t>KY610900-Aurelia_sp_16-Argentina</t>
  </si>
  <si>
    <t>KY610901-Aurelia_sp_16-Argentina</t>
  </si>
  <si>
    <t>16S</t>
  </si>
  <si>
    <t>COI</t>
  </si>
  <si>
    <t>ITS1</t>
  </si>
  <si>
    <t>28S</t>
  </si>
  <si>
    <r>
      <t>Aurelia</t>
    </r>
    <r>
      <rPr>
        <sz val="12"/>
        <color theme="1"/>
        <rFont val="Calibri"/>
        <family val="2"/>
      </rPr>
      <t xml:space="preserve"> sp. 14</t>
    </r>
  </si>
  <si>
    <t>Chimerism ratio</t>
  </si>
  <si>
    <t>Completeness ratio</t>
  </si>
  <si>
    <t>Average per terminal (row)</t>
  </si>
  <si>
    <t>Proportion of no-chimerism and complete terminals, respectively</t>
  </si>
  <si>
    <r>
      <t xml:space="preserve">Aurelia </t>
    </r>
    <r>
      <rPr>
        <sz val="12"/>
        <color indexed="8"/>
        <rFont val="Calibri"/>
        <family val="2"/>
      </rPr>
      <t>cf.</t>
    </r>
    <r>
      <rPr>
        <i/>
        <sz val="12"/>
        <color indexed="8"/>
        <rFont val="Calibri"/>
        <family val="2"/>
      </rPr>
      <t xml:space="preserve"> dubia</t>
    </r>
  </si>
  <si>
    <r>
      <t xml:space="preserve">Aurelia </t>
    </r>
    <r>
      <rPr>
        <sz val="12"/>
        <color indexed="8"/>
        <rFont val="Calibri"/>
        <family val="2"/>
      </rPr>
      <t>cf.</t>
    </r>
    <r>
      <rPr>
        <i/>
        <sz val="12"/>
        <color indexed="8"/>
        <rFont val="Calibri"/>
        <family val="2"/>
      </rPr>
      <t xml:space="preserve"> coerulea</t>
    </r>
  </si>
  <si>
    <r>
      <t xml:space="preserve">Aurelia </t>
    </r>
    <r>
      <rPr>
        <sz val="12"/>
        <color indexed="8"/>
        <rFont val="Calibri"/>
        <family val="2"/>
      </rPr>
      <t xml:space="preserve">cf. </t>
    </r>
    <r>
      <rPr>
        <i/>
        <sz val="12"/>
        <color indexed="8"/>
        <rFont val="Calibri"/>
        <family val="2"/>
      </rPr>
      <t>malayensis</t>
    </r>
  </si>
  <si>
    <r>
      <t xml:space="preserve">Aurelia ayla </t>
    </r>
    <r>
      <rPr>
        <sz val="12"/>
        <color theme="1"/>
        <rFont val="Calibri"/>
        <family val="2"/>
      </rPr>
      <t>sp. nov.</t>
    </r>
  </si>
  <si>
    <r>
      <t xml:space="preserve">Aurelia cebimarensis </t>
    </r>
    <r>
      <rPr>
        <sz val="12"/>
        <color theme="1"/>
        <rFont val="Calibri"/>
        <family val="2"/>
      </rPr>
      <t>sp. nov.</t>
    </r>
  </si>
  <si>
    <r>
      <t xml:space="preserve">Aurelia columbia </t>
    </r>
    <r>
      <rPr>
        <sz val="12"/>
        <color theme="1"/>
        <rFont val="Calibri"/>
        <family val="2"/>
      </rPr>
      <t>sp. nov.</t>
    </r>
  </si>
  <si>
    <r>
      <t xml:space="preserve">Aurelia insularia </t>
    </r>
    <r>
      <rPr>
        <sz val="12"/>
        <color theme="1"/>
        <rFont val="Calibri"/>
        <family val="2"/>
      </rPr>
      <t>sp. nov.</t>
    </r>
  </si>
  <si>
    <r>
      <t xml:space="preserve">Aurelia malayensis </t>
    </r>
    <r>
      <rPr>
        <sz val="12"/>
        <color theme="1"/>
        <rFont val="Calibri"/>
        <family val="2"/>
      </rPr>
      <t>sp. nov.</t>
    </r>
  </si>
  <si>
    <r>
      <t xml:space="preserve">Aurelia mianzani </t>
    </r>
    <r>
      <rPr>
        <sz val="12"/>
        <color theme="1"/>
        <rFont val="Calibri"/>
        <family val="2"/>
      </rPr>
      <t>sp. nov.</t>
    </r>
  </si>
  <si>
    <r>
      <t xml:space="preserve">Aurelia miyakei </t>
    </r>
    <r>
      <rPr>
        <sz val="12"/>
        <color theme="1"/>
        <rFont val="Calibri"/>
        <family val="2"/>
      </rPr>
      <t>sp. nov.</t>
    </r>
  </si>
  <si>
    <r>
      <t xml:space="preserve">Aurelia montyi </t>
    </r>
    <r>
      <rPr>
        <sz val="12"/>
        <color theme="1"/>
        <rFont val="Calibri"/>
        <family val="2"/>
      </rPr>
      <t>sp. nov.</t>
    </r>
  </si>
  <si>
    <r>
      <t xml:space="preserve">Aurelia rara </t>
    </r>
    <r>
      <rPr>
        <sz val="12"/>
        <color theme="1"/>
        <rFont val="Calibri"/>
        <family val="2"/>
      </rPr>
      <t>sp. nov.</t>
    </r>
  </si>
  <si>
    <r>
      <t xml:space="preserve">Aurelia smithsoniana </t>
    </r>
    <r>
      <rPr>
        <sz val="12"/>
        <color theme="1"/>
        <rFont val="Calibri"/>
        <family val="2"/>
      </rPr>
      <t>sp. nov.</t>
    </r>
  </si>
  <si>
    <r>
      <t>Table S5. Sequence composition of concatenated phylogenetic analysis.</t>
    </r>
    <r>
      <rPr>
        <sz val="12"/>
        <color theme="1"/>
        <rFont val="Calibri"/>
        <family val="2"/>
      </rPr>
      <t xml:space="preserve"> Each row represents a terminal within species clades and consists of sequence IDs of each marker that was combined. Species appear in the same order as in the concatenated phylogenetic tree (Fig. 9). The chimerism ratio is the proportion of chimeric sequences (that belong to a different specimen) found in relation to the maximum possible. The completeness ratio is the proportion of sequences present in relation to the maximum possible. For each of these ratios, averages per terminal (row) are presented, as well as the proportion of terminals without chimeras and terminals with a complete sequence set.</t>
    </r>
  </si>
</sst>
</file>

<file path=xl/styles.xml><?xml version="1.0" encoding="utf-8"?>
<styleSheet xmlns="http://schemas.openxmlformats.org/spreadsheetml/2006/main">
  <numFmts count="2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dd/mm/yyyy"/>
    <numFmt numFmtId="173" formatCode="[$-409]dddd\,\ mmmm\ d\,\ yyyy"/>
    <numFmt numFmtId="174" formatCode="[$-409]h:mm:ss\ AM/PM"/>
    <numFmt numFmtId="175" formatCode="0.0000000000"/>
    <numFmt numFmtId="176" formatCode="0.000000000"/>
    <numFmt numFmtId="177" formatCode="0.00000000"/>
    <numFmt numFmtId="178" formatCode="0.0000000"/>
    <numFmt numFmtId="179" formatCode="0.000000"/>
    <numFmt numFmtId="180" formatCode="0.00000"/>
    <numFmt numFmtId="181" formatCode="0.0000"/>
    <numFmt numFmtId="182" formatCode="0.000"/>
    <numFmt numFmtId="183" formatCode="0.00000000000"/>
    <numFmt numFmtId="184" formatCode="0.000000000000"/>
  </numFmts>
  <fonts count="42">
    <font>
      <sz val="12"/>
      <color theme="1"/>
      <name val="Calibri"/>
      <family val="2"/>
    </font>
    <font>
      <sz val="12"/>
      <color indexed="8"/>
      <name val="Calibri"/>
      <family val="2"/>
    </font>
    <font>
      <i/>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u val="single"/>
      <sz val="12"/>
      <color indexed="25"/>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u val="single"/>
      <sz val="12"/>
      <color indexed="30"/>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8"/>
      <color indexed="54"/>
      <name val="Calibri Light"/>
      <family val="2"/>
    </font>
    <font>
      <b/>
      <sz val="12"/>
      <color indexed="8"/>
      <name val="Calibri"/>
      <family val="2"/>
    </font>
    <font>
      <sz val="12"/>
      <color indexed="10"/>
      <name val="Calibri"/>
      <family val="2"/>
    </font>
    <font>
      <b/>
      <sz val="12"/>
      <color indexed="10"/>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i/>
      <sz val="12"/>
      <color theme="1"/>
      <name val="Calibri"/>
      <family val="2"/>
    </font>
    <font>
      <b/>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color theme="1"/>
      </right>
      <top>
        <color indexed="63"/>
      </top>
      <bottom>
        <color indexed="63"/>
      </bottom>
    </border>
    <border>
      <left>
        <color indexed="63"/>
      </left>
      <right style="medium">
        <color theme="1"/>
      </right>
      <top style="thin">
        <color theme="1"/>
      </top>
      <bottom>
        <color indexed="63"/>
      </bottom>
    </border>
    <border>
      <left>
        <color indexed="63"/>
      </left>
      <right style="medium">
        <color theme="1"/>
      </right>
      <top>
        <color indexed="63"/>
      </top>
      <bottom style="thin">
        <color theme="1"/>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theme="1"/>
      </right>
      <top>
        <color indexed="63"/>
      </top>
      <bottom style="medium"/>
    </border>
    <border>
      <left style="medium"/>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style="thin">
        <color theme="1"/>
      </top>
      <bottom>
        <color indexed="63"/>
      </bottom>
    </border>
    <border>
      <left style="medium"/>
      <right style="thin"/>
      <top>
        <color indexed="63"/>
      </top>
      <bottom style="thin">
        <color theme="1"/>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style="thin">
        <color theme="1"/>
      </top>
      <bottom>
        <color indexed="63"/>
      </bottom>
    </border>
    <border>
      <left style="thin"/>
      <right style="thin"/>
      <top>
        <color indexed="63"/>
      </top>
      <bottom style="thin">
        <color theme="1"/>
      </bottom>
    </border>
    <border>
      <left style="thin"/>
      <right style="thin"/>
      <top>
        <color indexed="63"/>
      </top>
      <bottom style="medium"/>
    </border>
    <border>
      <left style="medium">
        <color theme="1"/>
      </left>
      <right style="thin"/>
      <top style="medium"/>
      <bottom>
        <color indexed="63"/>
      </bottom>
    </border>
    <border>
      <left>
        <color indexed="63"/>
      </left>
      <right style="medium"/>
      <top>
        <color indexed="63"/>
      </top>
      <bottom>
        <color indexed="63"/>
      </bottom>
    </border>
    <border>
      <left style="medium">
        <color theme="1"/>
      </left>
      <right style="thin"/>
      <top>
        <color indexed="63"/>
      </top>
      <bottom>
        <color indexed="63"/>
      </bottom>
    </border>
    <border>
      <left style="medium">
        <color theme="1"/>
      </left>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3">
    <xf numFmtId="0" fontId="0" fillId="0" borderId="0" xfId="0" applyFont="1" applyAlignment="1">
      <alignment/>
    </xf>
    <xf numFmtId="2" fontId="0" fillId="0" borderId="0" xfId="0" applyNumberFormat="1" applyAlignment="1">
      <alignment/>
    </xf>
    <xf numFmtId="0" fontId="0" fillId="0" borderId="10" xfId="0" applyBorder="1" applyAlignment="1">
      <alignment/>
    </xf>
    <xf numFmtId="0" fontId="0" fillId="33" borderId="10" xfId="0" applyFill="1" applyBorder="1" applyAlignment="1">
      <alignment/>
    </xf>
    <xf numFmtId="49" fontId="0" fillId="33" borderId="10" xfId="0" applyNumberFormat="1" applyFont="1" applyFill="1" applyBorder="1" applyAlignment="1">
      <alignment/>
    </xf>
    <xf numFmtId="0" fontId="0"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33" borderId="12" xfId="0" applyFill="1" applyBorder="1" applyAlignment="1">
      <alignment/>
    </xf>
    <xf numFmtId="0" fontId="0" fillId="0" borderId="12" xfId="0" applyFont="1" applyBorder="1" applyAlignment="1">
      <alignment/>
    </xf>
    <xf numFmtId="0" fontId="0" fillId="33" borderId="12" xfId="0" applyFont="1" applyFill="1" applyBorder="1" applyAlignment="1">
      <alignment/>
    </xf>
    <xf numFmtId="0" fontId="0" fillId="0" borderId="12" xfId="0" applyFont="1" applyFill="1" applyBorder="1" applyAlignment="1">
      <alignment/>
    </xf>
    <xf numFmtId="0" fontId="38" fillId="0" borderId="13" xfId="0" applyFont="1"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6" xfId="0" applyBorder="1" applyAlignment="1">
      <alignment/>
    </xf>
    <xf numFmtId="0" fontId="38" fillId="0" borderId="17" xfId="0" applyFont="1" applyBorder="1" applyAlignment="1">
      <alignment horizontal="center"/>
    </xf>
    <xf numFmtId="0" fontId="40" fillId="0" borderId="18" xfId="0" applyFont="1" applyBorder="1" applyAlignment="1">
      <alignment horizontal="center" vertical="center"/>
    </xf>
    <xf numFmtId="0" fontId="40" fillId="0" borderId="19" xfId="0" applyFont="1" applyBorder="1" applyAlignment="1">
      <alignment horizontal="center" vertical="center"/>
    </xf>
    <xf numFmtId="0" fontId="40" fillId="0" borderId="20" xfId="0" applyFont="1" applyBorder="1" applyAlignment="1">
      <alignment horizontal="center" vertical="center"/>
    </xf>
    <xf numFmtId="0" fontId="40" fillId="0" borderId="21" xfId="0" applyFont="1" applyBorder="1" applyAlignment="1">
      <alignment horizontal="center" vertical="center"/>
    </xf>
    <xf numFmtId="0" fontId="40" fillId="0" borderId="21" xfId="0" applyFont="1" applyBorder="1" applyAlignment="1">
      <alignment horizontal="center" vertical="center"/>
    </xf>
    <xf numFmtId="0" fontId="40" fillId="0" borderId="21" xfId="0" applyFont="1" applyBorder="1" applyAlignment="1">
      <alignment horizontal="center"/>
    </xf>
    <xf numFmtId="0" fontId="40" fillId="0" borderId="22" xfId="0" applyFont="1" applyBorder="1" applyAlignment="1">
      <alignment horizontal="center" vertical="center"/>
    </xf>
    <xf numFmtId="0" fontId="0" fillId="0" borderId="23" xfId="0" applyBorder="1" applyAlignment="1">
      <alignment/>
    </xf>
    <xf numFmtId="0" fontId="0" fillId="0" borderId="24" xfId="0" applyBorder="1" applyAlignment="1">
      <alignment/>
    </xf>
    <xf numFmtId="0" fontId="0" fillId="0" borderId="25" xfId="0" applyFont="1" applyBorder="1" applyAlignment="1">
      <alignment/>
    </xf>
    <xf numFmtId="0" fontId="0" fillId="0" borderId="26" xfId="0" applyFont="1" applyBorder="1" applyAlignment="1">
      <alignment/>
    </xf>
    <xf numFmtId="0" fontId="0" fillId="0" borderId="26" xfId="0" applyBorder="1" applyAlignment="1">
      <alignment/>
    </xf>
    <xf numFmtId="0" fontId="0" fillId="33" borderId="24" xfId="0" applyFill="1" applyBorder="1" applyAlignment="1">
      <alignment/>
    </xf>
    <xf numFmtId="0" fontId="0" fillId="33" borderId="26" xfId="0" applyFill="1" applyBorder="1" applyAlignment="1">
      <alignment/>
    </xf>
    <xf numFmtId="49" fontId="0" fillId="0" borderId="24" xfId="0" applyNumberFormat="1" applyBorder="1" applyAlignment="1">
      <alignment/>
    </xf>
    <xf numFmtId="0" fontId="0" fillId="0" borderId="26" xfId="0" applyFill="1" applyBorder="1" applyAlignment="1">
      <alignment/>
    </xf>
    <xf numFmtId="0" fontId="0" fillId="0" borderId="24" xfId="0" applyFont="1" applyBorder="1" applyAlignment="1">
      <alignment/>
    </xf>
    <xf numFmtId="0" fontId="0" fillId="0" borderId="27" xfId="0" applyBorder="1" applyAlignment="1">
      <alignment/>
    </xf>
    <xf numFmtId="0" fontId="0" fillId="33" borderId="24" xfId="0" applyFont="1" applyFill="1" applyBorder="1" applyAlignment="1">
      <alignment/>
    </xf>
    <xf numFmtId="0" fontId="0" fillId="33" borderId="26" xfId="0" applyFont="1" applyFill="1" applyBorder="1" applyAlignment="1">
      <alignment/>
    </xf>
    <xf numFmtId="0" fontId="0" fillId="33" borderId="23" xfId="0" applyFill="1" applyBorder="1" applyAlignment="1">
      <alignment/>
    </xf>
    <xf numFmtId="0" fontId="0" fillId="0" borderId="25" xfId="0" applyBorder="1" applyAlignment="1">
      <alignment/>
    </xf>
    <xf numFmtId="49" fontId="0" fillId="33" borderId="24" xfId="0" applyNumberFormat="1" applyFont="1" applyFill="1" applyBorder="1" applyAlignment="1">
      <alignment/>
    </xf>
    <xf numFmtId="0" fontId="0" fillId="0" borderId="26" xfId="0" applyFont="1" applyFill="1" applyBorder="1" applyAlignment="1">
      <alignment/>
    </xf>
    <xf numFmtId="0" fontId="38" fillId="33" borderId="17" xfId="0" applyFont="1" applyFill="1" applyBorder="1" applyAlignment="1">
      <alignment horizontal="center"/>
    </xf>
    <xf numFmtId="2" fontId="0" fillId="0" borderId="28" xfId="0" applyNumberFormat="1" applyBorder="1" applyAlignment="1">
      <alignment horizontal="center"/>
    </xf>
    <xf numFmtId="0" fontId="0" fillId="0" borderId="29" xfId="0" applyBorder="1" applyAlignment="1">
      <alignment horizontal="center"/>
    </xf>
    <xf numFmtId="2" fontId="0" fillId="0" borderId="30" xfId="0" applyNumberFormat="1" applyBorder="1" applyAlignment="1">
      <alignment horizontal="center"/>
    </xf>
    <xf numFmtId="2" fontId="0" fillId="0" borderId="31" xfId="0" applyNumberFormat="1" applyBorder="1" applyAlignment="1">
      <alignment horizontal="center"/>
    </xf>
    <xf numFmtId="0" fontId="0" fillId="0" borderId="32" xfId="0" applyBorder="1" applyAlignment="1">
      <alignment horizontal="center"/>
    </xf>
    <xf numFmtId="2" fontId="41" fillId="0" borderId="33" xfId="0" applyNumberFormat="1" applyFont="1" applyBorder="1" applyAlignment="1">
      <alignment horizontal="center"/>
    </xf>
    <xf numFmtId="2" fontId="38" fillId="0" borderId="34" xfId="0" applyNumberFormat="1" applyFont="1" applyBorder="1" applyAlignment="1">
      <alignment horizontal="center"/>
    </xf>
    <xf numFmtId="2" fontId="38" fillId="0" borderId="35" xfId="0" applyNumberFormat="1" applyFont="1" applyBorder="1" applyAlignment="1">
      <alignment horizontal="center"/>
    </xf>
    <xf numFmtId="2" fontId="38" fillId="0" borderId="32" xfId="0" applyNumberFormat="1" applyFont="1" applyBorder="1" applyAlignment="1">
      <alignment horizontal="center"/>
    </xf>
    <xf numFmtId="0" fontId="38" fillId="0" borderId="36" xfId="0" applyFont="1" applyBorder="1" applyAlignment="1">
      <alignment horizontal="left"/>
    </xf>
    <xf numFmtId="0" fontId="38" fillId="0" borderId="37"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6"/>
  <dimension ref="A1:G91"/>
  <sheetViews>
    <sheetView showGridLines="0" tabSelected="1" zoomScalePageLayoutView="0" workbookViewId="0" topLeftCell="A1">
      <selection activeCell="A1" sqref="A1:G1"/>
    </sheetView>
  </sheetViews>
  <sheetFormatPr defaultColWidth="11.00390625" defaultRowHeight="15.75"/>
  <cols>
    <col min="1" max="1" width="26.375" style="0" customWidth="1"/>
    <col min="2" max="2" width="50.125" style="0" bestFit="1" customWidth="1"/>
    <col min="3" max="3" width="41.50390625" style="0" bestFit="1" customWidth="1"/>
    <col min="4" max="4" width="38.00390625" style="0" bestFit="1" customWidth="1"/>
    <col min="5" max="5" width="56.00390625" style="0" bestFit="1" customWidth="1"/>
    <col min="6" max="6" width="14.375" style="0" bestFit="1" customWidth="1"/>
    <col min="7" max="7" width="17.125" style="0" bestFit="1" customWidth="1"/>
  </cols>
  <sheetData>
    <row r="1" spans="1:7" ht="48" customHeight="1" thickBot="1">
      <c r="A1" s="12" t="s">
        <v>215</v>
      </c>
      <c r="B1" s="13"/>
      <c r="C1" s="13"/>
      <c r="D1" s="13"/>
      <c r="E1" s="13"/>
      <c r="F1" s="13"/>
      <c r="G1" s="14"/>
    </row>
    <row r="2" spans="1:7" ht="16.5" thickBot="1">
      <c r="A2" s="16" t="s">
        <v>0</v>
      </c>
      <c r="B2" s="16" t="s">
        <v>193</v>
      </c>
      <c r="C2" s="16" t="s">
        <v>194</v>
      </c>
      <c r="D2" s="16" t="s">
        <v>195</v>
      </c>
      <c r="E2" s="16" t="s">
        <v>196</v>
      </c>
      <c r="F2" s="41" t="s">
        <v>198</v>
      </c>
      <c r="G2" s="16" t="s">
        <v>199</v>
      </c>
    </row>
    <row r="3" spans="1:7" ht="15.75">
      <c r="A3" s="17" t="s">
        <v>26</v>
      </c>
      <c r="B3" s="24" t="s">
        <v>25</v>
      </c>
      <c r="C3" s="24" t="s">
        <v>25</v>
      </c>
      <c r="D3" s="37" t="s">
        <v>25</v>
      </c>
      <c r="E3" s="2" t="s">
        <v>25</v>
      </c>
      <c r="F3" s="42">
        <f aca="true" t="shared" si="0" ref="F3:F68">(GetColorCount(B3:E3,$F$2))/((IF(COUNTIF(B3:E3,"*")&gt;1,COUNTIF(B3:E3,"*")))-1)</f>
        <v>0.3333333333333333</v>
      </c>
      <c r="G3" s="43">
        <f aca="true" t="shared" si="1" ref="G3:G88">COUNTIF(B3:E3,"*")/COUNTIF($B$2:$E$2,"*")</f>
        <v>1</v>
      </c>
    </row>
    <row r="4" spans="1:7" ht="15.75">
      <c r="A4" s="18"/>
      <c r="B4" s="25" t="s">
        <v>27</v>
      </c>
      <c r="C4" s="25" t="s">
        <v>27</v>
      </c>
      <c r="D4" s="25" t="s">
        <v>27</v>
      </c>
      <c r="E4" s="3" t="s">
        <v>27</v>
      </c>
      <c r="F4" s="44">
        <f t="shared" si="0"/>
        <v>0.3333333333333333</v>
      </c>
      <c r="G4" s="43">
        <f t="shared" si="1"/>
        <v>1</v>
      </c>
    </row>
    <row r="5" spans="1:7" ht="15.75">
      <c r="A5" s="19" t="s">
        <v>205</v>
      </c>
      <c r="B5" s="26" t="s">
        <v>23</v>
      </c>
      <c r="C5" s="26" t="s">
        <v>23</v>
      </c>
      <c r="D5" s="38"/>
      <c r="E5" s="6"/>
      <c r="F5" s="44">
        <f t="shared" si="0"/>
        <v>0</v>
      </c>
      <c r="G5" s="43">
        <f t="shared" si="1"/>
        <v>0.5</v>
      </c>
    </row>
    <row r="6" spans="1:7" ht="15.75">
      <c r="A6" s="20"/>
      <c r="B6" s="27" t="s">
        <v>24</v>
      </c>
      <c r="C6" s="27"/>
      <c r="D6" s="28"/>
      <c r="E6" s="7"/>
      <c r="F6" s="44">
        <f t="shared" si="0"/>
        <v>0</v>
      </c>
      <c r="G6" s="43">
        <f t="shared" si="1"/>
        <v>0.25</v>
      </c>
    </row>
    <row r="7" spans="1:7" ht="15.75">
      <c r="A7" s="18" t="s">
        <v>211</v>
      </c>
      <c r="B7" s="25" t="s">
        <v>10</v>
      </c>
      <c r="C7" s="29" t="s">
        <v>98</v>
      </c>
      <c r="D7" s="25" t="s">
        <v>129</v>
      </c>
      <c r="E7" s="2"/>
      <c r="F7" s="44">
        <f t="shared" si="0"/>
        <v>0.5</v>
      </c>
      <c r="G7" s="43">
        <f t="shared" si="1"/>
        <v>0.75</v>
      </c>
    </row>
    <row r="8" spans="1:7" ht="15.75">
      <c r="A8" s="20"/>
      <c r="B8" s="28" t="s">
        <v>42</v>
      </c>
      <c r="C8" s="28" t="s">
        <v>42</v>
      </c>
      <c r="D8" s="28" t="s">
        <v>42</v>
      </c>
      <c r="E8" s="7" t="s">
        <v>42</v>
      </c>
      <c r="F8" s="44">
        <f t="shared" si="0"/>
        <v>0</v>
      </c>
      <c r="G8" s="43">
        <f t="shared" si="1"/>
        <v>1</v>
      </c>
    </row>
    <row r="9" spans="1:7" ht="15.75">
      <c r="A9" s="18" t="s">
        <v>126</v>
      </c>
      <c r="B9" s="25"/>
      <c r="C9" s="25" t="s">
        <v>94</v>
      </c>
      <c r="D9" s="29" t="s">
        <v>145</v>
      </c>
      <c r="E9" s="2"/>
      <c r="F9" s="44">
        <f t="shared" si="0"/>
        <v>1</v>
      </c>
      <c r="G9" s="43">
        <f t="shared" si="1"/>
        <v>0.5</v>
      </c>
    </row>
    <row r="10" spans="1:7" ht="15.75">
      <c r="A10" s="18"/>
      <c r="B10" s="25"/>
      <c r="C10" s="25" t="s">
        <v>95</v>
      </c>
      <c r="D10" s="25"/>
      <c r="E10" s="2"/>
      <c r="F10" s="44">
        <f t="shared" si="0"/>
        <v>0</v>
      </c>
      <c r="G10" s="43">
        <f t="shared" si="1"/>
        <v>0.25</v>
      </c>
    </row>
    <row r="11" spans="1:7" ht="15.75">
      <c r="A11" s="20"/>
      <c r="B11" s="28"/>
      <c r="C11" s="28" t="s">
        <v>96</v>
      </c>
      <c r="D11" s="28"/>
      <c r="E11" s="7"/>
      <c r="F11" s="44">
        <f t="shared" si="0"/>
        <v>0</v>
      </c>
      <c r="G11" s="43">
        <f t="shared" si="1"/>
        <v>0.25</v>
      </c>
    </row>
    <row r="12" spans="1:7" ht="15.75">
      <c r="A12" s="18" t="s">
        <v>208</v>
      </c>
      <c r="B12" s="25" t="s">
        <v>34</v>
      </c>
      <c r="C12" s="25" t="s">
        <v>34</v>
      </c>
      <c r="D12" s="25"/>
      <c r="E12" s="2" t="s">
        <v>34</v>
      </c>
      <c r="F12" s="44">
        <f t="shared" si="0"/>
        <v>0</v>
      </c>
      <c r="G12" s="43">
        <f t="shared" si="1"/>
        <v>0.75</v>
      </c>
    </row>
    <row r="13" spans="1:7" ht="15.75">
      <c r="A13" s="18"/>
      <c r="B13" s="25" t="s">
        <v>35</v>
      </c>
      <c r="C13" s="25" t="s">
        <v>35</v>
      </c>
      <c r="D13" s="25"/>
      <c r="E13" s="2" t="s">
        <v>35</v>
      </c>
      <c r="F13" s="44">
        <f t="shared" si="0"/>
        <v>0</v>
      </c>
      <c r="G13" s="43">
        <f t="shared" si="1"/>
        <v>0.75</v>
      </c>
    </row>
    <row r="14" spans="1:7" ht="15.75">
      <c r="A14" s="18"/>
      <c r="B14" s="25" t="s">
        <v>45</v>
      </c>
      <c r="C14" s="25"/>
      <c r="D14" s="25" t="s">
        <v>45</v>
      </c>
      <c r="E14" s="2" t="s">
        <v>45</v>
      </c>
      <c r="F14" s="44">
        <f t="shared" si="0"/>
        <v>0</v>
      </c>
      <c r="G14" s="43">
        <f t="shared" si="1"/>
        <v>0.75</v>
      </c>
    </row>
    <row r="15" spans="1:7" ht="15.75">
      <c r="A15" s="20"/>
      <c r="B15" s="28" t="s">
        <v>50</v>
      </c>
      <c r="C15" s="28" t="s">
        <v>50</v>
      </c>
      <c r="D15" s="28" t="s">
        <v>153</v>
      </c>
      <c r="E15" s="7" t="s">
        <v>50</v>
      </c>
      <c r="F15" s="44">
        <f t="shared" si="0"/>
        <v>0</v>
      </c>
      <c r="G15" s="43">
        <f t="shared" si="1"/>
        <v>1</v>
      </c>
    </row>
    <row r="16" spans="1:7" ht="15.75">
      <c r="A16" s="18" t="s">
        <v>210</v>
      </c>
      <c r="B16" s="25" t="s">
        <v>67</v>
      </c>
      <c r="C16" s="25" t="s">
        <v>109</v>
      </c>
      <c r="D16" s="25"/>
      <c r="E16" s="2" t="s">
        <v>190</v>
      </c>
      <c r="F16" s="44">
        <f t="shared" si="0"/>
        <v>0</v>
      </c>
      <c r="G16" s="43">
        <f t="shared" si="1"/>
        <v>0.75</v>
      </c>
    </row>
    <row r="17" spans="1:7" ht="15.75">
      <c r="A17" s="18"/>
      <c r="B17" s="25" t="s">
        <v>68</v>
      </c>
      <c r="C17" s="25" t="s">
        <v>110</v>
      </c>
      <c r="D17" s="25"/>
      <c r="E17" s="2" t="s">
        <v>191</v>
      </c>
      <c r="F17" s="44">
        <f t="shared" si="0"/>
        <v>0</v>
      </c>
      <c r="G17" s="43">
        <f t="shared" si="1"/>
        <v>0.75</v>
      </c>
    </row>
    <row r="18" spans="1:7" ht="15.75">
      <c r="A18" s="18"/>
      <c r="B18" s="25" t="s">
        <v>69</v>
      </c>
      <c r="C18" s="25" t="s">
        <v>111</v>
      </c>
      <c r="D18" s="25"/>
      <c r="E18" s="2" t="s">
        <v>192</v>
      </c>
      <c r="F18" s="44">
        <f t="shared" si="0"/>
        <v>0</v>
      </c>
      <c r="G18" s="43">
        <f t="shared" si="1"/>
        <v>0.75</v>
      </c>
    </row>
    <row r="19" spans="1:7" ht="15.75">
      <c r="A19" s="20"/>
      <c r="B19" s="28" t="s">
        <v>81</v>
      </c>
      <c r="C19" s="28" t="s">
        <v>81</v>
      </c>
      <c r="D19" s="28"/>
      <c r="E19" s="7"/>
      <c r="F19" s="44">
        <f t="shared" si="0"/>
        <v>0</v>
      </c>
      <c r="G19" s="43">
        <f t="shared" si="1"/>
        <v>0.5</v>
      </c>
    </row>
    <row r="20" spans="1:7" ht="15.75">
      <c r="A20" s="18" t="s">
        <v>79</v>
      </c>
      <c r="B20" s="25" t="s">
        <v>61</v>
      </c>
      <c r="C20" s="25" t="s">
        <v>106</v>
      </c>
      <c r="D20" s="25"/>
      <c r="E20" s="2" t="s">
        <v>179</v>
      </c>
      <c r="F20" s="44">
        <f t="shared" si="0"/>
        <v>0</v>
      </c>
      <c r="G20" s="43">
        <f t="shared" si="1"/>
        <v>0.75</v>
      </c>
    </row>
    <row r="21" spans="1:7" ht="15.75">
      <c r="A21" s="18"/>
      <c r="B21" s="25" t="s">
        <v>62</v>
      </c>
      <c r="C21" s="25" t="s">
        <v>107</v>
      </c>
      <c r="D21" s="25"/>
      <c r="E21" s="3" t="s">
        <v>180</v>
      </c>
      <c r="F21" s="44">
        <f t="shared" si="0"/>
        <v>0.5</v>
      </c>
      <c r="G21" s="43">
        <f t="shared" si="1"/>
        <v>0.75</v>
      </c>
    </row>
    <row r="22" spans="1:7" ht="15.75">
      <c r="A22" s="20"/>
      <c r="B22" s="28" t="s">
        <v>63</v>
      </c>
      <c r="C22" s="28" t="s">
        <v>108</v>
      </c>
      <c r="D22" s="28"/>
      <c r="E22" s="8" t="s">
        <v>181</v>
      </c>
      <c r="F22" s="44">
        <f t="shared" si="0"/>
        <v>0.5</v>
      </c>
      <c r="G22" s="43">
        <f t="shared" si="1"/>
        <v>0.75</v>
      </c>
    </row>
    <row r="23" spans="1:7" ht="15.75">
      <c r="A23" s="18" t="s">
        <v>80</v>
      </c>
      <c r="B23" s="25" t="s">
        <v>64</v>
      </c>
      <c r="C23" s="25" t="s">
        <v>105</v>
      </c>
      <c r="D23" s="25"/>
      <c r="E23" s="2" t="s">
        <v>182</v>
      </c>
      <c r="F23" s="44">
        <f t="shared" si="0"/>
        <v>0</v>
      </c>
      <c r="G23" s="43">
        <f t="shared" si="1"/>
        <v>0.75</v>
      </c>
    </row>
    <row r="24" spans="1:7" ht="15.75">
      <c r="A24" s="18"/>
      <c r="B24" s="25" t="s">
        <v>65</v>
      </c>
      <c r="C24" s="29" t="s">
        <v>104</v>
      </c>
      <c r="D24" s="25"/>
      <c r="E24" s="2" t="s">
        <v>183</v>
      </c>
      <c r="F24" s="44">
        <f t="shared" si="0"/>
        <v>0.5</v>
      </c>
      <c r="G24" s="43">
        <f t="shared" si="1"/>
        <v>0.75</v>
      </c>
    </row>
    <row r="25" spans="1:7" ht="15.75">
      <c r="A25" s="20"/>
      <c r="B25" s="28" t="s">
        <v>66</v>
      </c>
      <c r="C25" s="28" t="s">
        <v>103</v>
      </c>
      <c r="D25" s="28"/>
      <c r="E25" s="7" t="s">
        <v>184</v>
      </c>
      <c r="F25" s="44">
        <f t="shared" si="0"/>
        <v>0</v>
      </c>
      <c r="G25" s="43">
        <f t="shared" si="1"/>
        <v>0.75</v>
      </c>
    </row>
    <row r="26" spans="1:7" ht="15.75">
      <c r="A26" s="18" t="s">
        <v>213</v>
      </c>
      <c r="B26" s="29" t="s">
        <v>20</v>
      </c>
      <c r="C26" s="25" t="s">
        <v>102</v>
      </c>
      <c r="D26" s="25" t="s">
        <v>159</v>
      </c>
      <c r="E26" s="2"/>
      <c r="F26" s="44">
        <f t="shared" si="0"/>
        <v>0.5</v>
      </c>
      <c r="G26" s="43">
        <f t="shared" si="1"/>
        <v>0.75</v>
      </c>
    </row>
    <row r="27" spans="1:7" ht="15.75">
      <c r="A27" s="20"/>
      <c r="B27" s="30" t="s">
        <v>21</v>
      </c>
      <c r="C27" s="28"/>
      <c r="D27" s="28" t="s">
        <v>160</v>
      </c>
      <c r="E27" s="7"/>
      <c r="F27" s="44">
        <f t="shared" si="0"/>
        <v>1</v>
      </c>
      <c r="G27" s="43">
        <f t="shared" si="1"/>
        <v>0.5</v>
      </c>
    </row>
    <row r="28" spans="1:7" ht="15.75">
      <c r="A28" s="18" t="s">
        <v>14</v>
      </c>
      <c r="B28" s="31" t="s">
        <v>15</v>
      </c>
      <c r="C28" s="31" t="s">
        <v>15</v>
      </c>
      <c r="D28" s="39" t="s">
        <v>161</v>
      </c>
      <c r="E28" s="4" t="s">
        <v>187</v>
      </c>
      <c r="F28" s="44">
        <f t="shared" si="0"/>
        <v>0.6666666666666666</v>
      </c>
      <c r="G28" s="43">
        <f t="shared" si="1"/>
        <v>1</v>
      </c>
    </row>
    <row r="29" spans="1:7" ht="15.75">
      <c r="A29" s="18"/>
      <c r="B29" s="25" t="s">
        <v>16</v>
      </c>
      <c r="C29" s="25" t="s">
        <v>16</v>
      </c>
      <c r="D29" s="35" t="s">
        <v>164</v>
      </c>
      <c r="E29" s="2"/>
      <c r="F29" s="44">
        <f t="shared" si="0"/>
        <v>0.5</v>
      </c>
      <c r="G29" s="43">
        <f t="shared" si="1"/>
        <v>0.75</v>
      </c>
    </row>
    <row r="30" spans="1:7" ht="15.75">
      <c r="A30" s="18"/>
      <c r="B30" s="25" t="s">
        <v>72</v>
      </c>
      <c r="C30" s="35" t="s">
        <v>114</v>
      </c>
      <c r="D30" s="35" t="s">
        <v>162</v>
      </c>
      <c r="E30" s="2" t="s">
        <v>185</v>
      </c>
      <c r="F30" s="44">
        <f t="shared" si="0"/>
        <v>0.6666666666666666</v>
      </c>
      <c r="G30" s="43">
        <f t="shared" si="1"/>
        <v>1</v>
      </c>
    </row>
    <row r="31" spans="1:7" ht="15.75">
      <c r="A31" s="20"/>
      <c r="B31" s="28" t="s">
        <v>73</v>
      </c>
      <c r="C31" s="36" t="s">
        <v>115</v>
      </c>
      <c r="D31" s="36" t="s">
        <v>163</v>
      </c>
      <c r="E31" s="7" t="s">
        <v>186</v>
      </c>
      <c r="F31" s="44">
        <f t="shared" si="0"/>
        <v>0.6666666666666666</v>
      </c>
      <c r="G31" s="43">
        <f t="shared" si="1"/>
        <v>1</v>
      </c>
    </row>
    <row r="32" spans="1:7" ht="15.75">
      <c r="A32" s="18" t="s">
        <v>212</v>
      </c>
      <c r="B32" s="25" t="s">
        <v>17</v>
      </c>
      <c r="C32" s="25" t="s">
        <v>17</v>
      </c>
      <c r="D32" s="29" t="s">
        <v>156</v>
      </c>
      <c r="E32" s="2"/>
      <c r="F32" s="44">
        <f t="shared" si="0"/>
        <v>0.5</v>
      </c>
      <c r="G32" s="43">
        <f t="shared" si="1"/>
        <v>0.75</v>
      </c>
    </row>
    <row r="33" spans="1:7" ht="15.75">
      <c r="A33" s="18"/>
      <c r="B33" s="25" t="s">
        <v>18</v>
      </c>
      <c r="C33" s="25" t="s">
        <v>18</v>
      </c>
      <c r="D33" s="29" t="s">
        <v>157</v>
      </c>
      <c r="E33" s="2"/>
      <c r="F33" s="44">
        <f t="shared" si="0"/>
        <v>0.5</v>
      </c>
      <c r="G33" s="43">
        <f t="shared" si="1"/>
        <v>0.75</v>
      </c>
    </row>
    <row r="34" spans="1:7" ht="15.75">
      <c r="A34" s="20"/>
      <c r="B34" s="28" t="s">
        <v>19</v>
      </c>
      <c r="C34" s="28" t="s">
        <v>19</v>
      </c>
      <c r="D34" s="30" t="s">
        <v>158</v>
      </c>
      <c r="E34" s="7"/>
      <c r="F34" s="44">
        <f t="shared" si="0"/>
        <v>0.5</v>
      </c>
      <c r="G34" s="43">
        <f t="shared" si="1"/>
        <v>0.75</v>
      </c>
    </row>
    <row r="35" spans="1:7" ht="15.75">
      <c r="A35" s="18" t="s">
        <v>214</v>
      </c>
      <c r="B35" s="25" t="s">
        <v>46</v>
      </c>
      <c r="C35" s="25" t="s">
        <v>46</v>
      </c>
      <c r="D35" s="25"/>
      <c r="E35" s="2"/>
      <c r="F35" s="44">
        <f t="shared" si="0"/>
        <v>0</v>
      </c>
      <c r="G35" s="43">
        <f t="shared" si="1"/>
        <v>0.5</v>
      </c>
    </row>
    <row r="36" spans="1:7" ht="15.75">
      <c r="A36" s="18"/>
      <c r="B36" s="25" t="s">
        <v>70</v>
      </c>
      <c r="C36" s="29" t="s">
        <v>112</v>
      </c>
      <c r="D36" s="25"/>
      <c r="E36" s="2" t="s">
        <v>188</v>
      </c>
      <c r="F36" s="44">
        <f>(GetColorCount(B36:E36,$F$2))/((IF(COUNTIF(B36:E36,"*")&gt;1,COUNTIF(B36:E36,"*")))-1)</f>
        <v>0.5</v>
      </c>
      <c r="G36" s="43">
        <f>COUNTIF(B36:E36,"*")/COUNTIF($B$2:$E$2,"*")</f>
        <v>0.75</v>
      </c>
    </row>
    <row r="37" spans="1:7" ht="15.75">
      <c r="A37" s="20"/>
      <c r="B37" s="28" t="s">
        <v>71</v>
      </c>
      <c r="C37" s="30" t="s">
        <v>113</v>
      </c>
      <c r="D37" s="28"/>
      <c r="E37" s="7" t="s">
        <v>189</v>
      </c>
      <c r="F37" s="44">
        <f>(GetColorCount(B37:E37,$F$2))/((IF(COUNTIF(B37:E37,"*")&gt;1,COUNTIF(B37:E37,"*")))-1)</f>
        <v>0.5</v>
      </c>
      <c r="G37" s="43">
        <f>COUNTIF(B37:E37,"*")/COUNTIF($B$2:$E$2,"*")</f>
        <v>0.75</v>
      </c>
    </row>
    <row r="38" spans="1:7" ht="15.75">
      <c r="A38" s="18" t="s">
        <v>206</v>
      </c>
      <c r="B38" s="25" t="s">
        <v>30</v>
      </c>
      <c r="C38" s="25" t="s">
        <v>30</v>
      </c>
      <c r="D38" s="35" t="s">
        <v>137</v>
      </c>
      <c r="E38" s="2" t="s">
        <v>30</v>
      </c>
      <c r="F38" s="44">
        <f t="shared" si="0"/>
        <v>0.3333333333333333</v>
      </c>
      <c r="G38" s="43">
        <f t="shared" si="1"/>
        <v>1</v>
      </c>
    </row>
    <row r="39" spans="1:7" ht="15.75">
      <c r="A39" s="18"/>
      <c r="B39" s="25" t="s">
        <v>49</v>
      </c>
      <c r="C39" s="25" t="s">
        <v>49</v>
      </c>
      <c r="D39" s="35" t="s">
        <v>138</v>
      </c>
      <c r="E39" s="2" t="s">
        <v>49</v>
      </c>
      <c r="F39" s="44">
        <f t="shared" si="0"/>
        <v>0.3333333333333333</v>
      </c>
      <c r="G39" s="43">
        <f t="shared" si="1"/>
        <v>1</v>
      </c>
    </row>
    <row r="40" spans="1:7" ht="15.75">
      <c r="A40" s="20"/>
      <c r="B40" s="28" t="s">
        <v>32</v>
      </c>
      <c r="C40" s="28" t="s">
        <v>32</v>
      </c>
      <c r="D40" s="28"/>
      <c r="E40" s="7" t="s">
        <v>32</v>
      </c>
      <c r="F40" s="44">
        <f t="shared" si="0"/>
        <v>0</v>
      </c>
      <c r="G40" s="43">
        <f t="shared" si="1"/>
        <v>0.75</v>
      </c>
    </row>
    <row r="41" spans="1:7" ht="15.75">
      <c r="A41" s="18" t="s">
        <v>127</v>
      </c>
      <c r="B41" s="25" t="s">
        <v>53</v>
      </c>
      <c r="C41" s="25"/>
      <c r="D41" s="25"/>
      <c r="E41" s="2"/>
      <c r="F41" s="44">
        <f t="shared" si="0"/>
        <v>0</v>
      </c>
      <c r="G41" s="43">
        <f t="shared" si="1"/>
        <v>0.25</v>
      </c>
    </row>
    <row r="42" spans="1:7" ht="15.75">
      <c r="A42" s="18"/>
      <c r="B42" s="25" t="s">
        <v>54</v>
      </c>
      <c r="C42" s="25"/>
      <c r="D42" s="25"/>
      <c r="E42" s="2"/>
      <c r="F42" s="44">
        <f t="shared" si="0"/>
        <v>0</v>
      </c>
      <c r="G42" s="43">
        <f t="shared" si="1"/>
        <v>0.25</v>
      </c>
    </row>
    <row r="43" spans="1:7" ht="15.75">
      <c r="A43" s="20"/>
      <c r="B43" s="28" t="s">
        <v>55</v>
      </c>
      <c r="C43" s="28"/>
      <c r="D43" s="28"/>
      <c r="E43" s="7"/>
      <c r="F43" s="44">
        <f t="shared" si="0"/>
        <v>0</v>
      </c>
      <c r="G43" s="43">
        <f t="shared" si="1"/>
        <v>0.25</v>
      </c>
    </row>
    <row r="44" spans="1:7" ht="15.75">
      <c r="A44" s="18" t="s">
        <v>197</v>
      </c>
      <c r="B44" s="25" t="s">
        <v>58</v>
      </c>
      <c r="C44" s="25" t="s">
        <v>116</v>
      </c>
      <c r="D44" s="25"/>
      <c r="E44" s="2" t="s">
        <v>176</v>
      </c>
      <c r="F44" s="44">
        <f t="shared" si="0"/>
        <v>0</v>
      </c>
      <c r="G44" s="43">
        <f t="shared" si="1"/>
        <v>0.75</v>
      </c>
    </row>
    <row r="45" spans="1:7" ht="15.75">
      <c r="A45" s="18"/>
      <c r="B45" s="29" t="s">
        <v>59</v>
      </c>
      <c r="C45" s="25" t="s">
        <v>117</v>
      </c>
      <c r="D45" s="25"/>
      <c r="E45" s="2" t="s">
        <v>177</v>
      </c>
      <c r="F45" s="44">
        <f t="shared" si="0"/>
        <v>0.5</v>
      </c>
      <c r="G45" s="43">
        <f t="shared" si="1"/>
        <v>0.75</v>
      </c>
    </row>
    <row r="46" spans="1:7" ht="15.75">
      <c r="A46" s="20"/>
      <c r="B46" s="30" t="s">
        <v>60</v>
      </c>
      <c r="C46" s="28" t="s">
        <v>118</v>
      </c>
      <c r="D46" s="28"/>
      <c r="E46" s="7" t="s">
        <v>178</v>
      </c>
      <c r="F46" s="44">
        <f t="shared" si="0"/>
        <v>0.5</v>
      </c>
      <c r="G46" s="43">
        <f t="shared" si="1"/>
        <v>0.75</v>
      </c>
    </row>
    <row r="47" spans="1:7" ht="15.75">
      <c r="A47" s="21" t="s">
        <v>204</v>
      </c>
      <c r="B47" s="32"/>
      <c r="C47" s="28" t="s">
        <v>90</v>
      </c>
      <c r="D47" s="28"/>
      <c r="E47" s="7"/>
      <c r="F47" s="44">
        <f t="shared" si="0"/>
        <v>0</v>
      </c>
      <c r="G47" s="43">
        <f t="shared" si="1"/>
        <v>0.25</v>
      </c>
    </row>
    <row r="48" spans="1:7" ht="15.75">
      <c r="A48" s="18" t="s">
        <v>209</v>
      </c>
      <c r="B48" s="25" t="s">
        <v>41</v>
      </c>
      <c r="C48" s="25" t="s">
        <v>41</v>
      </c>
      <c r="D48" s="35" t="s">
        <v>130</v>
      </c>
      <c r="E48" s="2" t="s">
        <v>41</v>
      </c>
      <c r="F48" s="44">
        <f t="shared" si="0"/>
        <v>0.3333333333333333</v>
      </c>
      <c r="G48" s="43">
        <f t="shared" si="1"/>
        <v>1</v>
      </c>
    </row>
    <row r="49" spans="1:7" ht="15.75">
      <c r="A49" s="18"/>
      <c r="B49" s="25" t="s">
        <v>43</v>
      </c>
      <c r="C49" s="25" t="s">
        <v>43</v>
      </c>
      <c r="D49" s="35" t="s">
        <v>131</v>
      </c>
      <c r="E49" s="2" t="s">
        <v>43</v>
      </c>
      <c r="F49" s="44">
        <f t="shared" si="0"/>
        <v>0.3333333333333333</v>
      </c>
      <c r="G49" s="43">
        <f t="shared" si="1"/>
        <v>1</v>
      </c>
    </row>
    <row r="50" spans="1:7" ht="15.75">
      <c r="A50" s="20"/>
      <c r="B50" s="28" t="s">
        <v>44</v>
      </c>
      <c r="C50" s="28" t="s">
        <v>44</v>
      </c>
      <c r="D50" s="28"/>
      <c r="E50" s="7" t="s">
        <v>44</v>
      </c>
      <c r="F50" s="44">
        <f t="shared" si="0"/>
        <v>0</v>
      </c>
      <c r="G50" s="43">
        <f t="shared" si="1"/>
        <v>0.75</v>
      </c>
    </row>
    <row r="51" spans="1:7" ht="15.75">
      <c r="A51" s="18" t="s">
        <v>125</v>
      </c>
      <c r="B51" s="25"/>
      <c r="C51" s="25" t="s">
        <v>88</v>
      </c>
      <c r="D51" s="29" t="s">
        <v>132</v>
      </c>
      <c r="E51" s="2"/>
      <c r="F51" s="44">
        <f t="shared" si="0"/>
        <v>1</v>
      </c>
      <c r="G51" s="43">
        <f t="shared" si="1"/>
        <v>0.5</v>
      </c>
    </row>
    <row r="52" spans="1:7" ht="15.75">
      <c r="A52" s="18"/>
      <c r="B52" s="25"/>
      <c r="C52" s="25" t="s">
        <v>91</v>
      </c>
      <c r="D52" s="29" t="s">
        <v>133</v>
      </c>
      <c r="E52" s="2"/>
      <c r="F52" s="44">
        <f t="shared" si="0"/>
        <v>1</v>
      </c>
      <c r="G52" s="43">
        <f t="shared" si="1"/>
        <v>0.5</v>
      </c>
    </row>
    <row r="53" spans="1:7" ht="15.75">
      <c r="A53" s="20"/>
      <c r="B53" s="28"/>
      <c r="C53" s="28" t="s">
        <v>120</v>
      </c>
      <c r="D53" s="30" t="s">
        <v>141</v>
      </c>
      <c r="E53" s="7"/>
      <c r="F53" s="44">
        <f t="shared" si="0"/>
        <v>1</v>
      </c>
      <c r="G53" s="43">
        <f t="shared" si="1"/>
        <v>0.5</v>
      </c>
    </row>
    <row r="54" spans="1:7" ht="15.75">
      <c r="A54" s="18" t="s">
        <v>89</v>
      </c>
      <c r="B54" s="25"/>
      <c r="C54" s="25" t="s">
        <v>93</v>
      </c>
      <c r="D54" s="35" t="s">
        <v>134</v>
      </c>
      <c r="E54" s="2"/>
      <c r="F54" s="44">
        <f t="shared" si="0"/>
        <v>1</v>
      </c>
      <c r="G54" s="43">
        <f t="shared" si="1"/>
        <v>0.5</v>
      </c>
    </row>
    <row r="55" spans="1:7" ht="15.75">
      <c r="A55" s="20"/>
      <c r="B55" s="28"/>
      <c r="C55" s="28" t="s">
        <v>121</v>
      </c>
      <c r="D55" s="36" t="s">
        <v>140</v>
      </c>
      <c r="E55" s="7"/>
      <c r="F55" s="44">
        <f t="shared" si="0"/>
        <v>1</v>
      </c>
      <c r="G55" s="43">
        <f t="shared" si="1"/>
        <v>0.5</v>
      </c>
    </row>
    <row r="56" spans="1:7" ht="15.75">
      <c r="A56" s="21" t="s">
        <v>8</v>
      </c>
      <c r="B56" s="28" t="s">
        <v>7</v>
      </c>
      <c r="C56" s="28"/>
      <c r="D56" s="28" t="s">
        <v>128</v>
      </c>
      <c r="E56" s="7"/>
      <c r="F56" s="44">
        <f t="shared" si="0"/>
        <v>0</v>
      </c>
      <c r="G56" s="43">
        <f t="shared" si="1"/>
        <v>0.5</v>
      </c>
    </row>
    <row r="57" spans="1:7" ht="15.75">
      <c r="A57" s="21" t="s">
        <v>202</v>
      </c>
      <c r="B57" s="28" t="s">
        <v>52</v>
      </c>
      <c r="C57" s="28"/>
      <c r="D57" s="28"/>
      <c r="E57" s="7"/>
      <c r="F57" s="44">
        <f t="shared" si="0"/>
        <v>0</v>
      </c>
      <c r="G57" s="43">
        <f t="shared" si="1"/>
        <v>0.25</v>
      </c>
    </row>
    <row r="58" spans="1:7" ht="15.75">
      <c r="A58" s="18" t="s">
        <v>6</v>
      </c>
      <c r="B58" s="25" t="s">
        <v>33</v>
      </c>
      <c r="C58" s="25" t="s">
        <v>33</v>
      </c>
      <c r="D58" s="29" t="s">
        <v>143</v>
      </c>
      <c r="E58" s="2" t="s">
        <v>33</v>
      </c>
      <c r="F58" s="44">
        <f t="shared" si="0"/>
        <v>0.3333333333333333</v>
      </c>
      <c r="G58" s="43">
        <f t="shared" si="1"/>
        <v>1</v>
      </c>
    </row>
    <row r="59" spans="1:7" ht="15.75">
      <c r="A59" s="18"/>
      <c r="B59" s="25" t="s">
        <v>37</v>
      </c>
      <c r="C59" s="25" t="s">
        <v>37</v>
      </c>
      <c r="D59" s="29" t="s">
        <v>149</v>
      </c>
      <c r="E59" s="2" t="s">
        <v>37</v>
      </c>
      <c r="F59" s="44">
        <f t="shared" si="0"/>
        <v>0.3333333333333333</v>
      </c>
      <c r="G59" s="43">
        <f t="shared" si="1"/>
        <v>1</v>
      </c>
    </row>
    <row r="60" spans="1:7" ht="15.75">
      <c r="A60" s="20"/>
      <c r="B60" s="28" t="s">
        <v>38</v>
      </c>
      <c r="C60" s="28" t="s">
        <v>38</v>
      </c>
      <c r="D60" s="30" t="s">
        <v>148</v>
      </c>
      <c r="E60" s="7" t="s">
        <v>38</v>
      </c>
      <c r="F60" s="44">
        <f t="shared" si="0"/>
        <v>0.3333333333333333</v>
      </c>
      <c r="G60" s="43">
        <f t="shared" si="1"/>
        <v>1</v>
      </c>
    </row>
    <row r="61" spans="1:7" ht="15.75">
      <c r="A61" s="18" t="s">
        <v>22</v>
      </c>
      <c r="B61" s="25" t="s">
        <v>83</v>
      </c>
      <c r="C61" s="25" t="s">
        <v>83</v>
      </c>
      <c r="D61" s="25"/>
      <c r="E61" s="2"/>
      <c r="F61" s="44">
        <f t="shared" si="0"/>
        <v>0</v>
      </c>
      <c r="G61" s="43">
        <f t="shared" si="1"/>
        <v>0.5</v>
      </c>
    </row>
    <row r="62" spans="1:7" ht="15.75">
      <c r="A62" s="20"/>
      <c r="B62" s="28" t="s">
        <v>84</v>
      </c>
      <c r="C62" s="28" t="s">
        <v>84</v>
      </c>
      <c r="D62" s="28"/>
      <c r="E62" s="7"/>
      <c r="F62" s="44">
        <f t="shared" si="0"/>
        <v>0</v>
      </c>
      <c r="G62" s="43">
        <f t="shared" si="1"/>
        <v>0.5</v>
      </c>
    </row>
    <row r="63" spans="1:7" ht="15.75">
      <c r="A63" s="18" t="s">
        <v>207</v>
      </c>
      <c r="B63" s="25" t="s">
        <v>82</v>
      </c>
      <c r="C63" s="25" t="s">
        <v>82</v>
      </c>
      <c r="D63" s="25"/>
      <c r="E63" s="2"/>
      <c r="F63" s="44">
        <f t="shared" si="0"/>
        <v>0</v>
      </c>
      <c r="G63" s="43">
        <f t="shared" si="1"/>
        <v>0.5</v>
      </c>
    </row>
    <row r="64" spans="1:7" ht="15.75">
      <c r="A64" s="18"/>
      <c r="B64" s="25"/>
      <c r="C64" s="25" t="s">
        <v>86</v>
      </c>
      <c r="D64" s="25" t="s">
        <v>135</v>
      </c>
      <c r="E64" s="2"/>
      <c r="F64" s="44">
        <f t="shared" si="0"/>
        <v>0</v>
      </c>
      <c r="G64" s="43">
        <f t="shared" si="1"/>
        <v>0.5</v>
      </c>
    </row>
    <row r="65" spans="1:7" ht="15.75">
      <c r="A65" s="20"/>
      <c r="B65" s="28"/>
      <c r="C65" s="28" t="s">
        <v>87</v>
      </c>
      <c r="D65" s="28" t="s">
        <v>136</v>
      </c>
      <c r="E65" s="7"/>
      <c r="F65" s="44">
        <f t="shared" si="0"/>
        <v>0</v>
      </c>
      <c r="G65" s="43">
        <f t="shared" si="1"/>
        <v>0.5</v>
      </c>
    </row>
    <row r="66" spans="1:7" ht="15.75">
      <c r="A66" s="18" t="s">
        <v>9</v>
      </c>
      <c r="B66" s="25" t="s">
        <v>11</v>
      </c>
      <c r="C66" s="25" t="s">
        <v>11</v>
      </c>
      <c r="D66" s="29" t="s">
        <v>152</v>
      </c>
      <c r="E66" s="3" t="s">
        <v>173</v>
      </c>
      <c r="F66" s="44">
        <f t="shared" si="0"/>
        <v>0.6666666666666666</v>
      </c>
      <c r="G66" s="43">
        <f t="shared" si="1"/>
        <v>1</v>
      </c>
    </row>
    <row r="67" spans="1:7" ht="15.75">
      <c r="A67" s="18"/>
      <c r="B67" s="25" t="s">
        <v>12</v>
      </c>
      <c r="C67" s="25" t="s">
        <v>12</v>
      </c>
      <c r="D67" s="29" t="s">
        <v>151</v>
      </c>
      <c r="E67" s="3" t="s">
        <v>171</v>
      </c>
      <c r="F67" s="44">
        <f t="shared" si="0"/>
        <v>0.6666666666666666</v>
      </c>
      <c r="G67" s="43">
        <f t="shared" si="1"/>
        <v>1</v>
      </c>
    </row>
    <row r="68" spans="1:7" ht="15.75">
      <c r="A68" s="20"/>
      <c r="B68" s="28" t="s">
        <v>13</v>
      </c>
      <c r="C68" s="28" t="s">
        <v>13</v>
      </c>
      <c r="D68" s="30" t="s">
        <v>150</v>
      </c>
      <c r="E68" s="8" t="s">
        <v>172</v>
      </c>
      <c r="F68" s="44">
        <f t="shared" si="0"/>
        <v>0.6666666666666666</v>
      </c>
      <c r="G68" s="43">
        <f t="shared" si="1"/>
        <v>1</v>
      </c>
    </row>
    <row r="69" spans="1:7" ht="15.75">
      <c r="A69" s="22" t="s">
        <v>29</v>
      </c>
      <c r="B69" s="28" t="s">
        <v>28</v>
      </c>
      <c r="C69" s="28" t="s">
        <v>99</v>
      </c>
      <c r="D69" s="28"/>
      <c r="E69" s="7" t="s">
        <v>169</v>
      </c>
      <c r="F69" s="44">
        <f>(GetColorCount(B69:E69,$F$2))/((IF(COUNTIF(B69:E69,"*")&gt;1,COUNTIF(B69:E69,"*")))-1)</f>
        <v>0</v>
      </c>
      <c r="G69" s="43">
        <f>COUNTIF(B69:E69,"*")/COUNTIF($B$2:$E$2,"*")</f>
        <v>0.75</v>
      </c>
    </row>
    <row r="70" spans="1:7" ht="15.75">
      <c r="A70" s="18" t="s">
        <v>78</v>
      </c>
      <c r="B70" s="25"/>
      <c r="C70" s="25" t="s">
        <v>122</v>
      </c>
      <c r="D70" s="29" t="s">
        <v>166</v>
      </c>
      <c r="E70" s="2"/>
      <c r="F70" s="44">
        <f aca="true" t="shared" si="2" ref="F70:F88">(GetColorCount(B70:E70,$F$2))/((IF(COUNTIF(B70:E70,"*")&gt;1,COUNTIF(B70:E70,"*")))-1)</f>
        <v>1</v>
      </c>
      <c r="G70" s="43">
        <f t="shared" si="1"/>
        <v>0.5</v>
      </c>
    </row>
    <row r="71" spans="1:7" ht="15.75">
      <c r="A71" s="18"/>
      <c r="B71" s="25"/>
      <c r="C71" s="25" t="s">
        <v>123</v>
      </c>
      <c r="D71" s="25" t="s">
        <v>167</v>
      </c>
      <c r="E71" s="2"/>
      <c r="F71" s="44">
        <f t="shared" si="2"/>
        <v>0</v>
      </c>
      <c r="G71" s="43">
        <f t="shared" si="1"/>
        <v>0.5</v>
      </c>
    </row>
    <row r="72" spans="1:7" ht="15.75">
      <c r="A72" s="20"/>
      <c r="B72" s="28"/>
      <c r="C72" s="28" t="s">
        <v>124</v>
      </c>
      <c r="D72" s="30" t="s">
        <v>168</v>
      </c>
      <c r="E72" s="7"/>
      <c r="F72" s="44">
        <f t="shared" si="2"/>
        <v>1</v>
      </c>
      <c r="G72" s="43">
        <f t="shared" si="1"/>
        <v>0.5</v>
      </c>
    </row>
    <row r="73" spans="1:7" ht="15.75">
      <c r="A73" s="18" t="s">
        <v>1</v>
      </c>
      <c r="B73" s="33" t="s">
        <v>2</v>
      </c>
      <c r="C73" s="33" t="s">
        <v>2</v>
      </c>
      <c r="D73" s="33" t="s">
        <v>2</v>
      </c>
      <c r="E73" s="5" t="s">
        <v>2</v>
      </c>
      <c r="F73" s="44">
        <f t="shared" si="2"/>
        <v>0</v>
      </c>
      <c r="G73" s="43">
        <f t="shared" si="1"/>
        <v>1</v>
      </c>
    </row>
    <row r="74" spans="1:7" ht="15.75">
      <c r="A74" s="18"/>
      <c r="B74" s="33" t="s">
        <v>31</v>
      </c>
      <c r="C74" s="33" t="s">
        <v>31</v>
      </c>
      <c r="D74" s="33" t="s">
        <v>31</v>
      </c>
      <c r="E74" s="5" t="s">
        <v>31</v>
      </c>
      <c r="F74" s="44">
        <f t="shared" si="2"/>
        <v>0</v>
      </c>
      <c r="G74" s="43">
        <f t="shared" si="1"/>
        <v>1</v>
      </c>
    </row>
    <row r="75" spans="1:7" ht="15.75">
      <c r="A75" s="18"/>
      <c r="B75" s="33" t="s">
        <v>56</v>
      </c>
      <c r="C75" s="33" t="s">
        <v>119</v>
      </c>
      <c r="D75" s="35" t="s">
        <v>147</v>
      </c>
      <c r="E75" s="5" t="s">
        <v>175</v>
      </c>
      <c r="F75" s="44">
        <f t="shared" si="2"/>
        <v>0.3333333333333333</v>
      </c>
      <c r="G75" s="43">
        <f t="shared" si="1"/>
        <v>1</v>
      </c>
    </row>
    <row r="76" spans="1:7" ht="15.75">
      <c r="A76" s="20"/>
      <c r="B76" s="27" t="s">
        <v>57</v>
      </c>
      <c r="C76" s="36" t="s">
        <v>92</v>
      </c>
      <c r="D76" s="36" t="s">
        <v>139</v>
      </c>
      <c r="E76" s="9" t="s">
        <v>170</v>
      </c>
      <c r="F76" s="44">
        <f t="shared" si="2"/>
        <v>0.6666666666666666</v>
      </c>
      <c r="G76" s="43">
        <f t="shared" si="1"/>
        <v>1</v>
      </c>
    </row>
    <row r="77" spans="1:7" ht="15.75">
      <c r="A77" s="18" t="s">
        <v>3</v>
      </c>
      <c r="B77" s="25" t="s">
        <v>36</v>
      </c>
      <c r="C77" s="25" t="s">
        <v>36</v>
      </c>
      <c r="D77" s="35" t="s">
        <v>144</v>
      </c>
      <c r="E77" s="2" t="s">
        <v>36</v>
      </c>
      <c r="F77" s="44">
        <f t="shared" si="2"/>
        <v>0.3333333333333333</v>
      </c>
      <c r="G77" s="43">
        <f t="shared" si="1"/>
        <v>1</v>
      </c>
    </row>
    <row r="78" spans="1:7" ht="15.75">
      <c r="A78" s="18"/>
      <c r="B78" s="25" t="s">
        <v>39</v>
      </c>
      <c r="C78" s="25" t="s">
        <v>39</v>
      </c>
      <c r="D78" s="35" t="s">
        <v>154</v>
      </c>
      <c r="E78" s="2" t="s">
        <v>39</v>
      </c>
      <c r="F78" s="44">
        <f t="shared" si="2"/>
        <v>0.3333333333333333</v>
      </c>
      <c r="G78" s="43">
        <f t="shared" si="1"/>
        <v>1</v>
      </c>
    </row>
    <row r="79" spans="1:7" ht="15.75">
      <c r="A79" s="18"/>
      <c r="B79" s="25" t="s">
        <v>48</v>
      </c>
      <c r="C79" s="25" t="s">
        <v>48</v>
      </c>
      <c r="D79" s="35" t="s">
        <v>155</v>
      </c>
      <c r="E79" s="2" t="s">
        <v>48</v>
      </c>
      <c r="F79" s="44">
        <f t="shared" si="2"/>
        <v>0.3333333333333333</v>
      </c>
      <c r="G79" s="43">
        <f t="shared" si="1"/>
        <v>1</v>
      </c>
    </row>
    <row r="80" spans="1:7" ht="15.75">
      <c r="A80" s="20"/>
      <c r="B80" s="27" t="s">
        <v>51</v>
      </c>
      <c r="C80" s="36" t="s">
        <v>100</v>
      </c>
      <c r="D80" s="36" t="s">
        <v>146</v>
      </c>
      <c r="E80" s="10" t="s">
        <v>174</v>
      </c>
      <c r="F80" s="44">
        <f t="shared" si="2"/>
        <v>1</v>
      </c>
      <c r="G80" s="43">
        <f t="shared" si="1"/>
        <v>1</v>
      </c>
    </row>
    <row r="81" spans="1:7" ht="15.75">
      <c r="A81" s="21" t="s">
        <v>203</v>
      </c>
      <c r="B81" s="27"/>
      <c r="C81" s="28" t="s">
        <v>101</v>
      </c>
      <c r="D81" s="40"/>
      <c r="E81" s="11"/>
      <c r="F81" s="44">
        <f t="shared" si="2"/>
        <v>0</v>
      </c>
      <c r="G81" s="43">
        <f t="shared" si="1"/>
        <v>0.25</v>
      </c>
    </row>
    <row r="82" spans="1:7" ht="15.75">
      <c r="A82" s="18" t="s">
        <v>5</v>
      </c>
      <c r="B82" s="25" t="s">
        <v>4</v>
      </c>
      <c r="C82" s="35" t="s">
        <v>97</v>
      </c>
      <c r="D82" s="35" t="s">
        <v>165</v>
      </c>
      <c r="E82" s="2"/>
      <c r="F82" s="44">
        <f t="shared" si="2"/>
        <v>1</v>
      </c>
      <c r="G82" s="43">
        <f t="shared" si="1"/>
        <v>0.75</v>
      </c>
    </row>
    <row r="83" spans="1:7" ht="15.75">
      <c r="A83" s="18"/>
      <c r="B83" s="25" t="s">
        <v>40</v>
      </c>
      <c r="C83" s="25" t="s">
        <v>40</v>
      </c>
      <c r="D83" s="25" t="s">
        <v>40</v>
      </c>
      <c r="E83" s="2" t="s">
        <v>40</v>
      </c>
      <c r="F83" s="44">
        <f t="shared" si="2"/>
        <v>0</v>
      </c>
      <c r="G83" s="43">
        <f t="shared" si="1"/>
        <v>1</v>
      </c>
    </row>
    <row r="84" spans="1:7" ht="15.75">
      <c r="A84" s="20"/>
      <c r="B84" s="28" t="s">
        <v>47</v>
      </c>
      <c r="C84" s="28" t="s">
        <v>47</v>
      </c>
      <c r="D84" s="28" t="s">
        <v>47</v>
      </c>
      <c r="E84" s="7"/>
      <c r="F84" s="44">
        <f t="shared" si="2"/>
        <v>0</v>
      </c>
      <c r="G84" s="43">
        <f t="shared" si="1"/>
        <v>0.75</v>
      </c>
    </row>
    <row r="85" spans="1:7" ht="15.75">
      <c r="A85" s="18" t="s">
        <v>77</v>
      </c>
      <c r="B85" s="25" t="s">
        <v>74</v>
      </c>
      <c r="C85" s="25" t="s">
        <v>74</v>
      </c>
      <c r="D85" s="25"/>
      <c r="E85" s="2"/>
      <c r="F85" s="44">
        <f t="shared" si="2"/>
        <v>0</v>
      </c>
      <c r="G85" s="43">
        <f t="shared" si="1"/>
        <v>0.5</v>
      </c>
    </row>
    <row r="86" spans="1:7" ht="15.75">
      <c r="A86" s="18"/>
      <c r="B86" s="25" t="s">
        <v>75</v>
      </c>
      <c r="C86" s="25" t="s">
        <v>75</v>
      </c>
      <c r="D86" s="25"/>
      <c r="E86" s="2"/>
      <c r="F86" s="44">
        <f t="shared" si="2"/>
        <v>0</v>
      </c>
      <c r="G86" s="43">
        <f t="shared" si="1"/>
        <v>0.5</v>
      </c>
    </row>
    <row r="87" spans="1:7" ht="15.75">
      <c r="A87" s="18"/>
      <c r="B87" s="25" t="s">
        <v>76</v>
      </c>
      <c r="C87" s="25" t="s">
        <v>76</v>
      </c>
      <c r="D87" s="25"/>
      <c r="E87" s="2"/>
      <c r="F87" s="44">
        <f t="shared" si="2"/>
        <v>0</v>
      </c>
      <c r="G87" s="43">
        <f t="shared" si="1"/>
        <v>0.5</v>
      </c>
    </row>
    <row r="88" spans="1:7" ht="16.5" thickBot="1">
      <c r="A88" s="23"/>
      <c r="B88" s="34"/>
      <c r="C88" s="34" t="s">
        <v>85</v>
      </c>
      <c r="D88" s="34" t="s">
        <v>142</v>
      </c>
      <c r="E88" s="15"/>
      <c r="F88" s="45">
        <f t="shared" si="2"/>
        <v>0</v>
      </c>
      <c r="G88" s="46">
        <f t="shared" si="1"/>
        <v>0.5</v>
      </c>
    </row>
    <row r="89" spans="5:7" ht="15.75">
      <c r="E89" s="51" t="s">
        <v>200</v>
      </c>
      <c r="F89" s="47">
        <f>AVERAGE(F3:F88)</f>
        <v>0.3081395348837209</v>
      </c>
      <c r="G89" s="48">
        <f>AVERAGE(G3:G88)</f>
        <v>0.7063953488372093</v>
      </c>
    </row>
    <row r="90" spans="5:7" ht="16.5" thickBot="1">
      <c r="E90" s="52" t="s">
        <v>201</v>
      </c>
      <c r="F90" s="49">
        <f>(COUNTIF(F3:F88,"=0"))/COUNT(F3:F88)</f>
        <v>0.4883720930232558</v>
      </c>
      <c r="G90" s="50">
        <f>(COUNTIF(G3:G88,"=1"))/COUNT(G3:G88)</f>
        <v>0.3023255813953488</v>
      </c>
    </row>
    <row r="91" ht="15.75">
      <c r="F91" s="1"/>
    </row>
  </sheetData>
  <sheetProtection/>
  <mergeCells count="28">
    <mergeCell ref="A73:A76"/>
    <mergeCell ref="A77:A80"/>
    <mergeCell ref="A82:A84"/>
    <mergeCell ref="A85:A88"/>
    <mergeCell ref="A54:A55"/>
    <mergeCell ref="A58:A60"/>
    <mergeCell ref="A61:A62"/>
    <mergeCell ref="A63:A65"/>
    <mergeCell ref="A66:A68"/>
    <mergeCell ref="A70:A72"/>
    <mergeCell ref="A35:A37"/>
    <mergeCell ref="A38:A40"/>
    <mergeCell ref="A41:A43"/>
    <mergeCell ref="A44:A46"/>
    <mergeCell ref="A48:A50"/>
    <mergeCell ref="A51:A53"/>
    <mergeCell ref="A16:A19"/>
    <mergeCell ref="A20:A22"/>
    <mergeCell ref="A23:A25"/>
    <mergeCell ref="A26:A27"/>
    <mergeCell ref="A28:A31"/>
    <mergeCell ref="A32:A34"/>
    <mergeCell ref="A1:G1"/>
    <mergeCell ref="A3:A4"/>
    <mergeCell ref="A5:A6"/>
    <mergeCell ref="A7:A8"/>
    <mergeCell ref="A9:A11"/>
    <mergeCell ref="A12:A15"/>
  </mergeCells>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Lawley</dc:creator>
  <cp:keywords/>
  <dc:description/>
  <cp:lastModifiedBy>Jonathan Lawley</cp:lastModifiedBy>
  <dcterms:created xsi:type="dcterms:W3CDTF">2020-09-03T23:46:04Z</dcterms:created>
  <dcterms:modified xsi:type="dcterms:W3CDTF">2021-06-30T11:50:01Z</dcterms:modified>
  <cp:category/>
  <cp:version/>
  <cp:contentType/>
  <cp:contentStatus/>
</cp:coreProperties>
</file>