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caj\Documents\PeerJ_Submission\"/>
    </mc:Choice>
  </mc:AlternateContent>
  <bookViews>
    <workbookView xWindow="360" yWindow="240" windowWidth="14355" windowHeight="4560"/>
  </bookViews>
  <sheets>
    <sheet name="Growth_fluorescence curve" sheetId="2" r:id="rId1"/>
    <sheet name="1 dai" sheetId="1" r:id="rId2"/>
    <sheet name="2 dai" sheetId="3" r:id="rId3"/>
    <sheet name="3 dai" sheetId="4" r:id="rId4"/>
    <sheet name="4 dai" sheetId="5" r:id="rId5"/>
    <sheet name="7 dai" sheetId="6" r:id="rId6"/>
    <sheet name="8 dai" sheetId="7" r:id="rId7"/>
    <sheet name="9 dai" sheetId="8" r:id="rId8"/>
    <sheet name="14 dai" sheetId="9" r:id="rId9"/>
    <sheet name="22 dai" sheetId="10" r:id="rId10"/>
  </sheets>
  <definedNames>
    <definedName name="_20180710.mojca6803_04" localSheetId="1">'1 dai'!$A$3:$B$54</definedName>
    <definedName name="_20180710.mojca6803_05" localSheetId="1">'1 dai'!$C$3:$C$54</definedName>
    <definedName name="_20180710.mojca6803_06" localSheetId="1">'1 dai'!$D$3:$D$54</definedName>
    <definedName name="_20180710.mojca6803_07" localSheetId="1">'1 dai'!$E$3:$E$54</definedName>
    <definedName name="_20180710.mojca6803_08" localSheetId="1">'1 dai'!$F$3:$F$54</definedName>
    <definedName name="_20180710.mojca6803_09" localSheetId="1">'1 dai'!$G$3:$G$54</definedName>
    <definedName name="_20180711.6803mojca_02" localSheetId="2">'2 dai'!$A$3:$B$54</definedName>
    <definedName name="_20180711.6803mojca_03" localSheetId="2">'2 dai'!$C$3:$C$54</definedName>
    <definedName name="_20180711.6803mojca_04" localSheetId="2">'2 dai'!$D$3:$D$54</definedName>
    <definedName name="_20180711.6803mojca_05" localSheetId="2">'2 dai'!$E$3:$E$54</definedName>
    <definedName name="_20180711.6803mojca_06" localSheetId="2">'2 dai'!$F$3:$F$54</definedName>
    <definedName name="_20180711.6803mojca_07" localSheetId="2">'2 dai'!$G$3:$G$54</definedName>
    <definedName name="_20180712.mojca_02" localSheetId="3">'3 dai'!$A$3:$B$47</definedName>
    <definedName name="_20180712.mojca_03" localSheetId="3">'3 dai'!$C$3:$C$47</definedName>
    <definedName name="_20180712.mojca_04" localSheetId="3">'3 dai'!$D$3:$D$47</definedName>
    <definedName name="_20180712.mojca_05" localSheetId="3">'3 dai'!$E$3:$E$47</definedName>
    <definedName name="_20180712.mojca_06" localSheetId="3">'3 dai'!$F$3:$F$47</definedName>
    <definedName name="_20180712.mojca_07" localSheetId="3">'3 dai'!$G$3:$G$47</definedName>
    <definedName name="_20180713.6803_03" localSheetId="4">'4 dai'!$A$3:$B$54</definedName>
    <definedName name="_20180713.6803_04" localSheetId="4">'4 dai'!$C$3:$C$54</definedName>
    <definedName name="_20180713.6803_05" localSheetId="4">'4 dai'!$D$3:$D$54</definedName>
    <definedName name="_20180713.6803_06" localSheetId="4">'4 dai'!$E$3:$E$54</definedName>
    <definedName name="_20180713.6803_07" localSheetId="4">'4 dai'!$F$3:$F$54</definedName>
    <definedName name="_20180713.6803_08" localSheetId="4">'4 dai'!$G$3:$G$54</definedName>
  </definedNames>
  <calcPr calcId="162913"/>
</workbook>
</file>

<file path=xl/calcChain.xml><?xml version="1.0" encoding="utf-8"?>
<calcChain xmlns="http://schemas.openxmlformats.org/spreadsheetml/2006/main">
  <c r="K19" i="3" l="1"/>
  <c r="J19" i="3"/>
  <c r="K19" i="10"/>
  <c r="J19" i="10"/>
  <c r="K18" i="10"/>
  <c r="J18" i="10"/>
  <c r="K11" i="10"/>
  <c r="J11" i="10"/>
  <c r="K10" i="10"/>
  <c r="J10" i="10"/>
  <c r="K19" i="9"/>
  <c r="J19" i="9"/>
  <c r="K18" i="9"/>
  <c r="J18" i="9"/>
  <c r="K11" i="9"/>
  <c r="J11" i="9"/>
  <c r="K10" i="9"/>
  <c r="J10" i="9"/>
  <c r="K19" i="8"/>
  <c r="J19" i="8"/>
  <c r="K18" i="8"/>
  <c r="J18" i="8"/>
  <c r="K11" i="8"/>
  <c r="J11" i="8"/>
  <c r="K10" i="8"/>
  <c r="J10" i="8"/>
  <c r="K19" i="7"/>
  <c r="J19" i="7"/>
  <c r="K18" i="7"/>
  <c r="J18" i="7"/>
  <c r="K11" i="7"/>
  <c r="J11" i="7"/>
  <c r="K10" i="7"/>
  <c r="J10" i="7"/>
  <c r="K19" i="6"/>
  <c r="J19" i="6"/>
  <c r="K18" i="6"/>
  <c r="J18" i="6"/>
  <c r="K11" i="6"/>
  <c r="J11" i="6"/>
  <c r="K10" i="6"/>
  <c r="J10" i="6"/>
  <c r="K19" i="5"/>
  <c r="J19" i="5"/>
  <c r="K18" i="5"/>
  <c r="J18" i="5"/>
  <c r="K11" i="5"/>
  <c r="J11" i="5"/>
  <c r="K10" i="5"/>
  <c r="J10" i="5"/>
  <c r="K19" i="4"/>
  <c r="J19" i="4"/>
  <c r="K18" i="4"/>
  <c r="J18" i="4"/>
  <c r="K11" i="4"/>
  <c r="J11" i="4"/>
  <c r="K10" i="4"/>
  <c r="J10" i="4"/>
  <c r="K18" i="3"/>
  <c r="J18" i="3"/>
  <c r="K11" i="3"/>
  <c r="J11" i="3"/>
  <c r="K10" i="3"/>
  <c r="J10" i="3"/>
  <c r="K20" i="1"/>
  <c r="J20" i="1"/>
  <c r="K19" i="1"/>
  <c r="J19" i="1"/>
  <c r="K11" i="1"/>
  <c r="J11" i="1"/>
  <c r="K10" i="1"/>
  <c r="J10" i="1"/>
  <c r="Q53" i="1"/>
  <c r="H12" i="2" l="1"/>
  <c r="G12" i="2"/>
  <c r="H11" i="2" l="1"/>
  <c r="G11" i="2"/>
  <c r="H10" i="2" l="1"/>
  <c r="G10" i="2"/>
  <c r="H9" i="2"/>
  <c r="G9" i="2"/>
  <c r="H8" i="2" l="1"/>
  <c r="G8" i="2"/>
  <c r="H5" i="2" l="1"/>
  <c r="H6" i="2"/>
  <c r="H7" i="2"/>
  <c r="H4" i="2"/>
  <c r="G5" i="2"/>
  <c r="G6" i="2"/>
  <c r="G7" i="2"/>
  <c r="G4" i="2"/>
  <c r="R3" i="3"/>
  <c r="S3" i="3"/>
  <c r="T3" i="3"/>
  <c r="U3" i="3"/>
  <c r="V3" i="3"/>
  <c r="R4" i="3"/>
  <c r="S4" i="3"/>
  <c r="T4" i="3"/>
  <c r="U4" i="3"/>
  <c r="V4" i="3"/>
  <c r="R5" i="3"/>
  <c r="S5" i="3"/>
  <c r="T5" i="3"/>
  <c r="U5" i="3"/>
  <c r="V5" i="3"/>
  <c r="R6" i="3"/>
  <c r="S6" i="3"/>
  <c r="T6" i="3"/>
  <c r="U6" i="3"/>
  <c r="V6" i="3"/>
  <c r="R7" i="3"/>
  <c r="S7" i="3"/>
  <c r="T7" i="3"/>
  <c r="U7" i="3"/>
  <c r="V7" i="3"/>
  <c r="R8" i="3"/>
  <c r="S8" i="3"/>
  <c r="T8" i="3"/>
  <c r="U8" i="3"/>
  <c r="V8" i="3"/>
  <c r="R9" i="3"/>
  <c r="S9" i="3"/>
  <c r="T9" i="3"/>
  <c r="U9" i="3"/>
  <c r="V9" i="3"/>
  <c r="R10" i="3"/>
  <c r="S10" i="3"/>
  <c r="T10" i="3"/>
  <c r="U10" i="3"/>
  <c r="V10" i="3"/>
  <c r="R11" i="3"/>
  <c r="S11" i="3"/>
  <c r="T11" i="3"/>
  <c r="U11" i="3"/>
  <c r="V11" i="3"/>
  <c r="R12" i="3"/>
  <c r="S12" i="3"/>
  <c r="T12" i="3"/>
  <c r="U12" i="3"/>
  <c r="V12" i="3"/>
  <c r="R13" i="3"/>
  <c r="S13" i="3"/>
  <c r="T13" i="3"/>
  <c r="U13" i="3"/>
  <c r="V13" i="3"/>
  <c r="R14" i="3"/>
  <c r="S14" i="3"/>
  <c r="T14" i="3"/>
  <c r="U14" i="3"/>
  <c r="V14" i="3"/>
  <c r="R15" i="3"/>
  <c r="S15" i="3"/>
  <c r="T15" i="3"/>
  <c r="U15" i="3"/>
  <c r="V15" i="3"/>
  <c r="R16" i="3"/>
  <c r="S16" i="3"/>
  <c r="T16" i="3"/>
  <c r="U16" i="3"/>
  <c r="V16" i="3"/>
  <c r="R17" i="3"/>
  <c r="S17" i="3"/>
  <c r="T17" i="3"/>
  <c r="U17" i="3"/>
  <c r="V17" i="3"/>
  <c r="R18" i="3"/>
  <c r="S18" i="3"/>
  <c r="T18" i="3"/>
  <c r="U18" i="3"/>
  <c r="V18" i="3"/>
  <c r="R19" i="3"/>
  <c r="S19" i="3"/>
  <c r="T19" i="3"/>
  <c r="U19" i="3"/>
  <c r="V19" i="3"/>
  <c r="R20" i="3"/>
  <c r="S20" i="3"/>
  <c r="T20" i="3"/>
  <c r="U20" i="3"/>
  <c r="V20" i="3"/>
  <c r="R21" i="3"/>
  <c r="S21" i="3"/>
  <c r="T21" i="3"/>
  <c r="U21" i="3"/>
  <c r="V21" i="3"/>
  <c r="R22" i="3"/>
  <c r="S22" i="3"/>
  <c r="T22" i="3"/>
  <c r="U22" i="3"/>
  <c r="V22" i="3"/>
  <c r="R23" i="3"/>
  <c r="S23" i="3"/>
  <c r="T23" i="3"/>
  <c r="U23" i="3"/>
  <c r="V23" i="3"/>
  <c r="R24" i="3"/>
  <c r="S24" i="3"/>
  <c r="T24" i="3"/>
  <c r="U24" i="3"/>
  <c r="V24" i="3"/>
  <c r="R25" i="3"/>
  <c r="S25" i="3"/>
  <c r="T25" i="3"/>
  <c r="U25" i="3"/>
  <c r="V25" i="3"/>
  <c r="R26" i="3"/>
  <c r="S26" i="3"/>
  <c r="T26" i="3"/>
  <c r="U26" i="3"/>
  <c r="V26" i="3"/>
  <c r="R27" i="3"/>
  <c r="S27" i="3"/>
  <c r="T27" i="3"/>
  <c r="U27" i="3"/>
  <c r="V27" i="3"/>
  <c r="R28" i="3"/>
  <c r="S28" i="3"/>
  <c r="T28" i="3"/>
  <c r="U28" i="3"/>
  <c r="V28" i="3"/>
  <c r="R29" i="3"/>
  <c r="S29" i="3"/>
  <c r="T29" i="3"/>
  <c r="U29" i="3"/>
  <c r="V29" i="3"/>
  <c r="R30" i="3"/>
  <c r="S30" i="3"/>
  <c r="T30" i="3"/>
  <c r="U30" i="3"/>
  <c r="V30" i="3"/>
  <c r="R31" i="3"/>
  <c r="S31" i="3"/>
  <c r="T31" i="3"/>
  <c r="U31" i="3"/>
  <c r="V31" i="3"/>
  <c r="R32" i="3"/>
  <c r="S32" i="3"/>
  <c r="T32" i="3"/>
  <c r="U32" i="3"/>
  <c r="V32" i="3"/>
  <c r="R33" i="3"/>
  <c r="S33" i="3"/>
  <c r="T33" i="3"/>
  <c r="U33" i="3"/>
  <c r="V33" i="3"/>
  <c r="R34" i="3"/>
  <c r="S34" i="3"/>
  <c r="T34" i="3"/>
  <c r="U34" i="3"/>
  <c r="V34" i="3"/>
  <c r="R35" i="3"/>
  <c r="S35" i="3"/>
  <c r="T35" i="3"/>
  <c r="U35" i="3"/>
  <c r="V35" i="3"/>
  <c r="R36" i="3"/>
  <c r="S36" i="3"/>
  <c r="T36" i="3"/>
  <c r="U36" i="3"/>
  <c r="V36" i="3"/>
  <c r="R37" i="3"/>
  <c r="S37" i="3"/>
  <c r="T37" i="3"/>
  <c r="U37" i="3"/>
  <c r="V37" i="3"/>
  <c r="R38" i="3"/>
  <c r="S38" i="3"/>
  <c r="T38" i="3"/>
  <c r="U38" i="3"/>
  <c r="V38" i="3"/>
  <c r="R39" i="3"/>
  <c r="S39" i="3"/>
  <c r="T39" i="3"/>
  <c r="U39" i="3"/>
  <c r="V39" i="3"/>
  <c r="R40" i="3"/>
  <c r="S40" i="3"/>
  <c r="T40" i="3"/>
  <c r="U40" i="3"/>
  <c r="V40" i="3"/>
  <c r="R41" i="3"/>
  <c r="S41" i="3"/>
  <c r="T41" i="3"/>
  <c r="U41" i="3"/>
  <c r="V41" i="3"/>
  <c r="R42" i="3"/>
  <c r="S42" i="3"/>
  <c r="T42" i="3"/>
  <c r="U42" i="3"/>
  <c r="V42" i="3"/>
  <c r="R43" i="3"/>
  <c r="S43" i="3"/>
  <c r="T43" i="3"/>
  <c r="U43" i="3"/>
  <c r="V43" i="3"/>
  <c r="R44" i="3"/>
  <c r="S44" i="3"/>
  <c r="T44" i="3"/>
  <c r="U44" i="3"/>
  <c r="V44" i="3"/>
  <c r="R45" i="3"/>
  <c r="S45" i="3"/>
  <c r="T45" i="3"/>
  <c r="U45" i="3"/>
  <c r="V45" i="3"/>
  <c r="R46" i="3"/>
  <c r="S46" i="3"/>
  <c r="T46" i="3"/>
  <c r="U46" i="3"/>
  <c r="V46" i="3"/>
  <c r="R47" i="3"/>
  <c r="S47" i="3"/>
  <c r="T47" i="3"/>
  <c r="U47" i="3"/>
  <c r="V47" i="3"/>
  <c r="R48" i="3"/>
  <c r="S48" i="3"/>
  <c r="T48" i="3"/>
  <c r="U48" i="3"/>
  <c r="V48" i="3"/>
  <c r="R49" i="3"/>
  <c r="S49" i="3"/>
  <c r="T49" i="3"/>
  <c r="U49" i="3"/>
  <c r="V49" i="3"/>
  <c r="R50" i="3"/>
  <c r="S50" i="3"/>
  <c r="T50" i="3"/>
  <c r="U50" i="3"/>
  <c r="V50" i="3"/>
  <c r="R51" i="3"/>
  <c r="S51" i="3"/>
  <c r="T51" i="3"/>
  <c r="U51" i="3"/>
  <c r="V51" i="3"/>
  <c r="R52" i="3"/>
  <c r="S52" i="3"/>
  <c r="T52" i="3"/>
  <c r="U52" i="3"/>
  <c r="V52" i="3"/>
  <c r="R53" i="3"/>
  <c r="S53" i="3"/>
  <c r="T53" i="3"/>
  <c r="U53" i="3"/>
  <c r="V5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3" i="3"/>
  <c r="R3" i="1"/>
  <c r="S3" i="1"/>
  <c r="T3" i="1"/>
  <c r="U3" i="1"/>
  <c r="V3" i="1"/>
  <c r="R4" i="1"/>
  <c r="S4" i="1"/>
  <c r="T4" i="1"/>
  <c r="U4" i="1"/>
  <c r="V4" i="1"/>
  <c r="R5" i="1"/>
  <c r="S5" i="1"/>
  <c r="T5" i="1"/>
  <c r="U5" i="1"/>
  <c r="V5" i="1"/>
  <c r="R6" i="1"/>
  <c r="S6" i="1"/>
  <c r="T6" i="1"/>
  <c r="U6" i="1"/>
  <c r="V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R12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R20" i="1"/>
  <c r="S20" i="1"/>
  <c r="T20" i="1"/>
  <c r="U20" i="1"/>
  <c r="V20" i="1"/>
  <c r="R21" i="1"/>
  <c r="S21" i="1"/>
  <c r="T21" i="1"/>
  <c r="U21" i="1"/>
  <c r="V21" i="1"/>
  <c r="R22" i="1"/>
  <c r="S22" i="1"/>
  <c r="T22" i="1"/>
  <c r="U22" i="1"/>
  <c r="V22" i="1"/>
  <c r="R23" i="1"/>
  <c r="S23" i="1"/>
  <c r="T23" i="1"/>
  <c r="U23" i="1"/>
  <c r="V23" i="1"/>
  <c r="R24" i="1"/>
  <c r="S24" i="1"/>
  <c r="T24" i="1"/>
  <c r="U24" i="1"/>
  <c r="V24" i="1"/>
  <c r="R25" i="1"/>
  <c r="S25" i="1"/>
  <c r="T25" i="1"/>
  <c r="U25" i="1"/>
  <c r="V25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T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3" i="1"/>
</calcChain>
</file>

<file path=xl/connections.xml><?xml version="1.0" encoding="utf-8"?>
<connections xmlns="http://schemas.openxmlformats.org/spreadsheetml/2006/main">
  <connection id="1" name="20180710.mojca6803#04" type="6" refreshedVersion="4" background="1" saveData="1">
    <textPr codePage="852" firstRow="55" sourceFile="C:\Users\AVR\Downloads\fluri1\20180710.mojca6803#04.txt" thousands=" ">
      <textFields count="2">
        <textField/>
        <textField/>
      </textFields>
    </textPr>
  </connection>
  <connection id="2" name="20180710.mojca6803#05" type="6" refreshedVersion="4" background="1" saveData="1">
    <textPr codePage="852" firstRow="55" sourceFile="C:\Users\AVR\Downloads\fluri1\20180710.mojca6803#05.txt" thousands=" ">
      <textFields count="2">
        <textField type="skip"/>
        <textField/>
      </textFields>
    </textPr>
  </connection>
  <connection id="3" name="20180710.mojca6803#06" type="6" refreshedVersion="4" background="1" saveData="1">
    <textPr codePage="852" firstRow="55" sourceFile="C:\Users\AVR\Downloads\fluri1\20180710.mojca6803#06.txt" thousands=" ">
      <textFields count="2">
        <textField type="skip"/>
        <textField/>
      </textFields>
    </textPr>
  </connection>
  <connection id="4" name="20180710.mojca6803#07" type="6" refreshedVersion="4" background="1" saveData="1">
    <textPr codePage="852" firstRow="55" sourceFile="C:\Users\AVR\Downloads\fluri1\20180710.mojca6803#07.txt" thousands=" ">
      <textFields count="2">
        <textField type="skip"/>
        <textField/>
      </textFields>
    </textPr>
  </connection>
  <connection id="5" name="20180710.mojca6803#08" type="6" refreshedVersion="4" background="1" saveData="1">
    <textPr codePage="852" firstRow="55" sourceFile="C:\Users\AVR\Downloads\fluri1\20180710.mojca6803#08.txt" thousands=" ">
      <textFields count="2">
        <textField type="skip"/>
        <textField/>
      </textFields>
    </textPr>
  </connection>
  <connection id="6" name="20180710.mojca6803#09" type="6" refreshedVersion="4" background="1" saveData="1">
    <textPr codePage="852" firstRow="55" sourceFile="C:\Users\AVR\Downloads\fluri1\20180710.mojca6803#09.txt" thousands=" ">
      <textFields count="2">
        <textField type="skip"/>
        <textField/>
      </textFields>
    </textPr>
  </connection>
  <connection id="7" name="20180711.6803mojca#02" type="6" refreshedVersion="4" background="1" saveData="1">
    <textPr codePage="852" firstRow="55" sourceFile="C:\Users\AVR\Downloads\sd\20180711.6803mojca#02.txt" thousands=" ">
      <textFields count="2">
        <textField/>
        <textField/>
      </textFields>
    </textPr>
  </connection>
  <connection id="8" name="20180711.6803mojca#03" type="6" refreshedVersion="4" background="1" saveData="1">
    <textPr codePage="852" firstRow="55" sourceFile="C:\Users\AVR\Downloads\sd\20180711.6803mojca#03.txt" thousands=" ">
      <textFields count="2">
        <textField type="skip"/>
        <textField/>
      </textFields>
    </textPr>
  </connection>
  <connection id="9" name="20180711.6803mojca#04" type="6" refreshedVersion="4" background="1" saveData="1">
    <textPr codePage="852" firstRow="55" sourceFile="C:\Users\AVR\Downloads\sd\20180711.6803mojca#04.txt" thousands=" ">
      <textFields count="2">
        <textField type="skip"/>
        <textField/>
      </textFields>
    </textPr>
  </connection>
  <connection id="10" name="20180711.6803mojca#05" type="6" refreshedVersion="4" background="1" saveData="1">
    <textPr codePage="852" firstRow="55" sourceFile="C:\Users\AVR\Downloads\sd\20180711.6803mojca#05.txt" thousands=" ">
      <textFields count="2">
        <textField type="skip"/>
        <textField/>
      </textFields>
    </textPr>
  </connection>
  <connection id="11" name="20180711.6803mojca#06" type="6" refreshedVersion="4" background="1" saveData="1">
    <textPr codePage="852" firstRow="55" sourceFile="C:\Users\AVR\Downloads\sd\20180711.6803mojca#06.txt" thousands=" ">
      <textFields count="2">
        <textField type="skip"/>
        <textField/>
      </textFields>
    </textPr>
  </connection>
  <connection id="12" name="20180711.6803mojca#07" type="6" refreshedVersion="4" background="1" saveData="1">
    <textPr codePage="852" firstRow="55" sourceFile="C:\Users\AVR\Downloads\sd\20180711.6803mojca#07.txt" thousands=" ">
      <textFields count="2">
        <textField type="skip"/>
        <textField/>
      </textFields>
    </textPr>
  </connection>
  <connection id="13" name="20180712.mojca#02" type="6" refreshedVersion="4" background="1" saveData="1">
    <textPr codePage="852" firstRow="55" sourceFile="C:\Users\AVR\Downloads\20180712.mojca#02.txt" thousands=" ">
      <textFields count="2">
        <textField/>
        <textField/>
      </textFields>
    </textPr>
  </connection>
  <connection id="14" name="20180712.mojca#03" type="6" refreshedVersion="4" background="1" saveData="1">
    <textPr codePage="852" firstRow="55" sourceFile="C:\Users\AVR\Downloads\20180712.mojca#03.txt" thousands=" ">
      <textFields count="2">
        <textField type="skip"/>
        <textField/>
      </textFields>
    </textPr>
  </connection>
  <connection id="15" name="20180712.mojca#04" type="6" refreshedVersion="4" background="1" saveData="1">
    <textPr codePage="852" firstRow="55" sourceFile="C:\Users\AVR\Downloads\20180712.mojca#04.txt" thousands=" ">
      <textFields count="2">
        <textField type="skip"/>
        <textField/>
      </textFields>
    </textPr>
  </connection>
  <connection id="16" name="20180712.mojca#05" type="6" refreshedVersion="4" background="1" saveData="1">
    <textPr codePage="852" firstRow="55" sourceFile="C:\Users\AVR\Downloads\20180712.mojca#05.txt" thousands=" ">
      <textFields count="2">
        <textField type="skip"/>
        <textField/>
      </textFields>
    </textPr>
  </connection>
  <connection id="17" name="20180712.mojca#06" type="6" refreshedVersion="4" background="1" saveData="1">
    <textPr codePage="852" firstRow="55" sourceFile="C:\Users\AVR\Downloads\20180712.mojca#06.txt" thousands=" ">
      <textFields count="2">
        <textField type="skip"/>
        <textField/>
      </textFields>
    </textPr>
  </connection>
  <connection id="18" name="20180712.mojca#07" type="6" refreshedVersion="4" background="1" saveData="1">
    <textPr codePage="852" firstRow="55" sourceFile="C:\Users\AVR\Downloads\20180712.mojca#07.txt" thousands=" ">
      <textFields count="2">
        <textField type="skip"/>
        <textField/>
      </textFields>
    </textPr>
  </connection>
  <connection id="19" name="20180713.6803#03" type="6" refreshedVersion="4" background="1" saveData="1">
    <textPr codePage="852" firstRow="55" sourceFile="C:\Users\AVR\Downloads\20180713.6803#03.txt" thousands=" ">
      <textFields count="2">
        <textField/>
        <textField/>
      </textFields>
    </textPr>
  </connection>
  <connection id="20" name="20180713.6803#04" type="6" refreshedVersion="4" background="1" saveData="1">
    <textPr codePage="852" firstRow="55" sourceFile="C:\Users\AVR\Downloads\20180713.6803#04.txt" thousands=" ">
      <textFields count="2">
        <textField type="skip"/>
        <textField/>
      </textFields>
    </textPr>
  </connection>
  <connection id="21" name="20180713.6803#05" type="6" refreshedVersion="4" background="1" saveData="1">
    <textPr codePage="852" firstRow="55" sourceFile="C:\Users\AVR\Downloads\20180713.6803#05.txt" thousands=" ">
      <textFields count="2">
        <textField type="skip"/>
        <textField/>
      </textFields>
    </textPr>
  </connection>
  <connection id="22" name="20180713.6803#06" type="6" refreshedVersion="4" background="1" saveData="1">
    <textPr codePage="852" firstRow="55" sourceFile="C:\Users\AVR\Downloads\20180713.6803#06.txt" thousands=" ">
      <textFields count="2">
        <textField type="skip"/>
        <textField/>
      </textFields>
    </textPr>
  </connection>
  <connection id="23" name="20180713.6803#07" type="6" refreshedVersion="4" background="1" saveData="1">
    <textPr codePage="852" firstRow="55" sourceFile="C:\Users\AVR\Downloads\20180713.6803#07.txt" thousands=" ">
      <textFields count="2">
        <textField type="skip"/>
        <textField/>
      </textFields>
    </textPr>
  </connection>
  <connection id="24" name="20180713.6803#08" type="6" refreshedVersion="4" background="1" saveData="1">
    <textPr codePage="852" firstRow="55" sourceFile="C:\Users\AVR\Downloads\20180713.6803#08.txt" thousands=" ">
      <textFields count="2">
        <textField type="skip"/>
        <textField/>
      </textFields>
    </textPr>
  </connection>
</connections>
</file>

<file path=xl/sharedStrings.xml><?xml version="1.0" encoding="utf-8"?>
<sst xmlns="http://schemas.openxmlformats.org/spreadsheetml/2006/main" count="291" uniqueCount="39">
  <si>
    <t>EV1</t>
  </si>
  <si>
    <t>EV2</t>
  </si>
  <si>
    <t>EV3</t>
  </si>
  <si>
    <t>GFP1</t>
  </si>
  <si>
    <t>GFP2</t>
  </si>
  <si>
    <t>EV</t>
  </si>
  <si>
    <t>GFP</t>
  </si>
  <si>
    <t>SD</t>
  </si>
  <si>
    <t>A730</t>
  </si>
  <si>
    <t>GFP3</t>
  </si>
  <si>
    <t>average</t>
  </si>
  <si>
    <t>GFP-EV</t>
  </si>
  <si>
    <t>Date</t>
  </si>
  <si>
    <t>10.7.2018</t>
  </si>
  <si>
    <t>11.7.2018</t>
  </si>
  <si>
    <t>12.7.2018</t>
  </si>
  <si>
    <t>13.7.2018</t>
  </si>
  <si>
    <t>16.7.2018</t>
  </si>
  <si>
    <t>17.7.2018</t>
  </si>
  <si>
    <t>18.7.2018</t>
  </si>
  <si>
    <t>23.7.2018</t>
  </si>
  <si>
    <t>31.7.2018</t>
  </si>
  <si>
    <t>This is the growth curve of three biological replicates</t>
  </si>
  <si>
    <t>Here are average fluorescence values of three biological replicates, calculated and listed in seperate sheets</t>
  </si>
  <si>
    <t>pMJc01-EV</t>
  </si>
  <si>
    <t xml:space="preserve">pMJc01_L21_RBS*_GFPmut3b </t>
  </si>
  <si>
    <t>lambda [nm]</t>
  </si>
  <si>
    <t>A730 measurements</t>
  </si>
  <si>
    <t>Fluorescence at 517.5 nm</t>
  </si>
  <si>
    <t>FLUORESCENCE MEASUREMENTS AT A730=0.037</t>
  </si>
  <si>
    <t>EV-SD</t>
  </si>
  <si>
    <t>GFP-SD</t>
  </si>
  <si>
    <t>GFP3 measurement was discarded as an outlier</t>
  </si>
  <si>
    <t>FLUORESCENCE</t>
  </si>
  <si>
    <t>Days after inoculation (dai)</t>
  </si>
  <si>
    <t>FLUORESCENCE NORMALIZED TO A730=0.1</t>
  </si>
  <si>
    <t>Since the A730 has not yet reached 0.1, F was measured at lower values (0.037) and F was multiplied by factor of dilution (2.7).</t>
  </si>
  <si>
    <t>FLUORESCENCE MEASUREMENTS AT A730=0.1</t>
  </si>
  <si>
    <t>No raw data was extracted - only fluorescence values at 517.5 nm were noted.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</si>
</sst>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6" fontId="0" fillId="0" borderId="0" xfId="0" applyNumberFormat="1"/>
    <xf numFmtId="11" fontId="0" fillId="0" borderId="0" xfId="0" applyNumberFormat="1"/>
    <xf numFmtId="0" fontId="0" fillId="3" borderId="1" xfId="0" applyFill="1" applyBorder="1"/>
    <xf numFmtId="0" fontId="0" fillId="0" borderId="1" xfId="0" applyBorder="1"/>
    <xf numFmtId="0" fontId="0" fillId="4" borderId="1" xfId="0" applyFill="1" applyBorder="1"/>
    <xf numFmtId="16" fontId="0" fillId="4" borderId="1" xfId="0" applyNumberFormat="1" applyFill="1" applyBorder="1"/>
    <xf numFmtId="0" fontId="0" fillId="6" borderId="0" xfId="0" applyFill="1"/>
    <xf numFmtId="0" fontId="0" fillId="5" borderId="0" xfId="0" applyFill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6" borderId="6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6" xfId="0" applyFont="1" applyFill="1" applyBorder="1"/>
    <xf numFmtId="0" fontId="0" fillId="0" borderId="0" xfId="0" applyFont="1" applyFill="1" applyBorder="1"/>
    <xf numFmtId="0" fontId="0" fillId="0" borderId="7" xfId="0" applyFont="1" applyFill="1" applyBorder="1"/>
    <xf numFmtId="0" fontId="2" fillId="0" borderId="0" xfId="0" applyFont="1"/>
    <xf numFmtId="0" fontId="2" fillId="0" borderId="0" xfId="0" applyFont="1" applyFill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0" fillId="0" borderId="0" xfId="0" applyFill="1" applyAlignment="1">
      <alignment horizontal="center" wrapText="1"/>
    </xf>
    <xf numFmtId="0" fontId="1" fillId="2" borderId="7" xfId="0" applyFont="1" applyFill="1" applyBorder="1"/>
    <xf numFmtId="0" fontId="4" fillId="5" borderId="10" xfId="0" applyFont="1" applyFill="1" applyBorder="1" applyAlignment="1">
      <alignment horizontal="center"/>
    </xf>
    <xf numFmtId="0" fontId="1" fillId="0" borderId="0" xfId="0" applyFont="1"/>
    <xf numFmtId="0" fontId="0" fillId="8" borderId="1" xfId="0" applyFill="1" applyBorder="1"/>
    <xf numFmtId="0" fontId="0" fillId="7" borderId="1" xfId="0" applyFill="1" applyBorder="1"/>
    <xf numFmtId="0" fontId="0" fillId="9" borderId="1" xfId="0" applyFill="1" applyBorder="1"/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center" wrapText="1"/>
    </xf>
    <xf numFmtId="0" fontId="5" fillId="10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2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23035574408492"/>
          <c:y val="4.25737849100465E-2"/>
          <c:w val="0.66873929134094956"/>
          <c:h val="0.69704896929994309"/>
        </c:manualLayout>
      </c:layout>
      <c:scatterChart>
        <c:scatterStyle val="lineMarker"/>
        <c:varyColors val="0"/>
        <c:ser>
          <c:idx val="0"/>
          <c:order val="0"/>
          <c:tx>
            <c:v>Abs730_EV</c:v>
          </c:tx>
          <c:spPr>
            <a:ln w="19050"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 w="19050">
                <a:solidFill>
                  <a:srgbClr val="C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'Growth_fluorescence curve'!$M$4:$M$12</c:f>
                <c:numCache>
                  <c:formatCode>General</c:formatCode>
                  <c:ptCount val="9"/>
                  <c:pt idx="0">
                    <c:v>1.4107E-2</c:v>
                  </c:pt>
                  <c:pt idx="1">
                    <c:v>1.193E-2</c:v>
                  </c:pt>
                  <c:pt idx="2">
                    <c:v>1.193E-2</c:v>
                  </c:pt>
                  <c:pt idx="3">
                    <c:v>1.0692999999999999E-2</c:v>
                  </c:pt>
                  <c:pt idx="4">
                    <c:v>5.8705E-2</c:v>
                  </c:pt>
                  <c:pt idx="5">
                    <c:v>9.0278999999999998E-2</c:v>
                  </c:pt>
                  <c:pt idx="6">
                    <c:v>0.21190899999999999</c:v>
                  </c:pt>
                  <c:pt idx="7">
                    <c:v>9.1651999999999997E-2</c:v>
                  </c:pt>
                  <c:pt idx="8">
                    <c:v>5.9846919999999999</c:v>
                  </c:pt>
                </c:numCache>
              </c:numRef>
            </c:plus>
            <c:minus>
              <c:numRef>
                <c:f>'Growth_fluorescence curve'!$M$4:$M$12</c:f>
                <c:numCache>
                  <c:formatCode>General</c:formatCode>
                  <c:ptCount val="9"/>
                  <c:pt idx="0">
                    <c:v>1.4107E-2</c:v>
                  </c:pt>
                  <c:pt idx="1">
                    <c:v>1.193E-2</c:v>
                  </c:pt>
                  <c:pt idx="2">
                    <c:v>1.193E-2</c:v>
                  </c:pt>
                  <c:pt idx="3">
                    <c:v>1.0692999999999999E-2</c:v>
                  </c:pt>
                  <c:pt idx="4">
                    <c:v>5.8705E-2</c:v>
                  </c:pt>
                  <c:pt idx="5">
                    <c:v>9.0278999999999998E-2</c:v>
                  </c:pt>
                  <c:pt idx="6">
                    <c:v>0.21190899999999999</c:v>
                  </c:pt>
                  <c:pt idx="7">
                    <c:v>9.1651999999999997E-2</c:v>
                  </c:pt>
                  <c:pt idx="8">
                    <c:v>5.9846919999999999</c:v>
                  </c:pt>
                </c:numCache>
              </c:numRef>
            </c:minus>
            <c:spPr>
              <a:ln>
                <a:solidFill>
                  <a:schemeClr val="accent2"/>
                </a:solidFill>
              </a:ln>
            </c:spPr>
          </c:errBars>
          <c:xVal>
            <c:numRef>
              <c:f>'Growth_fluorescence curve'!$A$4:$A$14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14</c:v>
                </c:pt>
                <c:pt idx="8">
                  <c:v>22</c:v>
                </c:pt>
              </c:numCache>
            </c:numRef>
          </c:xVal>
          <c:yVal>
            <c:numRef>
              <c:f>'Growth_fluorescence curve'!$L$4:$L$14</c:f>
              <c:numCache>
                <c:formatCode>General</c:formatCode>
                <c:ptCount val="11"/>
                <c:pt idx="0">
                  <c:v>6.7000000000000004E-2</c:v>
                </c:pt>
                <c:pt idx="1">
                  <c:v>0.105667</c:v>
                </c:pt>
                <c:pt idx="2">
                  <c:v>0.14566699999999999</c:v>
                </c:pt>
                <c:pt idx="3">
                  <c:v>0.153333</c:v>
                </c:pt>
                <c:pt idx="4">
                  <c:v>0.41533300000000001</c:v>
                </c:pt>
                <c:pt idx="5">
                  <c:v>0.64866699999999999</c:v>
                </c:pt>
                <c:pt idx="6">
                  <c:v>0.99433300000000002</c:v>
                </c:pt>
                <c:pt idx="7">
                  <c:v>6.44</c:v>
                </c:pt>
                <c:pt idx="8">
                  <c:v>16.49333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6B-4E5D-A872-7C76B8A2F7E7}"/>
            </c:ext>
          </c:extLst>
        </c:ser>
        <c:ser>
          <c:idx val="1"/>
          <c:order val="1"/>
          <c:tx>
            <c:v>Abs730_GFP</c:v>
          </c:tx>
          <c:spPr>
            <a:ln w="19050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'Growth_fluorescence curve'!$O$4:$O$12</c:f>
                <c:numCache>
                  <c:formatCode>General</c:formatCode>
                  <c:ptCount val="9"/>
                  <c:pt idx="0">
                    <c:v>8.0210000000000004E-3</c:v>
                  </c:pt>
                  <c:pt idx="1">
                    <c:v>2.1210000000000001E-3</c:v>
                  </c:pt>
                  <c:pt idx="2">
                    <c:v>1.193E-2</c:v>
                  </c:pt>
                  <c:pt idx="3">
                    <c:v>1.0970000000000001E-2</c:v>
                  </c:pt>
                  <c:pt idx="4">
                    <c:v>0.106006</c:v>
                  </c:pt>
                  <c:pt idx="5">
                    <c:v>0.14755499999999999</c:v>
                  </c:pt>
                  <c:pt idx="6">
                    <c:v>0.143514</c:v>
                  </c:pt>
                  <c:pt idx="7">
                    <c:v>0.35570400000000002</c:v>
                  </c:pt>
                  <c:pt idx="8">
                    <c:v>1.062136</c:v>
                  </c:pt>
                </c:numCache>
              </c:numRef>
            </c:plus>
            <c:minus>
              <c:numRef>
                <c:f>'Growth_fluorescence curve'!$O$5:$O$12</c:f>
                <c:numCache>
                  <c:formatCode>General</c:formatCode>
                  <c:ptCount val="8"/>
                  <c:pt idx="0">
                    <c:v>2.1210000000000001E-3</c:v>
                  </c:pt>
                  <c:pt idx="1">
                    <c:v>1.193E-2</c:v>
                  </c:pt>
                  <c:pt idx="2">
                    <c:v>1.0970000000000001E-2</c:v>
                  </c:pt>
                  <c:pt idx="3">
                    <c:v>0.106006</c:v>
                  </c:pt>
                  <c:pt idx="4">
                    <c:v>0.14755499999999999</c:v>
                  </c:pt>
                  <c:pt idx="5">
                    <c:v>0.143514</c:v>
                  </c:pt>
                  <c:pt idx="6">
                    <c:v>0.35570400000000002</c:v>
                  </c:pt>
                  <c:pt idx="7">
                    <c:v>1.062136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xVal>
            <c:numRef>
              <c:f>'Growth_fluorescence curve'!$A$4:$A$14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14</c:v>
                </c:pt>
                <c:pt idx="8">
                  <c:v>22</c:v>
                </c:pt>
              </c:numCache>
            </c:numRef>
          </c:xVal>
          <c:yVal>
            <c:numRef>
              <c:f>'Growth_fluorescence curve'!$N$4:$N$14</c:f>
              <c:numCache>
                <c:formatCode>General</c:formatCode>
                <c:ptCount val="11"/>
                <c:pt idx="0">
                  <c:v>4.5332999999999998E-2</c:v>
                </c:pt>
                <c:pt idx="1">
                  <c:v>6.6500000000000004E-2</c:v>
                </c:pt>
                <c:pt idx="2">
                  <c:v>0.119667</c:v>
                </c:pt>
                <c:pt idx="3">
                  <c:v>0.154667</c:v>
                </c:pt>
                <c:pt idx="4">
                  <c:v>0.63933300000000004</c:v>
                </c:pt>
                <c:pt idx="5">
                  <c:v>1.0103329999999999</c:v>
                </c:pt>
                <c:pt idx="6">
                  <c:v>1.4956670000000001</c:v>
                </c:pt>
                <c:pt idx="7">
                  <c:v>6.73</c:v>
                </c:pt>
                <c:pt idx="8">
                  <c:v>10.373329999999999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6B-4E5D-A872-7C76B8A2F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05120"/>
        <c:axId val="212605696"/>
      </c:scatterChart>
      <c:scatterChart>
        <c:scatterStyle val="lineMarker"/>
        <c:varyColors val="0"/>
        <c:ser>
          <c:idx val="2"/>
          <c:order val="2"/>
          <c:spPr>
            <a:ln w="25400"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 w="12700">
                <a:solidFill>
                  <a:schemeClr val="accent3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'Growth_fluorescence curve'!$H$4:$H$12</c:f>
                <c:numCache>
                  <c:formatCode>General</c:formatCode>
                  <c:ptCount val="9"/>
                  <c:pt idx="0">
                    <c:v>23.799330143544292</c:v>
                  </c:pt>
                  <c:pt idx="1">
                    <c:v>11.814688543566268</c:v>
                  </c:pt>
                  <c:pt idx="2">
                    <c:v>2.5907099401546287</c:v>
                  </c:pt>
                  <c:pt idx="3">
                    <c:v>6.5803574587318581</c:v>
                  </c:pt>
                  <c:pt idx="4">
                    <c:v>4.8129660219405244</c:v>
                  </c:pt>
                  <c:pt idx="5">
                    <c:v>5.0543425552450438</c:v>
                  </c:pt>
                  <c:pt idx="6">
                    <c:v>4.0276334577472408</c:v>
                  </c:pt>
                  <c:pt idx="7">
                    <c:v>6.5051777202727523</c:v>
                  </c:pt>
                  <c:pt idx="8">
                    <c:v>5.0781421125403732</c:v>
                  </c:pt>
                </c:numCache>
              </c:numRef>
            </c:plus>
            <c:minus>
              <c:numRef>
                <c:f>'Growth_fluorescence curve'!$H$4:$H$12</c:f>
                <c:numCache>
                  <c:formatCode>General</c:formatCode>
                  <c:ptCount val="9"/>
                  <c:pt idx="0">
                    <c:v>23.799330143544292</c:v>
                  </c:pt>
                  <c:pt idx="1">
                    <c:v>11.814688543566268</c:v>
                  </c:pt>
                  <c:pt idx="2">
                    <c:v>2.5907099401546287</c:v>
                  </c:pt>
                  <c:pt idx="3">
                    <c:v>6.5803574587318581</c:v>
                  </c:pt>
                  <c:pt idx="4">
                    <c:v>4.8129660219405244</c:v>
                  </c:pt>
                  <c:pt idx="5">
                    <c:v>5.0543425552450438</c:v>
                  </c:pt>
                  <c:pt idx="6">
                    <c:v>4.0276334577472408</c:v>
                  </c:pt>
                  <c:pt idx="7">
                    <c:v>6.5051777202727523</c:v>
                  </c:pt>
                  <c:pt idx="8">
                    <c:v>5.0781421125403732</c:v>
                  </c:pt>
                </c:numCache>
              </c:numRef>
            </c:minus>
            <c:spPr>
              <a:ln>
                <a:solidFill>
                  <a:schemeClr val="accent3"/>
                </a:solidFill>
              </a:ln>
            </c:spPr>
          </c:errBars>
          <c:xVal>
            <c:numRef>
              <c:f>'Growth_fluorescence curve'!$A$4:$A$12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14</c:v>
                </c:pt>
                <c:pt idx="8">
                  <c:v>22</c:v>
                </c:pt>
              </c:numCache>
            </c:numRef>
          </c:xVal>
          <c:yVal>
            <c:numRef>
              <c:f>'Growth_fluorescence curve'!$G$4:$G$12</c:f>
              <c:numCache>
                <c:formatCode>General</c:formatCode>
                <c:ptCount val="9"/>
                <c:pt idx="0">
                  <c:v>148.00682</c:v>
                </c:pt>
                <c:pt idx="1">
                  <c:v>144.05079000000001</c:v>
                </c:pt>
                <c:pt idx="2">
                  <c:v>122.9365</c:v>
                </c:pt>
                <c:pt idx="3">
                  <c:v>150.29324</c:v>
                </c:pt>
                <c:pt idx="4">
                  <c:v>120.56528</c:v>
                </c:pt>
                <c:pt idx="5">
                  <c:v>109.29456</c:v>
                </c:pt>
                <c:pt idx="6">
                  <c:v>110.96387999999999</c:v>
                </c:pt>
                <c:pt idx="7">
                  <c:v>103.2148</c:v>
                </c:pt>
                <c:pt idx="8">
                  <c:v>138.28100999999998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6B-4E5D-A872-7C76B8A2F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56128"/>
        <c:axId val="212606272"/>
      </c:scatterChart>
      <c:valAx>
        <c:axId val="21260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l-SI"/>
                  <a:t>Time</a:t>
                </a:r>
                <a:r>
                  <a:rPr lang="en-US"/>
                  <a:t> [</a:t>
                </a:r>
                <a:r>
                  <a:rPr lang="sl-SI"/>
                  <a:t>days</a:t>
                </a:r>
                <a:r>
                  <a:rPr lang="en-US"/>
                  <a:t>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crossAx val="212605696"/>
        <c:crosses val="autoZero"/>
        <c:crossBetween val="midCat"/>
      </c:valAx>
      <c:valAx>
        <c:axId val="212605696"/>
        <c:scaling>
          <c:orientation val="minMax"/>
          <c:max val="2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l-SI"/>
                  <a:t>Abs730</a:t>
                </a:r>
                <a:r>
                  <a:rPr lang="en-US"/>
                  <a:t> [/]</a:t>
                </a:r>
              </a:p>
            </c:rich>
          </c:tx>
          <c:layout>
            <c:manualLayout>
              <c:xMode val="edge"/>
              <c:yMode val="edge"/>
              <c:x val="4.7719287698458304E-2"/>
              <c:y val="0.2870052130792031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crossAx val="212605120"/>
        <c:crosses val="autoZero"/>
        <c:crossBetween val="midCat"/>
      </c:valAx>
      <c:valAx>
        <c:axId val="212606272"/>
        <c:scaling>
          <c:orientation val="minMax"/>
          <c:max val="18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l-SI"/>
                  <a:t>Fluorescence</a:t>
                </a:r>
                <a:r>
                  <a:rPr lang="en-US"/>
                  <a:t>- F [/]</a:t>
                </a:r>
              </a:p>
            </c:rich>
          </c:tx>
          <c:layout>
            <c:manualLayout>
              <c:xMode val="edge"/>
              <c:yMode val="edge"/>
              <c:x val="0.92000001768199635"/>
              <c:y val="0.207430938738243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crossAx val="212656128"/>
        <c:crosses val="max"/>
        <c:crossBetween val="midCat"/>
        <c:majorUnit val="30"/>
      </c:valAx>
      <c:valAx>
        <c:axId val="212656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606272"/>
        <c:crosses val="autoZero"/>
        <c:crossBetween val="midCat"/>
      </c:valAx>
      <c:spPr>
        <a:ln w="15875">
          <a:solidFill>
            <a:schemeClr val="tx1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000" b="1">
          <a:latin typeface="Arial" panose="020B0604020202020204" pitchFamily="34" charset="0"/>
          <a:cs typeface="Arial" panose="020B0604020202020204" pitchFamily="34" charset="0"/>
        </a:defRPr>
      </a:pPr>
      <a:endParaRPr lang="sl-S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523875</xdr:colOff>
      <xdr:row>0</xdr:row>
      <xdr:rowOff>114301</xdr:rowOff>
    </xdr:from>
    <xdr:to>
      <xdr:col>24</xdr:col>
      <xdr:colOff>171451</xdr:colOff>
      <xdr:row>20</xdr:row>
      <xdr:rowOff>80963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20180710.mojca6803#08" connectionId="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20180711.6803mojca#02" connectionId="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20180711.6803mojca#07" connectionId="1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20180711.6803mojca#06" connectionId="11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20180712.mojca#03" connectionId="1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20180712.mojca#02" connectionId="13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20180712.mojca#07" connectionId="1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20180712.mojca#06" connectionId="1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20180712.mojca#05" connectionId="1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20180712.mojca#04" connectionId="1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20180713.6803#08" connectionId="2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20180710.mojca6803#07" connectionId="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20180713.6803#07" connectionId="23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20180713.6803#06" connectionId="2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20180713.6803#05" connectionId="2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20180713.6803#04" connectionId="2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20180713.6803#03" connectionId="1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20180710.mojca6803#06" connectionId="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20180710.mojca6803#05" connectionId="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20180710.mojca6803#09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20180710.mojca6803#04" connectionId="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20180711.6803mojca#05" connectionId="1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20180711.6803mojca#04" connectionId="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20180711.6803mojca#03" connectionId="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9.xml"/><Relationship Id="rId2" Type="http://schemas.openxmlformats.org/officeDocument/2006/relationships/queryTable" Target="../queryTables/queryTable8.xml"/><Relationship Id="rId1" Type="http://schemas.openxmlformats.org/officeDocument/2006/relationships/queryTable" Target="../queryTables/queryTable7.xml"/><Relationship Id="rId6" Type="http://schemas.openxmlformats.org/officeDocument/2006/relationships/queryTable" Target="../queryTables/queryTable12.xml"/><Relationship Id="rId5" Type="http://schemas.openxmlformats.org/officeDocument/2006/relationships/queryTable" Target="../queryTables/queryTable11.xml"/><Relationship Id="rId4" Type="http://schemas.openxmlformats.org/officeDocument/2006/relationships/queryTable" Target="../queryTables/queryTable1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5.xml"/><Relationship Id="rId2" Type="http://schemas.openxmlformats.org/officeDocument/2006/relationships/queryTable" Target="../queryTables/queryTable14.xml"/><Relationship Id="rId1" Type="http://schemas.openxmlformats.org/officeDocument/2006/relationships/queryTable" Target="../queryTables/queryTable13.xml"/><Relationship Id="rId6" Type="http://schemas.openxmlformats.org/officeDocument/2006/relationships/queryTable" Target="../queryTables/queryTable18.xml"/><Relationship Id="rId5" Type="http://schemas.openxmlformats.org/officeDocument/2006/relationships/queryTable" Target="../queryTables/queryTable17.xml"/><Relationship Id="rId4" Type="http://schemas.openxmlformats.org/officeDocument/2006/relationships/queryTable" Target="../queryTables/queryTable1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1.xml"/><Relationship Id="rId2" Type="http://schemas.openxmlformats.org/officeDocument/2006/relationships/queryTable" Target="../queryTables/queryTable20.xml"/><Relationship Id="rId1" Type="http://schemas.openxmlformats.org/officeDocument/2006/relationships/queryTable" Target="../queryTables/queryTable19.xml"/><Relationship Id="rId6" Type="http://schemas.openxmlformats.org/officeDocument/2006/relationships/queryTable" Target="../queryTables/queryTable24.xml"/><Relationship Id="rId5" Type="http://schemas.openxmlformats.org/officeDocument/2006/relationships/queryTable" Target="../queryTables/queryTable23.xml"/><Relationship Id="rId4" Type="http://schemas.openxmlformats.org/officeDocument/2006/relationships/queryTable" Target="../queryTables/queryTable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U36" sqref="U36"/>
    </sheetView>
  </sheetViews>
  <sheetFormatPr defaultRowHeight="15" x14ac:dyDescent="0.25"/>
  <cols>
    <col min="1" max="1" width="25.28515625" bestFit="1" customWidth="1"/>
    <col min="6" max="6" width="11" customWidth="1"/>
  </cols>
  <sheetData>
    <row r="1" spans="1:15" x14ac:dyDescent="0.25">
      <c r="C1" s="59" t="s">
        <v>33</v>
      </c>
      <c r="D1" s="59"/>
      <c r="E1" s="59"/>
      <c r="F1" s="59"/>
      <c r="G1" s="59"/>
      <c r="H1" s="59"/>
      <c r="L1" s="60" t="s">
        <v>8</v>
      </c>
      <c r="M1" s="60"/>
      <c r="N1" s="60"/>
      <c r="O1" s="60"/>
    </row>
    <row r="3" spans="1:15" x14ac:dyDescent="0.25">
      <c r="A3" s="3" t="s">
        <v>34</v>
      </c>
      <c r="B3" s="3" t="s">
        <v>12</v>
      </c>
      <c r="C3" s="3" t="s">
        <v>5</v>
      </c>
      <c r="D3" s="3" t="s">
        <v>30</v>
      </c>
      <c r="E3" s="3" t="s">
        <v>6</v>
      </c>
      <c r="F3" s="3" t="s">
        <v>31</v>
      </c>
      <c r="G3" s="52" t="s">
        <v>11</v>
      </c>
      <c r="H3" s="52" t="s">
        <v>7</v>
      </c>
      <c r="L3" s="53" t="s">
        <v>5</v>
      </c>
      <c r="M3" s="53" t="s">
        <v>7</v>
      </c>
      <c r="N3" s="54" t="s">
        <v>6</v>
      </c>
      <c r="O3" s="54" t="s">
        <v>7</v>
      </c>
    </row>
    <row r="4" spans="1:15" x14ac:dyDescent="0.25">
      <c r="A4" s="55">
        <v>1</v>
      </c>
      <c r="B4" s="5" t="s">
        <v>13</v>
      </c>
      <c r="C4" s="4">
        <v>34.589379999999998</v>
      </c>
      <c r="D4" s="4">
        <v>2.3851460000000002</v>
      </c>
      <c r="E4" s="4">
        <v>182.59620000000001</v>
      </c>
      <c r="F4" s="4">
        <v>23.679510000000001</v>
      </c>
      <c r="G4" s="52">
        <f>E4-C4</f>
        <v>148.00682</v>
      </c>
      <c r="H4" s="52">
        <f>SQRT((D4*D4)+(F4*F4))</f>
        <v>23.799330143544292</v>
      </c>
      <c r="L4" s="53">
        <v>6.7000000000000004E-2</v>
      </c>
      <c r="M4" s="53">
        <v>1.4107E-2</v>
      </c>
      <c r="N4" s="54">
        <v>4.5332999999999998E-2</v>
      </c>
      <c r="O4" s="54">
        <v>8.0210000000000004E-3</v>
      </c>
    </row>
    <row r="5" spans="1:15" x14ac:dyDescent="0.25">
      <c r="A5" s="55">
        <v>2</v>
      </c>
      <c r="B5" s="5" t="s">
        <v>14</v>
      </c>
      <c r="C5" s="4">
        <v>35.159910000000004</v>
      </c>
      <c r="D5" s="4">
        <v>4.6128739999999997</v>
      </c>
      <c r="E5" s="4">
        <v>179.2107</v>
      </c>
      <c r="F5" s="4">
        <v>10.87696</v>
      </c>
      <c r="G5" s="52">
        <f t="shared" ref="G5:G12" si="0">E5-C5</f>
        <v>144.05079000000001</v>
      </c>
      <c r="H5" s="52">
        <f t="shared" ref="H5:H12" si="1">SQRT((D5*D5)+(F5*F5))</f>
        <v>11.814688543566268</v>
      </c>
      <c r="L5" s="53">
        <v>0.105667</v>
      </c>
      <c r="M5" s="53">
        <v>1.193E-2</v>
      </c>
      <c r="N5" s="54">
        <v>6.6500000000000004E-2</v>
      </c>
      <c r="O5" s="54">
        <v>2.1210000000000001E-3</v>
      </c>
    </row>
    <row r="6" spans="1:15" x14ac:dyDescent="0.25">
      <c r="A6" s="55">
        <v>3</v>
      </c>
      <c r="B6" s="5" t="s">
        <v>15</v>
      </c>
      <c r="C6" s="4">
        <v>21.7836</v>
      </c>
      <c r="D6" s="4">
        <v>0.93733999999999995</v>
      </c>
      <c r="E6" s="4">
        <v>144.7201</v>
      </c>
      <c r="F6" s="4">
        <v>2.4151959999999999</v>
      </c>
      <c r="G6" s="52">
        <f t="shared" si="0"/>
        <v>122.9365</v>
      </c>
      <c r="H6" s="52">
        <f t="shared" si="1"/>
        <v>2.5907099401546287</v>
      </c>
      <c r="L6" s="53">
        <v>0.14566699999999999</v>
      </c>
      <c r="M6" s="53">
        <v>1.193E-2</v>
      </c>
      <c r="N6" s="54">
        <v>0.119667</v>
      </c>
      <c r="O6" s="54">
        <v>1.193E-2</v>
      </c>
    </row>
    <row r="7" spans="1:15" x14ac:dyDescent="0.25">
      <c r="A7" s="55">
        <v>4</v>
      </c>
      <c r="B7" s="6" t="s">
        <v>16</v>
      </c>
      <c r="C7" s="4">
        <v>21.825959999999998</v>
      </c>
      <c r="D7" s="4">
        <v>0.91644800000000004</v>
      </c>
      <c r="E7" s="4">
        <v>172.11920000000001</v>
      </c>
      <c r="F7" s="4">
        <v>6.5162279999999999</v>
      </c>
      <c r="G7" s="52">
        <f t="shared" si="0"/>
        <v>150.29324</v>
      </c>
      <c r="H7" s="52">
        <f t="shared" si="1"/>
        <v>6.5803574587318581</v>
      </c>
      <c r="L7" s="53">
        <v>0.153333</v>
      </c>
      <c r="M7" s="53">
        <v>1.0692999999999999E-2</v>
      </c>
      <c r="N7" s="54">
        <v>0.154667</v>
      </c>
      <c r="O7" s="54">
        <v>1.0970000000000001E-2</v>
      </c>
    </row>
    <row r="8" spans="1:15" x14ac:dyDescent="0.25">
      <c r="A8" s="55">
        <v>7</v>
      </c>
      <c r="B8" s="6" t="s">
        <v>17</v>
      </c>
      <c r="C8" s="4">
        <v>22.938120000000001</v>
      </c>
      <c r="D8" s="4">
        <v>1.450177</v>
      </c>
      <c r="E8" s="4">
        <v>143.5034</v>
      </c>
      <c r="F8" s="4">
        <v>4.5892949999999999</v>
      </c>
      <c r="G8" s="52">
        <f t="shared" si="0"/>
        <v>120.56528</v>
      </c>
      <c r="H8" s="52">
        <f t="shared" si="1"/>
        <v>4.8129660219405244</v>
      </c>
      <c r="L8" s="53">
        <v>0.41533300000000001</v>
      </c>
      <c r="M8" s="53">
        <v>5.8705E-2</v>
      </c>
      <c r="N8" s="54">
        <v>0.63933300000000004</v>
      </c>
      <c r="O8" s="54">
        <v>0.106006</v>
      </c>
    </row>
    <row r="9" spans="1:15" x14ac:dyDescent="0.25">
      <c r="A9" s="55">
        <v>8</v>
      </c>
      <c r="B9" s="6" t="s">
        <v>18</v>
      </c>
      <c r="C9" s="4">
        <v>21.662040000000001</v>
      </c>
      <c r="D9" s="4">
        <v>0.99831999999999999</v>
      </c>
      <c r="E9" s="4">
        <v>130.95660000000001</v>
      </c>
      <c r="F9" s="4">
        <v>4.9547689999999998</v>
      </c>
      <c r="G9" s="52">
        <f t="shared" si="0"/>
        <v>109.29456</v>
      </c>
      <c r="H9" s="52">
        <f t="shared" si="1"/>
        <v>5.0543425552450438</v>
      </c>
      <c r="L9" s="53">
        <v>0.64866699999999999</v>
      </c>
      <c r="M9" s="53">
        <v>9.0278999999999998E-2</v>
      </c>
      <c r="N9" s="54">
        <v>1.0103329999999999</v>
      </c>
      <c r="O9" s="54">
        <v>0.14755499999999999</v>
      </c>
    </row>
    <row r="10" spans="1:15" x14ac:dyDescent="0.25">
      <c r="A10" s="55">
        <v>9</v>
      </c>
      <c r="B10" s="6" t="s">
        <v>19</v>
      </c>
      <c r="C10" s="4">
        <v>21.49052</v>
      </c>
      <c r="D10" s="4">
        <v>1.3170379999999999</v>
      </c>
      <c r="E10" s="4">
        <v>132.45439999999999</v>
      </c>
      <c r="F10" s="4">
        <v>3.8062109999999998</v>
      </c>
      <c r="G10" s="52">
        <f t="shared" si="0"/>
        <v>110.96387999999999</v>
      </c>
      <c r="H10" s="52">
        <f t="shared" si="1"/>
        <v>4.0276334577472408</v>
      </c>
      <c r="L10" s="53">
        <v>0.99433300000000002</v>
      </c>
      <c r="M10" s="53">
        <v>0.21190899999999999</v>
      </c>
      <c r="N10" s="54">
        <v>1.4956670000000001</v>
      </c>
      <c r="O10" s="54">
        <v>0.143514</v>
      </c>
    </row>
    <row r="11" spans="1:15" x14ac:dyDescent="0.25">
      <c r="A11" s="55">
        <v>14</v>
      </c>
      <c r="B11" s="5" t="s">
        <v>20</v>
      </c>
      <c r="C11" s="4">
        <v>18.610399999999998</v>
      </c>
      <c r="D11" s="4">
        <v>0.32921299999999998</v>
      </c>
      <c r="E11" s="4">
        <v>121.8252</v>
      </c>
      <c r="F11" s="4">
        <v>6.496842</v>
      </c>
      <c r="G11" s="52">
        <f t="shared" si="0"/>
        <v>103.2148</v>
      </c>
      <c r="H11" s="52">
        <f t="shared" si="1"/>
        <v>6.5051777202727523</v>
      </c>
      <c r="L11" s="53">
        <v>6.44</v>
      </c>
      <c r="M11" s="53">
        <v>9.1651999999999997E-2</v>
      </c>
      <c r="N11" s="54">
        <v>6.73</v>
      </c>
      <c r="O11" s="54">
        <v>0.35570400000000002</v>
      </c>
    </row>
    <row r="12" spans="1:15" x14ac:dyDescent="0.25">
      <c r="A12" s="55">
        <v>22</v>
      </c>
      <c r="B12" s="5" t="s">
        <v>21</v>
      </c>
      <c r="C12" s="4">
        <v>21.98509</v>
      </c>
      <c r="D12" s="4">
        <v>1.816516</v>
      </c>
      <c r="E12" s="4">
        <v>160.26609999999999</v>
      </c>
      <c r="F12" s="4">
        <v>4.7421300000000004</v>
      </c>
      <c r="G12" s="52">
        <f t="shared" si="0"/>
        <v>138.28100999999998</v>
      </c>
      <c r="H12" s="52">
        <f t="shared" si="1"/>
        <v>5.0781421125403732</v>
      </c>
      <c r="L12" s="53">
        <v>16.49333</v>
      </c>
      <c r="M12" s="53">
        <v>5.9846919999999999</v>
      </c>
      <c r="N12" s="54">
        <v>10.373329999999999</v>
      </c>
      <c r="O12" s="54">
        <v>1.062136</v>
      </c>
    </row>
    <row r="13" spans="1:15" x14ac:dyDescent="0.25">
      <c r="C13" s="56" t="s">
        <v>23</v>
      </c>
      <c r="D13" s="56"/>
      <c r="E13" s="56"/>
      <c r="F13" s="56"/>
      <c r="G13" s="56"/>
      <c r="H13" s="56"/>
      <c r="L13" s="58" t="s">
        <v>22</v>
      </c>
      <c r="M13" s="58"/>
      <c r="N13" s="58"/>
      <c r="O13" s="58"/>
    </row>
    <row r="14" spans="1:15" x14ac:dyDescent="0.25">
      <c r="C14" s="57"/>
      <c r="D14" s="57"/>
      <c r="E14" s="57"/>
      <c r="F14" s="57"/>
      <c r="G14" s="57"/>
      <c r="H14" s="57"/>
      <c r="L14" s="58"/>
      <c r="M14" s="58"/>
      <c r="N14" s="58"/>
      <c r="O14" s="58"/>
    </row>
    <row r="15" spans="1:15" x14ac:dyDescent="0.25">
      <c r="C15" s="57"/>
      <c r="D15" s="57"/>
      <c r="E15" s="57"/>
      <c r="F15" s="57"/>
      <c r="G15" s="57"/>
      <c r="H15" s="57"/>
    </row>
  </sheetData>
  <mergeCells count="4">
    <mergeCell ref="C13:H15"/>
    <mergeCell ref="L13:O14"/>
    <mergeCell ref="C1:H1"/>
    <mergeCell ref="L1:O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"/>
  <sheetViews>
    <sheetView workbookViewId="0">
      <selection activeCell="M24" sqref="M24"/>
    </sheetView>
  </sheetViews>
  <sheetFormatPr defaultRowHeight="15" x14ac:dyDescent="0.25"/>
  <cols>
    <col min="2" max="2" width="28.7109375" customWidth="1"/>
  </cols>
  <sheetData>
    <row r="2" spans="2:14" ht="45" x14ac:dyDescent="0.25">
      <c r="B2" s="67" t="s">
        <v>38</v>
      </c>
    </row>
    <row r="5" spans="2:14" ht="15.75" thickBot="1" x14ac:dyDescent="0.3">
      <c r="I5" s="31" t="s">
        <v>27</v>
      </c>
    </row>
    <row r="6" spans="2:14" x14ac:dyDescent="0.25">
      <c r="I6" s="33" t="s">
        <v>0</v>
      </c>
      <c r="J6" s="34" t="s">
        <v>1</v>
      </c>
      <c r="K6" s="35" t="s">
        <v>2</v>
      </c>
      <c r="L6" s="39" t="s">
        <v>3</v>
      </c>
      <c r="M6" s="40" t="s">
        <v>4</v>
      </c>
      <c r="N6" s="41" t="s">
        <v>9</v>
      </c>
    </row>
    <row r="7" spans="2:14" ht="15.75" thickBot="1" x14ac:dyDescent="0.3">
      <c r="I7" s="36">
        <v>15.48</v>
      </c>
      <c r="J7" s="37">
        <v>11.08</v>
      </c>
      <c r="K7" s="38">
        <v>22.92</v>
      </c>
      <c r="L7" s="42">
        <v>9.9600000000000009</v>
      </c>
      <c r="M7" s="43">
        <v>9.58</v>
      </c>
      <c r="N7" s="44">
        <v>11.58</v>
      </c>
    </row>
    <row r="9" spans="2:14" x14ac:dyDescent="0.25">
      <c r="J9" s="45" t="s">
        <v>10</v>
      </c>
      <c r="K9" s="45" t="s">
        <v>7</v>
      </c>
    </row>
    <row r="10" spans="2:14" x14ac:dyDescent="0.25">
      <c r="I10" s="7" t="s">
        <v>5</v>
      </c>
      <c r="J10" s="47">
        <f>AVERAGE(I7:K7)</f>
        <v>16.493333333333336</v>
      </c>
      <c r="K10" s="47">
        <f>STDEV(I7:K7)</f>
        <v>5.9846915821396571</v>
      </c>
    </row>
    <row r="11" spans="2:14" x14ac:dyDescent="0.25">
      <c r="I11" s="8" t="s">
        <v>6</v>
      </c>
      <c r="J11" s="47">
        <f>AVERAGE(L7:N7)</f>
        <v>10.373333333333333</v>
      </c>
      <c r="K11" s="47">
        <f>STDEV(L7:N7)</f>
        <v>1.0621362122314317</v>
      </c>
    </row>
    <row r="13" spans="2:14" ht="15.75" thickBot="1" x14ac:dyDescent="0.3">
      <c r="I13" s="31" t="s">
        <v>28</v>
      </c>
    </row>
    <row r="14" spans="2:14" x14ac:dyDescent="0.25">
      <c r="I14" s="33" t="s">
        <v>0</v>
      </c>
      <c r="J14" s="34" t="s">
        <v>1</v>
      </c>
      <c r="K14" s="35" t="s">
        <v>2</v>
      </c>
      <c r="L14" s="39" t="s">
        <v>3</v>
      </c>
      <c r="M14" s="40" t="s">
        <v>4</v>
      </c>
      <c r="N14" s="41" t="s">
        <v>9</v>
      </c>
    </row>
    <row r="15" spans="2:14" ht="15.75" thickBot="1" x14ac:dyDescent="0.3">
      <c r="I15" s="36">
        <v>22.583410000000001</v>
      </c>
      <c r="J15" s="37">
        <v>19.944887000000001</v>
      </c>
      <c r="K15" s="38">
        <v>23.426978999999999</v>
      </c>
      <c r="L15" s="42">
        <v>155.65129899999999</v>
      </c>
      <c r="M15" s="43">
        <v>165.12605400000001</v>
      </c>
      <c r="N15" s="44">
        <v>160.02102500000001</v>
      </c>
    </row>
    <row r="17" spans="9:11" x14ac:dyDescent="0.25">
      <c r="J17" s="45" t="s">
        <v>10</v>
      </c>
      <c r="K17" s="45" t="s">
        <v>7</v>
      </c>
    </row>
    <row r="18" spans="9:11" x14ac:dyDescent="0.25">
      <c r="I18" s="7" t="s">
        <v>5</v>
      </c>
      <c r="J18" s="46">
        <f>AVERAGE(I15:K15)</f>
        <v>21.985091999999998</v>
      </c>
      <c r="K18" s="46">
        <f>STDEV(I15:K15)</f>
        <v>1.8165157571458048</v>
      </c>
    </row>
    <row r="19" spans="9:11" x14ac:dyDescent="0.25">
      <c r="I19" s="8" t="s">
        <v>6</v>
      </c>
      <c r="J19" s="46">
        <f>AVERAGE(L15:N15)</f>
        <v>160.26612600000001</v>
      </c>
      <c r="K19" s="46">
        <f>STDEV(L15:N15)</f>
        <v>4.7421304761317016</v>
      </c>
    </row>
  </sheetData>
  <pageMargins left="0.7" right="0.7" top="0.75" bottom="0.75" header="0.3" footer="0.3"/>
  <ignoredErrors>
    <ignoredError sqref="J10:K11 J18:K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workbookViewId="0">
      <selection activeCell="Q55" sqref="Q55:V55"/>
    </sheetView>
  </sheetViews>
  <sheetFormatPr defaultRowHeight="15" x14ac:dyDescent="0.25"/>
  <cols>
    <col min="1" max="1" width="12.28515625" bestFit="1" customWidth="1"/>
    <col min="2" max="7" width="10" bestFit="1" customWidth="1"/>
    <col min="8" max="8" width="10" customWidth="1"/>
    <col min="16" max="16" width="12.28515625" bestFit="1" customWidth="1"/>
  </cols>
  <sheetData>
    <row r="1" spans="1:23" x14ac:dyDescent="0.25">
      <c r="A1" s="1"/>
      <c r="B1" s="61" t="s">
        <v>24</v>
      </c>
      <c r="C1" s="62"/>
      <c r="D1" s="63"/>
      <c r="E1" s="64" t="s">
        <v>25</v>
      </c>
      <c r="F1" s="65"/>
      <c r="G1" s="66"/>
      <c r="H1" s="27"/>
      <c r="I1" s="58" t="s">
        <v>36</v>
      </c>
      <c r="J1" s="58"/>
      <c r="K1" s="58"/>
      <c r="L1" s="58"/>
      <c r="M1" s="58"/>
      <c r="N1" s="58"/>
      <c r="Q1" s="61" t="s">
        <v>24</v>
      </c>
      <c r="R1" s="62"/>
      <c r="S1" s="63"/>
      <c r="T1" s="64" t="s">
        <v>25</v>
      </c>
      <c r="U1" s="65"/>
      <c r="V1" s="66"/>
    </row>
    <row r="2" spans="1:23" ht="15" customHeight="1" x14ac:dyDescent="0.25">
      <c r="A2" t="s">
        <v>26</v>
      </c>
      <c r="B2" s="18" t="s">
        <v>0</v>
      </c>
      <c r="C2" s="19" t="s">
        <v>1</v>
      </c>
      <c r="D2" s="20" t="s">
        <v>2</v>
      </c>
      <c r="E2" s="21" t="s">
        <v>3</v>
      </c>
      <c r="F2" s="22" t="s">
        <v>4</v>
      </c>
      <c r="G2" s="23" t="s">
        <v>4</v>
      </c>
      <c r="H2" s="27"/>
      <c r="I2" s="58"/>
      <c r="J2" s="58"/>
      <c r="K2" s="58"/>
      <c r="L2" s="58"/>
      <c r="M2" s="58"/>
      <c r="N2" s="58"/>
      <c r="O2" s="25"/>
      <c r="P2" t="s">
        <v>26</v>
      </c>
      <c r="Q2" s="18" t="s">
        <v>0</v>
      </c>
      <c r="R2" s="19" t="s">
        <v>1</v>
      </c>
      <c r="S2" s="20" t="s">
        <v>2</v>
      </c>
      <c r="T2" s="21" t="s">
        <v>3</v>
      </c>
      <c r="U2" s="22" t="s">
        <v>4</v>
      </c>
      <c r="V2" s="23" t="s">
        <v>9</v>
      </c>
      <c r="W2" s="24"/>
    </row>
    <row r="3" spans="1:23" x14ac:dyDescent="0.25">
      <c r="A3">
        <v>505</v>
      </c>
      <c r="B3" s="9">
        <v>17.751799999999999</v>
      </c>
      <c r="C3" s="10">
        <v>17.631</v>
      </c>
      <c r="D3" s="11">
        <v>20.335999999999999</v>
      </c>
      <c r="E3" s="9">
        <v>40.403599999999997</v>
      </c>
      <c r="F3" s="10">
        <v>36.452399999999997</v>
      </c>
      <c r="G3" s="11">
        <v>43.464199999999998</v>
      </c>
      <c r="H3" s="10"/>
      <c r="I3" s="58"/>
      <c r="J3" s="58"/>
      <c r="K3" s="58"/>
      <c r="L3" s="58"/>
      <c r="M3" s="58"/>
      <c r="N3" s="58"/>
      <c r="O3" s="25"/>
      <c r="P3">
        <v>505</v>
      </c>
      <c r="Q3" s="9">
        <f t="shared" ref="Q3:Q34" si="0">B3*2.7</f>
        <v>47.929859999999998</v>
      </c>
      <c r="R3" s="10">
        <f t="shared" ref="R3:V18" si="1">C3*2.7</f>
        <v>47.603700000000003</v>
      </c>
      <c r="S3" s="11">
        <f t="shared" si="1"/>
        <v>54.907200000000003</v>
      </c>
      <c r="T3" s="9">
        <f t="shared" si="1"/>
        <v>109.08972</v>
      </c>
      <c r="U3" s="10">
        <f t="shared" si="1"/>
        <v>98.421480000000003</v>
      </c>
      <c r="V3" s="11">
        <f t="shared" si="1"/>
        <v>117.35334</v>
      </c>
    </row>
    <row r="4" spans="1:23" x14ac:dyDescent="0.25">
      <c r="A4">
        <v>505.5</v>
      </c>
      <c r="B4" s="9">
        <v>17.470929000000002</v>
      </c>
      <c r="C4" s="10">
        <v>16.921178000000001</v>
      </c>
      <c r="D4" s="11">
        <v>19.333870999999998</v>
      </c>
      <c r="E4" s="9">
        <v>41.258161000000001</v>
      </c>
      <c r="F4" s="10">
        <v>37.432485999999997</v>
      </c>
      <c r="G4" s="11">
        <v>45.448618000000003</v>
      </c>
      <c r="H4" s="10"/>
      <c r="O4" s="25"/>
      <c r="P4">
        <v>505.5</v>
      </c>
      <c r="Q4" s="9">
        <f t="shared" si="0"/>
        <v>47.171508300000006</v>
      </c>
      <c r="R4" s="10">
        <f t="shared" si="1"/>
        <v>45.687180600000005</v>
      </c>
      <c r="S4" s="11">
        <f t="shared" si="1"/>
        <v>52.2014517</v>
      </c>
      <c r="T4" s="9">
        <f t="shared" si="1"/>
        <v>111.39703470000001</v>
      </c>
      <c r="U4" s="10">
        <f t="shared" si="1"/>
        <v>101.0677122</v>
      </c>
      <c r="V4" s="11">
        <f t="shared" si="1"/>
        <v>122.71126860000001</v>
      </c>
    </row>
    <row r="5" spans="1:23" ht="15.75" thickBot="1" x14ac:dyDescent="0.3">
      <c r="A5">
        <v>506</v>
      </c>
      <c r="B5" s="9">
        <v>17.148104</v>
      </c>
      <c r="C5" s="10">
        <v>16.333524000000001</v>
      </c>
      <c r="D5" s="11">
        <v>18.517607999999999</v>
      </c>
      <c r="E5" s="9">
        <v>42.232908999999999</v>
      </c>
      <c r="F5" s="10">
        <v>38.438997999999998</v>
      </c>
      <c r="G5" s="11">
        <v>47.295704000000001</v>
      </c>
      <c r="H5" s="10"/>
      <c r="I5" s="31" t="s">
        <v>27</v>
      </c>
      <c r="P5">
        <v>506</v>
      </c>
      <c r="Q5" s="9">
        <f t="shared" si="0"/>
        <v>46.299880800000004</v>
      </c>
      <c r="R5" s="10">
        <f t="shared" si="1"/>
        <v>44.100514800000006</v>
      </c>
      <c r="S5" s="11">
        <f t="shared" si="1"/>
        <v>49.997541599999998</v>
      </c>
      <c r="T5" s="9">
        <f t="shared" si="1"/>
        <v>114.02885430000001</v>
      </c>
      <c r="U5" s="10">
        <f t="shared" si="1"/>
        <v>103.7852946</v>
      </c>
      <c r="V5" s="11">
        <f t="shared" si="1"/>
        <v>127.69840080000002</v>
      </c>
    </row>
    <row r="6" spans="1:23" x14ac:dyDescent="0.25">
      <c r="A6">
        <v>506.5</v>
      </c>
      <c r="B6" s="9">
        <v>16.864069000000001</v>
      </c>
      <c r="C6" s="10">
        <v>15.958223</v>
      </c>
      <c r="D6" s="11">
        <v>17.957098999999999</v>
      </c>
      <c r="E6" s="9">
        <v>43.327922999999998</v>
      </c>
      <c r="F6" s="10">
        <v>39.513289999999998</v>
      </c>
      <c r="G6" s="11">
        <v>49.130764999999997</v>
      </c>
      <c r="H6" s="10"/>
      <c r="I6" s="33" t="s">
        <v>0</v>
      </c>
      <c r="J6" s="34" t="s">
        <v>1</v>
      </c>
      <c r="K6" s="35" t="s">
        <v>2</v>
      </c>
      <c r="L6" s="39" t="s">
        <v>3</v>
      </c>
      <c r="M6" s="40" t="s">
        <v>4</v>
      </c>
      <c r="N6" s="41" t="s">
        <v>9</v>
      </c>
      <c r="P6">
        <v>506.5</v>
      </c>
      <c r="Q6" s="9">
        <f t="shared" si="0"/>
        <v>45.532986300000005</v>
      </c>
      <c r="R6" s="10">
        <f t="shared" si="1"/>
        <v>43.087202100000006</v>
      </c>
      <c r="S6" s="11">
        <f t="shared" si="1"/>
        <v>48.484167300000003</v>
      </c>
      <c r="T6" s="9">
        <f t="shared" si="1"/>
        <v>116.9853921</v>
      </c>
      <c r="U6" s="10">
        <f t="shared" si="1"/>
        <v>106.685883</v>
      </c>
      <c r="V6" s="11">
        <f t="shared" si="1"/>
        <v>132.6530655</v>
      </c>
    </row>
    <row r="7" spans="1:23" ht="15.75" thickBot="1" x14ac:dyDescent="0.3">
      <c r="A7">
        <v>507</v>
      </c>
      <c r="B7" s="9">
        <v>16.641736000000002</v>
      </c>
      <c r="C7" s="10">
        <v>15.70112</v>
      </c>
      <c r="D7" s="11">
        <v>17.613630000000001</v>
      </c>
      <c r="E7" s="9">
        <v>44.666015000000002</v>
      </c>
      <c r="F7" s="10">
        <v>40.678601</v>
      </c>
      <c r="G7" s="11">
        <v>50.987157000000003</v>
      </c>
      <c r="H7" s="10"/>
      <c r="I7" s="36">
        <v>6.9000000000000006E-2</v>
      </c>
      <c r="J7" s="37">
        <v>0.08</v>
      </c>
      <c r="K7" s="38">
        <v>5.1999999999999998E-2</v>
      </c>
      <c r="L7" s="42">
        <v>4.5999999999999999E-2</v>
      </c>
      <c r="M7" s="43">
        <v>5.2999999999999999E-2</v>
      </c>
      <c r="N7" s="44">
        <v>3.6999999999999998E-2</v>
      </c>
      <c r="P7">
        <v>507</v>
      </c>
      <c r="Q7" s="9">
        <f t="shared" si="0"/>
        <v>44.932687200000011</v>
      </c>
      <c r="R7" s="10">
        <f t="shared" si="1"/>
        <v>42.393024000000004</v>
      </c>
      <c r="S7" s="11">
        <f t="shared" si="1"/>
        <v>47.556801000000007</v>
      </c>
      <c r="T7" s="9">
        <f t="shared" si="1"/>
        <v>120.59824050000002</v>
      </c>
      <c r="U7" s="10">
        <f t="shared" si="1"/>
        <v>109.8322227</v>
      </c>
      <c r="V7" s="11">
        <f t="shared" si="1"/>
        <v>137.6653239</v>
      </c>
    </row>
    <row r="8" spans="1:23" x14ac:dyDescent="0.25">
      <c r="A8">
        <v>507.5</v>
      </c>
      <c r="B8" s="9">
        <v>16.395606999999998</v>
      </c>
      <c r="C8" s="10">
        <v>15.389749</v>
      </c>
      <c r="D8" s="11">
        <v>17.344881999999998</v>
      </c>
      <c r="E8" s="9">
        <v>46.181536999999999</v>
      </c>
      <c r="F8" s="10">
        <v>41.929385000000003</v>
      </c>
      <c r="G8" s="11">
        <v>52.690516000000002</v>
      </c>
      <c r="H8" s="10"/>
      <c r="P8">
        <v>507.5</v>
      </c>
      <c r="Q8" s="9">
        <f t="shared" si="0"/>
        <v>44.268138899999997</v>
      </c>
      <c r="R8" s="10">
        <f t="shared" si="1"/>
        <v>41.5523223</v>
      </c>
      <c r="S8" s="11">
        <f t="shared" si="1"/>
        <v>46.831181399999998</v>
      </c>
      <c r="T8" s="9">
        <f t="shared" si="1"/>
        <v>124.69014990000001</v>
      </c>
      <c r="U8" s="10">
        <f t="shared" si="1"/>
        <v>113.20933950000001</v>
      </c>
      <c r="V8" s="11">
        <f t="shared" si="1"/>
        <v>142.26439320000003</v>
      </c>
    </row>
    <row r="9" spans="1:23" x14ac:dyDescent="0.25">
      <c r="A9">
        <v>508</v>
      </c>
      <c r="B9" s="9">
        <v>16.204232999999999</v>
      </c>
      <c r="C9" s="10">
        <v>15.019921999999999</v>
      </c>
      <c r="D9" s="11">
        <v>17.052443</v>
      </c>
      <c r="E9" s="9">
        <v>47.769196000000001</v>
      </c>
      <c r="F9" s="10">
        <v>43.204822</v>
      </c>
      <c r="G9" s="11">
        <v>54.456595999999998</v>
      </c>
      <c r="H9" s="10"/>
      <c r="J9" s="45" t="s">
        <v>10</v>
      </c>
      <c r="K9" s="45" t="s">
        <v>7</v>
      </c>
      <c r="P9">
        <v>508</v>
      </c>
      <c r="Q9" s="9">
        <f t="shared" si="0"/>
        <v>43.751429099999996</v>
      </c>
      <c r="R9" s="10">
        <f t="shared" si="1"/>
        <v>40.553789399999999</v>
      </c>
      <c r="S9" s="11">
        <f t="shared" si="1"/>
        <v>46.041596100000007</v>
      </c>
      <c r="T9" s="9">
        <f t="shared" si="1"/>
        <v>128.9768292</v>
      </c>
      <c r="U9" s="10">
        <f t="shared" si="1"/>
        <v>116.65301940000001</v>
      </c>
      <c r="V9" s="11">
        <f t="shared" si="1"/>
        <v>147.0328092</v>
      </c>
    </row>
    <row r="10" spans="1:23" x14ac:dyDescent="0.25">
      <c r="A10">
        <v>508.5</v>
      </c>
      <c r="B10" s="9">
        <v>15.968258000000001</v>
      </c>
      <c r="C10" s="10">
        <v>14.597681</v>
      </c>
      <c r="D10" s="11">
        <v>16.721582000000001</v>
      </c>
      <c r="E10" s="9">
        <v>49.348151000000001</v>
      </c>
      <c r="F10" s="10">
        <v>44.476295</v>
      </c>
      <c r="G10" s="11">
        <v>56.212386000000002</v>
      </c>
      <c r="H10" s="10"/>
      <c r="I10" s="7" t="s">
        <v>5</v>
      </c>
      <c r="J10" s="47">
        <f>AVERAGE(I7:K7)</f>
        <v>6.7000000000000004E-2</v>
      </c>
      <c r="K10" s="47">
        <f>STDEV(I7:K7)</f>
        <v>1.4106735979665868E-2</v>
      </c>
      <c r="P10">
        <v>508.5</v>
      </c>
      <c r="Q10" s="9">
        <f t="shared" si="0"/>
        <v>43.114296600000003</v>
      </c>
      <c r="R10" s="10">
        <f t="shared" si="1"/>
        <v>39.413738700000003</v>
      </c>
      <c r="S10" s="11">
        <f t="shared" si="1"/>
        <v>45.148271400000006</v>
      </c>
      <c r="T10" s="9">
        <f t="shared" si="1"/>
        <v>133.24000770000001</v>
      </c>
      <c r="U10" s="10">
        <f t="shared" si="1"/>
        <v>120.08599650000001</v>
      </c>
      <c r="V10" s="11">
        <f t="shared" si="1"/>
        <v>151.77344220000001</v>
      </c>
    </row>
    <row r="11" spans="1:23" x14ac:dyDescent="0.25">
      <c r="A11">
        <v>509</v>
      </c>
      <c r="B11" s="9">
        <v>15.650926999999999</v>
      </c>
      <c r="C11" s="10">
        <v>14.199453</v>
      </c>
      <c r="D11" s="11">
        <v>16.385802999999999</v>
      </c>
      <c r="E11" s="9">
        <v>50.987293000000001</v>
      </c>
      <c r="F11" s="10">
        <v>45.721966999999999</v>
      </c>
      <c r="G11" s="11">
        <v>58.026846999999997</v>
      </c>
      <c r="H11" s="10"/>
      <c r="I11" s="8" t="s">
        <v>6</v>
      </c>
      <c r="J11" s="47">
        <f>AVERAGE(L7:N7)</f>
        <v>4.5333333333333337E-2</v>
      </c>
      <c r="K11" s="47">
        <f>STDEV(L7:N7)</f>
        <v>8.0208062770105899E-3</v>
      </c>
      <c r="P11">
        <v>509</v>
      </c>
      <c r="Q11" s="9">
        <f t="shared" si="0"/>
        <v>42.257502899999999</v>
      </c>
      <c r="R11" s="10">
        <f t="shared" si="1"/>
        <v>38.338523100000003</v>
      </c>
      <c r="S11" s="11">
        <f t="shared" si="1"/>
        <v>44.241668099999998</v>
      </c>
      <c r="T11" s="9">
        <f t="shared" si="1"/>
        <v>137.6656911</v>
      </c>
      <c r="U11" s="10">
        <f t="shared" si="1"/>
        <v>123.4493109</v>
      </c>
      <c r="V11" s="11">
        <f t="shared" si="1"/>
        <v>156.6724869</v>
      </c>
    </row>
    <row r="12" spans="1:23" x14ac:dyDescent="0.25">
      <c r="A12">
        <v>509.5</v>
      </c>
      <c r="B12" s="9">
        <v>15.312395</v>
      </c>
      <c r="C12" s="10">
        <v>13.940612</v>
      </c>
      <c r="D12" s="11">
        <v>16.096375999999999</v>
      </c>
      <c r="E12" s="9">
        <v>52.514339</v>
      </c>
      <c r="F12" s="10">
        <v>46.944800999999998</v>
      </c>
      <c r="G12" s="11">
        <v>59.888247</v>
      </c>
      <c r="H12" s="10"/>
      <c r="P12">
        <v>509.5</v>
      </c>
      <c r="Q12" s="9">
        <f t="shared" si="0"/>
        <v>41.343466500000005</v>
      </c>
      <c r="R12" s="10">
        <f t="shared" si="1"/>
        <v>37.639652400000003</v>
      </c>
      <c r="S12" s="11">
        <f t="shared" si="1"/>
        <v>43.4602152</v>
      </c>
      <c r="T12" s="9">
        <f t="shared" si="1"/>
        <v>141.78871530000001</v>
      </c>
      <c r="U12" s="10">
        <f t="shared" si="1"/>
        <v>126.7509627</v>
      </c>
      <c r="V12" s="11">
        <f t="shared" si="1"/>
        <v>161.69826690000002</v>
      </c>
    </row>
    <row r="13" spans="1:23" x14ac:dyDescent="0.25">
      <c r="A13">
        <v>510</v>
      </c>
      <c r="B13" s="9">
        <v>15.035539</v>
      </c>
      <c r="C13" s="10">
        <v>13.807926</v>
      </c>
      <c r="D13" s="11">
        <v>15.939279000000001</v>
      </c>
      <c r="E13" s="9">
        <v>54.071948999999996</v>
      </c>
      <c r="F13" s="10">
        <v>48.127003000000002</v>
      </c>
      <c r="G13" s="11">
        <v>61.834539999999997</v>
      </c>
      <c r="H13" s="10"/>
      <c r="P13">
        <v>510</v>
      </c>
      <c r="Q13" s="9">
        <f t="shared" si="0"/>
        <v>40.5959553</v>
      </c>
      <c r="R13" s="10">
        <f t="shared" si="1"/>
        <v>37.2814002</v>
      </c>
      <c r="S13" s="11">
        <f t="shared" si="1"/>
        <v>43.036053300000006</v>
      </c>
      <c r="T13" s="9">
        <f t="shared" si="1"/>
        <v>145.9942623</v>
      </c>
      <c r="U13" s="10">
        <f t="shared" si="1"/>
        <v>129.94290810000001</v>
      </c>
      <c r="V13" s="11">
        <f t="shared" si="1"/>
        <v>166.95325800000001</v>
      </c>
    </row>
    <row r="14" spans="1:23" ht="15.75" thickBot="1" x14ac:dyDescent="0.3">
      <c r="A14">
        <v>510.5</v>
      </c>
      <c r="B14" s="9">
        <v>14.813497999999999</v>
      </c>
      <c r="C14" s="10">
        <v>13.719863</v>
      </c>
      <c r="D14" s="11">
        <v>15.814926</v>
      </c>
      <c r="E14" s="9">
        <v>55.661132000000002</v>
      </c>
      <c r="F14" s="10">
        <v>49.406077000000003</v>
      </c>
      <c r="G14" s="11">
        <v>63.614026000000003</v>
      </c>
      <c r="H14" s="10"/>
      <c r="I14" s="31" t="s">
        <v>28</v>
      </c>
      <c r="P14">
        <v>510.5</v>
      </c>
      <c r="Q14" s="9">
        <f t="shared" si="0"/>
        <v>39.996444600000004</v>
      </c>
      <c r="R14" s="10">
        <f t="shared" si="1"/>
        <v>37.043630100000001</v>
      </c>
      <c r="S14" s="11">
        <f t="shared" si="1"/>
        <v>42.700300200000001</v>
      </c>
      <c r="T14" s="9">
        <f t="shared" si="1"/>
        <v>150.2850564</v>
      </c>
      <c r="U14" s="10">
        <f t="shared" si="1"/>
        <v>133.39640790000001</v>
      </c>
      <c r="V14" s="11">
        <f t="shared" si="1"/>
        <v>171.75787020000001</v>
      </c>
    </row>
    <row r="15" spans="1:23" x14ac:dyDescent="0.25">
      <c r="A15">
        <v>511</v>
      </c>
      <c r="B15" s="9">
        <v>14.673268999999999</v>
      </c>
      <c r="C15" s="10">
        <v>13.698786</v>
      </c>
      <c r="D15" s="11">
        <v>15.693031</v>
      </c>
      <c r="E15" s="9">
        <v>57.103506000000003</v>
      </c>
      <c r="F15" s="10">
        <v>50.665537999999998</v>
      </c>
      <c r="G15" s="11">
        <v>65.387288999999996</v>
      </c>
      <c r="H15" s="10"/>
      <c r="I15" s="33" t="s">
        <v>0</v>
      </c>
      <c r="J15" s="34" t="s">
        <v>1</v>
      </c>
      <c r="K15" s="35" t="s">
        <v>2</v>
      </c>
      <c r="L15" s="39" t="s">
        <v>3</v>
      </c>
      <c r="M15" s="40" t="s">
        <v>4</v>
      </c>
      <c r="N15" s="41" t="s">
        <v>9</v>
      </c>
      <c r="P15">
        <v>511</v>
      </c>
      <c r="Q15" s="9">
        <f t="shared" si="0"/>
        <v>39.617826300000004</v>
      </c>
      <c r="R15" s="10">
        <f t="shared" si="1"/>
        <v>36.986722200000003</v>
      </c>
      <c r="S15" s="11">
        <f t="shared" si="1"/>
        <v>42.371183700000003</v>
      </c>
      <c r="T15" s="9">
        <f t="shared" si="1"/>
        <v>154.17946620000001</v>
      </c>
      <c r="U15" s="10">
        <f t="shared" si="1"/>
        <v>136.7969526</v>
      </c>
      <c r="V15" s="11">
        <f t="shared" si="1"/>
        <v>176.54568029999999</v>
      </c>
    </row>
    <row r="16" spans="1:23" ht="15.75" thickBot="1" x14ac:dyDescent="0.3">
      <c r="A16">
        <v>511.5</v>
      </c>
      <c r="B16" s="9">
        <v>14.545628000000001</v>
      </c>
      <c r="C16" s="10">
        <v>13.633113</v>
      </c>
      <c r="D16" s="11">
        <v>15.611333999999999</v>
      </c>
      <c r="E16" s="9">
        <v>58.323051999999997</v>
      </c>
      <c r="F16" s="10">
        <v>51.896481999999999</v>
      </c>
      <c r="G16" s="11">
        <v>67.026846000000006</v>
      </c>
      <c r="H16" s="10"/>
      <c r="I16" s="36">
        <v>34.286706000000002</v>
      </c>
      <c r="J16" s="37">
        <v>32.369749200000001</v>
      </c>
      <c r="K16" s="38">
        <v>37.111689000000005</v>
      </c>
      <c r="L16" s="42">
        <v>180.43195500000002</v>
      </c>
      <c r="M16" s="43">
        <v>160.07315310000001</v>
      </c>
      <c r="N16" s="44">
        <v>207.2835738</v>
      </c>
      <c r="P16">
        <v>511.5</v>
      </c>
      <c r="Q16" s="9">
        <f t="shared" si="0"/>
        <v>39.273195600000001</v>
      </c>
      <c r="R16" s="10">
        <f t="shared" si="1"/>
        <v>36.809405099999999</v>
      </c>
      <c r="S16" s="11">
        <f t="shared" si="1"/>
        <v>42.150601800000004</v>
      </c>
      <c r="T16" s="9">
        <f t="shared" si="1"/>
        <v>157.4722404</v>
      </c>
      <c r="U16" s="10">
        <f t="shared" si="1"/>
        <v>140.12050139999999</v>
      </c>
      <c r="V16" s="11">
        <f t="shared" si="1"/>
        <v>180.97248420000003</v>
      </c>
    </row>
    <row r="17" spans="1:22" x14ac:dyDescent="0.25">
      <c r="A17">
        <v>512</v>
      </c>
      <c r="B17" s="9">
        <v>14.372851000000001</v>
      </c>
      <c r="C17" s="10">
        <v>13.495991999999999</v>
      </c>
      <c r="D17" s="11">
        <v>15.484220000000001</v>
      </c>
      <c r="E17" s="9">
        <v>59.469448</v>
      </c>
      <c r="F17" s="10">
        <v>53.084215</v>
      </c>
      <c r="G17" s="11">
        <v>68.580901999999995</v>
      </c>
      <c r="H17" s="10"/>
      <c r="P17">
        <v>512</v>
      </c>
      <c r="Q17" s="9">
        <f t="shared" si="0"/>
        <v>38.806697700000008</v>
      </c>
      <c r="R17" s="10">
        <f t="shared" si="1"/>
        <v>36.439178400000003</v>
      </c>
      <c r="S17" s="11">
        <f t="shared" si="1"/>
        <v>41.807394000000002</v>
      </c>
      <c r="T17" s="9">
        <f t="shared" si="1"/>
        <v>160.56750960000002</v>
      </c>
      <c r="U17" s="10">
        <f t="shared" si="1"/>
        <v>143.3273805</v>
      </c>
      <c r="V17" s="11">
        <f t="shared" si="1"/>
        <v>185.16843539999999</v>
      </c>
    </row>
    <row r="18" spans="1:22" x14ac:dyDescent="0.25">
      <c r="A18">
        <v>512.5</v>
      </c>
      <c r="B18" s="9">
        <v>14.194406000000001</v>
      </c>
      <c r="C18" s="10">
        <v>13.382507</v>
      </c>
      <c r="D18" s="11">
        <v>15.297601</v>
      </c>
      <c r="E18" s="9">
        <v>60.459423000000001</v>
      </c>
      <c r="F18" s="10">
        <v>54.182581999999996</v>
      </c>
      <c r="G18" s="11">
        <v>70.067276000000007</v>
      </c>
      <c r="H18" s="10"/>
      <c r="J18" s="45" t="s">
        <v>10</v>
      </c>
      <c r="K18" s="45" t="s">
        <v>7</v>
      </c>
      <c r="P18">
        <v>512.5</v>
      </c>
      <c r="Q18" s="9">
        <f t="shared" si="0"/>
        <v>38.324896200000005</v>
      </c>
      <c r="R18" s="10">
        <f t="shared" si="1"/>
        <v>36.132768900000002</v>
      </c>
      <c r="S18" s="11">
        <f t="shared" si="1"/>
        <v>41.303522700000002</v>
      </c>
      <c r="T18" s="9">
        <f t="shared" si="1"/>
        <v>163.24044210000002</v>
      </c>
      <c r="U18" s="10">
        <f t="shared" si="1"/>
        <v>146.2929714</v>
      </c>
      <c r="V18" s="11">
        <f t="shared" si="1"/>
        <v>189.18164520000002</v>
      </c>
    </row>
    <row r="19" spans="1:22" x14ac:dyDescent="0.25">
      <c r="A19">
        <v>513</v>
      </c>
      <c r="B19" s="9">
        <v>13.999841</v>
      </c>
      <c r="C19" s="10">
        <v>13.223134999999999</v>
      </c>
      <c r="D19" s="11">
        <v>15.105967</v>
      </c>
      <c r="E19" s="9">
        <v>61.374392</v>
      </c>
      <c r="F19" s="10">
        <v>55.179394000000002</v>
      </c>
      <c r="G19" s="11">
        <v>71.455667000000005</v>
      </c>
      <c r="H19" s="10"/>
      <c r="I19" s="7" t="s">
        <v>5</v>
      </c>
      <c r="J19" s="46">
        <f>AVERAGE(I16:K16)</f>
        <v>34.589381400000008</v>
      </c>
      <c r="K19" s="46">
        <f>STDEV(I16:K16)</f>
        <v>2.3854155958721095</v>
      </c>
      <c r="P19">
        <v>513</v>
      </c>
      <c r="Q19" s="9">
        <f t="shared" si="0"/>
        <v>37.799570700000004</v>
      </c>
      <c r="R19" s="10">
        <f t="shared" ref="R19:R53" si="2">C19*2.7</f>
        <v>35.702464499999998</v>
      </c>
      <c r="S19" s="11">
        <f t="shared" ref="S19:S53" si="3">D19*2.7</f>
        <v>40.786110900000004</v>
      </c>
      <c r="T19" s="9">
        <f t="shared" ref="T19:T53" si="4">E19*2.7</f>
        <v>165.71085840000001</v>
      </c>
      <c r="U19" s="10">
        <f t="shared" ref="U19:U53" si="5">F19*2.7</f>
        <v>148.98436380000001</v>
      </c>
      <c r="V19" s="11">
        <f t="shared" ref="V19:V53" si="6">G19*2.7</f>
        <v>192.93030090000002</v>
      </c>
    </row>
    <row r="20" spans="1:22" x14ac:dyDescent="0.25">
      <c r="A20">
        <v>513.5</v>
      </c>
      <c r="B20" s="9">
        <v>13.787229999999999</v>
      </c>
      <c r="C20" s="10">
        <v>13.019940999999999</v>
      </c>
      <c r="D20" s="11">
        <v>14.867632</v>
      </c>
      <c r="E20" s="9">
        <v>62.293931999999998</v>
      </c>
      <c r="F20" s="10">
        <v>56.14734</v>
      </c>
      <c r="G20" s="11">
        <v>72.492749000000003</v>
      </c>
      <c r="H20" s="10"/>
      <c r="I20" s="8" t="s">
        <v>6</v>
      </c>
      <c r="J20" s="46">
        <f>AVERAGE(L16:N16)</f>
        <v>182.59622730000001</v>
      </c>
      <c r="K20" s="46">
        <f>STDEV(L16:N16)</f>
        <v>23.679506152138213</v>
      </c>
      <c r="P20">
        <v>513.5</v>
      </c>
      <c r="Q20" s="9">
        <f t="shared" si="0"/>
        <v>37.225521000000001</v>
      </c>
      <c r="R20" s="10">
        <f t="shared" si="2"/>
        <v>35.153840700000003</v>
      </c>
      <c r="S20" s="11">
        <f t="shared" si="3"/>
        <v>40.142606400000005</v>
      </c>
      <c r="T20" s="9">
        <f t="shared" si="4"/>
        <v>168.1936164</v>
      </c>
      <c r="U20" s="10">
        <f t="shared" si="5"/>
        <v>151.59781800000002</v>
      </c>
      <c r="V20" s="11">
        <f t="shared" si="6"/>
        <v>195.73042230000001</v>
      </c>
    </row>
    <row r="21" spans="1:22" x14ac:dyDescent="0.25">
      <c r="A21">
        <v>514</v>
      </c>
      <c r="B21" s="9">
        <v>13.612284000000001</v>
      </c>
      <c r="C21" s="10">
        <v>12.875192</v>
      </c>
      <c r="D21" s="11">
        <v>14.570135000000001</v>
      </c>
      <c r="E21" s="9">
        <v>63.204687</v>
      </c>
      <c r="F21" s="10">
        <v>56.959372999999999</v>
      </c>
      <c r="G21" s="11">
        <v>73.399713000000006</v>
      </c>
      <c r="H21" s="10"/>
      <c r="P21">
        <v>514</v>
      </c>
      <c r="Q21" s="9">
        <f t="shared" si="0"/>
        <v>36.753166800000002</v>
      </c>
      <c r="R21" s="10">
        <f t="shared" si="2"/>
        <v>34.7630184</v>
      </c>
      <c r="S21" s="11">
        <f t="shared" si="3"/>
        <v>39.339364500000002</v>
      </c>
      <c r="T21" s="9">
        <f t="shared" si="4"/>
        <v>170.65265490000002</v>
      </c>
      <c r="U21" s="10">
        <f t="shared" si="5"/>
        <v>153.79030710000001</v>
      </c>
      <c r="V21" s="11">
        <f t="shared" si="6"/>
        <v>198.17922510000002</v>
      </c>
    </row>
    <row r="22" spans="1:22" x14ac:dyDescent="0.25">
      <c r="A22">
        <v>514.5</v>
      </c>
      <c r="B22" s="9">
        <v>13.49287</v>
      </c>
      <c r="C22" s="10">
        <v>12.799973</v>
      </c>
      <c r="D22" s="11">
        <v>14.308128999999999</v>
      </c>
      <c r="E22" s="9">
        <v>64.037485000000004</v>
      </c>
      <c r="F22" s="10">
        <v>57.568809999999999</v>
      </c>
      <c r="G22" s="11">
        <v>74.199969999999993</v>
      </c>
      <c r="H22" s="10"/>
      <c r="P22">
        <v>514.5</v>
      </c>
      <c r="Q22" s="9">
        <f t="shared" si="0"/>
        <v>36.430748999999999</v>
      </c>
      <c r="R22" s="10">
        <f t="shared" si="2"/>
        <v>34.559927100000003</v>
      </c>
      <c r="S22" s="11">
        <f t="shared" si="3"/>
        <v>38.631948299999998</v>
      </c>
      <c r="T22" s="9">
        <f t="shared" si="4"/>
        <v>172.90120950000002</v>
      </c>
      <c r="U22" s="10">
        <f t="shared" si="5"/>
        <v>155.435787</v>
      </c>
      <c r="V22" s="11">
        <f t="shared" si="6"/>
        <v>200.33991900000001</v>
      </c>
    </row>
    <row r="23" spans="1:22" x14ac:dyDescent="0.25">
      <c r="A23">
        <v>515</v>
      </c>
      <c r="B23" s="9">
        <v>13.390169999999999</v>
      </c>
      <c r="C23" s="10">
        <v>12.694507</v>
      </c>
      <c r="D23" s="11">
        <v>14.116085</v>
      </c>
      <c r="E23" s="9">
        <v>64.787986000000004</v>
      </c>
      <c r="F23" s="10">
        <v>58.031440000000003</v>
      </c>
      <c r="G23" s="11">
        <v>74.849688999999998</v>
      </c>
      <c r="H23" s="10"/>
      <c r="P23">
        <v>515</v>
      </c>
      <c r="Q23" s="9">
        <f t="shared" si="0"/>
        <v>36.153458999999998</v>
      </c>
      <c r="R23" s="10">
        <f t="shared" si="2"/>
        <v>34.275168900000004</v>
      </c>
      <c r="S23" s="11">
        <f t="shared" si="3"/>
        <v>38.113429500000002</v>
      </c>
      <c r="T23" s="9">
        <f t="shared" si="4"/>
        <v>174.92756220000001</v>
      </c>
      <c r="U23" s="10">
        <f t="shared" si="5"/>
        <v>156.68488800000003</v>
      </c>
      <c r="V23" s="11">
        <f t="shared" si="6"/>
        <v>202.0941603</v>
      </c>
    </row>
    <row r="24" spans="1:22" x14ac:dyDescent="0.25">
      <c r="A24">
        <v>515.5</v>
      </c>
      <c r="B24" s="9">
        <v>13.296346</v>
      </c>
      <c r="C24" s="10">
        <v>12.637250999999999</v>
      </c>
      <c r="D24" s="11">
        <v>14.00207</v>
      </c>
      <c r="E24" s="9">
        <v>65.395776999999995</v>
      </c>
      <c r="F24" s="10">
        <v>58.416482999999999</v>
      </c>
      <c r="G24" s="11">
        <v>75.532539999999997</v>
      </c>
      <c r="H24" s="10"/>
      <c r="P24">
        <v>515.5</v>
      </c>
      <c r="Q24" s="9">
        <f t="shared" si="0"/>
        <v>35.900134200000004</v>
      </c>
      <c r="R24" s="10">
        <f t="shared" si="2"/>
        <v>34.120577699999998</v>
      </c>
      <c r="S24" s="11">
        <f t="shared" si="3"/>
        <v>37.805589000000005</v>
      </c>
      <c r="T24" s="9">
        <f t="shared" si="4"/>
        <v>176.56859789999999</v>
      </c>
      <c r="U24" s="10">
        <f t="shared" si="5"/>
        <v>157.72450410000002</v>
      </c>
      <c r="V24" s="11">
        <f t="shared" si="6"/>
        <v>203.93785800000001</v>
      </c>
    </row>
    <row r="25" spans="1:22" x14ac:dyDescent="0.25">
      <c r="A25">
        <v>516</v>
      </c>
      <c r="B25" s="9">
        <v>13.200816</v>
      </c>
      <c r="C25" s="10">
        <v>12.552809</v>
      </c>
      <c r="D25" s="11">
        <v>13.959212000000001</v>
      </c>
      <c r="E25" s="9">
        <v>65.893486999999993</v>
      </c>
      <c r="F25" s="10">
        <v>58.734042000000002</v>
      </c>
      <c r="G25" s="11">
        <v>76.193138000000005</v>
      </c>
      <c r="H25" s="10"/>
      <c r="P25">
        <v>516</v>
      </c>
      <c r="Q25" s="9">
        <f t="shared" si="0"/>
        <v>35.642203200000004</v>
      </c>
      <c r="R25" s="10">
        <f t="shared" si="2"/>
        <v>33.892584300000003</v>
      </c>
      <c r="S25" s="11">
        <f t="shared" si="3"/>
        <v>37.689872400000006</v>
      </c>
      <c r="T25" s="9">
        <f t="shared" si="4"/>
        <v>177.91241489999999</v>
      </c>
      <c r="U25" s="10">
        <f t="shared" si="5"/>
        <v>158.58191340000002</v>
      </c>
      <c r="V25" s="11">
        <f t="shared" si="6"/>
        <v>205.72147260000003</v>
      </c>
    </row>
    <row r="26" spans="1:22" x14ac:dyDescent="0.25">
      <c r="A26">
        <v>516.5</v>
      </c>
      <c r="B26" s="9">
        <v>13.042904</v>
      </c>
      <c r="C26" s="10">
        <v>12.393114000000001</v>
      </c>
      <c r="D26" s="11">
        <v>13.915926000000001</v>
      </c>
      <c r="E26" s="9">
        <v>66.280664000000002</v>
      </c>
      <c r="F26" s="10">
        <v>59.037913000000003</v>
      </c>
      <c r="G26" s="11">
        <v>76.606403999999998</v>
      </c>
      <c r="H26" s="10"/>
      <c r="P26">
        <v>516.5</v>
      </c>
      <c r="Q26" s="9">
        <f t="shared" si="0"/>
        <v>35.215840800000002</v>
      </c>
      <c r="R26" s="10">
        <f t="shared" si="2"/>
        <v>33.461407800000003</v>
      </c>
      <c r="S26" s="11">
        <f t="shared" si="3"/>
        <v>37.573000200000003</v>
      </c>
      <c r="T26" s="9">
        <f t="shared" si="4"/>
        <v>178.95779280000002</v>
      </c>
      <c r="U26" s="10">
        <f t="shared" si="5"/>
        <v>159.40236510000003</v>
      </c>
      <c r="V26" s="11">
        <f t="shared" si="6"/>
        <v>206.83729080000001</v>
      </c>
    </row>
    <row r="27" spans="1:22" x14ac:dyDescent="0.25">
      <c r="A27">
        <v>517</v>
      </c>
      <c r="B27" s="9">
        <v>12.864509999999999</v>
      </c>
      <c r="C27" s="10">
        <v>12.162497</v>
      </c>
      <c r="D27" s="11">
        <v>13.847077000000001</v>
      </c>
      <c r="E27" s="9">
        <v>66.600370999999996</v>
      </c>
      <c r="F27" s="10">
        <v>59.267125999999998</v>
      </c>
      <c r="G27" s="11">
        <v>76.792884999999998</v>
      </c>
      <c r="H27" s="10"/>
      <c r="P27">
        <v>517</v>
      </c>
      <c r="Q27" s="9">
        <f t="shared" si="0"/>
        <v>34.734177000000003</v>
      </c>
      <c r="R27" s="10">
        <f t="shared" si="2"/>
        <v>32.838741900000002</v>
      </c>
      <c r="S27" s="11">
        <f t="shared" si="3"/>
        <v>37.387107900000004</v>
      </c>
      <c r="T27" s="9">
        <f t="shared" si="4"/>
        <v>179.82100170000001</v>
      </c>
      <c r="U27" s="10">
        <f t="shared" si="5"/>
        <v>160.02124019999999</v>
      </c>
      <c r="V27" s="11">
        <f t="shared" si="6"/>
        <v>207.3407895</v>
      </c>
    </row>
    <row r="28" spans="1:22" x14ac:dyDescent="0.25">
      <c r="A28">
        <v>517.5</v>
      </c>
      <c r="B28" s="12">
        <v>12.698779999999999</v>
      </c>
      <c r="C28" s="13">
        <v>11.988796000000001</v>
      </c>
      <c r="D28" s="14">
        <v>13.74507</v>
      </c>
      <c r="E28" s="12">
        <v>66.826650000000001</v>
      </c>
      <c r="F28" s="13">
        <v>59.286352999999998</v>
      </c>
      <c r="G28" s="14">
        <v>76.771693999999997</v>
      </c>
      <c r="H28" s="26"/>
      <c r="P28">
        <v>517.5</v>
      </c>
      <c r="Q28" s="12">
        <f t="shared" si="0"/>
        <v>34.286706000000002</v>
      </c>
      <c r="R28" s="13">
        <f t="shared" si="2"/>
        <v>32.369749200000001</v>
      </c>
      <c r="S28" s="14">
        <f t="shared" si="3"/>
        <v>37.111689000000005</v>
      </c>
      <c r="T28" s="12">
        <f t="shared" si="4"/>
        <v>180.43195500000002</v>
      </c>
      <c r="U28" s="13">
        <f t="shared" si="5"/>
        <v>160.07315310000001</v>
      </c>
      <c r="V28" s="14">
        <f t="shared" si="6"/>
        <v>207.2835738</v>
      </c>
    </row>
    <row r="29" spans="1:22" x14ac:dyDescent="0.25">
      <c r="A29">
        <v>518</v>
      </c>
      <c r="B29" s="9">
        <v>12.600406</v>
      </c>
      <c r="C29" s="10">
        <v>11.837387</v>
      </c>
      <c r="D29" s="11">
        <v>13.583695000000001</v>
      </c>
      <c r="E29" s="9">
        <v>66.820419000000001</v>
      </c>
      <c r="F29" s="10">
        <v>59.055582999999999</v>
      </c>
      <c r="G29" s="11">
        <v>76.485280000000003</v>
      </c>
      <c r="H29" s="10"/>
      <c r="P29">
        <v>518</v>
      </c>
      <c r="Q29" s="28">
        <f t="shared" si="0"/>
        <v>34.021096200000002</v>
      </c>
      <c r="R29" s="29">
        <f t="shared" si="2"/>
        <v>31.960944900000001</v>
      </c>
      <c r="S29" s="30">
        <f t="shared" si="3"/>
        <v>36.675976500000004</v>
      </c>
      <c r="T29" s="28">
        <f t="shared" si="4"/>
        <v>180.41513130000001</v>
      </c>
      <c r="U29" s="29">
        <f t="shared" si="5"/>
        <v>159.45007409999999</v>
      </c>
      <c r="V29" s="30">
        <f t="shared" si="6"/>
        <v>206.51025600000003</v>
      </c>
    </row>
    <row r="30" spans="1:22" x14ac:dyDescent="0.25">
      <c r="A30">
        <v>518.5</v>
      </c>
      <c r="B30" s="9">
        <v>12.491775000000001</v>
      </c>
      <c r="C30" s="10">
        <v>11.755304000000001</v>
      </c>
      <c r="D30" s="11">
        <v>13.414265</v>
      </c>
      <c r="E30" s="9">
        <v>66.533276999999998</v>
      </c>
      <c r="F30" s="10">
        <v>58.606335999999999</v>
      </c>
      <c r="G30" s="11">
        <v>75.978043</v>
      </c>
      <c r="H30" s="10"/>
      <c r="P30">
        <v>518.5</v>
      </c>
      <c r="Q30" s="9">
        <f t="shared" si="0"/>
        <v>33.727792500000007</v>
      </c>
      <c r="R30" s="10">
        <f t="shared" si="2"/>
        <v>31.739320800000005</v>
      </c>
      <c r="S30" s="11">
        <f t="shared" si="3"/>
        <v>36.218515500000002</v>
      </c>
      <c r="T30" s="9">
        <f t="shared" si="4"/>
        <v>179.63984790000001</v>
      </c>
      <c r="U30" s="10">
        <f t="shared" si="5"/>
        <v>158.2371072</v>
      </c>
      <c r="V30" s="11">
        <f t="shared" si="6"/>
        <v>205.14071610000002</v>
      </c>
    </row>
    <row r="31" spans="1:22" x14ac:dyDescent="0.25">
      <c r="A31">
        <v>519</v>
      </c>
      <c r="B31" s="9">
        <v>12.452142</v>
      </c>
      <c r="C31" s="10">
        <v>11.745191</v>
      </c>
      <c r="D31" s="11">
        <v>13.272447</v>
      </c>
      <c r="E31" s="9">
        <v>65.988943000000006</v>
      </c>
      <c r="F31" s="10">
        <v>58.122672999999999</v>
      </c>
      <c r="G31" s="11">
        <v>75.303202999999996</v>
      </c>
      <c r="H31" s="10"/>
      <c r="P31">
        <v>519</v>
      </c>
      <c r="Q31" s="9">
        <f t="shared" si="0"/>
        <v>33.620783400000001</v>
      </c>
      <c r="R31" s="10">
        <f t="shared" si="2"/>
        <v>31.712015700000002</v>
      </c>
      <c r="S31" s="11">
        <f t="shared" si="3"/>
        <v>35.835606900000002</v>
      </c>
      <c r="T31" s="9">
        <f t="shared" si="4"/>
        <v>178.17014610000004</v>
      </c>
      <c r="U31" s="10">
        <f t="shared" si="5"/>
        <v>156.9312171</v>
      </c>
      <c r="V31" s="11">
        <f t="shared" si="6"/>
        <v>203.31864809999999</v>
      </c>
    </row>
    <row r="32" spans="1:22" x14ac:dyDescent="0.25">
      <c r="A32">
        <v>519.5</v>
      </c>
      <c r="B32" s="9">
        <v>12.416323999999999</v>
      </c>
      <c r="C32" s="10">
        <v>11.738127</v>
      </c>
      <c r="D32" s="11">
        <v>13.117385000000001</v>
      </c>
      <c r="E32" s="9">
        <v>65.193354999999997</v>
      </c>
      <c r="F32" s="10">
        <v>57.617939999999997</v>
      </c>
      <c r="G32" s="11">
        <v>74.493370999999996</v>
      </c>
      <c r="H32" s="10"/>
      <c r="P32">
        <v>519.5</v>
      </c>
      <c r="Q32" s="9">
        <f t="shared" si="0"/>
        <v>33.524074800000001</v>
      </c>
      <c r="R32" s="10">
        <f t="shared" si="2"/>
        <v>31.692942900000002</v>
      </c>
      <c r="S32" s="11">
        <f t="shared" si="3"/>
        <v>35.416939500000005</v>
      </c>
      <c r="T32" s="9">
        <f t="shared" si="4"/>
        <v>176.02205850000001</v>
      </c>
      <c r="U32" s="10">
        <f t="shared" si="5"/>
        <v>155.56843800000001</v>
      </c>
      <c r="V32" s="11">
        <f t="shared" si="6"/>
        <v>201.13210169999999</v>
      </c>
    </row>
    <row r="33" spans="1:22" x14ac:dyDescent="0.25">
      <c r="A33">
        <v>520</v>
      </c>
      <c r="B33" s="9">
        <v>12.306616</v>
      </c>
      <c r="C33" s="10">
        <v>11.632377999999999</v>
      </c>
      <c r="D33" s="11">
        <v>12.996994000000001</v>
      </c>
      <c r="E33" s="9">
        <v>64.274011000000002</v>
      </c>
      <c r="F33" s="10">
        <v>57.119760999999997</v>
      </c>
      <c r="G33" s="11">
        <v>73.775571999999997</v>
      </c>
      <c r="H33" s="10"/>
      <c r="P33">
        <v>520</v>
      </c>
      <c r="Q33" s="9">
        <f t="shared" si="0"/>
        <v>33.227863200000002</v>
      </c>
      <c r="R33" s="10">
        <f t="shared" si="2"/>
        <v>31.407420599999998</v>
      </c>
      <c r="S33" s="11">
        <f t="shared" si="3"/>
        <v>35.091883800000005</v>
      </c>
      <c r="T33" s="9">
        <f t="shared" si="4"/>
        <v>173.53982970000001</v>
      </c>
      <c r="U33" s="10">
        <f t="shared" si="5"/>
        <v>154.22335470000002</v>
      </c>
      <c r="V33" s="11">
        <f t="shared" si="6"/>
        <v>199.1940444</v>
      </c>
    </row>
    <row r="34" spans="1:22" x14ac:dyDescent="0.25">
      <c r="A34">
        <v>520.5</v>
      </c>
      <c r="B34" s="9">
        <v>12.177152</v>
      </c>
      <c r="C34" s="10">
        <v>11.492096999999999</v>
      </c>
      <c r="D34" s="11">
        <v>12.913536000000001</v>
      </c>
      <c r="E34" s="9">
        <v>63.375813000000001</v>
      </c>
      <c r="F34" s="10">
        <v>56.547755000000002</v>
      </c>
      <c r="G34" s="11">
        <v>73.005189000000001</v>
      </c>
      <c r="H34" s="10"/>
      <c r="P34">
        <v>520.5</v>
      </c>
      <c r="Q34" s="9">
        <f t="shared" si="0"/>
        <v>32.878310400000004</v>
      </c>
      <c r="R34" s="10">
        <f t="shared" si="2"/>
        <v>31.028661899999999</v>
      </c>
      <c r="S34" s="11">
        <f t="shared" si="3"/>
        <v>34.866547200000007</v>
      </c>
      <c r="T34" s="9">
        <f t="shared" si="4"/>
        <v>171.11469510000001</v>
      </c>
      <c r="U34" s="10">
        <f t="shared" si="5"/>
        <v>152.67893850000002</v>
      </c>
      <c r="V34" s="11">
        <f t="shared" si="6"/>
        <v>197.11401030000002</v>
      </c>
    </row>
    <row r="35" spans="1:22" x14ac:dyDescent="0.25">
      <c r="A35">
        <v>521</v>
      </c>
      <c r="B35" s="9">
        <v>12.109743999999999</v>
      </c>
      <c r="C35" s="10">
        <v>11.323421</v>
      </c>
      <c r="D35" s="11">
        <v>12.809286999999999</v>
      </c>
      <c r="E35" s="9">
        <v>62.496440999999997</v>
      </c>
      <c r="F35" s="10">
        <v>55.861075</v>
      </c>
      <c r="G35" s="11">
        <v>72.083749999999995</v>
      </c>
      <c r="H35" s="10"/>
      <c r="P35">
        <v>521</v>
      </c>
      <c r="Q35" s="9">
        <f t="shared" ref="Q35:Q53" si="7">B35*2.7</f>
        <v>32.696308799999997</v>
      </c>
      <c r="R35" s="10">
        <f t="shared" si="2"/>
        <v>30.573236700000002</v>
      </c>
      <c r="S35" s="11">
        <f t="shared" si="3"/>
        <v>34.585074900000002</v>
      </c>
      <c r="T35" s="9">
        <f t="shared" si="4"/>
        <v>168.74039070000001</v>
      </c>
      <c r="U35" s="10">
        <f t="shared" si="5"/>
        <v>150.82490250000001</v>
      </c>
      <c r="V35" s="11">
        <f t="shared" si="6"/>
        <v>194.626125</v>
      </c>
    </row>
    <row r="36" spans="1:22" x14ac:dyDescent="0.25">
      <c r="A36">
        <v>521.5</v>
      </c>
      <c r="B36" s="9">
        <v>12.014105000000001</v>
      </c>
      <c r="C36" s="10">
        <v>11.160875000000001</v>
      </c>
      <c r="D36" s="11">
        <v>12.724880000000001</v>
      </c>
      <c r="E36" s="9">
        <v>61.648220000000002</v>
      </c>
      <c r="F36" s="10">
        <v>54.972518999999998</v>
      </c>
      <c r="G36" s="11">
        <v>70.987087000000002</v>
      </c>
      <c r="H36" s="10"/>
      <c r="P36">
        <v>521.5</v>
      </c>
      <c r="Q36" s="9">
        <f t="shared" si="7"/>
        <v>32.438083500000005</v>
      </c>
      <c r="R36" s="10">
        <f t="shared" si="2"/>
        <v>30.134362500000005</v>
      </c>
      <c r="S36" s="11">
        <f t="shared" si="3"/>
        <v>34.357176000000003</v>
      </c>
      <c r="T36" s="9">
        <f t="shared" si="4"/>
        <v>166.45019400000001</v>
      </c>
      <c r="U36" s="10">
        <f t="shared" si="5"/>
        <v>148.42580130000002</v>
      </c>
      <c r="V36" s="11">
        <f t="shared" si="6"/>
        <v>191.66513490000003</v>
      </c>
    </row>
    <row r="37" spans="1:22" x14ac:dyDescent="0.25">
      <c r="A37">
        <v>522</v>
      </c>
      <c r="B37" s="9">
        <v>11.975013000000001</v>
      </c>
      <c r="C37" s="10">
        <v>11.084308999999999</v>
      </c>
      <c r="D37" s="11">
        <v>12.642141000000001</v>
      </c>
      <c r="E37" s="9">
        <v>60.745415000000001</v>
      </c>
      <c r="F37" s="10">
        <v>54.01661</v>
      </c>
      <c r="G37" s="11">
        <v>69.637243999999995</v>
      </c>
      <c r="H37" s="10"/>
      <c r="P37">
        <v>522</v>
      </c>
      <c r="Q37" s="9">
        <f t="shared" si="7"/>
        <v>32.332535100000001</v>
      </c>
      <c r="R37" s="10">
        <f t="shared" si="2"/>
        <v>29.927634300000001</v>
      </c>
      <c r="S37" s="11">
        <f t="shared" si="3"/>
        <v>34.133780700000003</v>
      </c>
      <c r="T37" s="9">
        <f t="shared" si="4"/>
        <v>164.01262050000003</v>
      </c>
      <c r="U37" s="10">
        <f t="shared" si="5"/>
        <v>145.84484700000002</v>
      </c>
      <c r="V37" s="11">
        <f t="shared" si="6"/>
        <v>188.0205588</v>
      </c>
    </row>
    <row r="38" spans="1:22" x14ac:dyDescent="0.25">
      <c r="A38">
        <v>522.5</v>
      </c>
      <c r="B38" s="9">
        <v>12.010164</v>
      </c>
      <c r="C38" s="10">
        <v>11.096123</v>
      </c>
      <c r="D38" s="11">
        <v>12.596830000000001</v>
      </c>
      <c r="E38" s="9">
        <v>59.802484999999997</v>
      </c>
      <c r="F38" s="10">
        <v>53.002099000000001</v>
      </c>
      <c r="G38" s="11">
        <v>68.136044999999996</v>
      </c>
      <c r="H38" s="10"/>
      <c r="P38">
        <v>522.5</v>
      </c>
      <c r="Q38" s="9">
        <f t="shared" si="7"/>
        <v>32.427442800000001</v>
      </c>
      <c r="R38" s="10">
        <f t="shared" si="2"/>
        <v>29.959532100000004</v>
      </c>
      <c r="S38" s="11">
        <f t="shared" si="3"/>
        <v>34.011441000000005</v>
      </c>
      <c r="T38" s="9">
        <f t="shared" si="4"/>
        <v>161.46670950000001</v>
      </c>
      <c r="U38" s="10">
        <f t="shared" si="5"/>
        <v>143.10566730000002</v>
      </c>
      <c r="V38" s="11">
        <f t="shared" si="6"/>
        <v>183.9673215</v>
      </c>
    </row>
    <row r="39" spans="1:22" x14ac:dyDescent="0.25">
      <c r="A39">
        <v>523</v>
      </c>
      <c r="B39" s="9">
        <v>12.014036000000001</v>
      </c>
      <c r="C39" s="10">
        <v>11.171886000000001</v>
      </c>
      <c r="D39" s="11">
        <v>12.567389</v>
      </c>
      <c r="E39" s="9">
        <v>58.696657999999999</v>
      </c>
      <c r="F39" s="10">
        <v>51.935281000000003</v>
      </c>
      <c r="G39" s="11">
        <v>66.809994000000003</v>
      </c>
      <c r="H39" s="10"/>
      <c r="P39">
        <v>523</v>
      </c>
      <c r="Q39" s="9">
        <f t="shared" si="7"/>
        <v>32.437897200000002</v>
      </c>
      <c r="R39" s="10">
        <f t="shared" si="2"/>
        <v>30.164092200000002</v>
      </c>
      <c r="S39" s="11">
        <f t="shared" si="3"/>
        <v>33.931950300000004</v>
      </c>
      <c r="T39" s="9">
        <f t="shared" si="4"/>
        <v>158.48097660000002</v>
      </c>
      <c r="U39" s="10">
        <f t="shared" si="5"/>
        <v>140.22525870000001</v>
      </c>
      <c r="V39" s="11">
        <f t="shared" si="6"/>
        <v>180.38698380000002</v>
      </c>
    </row>
    <row r="40" spans="1:22" x14ac:dyDescent="0.25">
      <c r="A40">
        <v>523.5</v>
      </c>
      <c r="B40" s="9">
        <v>12.043596000000001</v>
      </c>
      <c r="C40" s="10">
        <v>11.256873000000001</v>
      </c>
      <c r="D40" s="11">
        <v>12.5543</v>
      </c>
      <c r="E40" s="9">
        <v>57.517260999999998</v>
      </c>
      <c r="F40" s="10">
        <v>50.844379000000004</v>
      </c>
      <c r="G40" s="11">
        <v>65.546529000000007</v>
      </c>
      <c r="H40" s="10"/>
      <c r="P40">
        <v>523.5</v>
      </c>
      <c r="Q40" s="9">
        <f t="shared" si="7"/>
        <v>32.517709200000006</v>
      </c>
      <c r="R40" s="10">
        <f t="shared" si="2"/>
        <v>30.393557100000002</v>
      </c>
      <c r="S40" s="11">
        <f t="shared" si="3"/>
        <v>33.896610000000003</v>
      </c>
      <c r="T40" s="9">
        <f t="shared" si="4"/>
        <v>155.29660470000002</v>
      </c>
      <c r="U40" s="10">
        <f t="shared" si="5"/>
        <v>137.27982330000003</v>
      </c>
      <c r="V40" s="11">
        <f t="shared" si="6"/>
        <v>176.97562830000004</v>
      </c>
    </row>
    <row r="41" spans="1:22" x14ac:dyDescent="0.25">
      <c r="A41">
        <v>524</v>
      </c>
      <c r="B41" s="9">
        <v>12.117838000000001</v>
      </c>
      <c r="C41" s="10">
        <v>11.324668000000001</v>
      </c>
      <c r="D41" s="11">
        <v>12.530199</v>
      </c>
      <c r="E41" s="9">
        <v>56.155428999999998</v>
      </c>
      <c r="F41" s="10">
        <v>49.737017999999999</v>
      </c>
      <c r="G41" s="11">
        <v>64.271494000000004</v>
      </c>
      <c r="H41" s="10"/>
      <c r="P41">
        <v>524</v>
      </c>
      <c r="Q41" s="9">
        <f t="shared" si="7"/>
        <v>32.718162600000007</v>
      </c>
      <c r="R41" s="10">
        <f t="shared" si="2"/>
        <v>30.576603600000006</v>
      </c>
      <c r="S41" s="11">
        <f t="shared" si="3"/>
        <v>33.831537300000001</v>
      </c>
      <c r="T41" s="9">
        <f t="shared" si="4"/>
        <v>151.6196583</v>
      </c>
      <c r="U41" s="10">
        <f t="shared" si="5"/>
        <v>134.2899486</v>
      </c>
      <c r="V41" s="11">
        <f t="shared" si="6"/>
        <v>173.53303380000003</v>
      </c>
    </row>
    <row r="42" spans="1:22" x14ac:dyDescent="0.25">
      <c r="A42">
        <v>524.5</v>
      </c>
      <c r="B42" s="9">
        <v>12.159408000000001</v>
      </c>
      <c r="C42" s="10">
        <v>11.350265</v>
      </c>
      <c r="D42" s="11">
        <v>12.495823</v>
      </c>
      <c r="E42" s="9">
        <v>54.695568999999999</v>
      </c>
      <c r="F42" s="10">
        <v>48.583585999999997</v>
      </c>
      <c r="G42" s="11">
        <v>62.927093999999997</v>
      </c>
      <c r="H42" s="10"/>
      <c r="P42">
        <v>524.5</v>
      </c>
      <c r="Q42" s="9">
        <f t="shared" si="7"/>
        <v>32.830401600000002</v>
      </c>
      <c r="R42" s="10">
        <f t="shared" si="2"/>
        <v>30.645715500000001</v>
      </c>
      <c r="S42" s="11">
        <f t="shared" si="3"/>
        <v>33.738722100000004</v>
      </c>
      <c r="T42" s="9">
        <f t="shared" si="4"/>
        <v>147.6780363</v>
      </c>
      <c r="U42" s="10">
        <f t="shared" si="5"/>
        <v>131.17568220000001</v>
      </c>
      <c r="V42" s="11">
        <f t="shared" si="6"/>
        <v>169.90315380000001</v>
      </c>
    </row>
    <row r="43" spans="1:22" x14ac:dyDescent="0.25">
      <c r="A43">
        <v>525</v>
      </c>
      <c r="B43" s="9">
        <v>12.211176999999999</v>
      </c>
      <c r="C43" s="10">
        <v>11.357029000000001</v>
      </c>
      <c r="D43" s="11">
        <v>12.420826999999999</v>
      </c>
      <c r="E43" s="9">
        <v>53.239491999999998</v>
      </c>
      <c r="F43" s="10">
        <v>47.515414</v>
      </c>
      <c r="G43" s="11">
        <v>61.428635</v>
      </c>
      <c r="H43" s="10"/>
      <c r="P43">
        <v>525</v>
      </c>
      <c r="Q43" s="9">
        <f t="shared" si="7"/>
        <v>32.970177900000003</v>
      </c>
      <c r="R43" s="10">
        <f t="shared" si="2"/>
        <v>30.663978300000004</v>
      </c>
      <c r="S43" s="11">
        <f t="shared" si="3"/>
        <v>33.536232900000002</v>
      </c>
      <c r="T43" s="9">
        <f t="shared" si="4"/>
        <v>143.74662839999999</v>
      </c>
      <c r="U43" s="10">
        <f t="shared" si="5"/>
        <v>128.29161780000001</v>
      </c>
      <c r="V43" s="11">
        <f t="shared" si="6"/>
        <v>165.8573145</v>
      </c>
    </row>
    <row r="44" spans="1:22" x14ac:dyDescent="0.25">
      <c r="A44">
        <v>525.5</v>
      </c>
      <c r="B44" s="9">
        <v>12.256759000000001</v>
      </c>
      <c r="C44" s="10">
        <v>11.346086</v>
      </c>
      <c r="D44" s="11">
        <v>12.423781</v>
      </c>
      <c r="E44" s="9">
        <v>51.907269999999997</v>
      </c>
      <c r="F44" s="10">
        <v>46.565530000000003</v>
      </c>
      <c r="G44" s="11">
        <v>59.870522999999999</v>
      </c>
      <c r="H44" s="10"/>
      <c r="P44">
        <v>525.5</v>
      </c>
      <c r="Q44" s="9">
        <f t="shared" si="7"/>
        <v>33.093249300000004</v>
      </c>
      <c r="R44" s="10">
        <f t="shared" si="2"/>
        <v>30.634432200000003</v>
      </c>
      <c r="S44" s="11">
        <f t="shared" si="3"/>
        <v>33.544208699999999</v>
      </c>
      <c r="T44" s="9">
        <f t="shared" si="4"/>
        <v>140.149629</v>
      </c>
      <c r="U44" s="10">
        <f t="shared" si="5"/>
        <v>125.72693100000002</v>
      </c>
      <c r="V44" s="11">
        <f t="shared" si="6"/>
        <v>161.65041210000001</v>
      </c>
    </row>
    <row r="45" spans="1:22" x14ac:dyDescent="0.25">
      <c r="A45">
        <v>526</v>
      </c>
      <c r="B45" s="9">
        <v>12.237691999999999</v>
      </c>
      <c r="C45" s="10">
        <v>11.391510999999999</v>
      </c>
      <c r="D45" s="11">
        <v>12.481782000000001</v>
      </c>
      <c r="E45" s="9">
        <v>50.643811999999997</v>
      </c>
      <c r="F45" s="10">
        <v>45.662981000000002</v>
      </c>
      <c r="G45" s="11">
        <v>58.497615000000003</v>
      </c>
      <c r="H45" s="10"/>
      <c r="P45">
        <v>526</v>
      </c>
      <c r="Q45" s="9">
        <f t="shared" si="7"/>
        <v>33.041768400000002</v>
      </c>
      <c r="R45" s="10">
        <f t="shared" si="2"/>
        <v>30.757079700000002</v>
      </c>
      <c r="S45" s="11">
        <f t="shared" si="3"/>
        <v>33.700811400000006</v>
      </c>
      <c r="T45" s="9">
        <f t="shared" si="4"/>
        <v>136.73829240000001</v>
      </c>
      <c r="U45" s="10">
        <f t="shared" si="5"/>
        <v>123.29004870000001</v>
      </c>
      <c r="V45" s="11">
        <f t="shared" si="6"/>
        <v>157.94356050000002</v>
      </c>
    </row>
    <row r="46" spans="1:22" x14ac:dyDescent="0.25">
      <c r="A46">
        <v>526.5</v>
      </c>
      <c r="B46" s="9">
        <v>12.207144</v>
      </c>
      <c r="C46" s="10">
        <v>11.465042</v>
      </c>
      <c r="D46" s="11">
        <v>12.599729</v>
      </c>
      <c r="E46" s="9">
        <v>49.633758</v>
      </c>
      <c r="F46" s="10">
        <v>44.774158999999997</v>
      </c>
      <c r="G46" s="11">
        <v>57.287936000000002</v>
      </c>
      <c r="H46" s="10"/>
      <c r="P46">
        <v>526.5</v>
      </c>
      <c r="Q46" s="9">
        <f t="shared" si="7"/>
        <v>32.959288800000003</v>
      </c>
      <c r="R46" s="10">
        <f t="shared" si="2"/>
        <v>30.955613400000004</v>
      </c>
      <c r="S46" s="11">
        <f t="shared" si="3"/>
        <v>34.0192683</v>
      </c>
      <c r="T46" s="9">
        <f t="shared" si="4"/>
        <v>134.01114660000002</v>
      </c>
      <c r="U46" s="10">
        <f t="shared" si="5"/>
        <v>120.8902293</v>
      </c>
      <c r="V46" s="11">
        <f t="shared" si="6"/>
        <v>154.67742720000001</v>
      </c>
    </row>
    <row r="47" spans="1:22" x14ac:dyDescent="0.25">
      <c r="A47">
        <v>527</v>
      </c>
      <c r="B47" s="9">
        <v>12.199717</v>
      </c>
      <c r="C47" s="10">
        <v>11.579336</v>
      </c>
      <c r="D47" s="11">
        <v>12.741835</v>
      </c>
      <c r="E47" s="9">
        <v>48.724618999999997</v>
      </c>
      <c r="F47" s="10">
        <v>43.812463999999999</v>
      </c>
      <c r="G47" s="11">
        <v>56.171390000000002</v>
      </c>
      <c r="H47" s="10"/>
      <c r="P47">
        <v>527</v>
      </c>
      <c r="Q47" s="9">
        <f t="shared" si="7"/>
        <v>32.9392359</v>
      </c>
      <c r="R47" s="10">
        <f t="shared" si="2"/>
        <v>31.264207200000001</v>
      </c>
      <c r="S47" s="11">
        <f t="shared" si="3"/>
        <v>34.4029545</v>
      </c>
      <c r="T47" s="9">
        <f t="shared" si="4"/>
        <v>131.5564713</v>
      </c>
      <c r="U47" s="10">
        <f t="shared" si="5"/>
        <v>118.2936528</v>
      </c>
      <c r="V47" s="11">
        <f t="shared" si="6"/>
        <v>151.66275300000001</v>
      </c>
    </row>
    <row r="48" spans="1:22" x14ac:dyDescent="0.25">
      <c r="A48">
        <v>527.5</v>
      </c>
      <c r="B48" s="9">
        <v>12.223397</v>
      </c>
      <c r="C48" s="10">
        <v>11.722770000000001</v>
      </c>
      <c r="D48" s="11">
        <v>12.903040000000001</v>
      </c>
      <c r="E48" s="9">
        <v>47.780847000000001</v>
      </c>
      <c r="F48" s="10">
        <v>42.789259999999999</v>
      </c>
      <c r="G48" s="11">
        <v>55.100831999999997</v>
      </c>
      <c r="H48" s="10"/>
      <c r="P48">
        <v>527.5</v>
      </c>
      <c r="Q48" s="9">
        <f t="shared" si="7"/>
        <v>33.003171900000005</v>
      </c>
      <c r="R48" s="10">
        <f t="shared" si="2"/>
        <v>31.651479000000002</v>
      </c>
      <c r="S48" s="11">
        <f t="shared" si="3"/>
        <v>34.838208000000002</v>
      </c>
      <c r="T48" s="9">
        <f t="shared" si="4"/>
        <v>129.0082869</v>
      </c>
      <c r="U48" s="10">
        <f t="shared" si="5"/>
        <v>115.531002</v>
      </c>
      <c r="V48" s="11">
        <f t="shared" si="6"/>
        <v>148.7722464</v>
      </c>
    </row>
    <row r="49" spans="1:22" x14ac:dyDescent="0.25">
      <c r="A49">
        <v>528</v>
      </c>
      <c r="B49" s="9">
        <v>12.333696</v>
      </c>
      <c r="C49" s="10">
        <v>11.845537999999999</v>
      </c>
      <c r="D49" s="11">
        <v>12.989147000000001</v>
      </c>
      <c r="E49" s="9">
        <v>46.804312000000003</v>
      </c>
      <c r="F49" s="10">
        <v>41.809728999999997</v>
      </c>
      <c r="G49" s="11">
        <v>53.940063000000002</v>
      </c>
      <c r="H49" s="10"/>
      <c r="P49">
        <v>528</v>
      </c>
      <c r="Q49" s="9">
        <f t="shared" si="7"/>
        <v>33.3009792</v>
      </c>
      <c r="R49" s="10">
        <f t="shared" si="2"/>
        <v>31.982952600000001</v>
      </c>
      <c r="S49" s="11">
        <f t="shared" si="3"/>
        <v>35.070696900000002</v>
      </c>
      <c r="T49" s="9">
        <f t="shared" si="4"/>
        <v>126.37164240000001</v>
      </c>
      <c r="U49" s="10">
        <f t="shared" si="5"/>
        <v>112.8862683</v>
      </c>
      <c r="V49" s="11">
        <f t="shared" si="6"/>
        <v>145.63817010000002</v>
      </c>
    </row>
    <row r="50" spans="1:22" x14ac:dyDescent="0.25">
      <c r="A50">
        <v>528.5</v>
      </c>
      <c r="B50" s="9">
        <v>12.472695999999999</v>
      </c>
      <c r="C50" s="10">
        <v>11.859730000000001</v>
      </c>
      <c r="D50" s="11">
        <v>12.975723</v>
      </c>
      <c r="E50" s="9">
        <v>45.841324999999998</v>
      </c>
      <c r="F50" s="10">
        <v>40.994017999999997</v>
      </c>
      <c r="G50" s="11">
        <v>52.761400999999999</v>
      </c>
      <c r="H50" s="10"/>
      <c r="P50">
        <v>528.5</v>
      </c>
      <c r="Q50" s="9">
        <f t="shared" si="7"/>
        <v>33.676279200000003</v>
      </c>
      <c r="R50" s="10">
        <f t="shared" si="2"/>
        <v>32.021271000000006</v>
      </c>
      <c r="S50" s="11">
        <f t="shared" si="3"/>
        <v>35.034452100000003</v>
      </c>
      <c r="T50" s="9">
        <f t="shared" si="4"/>
        <v>123.77157750000001</v>
      </c>
      <c r="U50" s="10">
        <f t="shared" si="5"/>
        <v>110.6838486</v>
      </c>
      <c r="V50" s="11">
        <f t="shared" si="6"/>
        <v>142.45578270000001</v>
      </c>
    </row>
    <row r="51" spans="1:22" x14ac:dyDescent="0.25">
      <c r="A51">
        <v>529</v>
      </c>
      <c r="B51" s="9">
        <v>12.609563</v>
      </c>
      <c r="C51" s="10">
        <v>11.763211999999999</v>
      </c>
      <c r="D51" s="11">
        <v>12.810302999999999</v>
      </c>
      <c r="E51" s="9">
        <v>44.889772999999998</v>
      </c>
      <c r="F51" s="10">
        <v>40.399138000000001</v>
      </c>
      <c r="G51" s="11">
        <v>51.674449000000003</v>
      </c>
      <c r="H51" s="10"/>
      <c r="P51">
        <v>529</v>
      </c>
      <c r="Q51" s="9">
        <f t="shared" si="7"/>
        <v>34.0458201</v>
      </c>
      <c r="R51" s="10">
        <f t="shared" si="2"/>
        <v>31.760672400000001</v>
      </c>
      <c r="S51" s="11">
        <f t="shared" si="3"/>
        <v>34.5878181</v>
      </c>
      <c r="T51" s="9">
        <f t="shared" si="4"/>
        <v>121.20238710000001</v>
      </c>
      <c r="U51" s="10">
        <f t="shared" si="5"/>
        <v>109.07767260000001</v>
      </c>
      <c r="V51" s="11">
        <f t="shared" si="6"/>
        <v>139.52101230000002</v>
      </c>
    </row>
    <row r="52" spans="1:22" x14ac:dyDescent="0.25">
      <c r="A52">
        <v>529.5</v>
      </c>
      <c r="B52" s="9">
        <v>12.735341999999999</v>
      </c>
      <c r="C52" s="10">
        <v>11.534689</v>
      </c>
      <c r="D52" s="11">
        <v>12.479034</v>
      </c>
      <c r="E52" s="9">
        <v>44.141652999999998</v>
      </c>
      <c r="F52" s="10">
        <v>40.046495999999998</v>
      </c>
      <c r="G52" s="11">
        <v>50.679695000000002</v>
      </c>
      <c r="H52" s="10"/>
      <c r="P52">
        <v>529.5</v>
      </c>
      <c r="Q52" s="9">
        <f t="shared" si="7"/>
        <v>34.385423400000001</v>
      </c>
      <c r="R52" s="10">
        <f t="shared" si="2"/>
        <v>31.143660300000004</v>
      </c>
      <c r="S52" s="11">
        <f t="shared" si="3"/>
        <v>33.693391800000001</v>
      </c>
      <c r="T52" s="9">
        <f t="shared" si="4"/>
        <v>119.18246310000001</v>
      </c>
      <c r="U52" s="10">
        <f t="shared" si="5"/>
        <v>108.12553920000001</v>
      </c>
      <c r="V52" s="11">
        <f t="shared" si="6"/>
        <v>136.83517650000002</v>
      </c>
    </row>
    <row r="53" spans="1:22" ht="15.75" thickBot="1" x14ac:dyDescent="0.3">
      <c r="A53">
        <v>530</v>
      </c>
      <c r="B53" s="15">
        <v>12.827400000000001</v>
      </c>
      <c r="C53" s="16">
        <v>11.204599999999999</v>
      </c>
      <c r="D53" s="17">
        <v>12.0374</v>
      </c>
      <c r="E53" s="15">
        <v>43.501800000000003</v>
      </c>
      <c r="F53" s="16">
        <v>39.823399999999999</v>
      </c>
      <c r="G53" s="17">
        <v>49.794600000000003</v>
      </c>
      <c r="H53" s="10"/>
      <c r="P53">
        <v>530</v>
      </c>
      <c r="Q53" s="15">
        <f t="shared" si="7"/>
        <v>34.633980000000001</v>
      </c>
      <c r="R53" s="16">
        <f t="shared" si="2"/>
        <v>30.252420000000001</v>
      </c>
      <c r="S53" s="17">
        <f t="shared" si="3"/>
        <v>32.500979999999998</v>
      </c>
      <c r="T53" s="15">
        <f t="shared" si="4"/>
        <v>117.45486000000001</v>
      </c>
      <c r="U53" s="16">
        <f t="shared" si="5"/>
        <v>107.52318000000001</v>
      </c>
      <c r="V53" s="17">
        <f t="shared" si="6"/>
        <v>134.44542000000001</v>
      </c>
    </row>
    <row r="55" spans="1:22" x14ac:dyDescent="0.25">
      <c r="B55" s="60" t="s">
        <v>29</v>
      </c>
      <c r="C55" s="60"/>
      <c r="D55" s="60"/>
      <c r="E55" s="60"/>
      <c r="F55" s="60"/>
      <c r="G55" s="60"/>
      <c r="H55" s="32"/>
      <c r="Q55" s="60" t="s">
        <v>35</v>
      </c>
      <c r="R55" s="60"/>
      <c r="S55" s="60"/>
      <c r="T55" s="60"/>
      <c r="U55" s="60"/>
      <c r="V55" s="60"/>
    </row>
  </sheetData>
  <mergeCells count="7">
    <mergeCell ref="B55:G55"/>
    <mergeCell ref="I1:N3"/>
    <mergeCell ref="Q55:V55"/>
    <mergeCell ref="Q1:S1"/>
    <mergeCell ref="T1:V1"/>
    <mergeCell ref="B1:D1"/>
    <mergeCell ref="E1:G1"/>
  </mergeCells>
  <pageMargins left="0.7" right="0.7" top="0.75" bottom="0.75" header="0.3" footer="0.3"/>
  <pageSetup paperSize="9" orientation="portrait" r:id="rId1"/>
  <ignoredErrors>
    <ignoredError sqref="J10:K11 J19:K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activeCell="J40" sqref="J40"/>
    </sheetView>
  </sheetViews>
  <sheetFormatPr defaultRowHeight="15" x14ac:dyDescent="0.25"/>
  <cols>
    <col min="1" max="1" width="12.28515625" bestFit="1" customWidth="1"/>
    <col min="2" max="6" width="10" bestFit="1" customWidth="1"/>
    <col min="7" max="7" width="11" bestFit="1" customWidth="1"/>
    <col min="8" max="15" width="8.5703125" customWidth="1"/>
    <col min="16" max="16" width="12.28515625" bestFit="1" customWidth="1"/>
  </cols>
  <sheetData>
    <row r="1" spans="1:22" x14ac:dyDescent="0.25">
      <c r="B1" s="61" t="s">
        <v>24</v>
      </c>
      <c r="C1" s="62"/>
      <c r="D1" s="63"/>
      <c r="E1" s="64" t="s">
        <v>25</v>
      </c>
      <c r="F1" s="65"/>
      <c r="G1" s="66"/>
      <c r="I1" s="58" t="s">
        <v>36</v>
      </c>
      <c r="J1" s="58"/>
      <c r="K1" s="58"/>
      <c r="L1" s="58"/>
      <c r="M1" s="58"/>
      <c r="N1" s="58"/>
      <c r="Q1" s="61" t="s">
        <v>24</v>
      </c>
      <c r="R1" s="62"/>
      <c r="S1" s="63"/>
      <c r="T1" s="64" t="s">
        <v>25</v>
      </c>
      <c r="U1" s="65"/>
      <c r="V1" s="66"/>
    </row>
    <row r="2" spans="1:22" ht="15" customHeight="1" x14ac:dyDescent="0.25">
      <c r="A2" t="s">
        <v>26</v>
      </c>
      <c r="B2" s="18" t="s">
        <v>0</v>
      </c>
      <c r="C2" s="19" t="s">
        <v>1</v>
      </c>
      <c r="D2" s="20" t="s">
        <v>2</v>
      </c>
      <c r="E2" s="21" t="s">
        <v>3</v>
      </c>
      <c r="F2" s="22" t="s">
        <v>4</v>
      </c>
      <c r="G2" s="23" t="s">
        <v>4</v>
      </c>
      <c r="I2" s="58"/>
      <c r="J2" s="58"/>
      <c r="K2" s="58"/>
      <c r="L2" s="58"/>
      <c r="M2" s="58"/>
      <c r="N2" s="58"/>
      <c r="O2" s="48"/>
      <c r="P2" t="s">
        <v>26</v>
      </c>
      <c r="Q2" s="18" t="s">
        <v>0</v>
      </c>
      <c r="R2" s="19" t="s">
        <v>1</v>
      </c>
      <c r="S2" s="20" t="s">
        <v>2</v>
      </c>
      <c r="T2" s="21" t="s">
        <v>3</v>
      </c>
      <c r="U2" s="22" t="s">
        <v>4</v>
      </c>
      <c r="V2" s="23" t="s">
        <v>4</v>
      </c>
    </row>
    <row r="3" spans="1:22" x14ac:dyDescent="0.25">
      <c r="A3">
        <v>505</v>
      </c>
      <c r="B3" s="9">
        <v>20.170999999999999</v>
      </c>
      <c r="C3" s="10">
        <v>18.508799</v>
      </c>
      <c r="D3" s="11">
        <v>19.8432</v>
      </c>
      <c r="E3" s="9">
        <v>40.826599999999999</v>
      </c>
      <c r="F3" s="10">
        <v>39.702199999999998</v>
      </c>
      <c r="G3" s="11">
        <v>57.172333000000002</v>
      </c>
      <c r="I3" s="58"/>
      <c r="J3" s="58"/>
      <c r="K3" s="58"/>
      <c r="L3" s="58"/>
      <c r="M3" s="58"/>
      <c r="N3" s="58"/>
      <c r="O3" s="48"/>
      <c r="P3">
        <v>505</v>
      </c>
      <c r="Q3" s="9">
        <f>B3*2.7</f>
        <v>54.4617</v>
      </c>
      <c r="R3" s="10">
        <f t="shared" ref="R3:V18" si="0">C3*2.7</f>
        <v>49.973757300000003</v>
      </c>
      <c r="S3" s="11">
        <f t="shared" si="0"/>
        <v>53.576640000000005</v>
      </c>
      <c r="T3" s="9">
        <f t="shared" si="0"/>
        <v>110.23182</v>
      </c>
      <c r="U3" s="10">
        <f t="shared" si="0"/>
        <v>107.19594000000001</v>
      </c>
      <c r="V3" s="11">
        <f t="shared" si="0"/>
        <v>154.36529910000002</v>
      </c>
    </row>
    <row r="4" spans="1:22" x14ac:dyDescent="0.25">
      <c r="A4">
        <v>505.5</v>
      </c>
      <c r="B4" s="9">
        <v>19.836418999999999</v>
      </c>
      <c r="C4" s="10">
        <v>16.937919000000001</v>
      </c>
      <c r="D4" s="11">
        <v>18.911377000000002</v>
      </c>
      <c r="E4" s="9">
        <v>40.728703000000003</v>
      </c>
      <c r="F4" s="10">
        <v>41.202921000000003</v>
      </c>
      <c r="G4" s="11">
        <v>60.209032000000001</v>
      </c>
      <c r="P4">
        <v>505.5</v>
      </c>
      <c r="Q4" s="9">
        <f t="shared" ref="Q4:Q53" si="1">B4*2.7</f>
        <v>53.558331299999999</v>
      </c>
      <c r="R4" s="10">
        <f t="shared" si="0"/>
        <v>45.732381300000007</v>
      </c>
      <c r="S4" s="11">
        <f t="shared" si="0"/>
        <v>51.060717900000007</v>
      </c>
      <c r="T4" s="9">
        <f t="shared" si="0"/>
        <v>109.96749810000001</v>
      </c>
      <c r="U4" s="10">
        <f t="shared" si="0"/>
        <v>111.24788670000002</v>
      </c>
      <c r="V4" s="11">
        <f t="shared" si="0"/>
        <v>162.56438640000002</v>
      </c>
    </row>
    <row r="5" spans="1:22" ht="15.75" thickBot="1" x14ac:dyDescent="0.3">
      <c r="A5">
        <v>506</v>
      </c>
      <c r="B5" s="9">
        <v>19.446086999999999</v>
      </c>
      <c r="C5" s="10">
        <v>15.726082999999999</v>
      </c>
      <c r="D5" s="11">
        <v>18.175412000000001</v>
      </c>
      <c r="E5" s="9">
        <v>40.986494999999998</v>
      </c>
      <c r="F5" s="10">
        <v>42.603262999999998</v>
      </c>
      <c r="G5" s="11">
        <v>63.087694999999997</v>
      </c>
      <c r="I5" s="31" t="s">
        <v>27</v>
      </c>
      <c r="P5">
        <v>506</v>
      </c>
      <c r="Q5" s="9">
        <f t="shared" si="1"/>
        <v>52.5044349</v>
      </c>
      <c r="R5" s="10">
        <f t="shared" si="0"/>
        <v>42.460424099999997</v>
      </c>
      <c r="S5" s="11">
        <f t="shared" si="0"/>
        <v>49.073612400000009</v>
      </c>
      <c r="T5" s="9">
        <f t="shared" si="0"/>
        <v>110.66353650000001</v>
      </c>
      <c r="U5" s="10">
        <f t="shared" si="0"/>
        <v>115.0288101</v>
      </c>
      <c r="V5" s="11">
        <f t="shared" si="0"/>
        <v>170.33677650000001</v>
      </c>
    </row>
    <row r="6" spans="1:22" x14ac:dyDescent="0.25">
      <c r="A6">
        <v>506.5</v>
      </c>
      <c r="B6" s="9">
        <v>19.060310000000001</v>
      </c>
      <c r="C6" s="10">
        <v>14.970639</v>
      </c>
      <c r="D6" s="11">
        <v>17.670275</v>
      </c>
      <c r="E6" s="9">
        <v>41.625191999999998</v>
      </c>
      <c r="F6" s="10">
        <v>44.079307999999997</v>
      </c>
      <c r="G6" s="11">
        <v>65.672663</v>
      </c>
      <c r="I6" s="33" t="s">
        <v>0</v>
      </c>
      <c r="J6" s="34" t="s">
        <v>1</v>
      </c>
      <c r="K6" s="35" t="s">
        <v>2</v>
      </c>
      <c r="L6" s="39" t="s">
        <v>3</v>
      </c>
      <c r="M6" s="40" t="s">
        <v>4</v>
      </c>
      <c r="N6" s="41" t="s">
        <v>9</v>
      </c>
      <c r="P6">
        <v>506.5</v>
      </c>
      <c r="Q6" s="9">
        <f t="shared" si="1"/>
        <v>51.462837000000007</v>
      </c>
      <c r="R6" s="10">
        <f t="shared" si="0"/>
        <v>40.420725300000001</v>
      </c>
      <c r="S6" s="11">
        <f t="shared" si="0"/>
        <v>47.709742500000004</v>
      </c>
      <c r="T6" s="9">
        <f t="shared" si="0"/>
        <v>112.38801840000001</v>
      </c>
      <c r="U6" s="10">
        <f t="shared" si="0"/>
        <v>119.0141316</v>
      </c>
      <c r="V6" s="11">
        <f t="shared" si="0"/>
        <v>177.3161901</v>
      </c>
    </row>
    <row r="7" spans="1:22" ht="15" customHeight="1" thickBot="1" x14ac:dyDescent="0.3">
      <c r="A7">
        <v>507</v>
      </c>
      <c r="B7" s="9">
        <v>18.719169999999998</v>
      </c>
      <c r="C7" s="10">
        <v>14.57884</v>
      </c>
      <c r="D7" s="11">
        <v>17.352812</v>
      </c>
      <c r="E7" s="9">
        <v>42.668201000000003</v>
      </c>
      <c r="F7" s="10">
        <v>45.635956999999998</v>
      </c>
      <c r="G7" s="11">
        <v>68.056481000000005</v>
      </c>
      <c r="I7" s="36">
        <v>9.6000000000000002E-2</v>
      </c>
      <c r="J7" s="37">
        <v>0.11899999999999999</v>
      </c>
      <c r="K7" s="38">
        <v>0.10199999999999999</v>
      </c>
      <c r="L7" s="42">
        <v>6.8000000000000005E-2</v>
      </c>
      <c r="M7" s="43">
        <v>6.5000000000000002E-2</v>
      </c>
      <c r="N7" s="44">
        <v>0.04</v>
      </c>
      <c r="P7">
        <v>507</v>
      </c>
      <c r="Q7" s="9">
        <f t="shared" si="1"/>
        <v>50.541758999999999</v>
      </c>
      <c r="R7" s="10">
        <f t="shared" si="0"/>
        <v>39.362867999999999</v>
      </c>
      <c r="S7" s="11">
        <f t="shared" si="0"/>
        <v>46.852592400000006</v>
      </c>
      <c r="T7" s="9">
        <f t="shared" si="0"/>
        <v>115.20414270000002</v>
      </c>
      <c r="U7" s="10">
        <f t="shared" si="0"/>
        <v>123.21708390000001</v>
      </c>
      <c r="V7" s="11">
        <f t="shared" si="0"/>
        <v>183.75249870000002</v>
      </c>
    </row>
    <row r="8" spans="1:22" x14ac:dyDescent="0.25">
      <c r="A8">
        <v>507.5</v>
      </c>
      <c r="B8" s="9">
        <v>18.388621000000001</v>
      </c>
      <c r="C8" s="10">
        <v>14.379922000000001</v>
      </c>
      <c r="D8" s="11">
        <v>17.103832000000001</v>
      </c>
      <c r="E8" s="9">
        <v>44.017722999999997</v>
      </c>
      <c r="F8" s="10">
        <v>47.166344000000002</v>
      </c>
      <c r="G8" s="11">
        <v>70.368336999999997</v>
      </c>
      <c r="P8">
        <v>507.5</v>
      </c>
      <c r="Q8" s="9">
        <f t="shared" si="1"/>
        <v>49.649276700000001</v>
      </c>
      <c r="R8" s="10">
        <f t="shared" si="0"/>
        <v>38.825789400000005</v>
      </c>
      <c r="S8" s="11">
        <f t="shared" si="0"/>
        <v>46.180346400000005</v>
      </c>
      <c r="T8" s="9">
        <f t="shared" si="0"/>
        <v>118.8478521</v>
      </c>
      <c r="U8" s="10">
        <f t="shared" si="0"/>
        <v>127.34912880000002</v>
      </c>
      <c r="V8" s="11">
        <f t="shared" si="0"/>
        <v>189.9945099</v>
      </c>
    </row>
    <row r="9" spans="1:22" x14ac:dyDescent="0.25">
      <c r="A9">
        <v>508</v>
      </c>
      <c r="B9" s="9">
        <v>18.103377999999999</v>
      </c>
      <c r="C9" s="10">
        <v>14.167844000000001</v>
      </c>
      <c r="D9" s="11">
        <v>16.859791000000001</v>
      </c>
      <c r="E9" s="9">
        <v>45.518670999999998</v>
      </c>
      <c r="F9" s="10">
        <v>48.778896000000003</v>
      </c>
      <c r="G9" s="11">
        <v>72.806478999999996</v>
      </c>
      <c r="J9" s="45" t="s">
        <v>10</v>
      </c>
      <c r="K9" s="45" t="s">
        <v>7</v>
      </c>
      <c r="P9">
        <v>508</v>
      </c>
      <c r="Q9" s="9">
        <f t="shared" si="1"/>
        <v>48.8791206</v>
      </c>
      <c r="R9" s="10">
        <f t="shared" si="0"/>
        <v>38.253178800000001</v>
      </c>
      <c r="S9" s="11">
        <f t="shared" si="0"/>
        <v>45.521435700000005</v>
      </c>
      <c r="T9" s="9">
        <f t="shared" si="0"/>
        <v>122.90041170000001</v>
      </c>
      <c r="U9" s="10">
        <f t="shared" si="0"/>
        <v>131.70301920000003</v>
      </c>
      <c r="V9" s="11">
        <f t="shared" si="0"/>
        <v>196.57749330000001</v>
      </c>
    </row>
    <row r="10" spans="1:22" x14ac:dyDescent="0.25">
      <c r="A10">
        <v>508.5</v>
      </c>
      <c r="B10" s="9">
        <v>17.897749000000001</v>
      </c>
      <c r="C10" s="10">
        <v>13.897147</v>
      </c>
      <c r="D10" s="11">
        <v>16.625022000000001</v>
      </c>
      <c r="E10" s="9">
        <v>47.000197</v>
      </c>
      <c r="F10" s="10">
        <v>50.447159999999997</v>
      </c>
      <c r="G10" s="11">
        <v>75.440162000000001</v>
      </c>
      <c r="I10" s="7" t="s">
        <v>5</v>
      </c>
      <c r="J10" s="47">
        <f>AVERAGE(I7:K7)</f>
        <v>0.10566666666666667</v>
      </c>
      <c r="K10" s="47">
        <f>STDEV(I7:K7)</f>
        <v>1.1930353445448851E-2</v>
      </c>
      <c r="P10">
        <v>508.5</v>
      </c>
      <c r="Q10" s="9">
        <f t="shared" si="1"/>
        <v>48.323922300000007</v>
      </c>
      <c r="R10" s="10">
        <f t="shared" si="0"/>
        <v>37.522296900000001</v>
      </c>
      <c r="S10" s="11">
        <f t="shared" si="0"/>
        <v>44.887559400000008</v>
      </c>
      <c r="T10" s="9">
        <f t="shared" si="0"/>
        <v>126.9005319</v>
      </c>
      <c r="U10" s="10">
        <f t="shared" si="0"/>
        <v>136.20733200000001</v>
      </c>
      <c r="V10" s="11">
        <f t="shared" si="0"/>
        <v>203.68843740000003</v>
      </c>
    </row>
    <row r="11" spans="1:22" x14ac:dyDescent="0.25">
      <c r="A11">
        <v>509</v>
      </c>
      <c r="B11" s="9">
        <v>17.649926000000001</v>
      </c>
      <c r="C11" s="10">
        <v>13.669323</v>
      </c>
      <c r="D11" s="11">
        <v>16.416415000000001</v>
      </c>
      <c r="E11" s="9">
        <v>48.554319</v>
      </c>
      <c r="F11" s="10">
        <v>52.115464000000003</v>
      </c>
      <c r="G11" s="11">
        <v>78.135613000000006</v>
      </c>
      <c r="I11" s="8" t="s">
        <v>6</v>
      </c>
      <c r="J11" s="47">
        <f>AVERAGE(L7:N7)</f>
        <v>5.7666666666666672E-2</v>
      </c>
      <c r="K11" s="47">
        <f>STDEV(L7:N7)</f>
        <v>1.5373136743466936E-2</v>
      </c>
      <c r="P11">
        <v>509</v>
      </c>
      <c r="Q11" s="9">
        <f t="shared" si="1"/>
        <v>47.654800200000004</v>
      </c>
      <c r="R11" s="10">
        <f t="shared" si="0"/>
        <v>36.907172100000004</v>
      </c>
      <c r="S11" s="11">
        <f t="shared" si="0"/>
        <v>44.324320500000006</v>
      </c>
      <c r="T11" s="9">
        <f t="shared" si="0"/>
        <v>131.09666129999999</v>
      </c>
      <c r="U11" s="10">
        <f t="shared" si="0"/>
        <v>140.71175280000003</v>
      </c>
      <c r="V11" s="11">
        <f t="shared" si="0"/>
        <v>210.96615510000004</v>
      </c>
    </row>
    <row r="12" spans="1:22" x14ac:dyDescent="0.25">
      <c r="A12">
        <v>509.5</v>
      </c>
      <c r="B12" s="9">
        <v>17.390056000000001</v>
      </c>
      <c r="C12" s="10">
        <v>13.491355</v>
      </c>
      <c r="D12" s="11">
        <v>16.180700000000002</v>
      </c>
      <c r="E12" s="9">
        <v>50.133966000000001</v>
      </c>
      <c r="F12" s="10">
        <v>53.909213999999999</v>
      </c>
      <c r="G12" s="11">
        <v>80.923872000000003</v>
      </c>
      <c r="P12">
        <v>509.5</v>
      </c>
      <c r="Q12" s="9">
        <f t="shared" si="1"/>
        <v>46.953151200000008</v>
      </c>
      <c r="R12" s="10">
        <f t="shared" si="0"/>
        <v>36.426658500000002</v>
      </c>
      <c r="S12" s="11">
        <f t="shared" si="0"/>
        <v>43.68789000000001</v>
      </c>
      <c r="T12" s="9">
        <f t="shared" si="0"/>
        <v>135.36170820000001</v>
      </c>
      <c r="U12" s="10">
        <f t="shared" si="0"/>
        <v>145.55487780000001</v>
      </c>
      <c r="V12" s="11">
        <f t="shared" si="0"/>
        <v>218.49445440000002</v>
      </c>
    </row>
    <row r="13" spans="1:22" ht="15.75" thickBot="1" x14ac:dyDescent="0.3">
      <c r="A13">
        <v>510</v>
      </c>
      <c r="B13" s="9">
        <v>17.183914999999999</v>
      </c>
      <c r="C13" s="10">
        <v>13.315008000000001</v>
      </c>
      <c r="D13" s="11">
        <v>15.929323999999999</v>
      </c>
      <c r="E13" s="9">
        <v>51.698045</v>
      </c>
      <c r="F13" s="10">
        <v>55.80348</v>
      </c>
      <c r="G13" s="11">
        <v>83.649933000000004</v>
      </c>
      <c r="I13" s="31" t="s">
        <v>28</v>
      </c>
      <c r="P13">
        <v>510</v>
      </c>
      <c r="Q13" s="9">
        <f t="shared" si="1"/>
        <v>46.396570500000003</v>
      </c>
      <c r="R13" s="10">
        <f t="shared" si="0"/>
        <v>35.950521600000002</v>
      </c>
      <c r="S13" s="11">
        <f t="shared" si="0"/>
        <v>43.009174800000004</v>
      </c>
      <c r="T13" s="9">
        <f t="shared" si="0"/>
        <v>139.5847215</v>
      </c>
      <c r="U13" s="10">
        <f t="shared" si="0"/>
        <v>150.66939600000001</v>
      </c>
      <c r="V13" s="11">
        <f t="shared" si="0"/>
        <v>225.85481910000001</v>
      </c>
    </row>
    <row r="14" spans="1:22" x14ac:dyDescent="0.25">
      <c r="A14">
        <v>510.5</v>
      </c>
      <c r="B14" s="9">
        <v>16.963867</v>
      </c>
      <c r="C14" s="10">
        <v>13.118779</v>
      </c>
      <c r="D14" s="11">
        <v>15.636286</v>
      </c>
      <c r="E14" s="9">
        <v>53.151349000000003</v>
      </c>
      <c r="F14" s="10">
        <v>57.577852</v>
      </c>
      <c r="G14" s="11">
        <v>86.155405000000002</v>
      </c>
      <c r="I14" s="33" t="s">
        <v>0</v>
      </c>
      <c r="J14" s="34" t="s">
        <v>1</v>
      </c>
      <c r="K14" s="35" t="s">
        <v>2</v>
      </c>
      <c r="L14" s="39" t="s">
        <v>3</v>
      </c>
      <c r="M14" s="40" t="s">
        <v>4</v>
      </c>
      <c r="N14" s="41" t="s">
        <v>9</v>
      </c>
      <c r="P14">
        <v>510.5</v>
      </c>
      <c r="Q14" s="9">
        <f t="shared" si="1"/>
        <v>45.802440900000008</v>
      </c>
      <c r="R14" s="10">
        <f t="shared" si="0"/>
        <v>35.4207033</v>
      </c>
      <c r="S14" s="11">
        <f t="shared" si="0"/>
        <v>42.217972200000006</v>
      </c>
      <c r="T14" s="9">
        <f t="shared" si="0"/>
        <v>143.50864230000002</v>
      </c>
      <c r="U14" s="10">
        <f t="shared" si="0"/>
        <v>155.46020040000002</v>
      </c>
      <c r="V14" s="11">
        <f t="shared" si="0"/>
        <v>232.61959350000001</v>
      </c>
    </row>
    <row r="15" spans="1:22" ht="15.75" thickBot="1" x14ac:dyDescent="0.3">
      <c r="A15">
        <v>511</v>
      </c>
      <c r="B15" s="9">
        <v>16.738054999999999</v>
      </c>
      <c r="C15" s="10">
        <v>12.944694</v>
      </c>
      <c r="D15" s="11">
        <v>15.350237</v>
      </c>
      <c r="E15" s="9">
        <v>54.534314000000002</v>
      </c>
      <c r="F15" s="10">
        <v>59.224063999999998</v>
      </c>
      <c r="G15" s="11">
        <v>88.398194000000004</v>
      </c>
      <c r="I15" s="36">
        <v>39.293801999999999</v>
      </c>
      <c r="J15" s="37">
        <v>30.1840452</v>
      </c>
      <c r="K15" s="38">
        <v>36.001881000000004</v>
      </c>
      <c r="L15" s="42">
        <v>171.51761340000002</v>
      </c>
      <c r="M15" s="43">
        <v>186.9038199</v>
      </c>
      <c r="N15" s="50">
        <v>285.76424700000001</v>
      </c>
      <c r="P15">
        <v>511</v>
      </c>
      <c r="Q15" s="9">
        <f t="shared" si="1"/>
        <v>45.1927485</v>
      </c>
      <c r="R15" s="10">
        <f t="shared" si="0"/>
        <v>34.950673800000004</v>
      </c>
      <c r="S15" s="11">
        <f t="shared" si="0"/>
        <v>41.445639900000003</v>
      </c>
      <c r="T15" s="9">
        <f t="shared" si="0"/>
        <v>147.24264780000001</v>
      </c>
      <c r="U15" s="10">
        <f t="shared" si="0"/>
        <v>159.9049728</v>
      </c>
      <c r="V15" s="11">
        <f t="shared" si="0"/>
        <v>238.67512380000002</v>
      </c>
    </row>
    <row r="16" spans="1:22" x14ac:dyDescent="0.25">
      <c r="A16">
        <v>511.5</v>
      </c>
      <c r="B16" s="9">
        <v>16.569019000000001</v>
      </c>
      <c r="C16" s="10">
        <v>12.792961999999999</v>
      </c>
      <c r="D16" s="11">
        <v>15.156053</v>
      </c>
      <c r="E16" s="9">
        <v>55.778433</v>
      </c>
      <c r="F16" s="10">
        <v>60.612476000000001</v>
      </c>
      <c r="G16" s="11">
        <v>90.615739000000005</v>
      </c>
      <c r="P16">
        <v>511.5</v>
      </c>
      <c r="Q16" s="9">
        <f t="shared" si="1"/>
        <v>44.736351300000003</v>
      </c>
      <c r="R16" s="10">
        <f t="shared" si="0"/>
        <v>34.540997400000002</v>
      </c>
      <c r="S16" s="11">
        <f t="shared" si="0"/>
        <v>40.921343100000001</v>
      </c>
      <c r="T16" s="9">
        <f t="shared" si="0"/>
        <v>150.60176910000001</v>
      </c>
      <c r="U16" s="10">
        <f t="shared" si="0"/>
        <v>163.65368520000001</v>
      </c>
      <c r="V16" s="11">
        <f t="shared" si="0"/>
        <v>244.66249530000002</v>
      </c>
    </row>
    <row r="17" spans="1:22" x14ac:dyDescent="0.25">
      <c r="A17">
        <v>512</v>
      </c>
      <c r="B17" s="9">
        <v>16.351675</v>
      </c>
      <c r="C17" s="10">
        <v>12.652975</v>
      </c>
      <c r="D17" s="11">
        <v>15.085934</v>
      </c>
      <c r="E17" s="9">
        <v>56.859406999999997</v>
      </c>
      <c r="F17" s="10">
        <v>61.778906999999997</v>
      </c>
      <c r="G17" s="11">
        <v>92.810535999999999</v>
      </c>
      <c r="J17" s="45" t="s">
        <v>10</v>
      </c>
      <c r="K17" s="45" t="s">
        <v>7</v>
      </c>
      <c r="P17">
        <v>512</v>
      </c>
      <c r="Q17" s="9">
        <f t="shared" si="1"/>
        <v>44.149522500000003</v>
      </c>
      <c r="R17" s="10">
        <f t="shared" si="0"/>
        <v>34.1630325</v>
      </c>
      <c r="S17" s="11">
        <f t="shared" si="0"/>
        <v>40.732021800000005</v>
      </c>
      <c r="T17" s="9">
        <f t="shared" si="0"/>
        <v>153.5203989</v>
      </c>
      <c r="U17" s="10">
        <f t="shared" si="0"/>
        <v>166.80304889999999</v>
      </c>
      <c r="V17" s="11">
        <f t="shared" si="0"/>
        <v>250.58844720000002</v>
      </c>
    </row>
    <row r="18" spans="1:22" x14ac:dyDescent="0.25">
      <c r="A18">
        <v>512.5</v>
      </c>
      <c r="B18" s="9">
        <v>16.109452999999998</v>
      </c>
      <c r="C18" s="10">
        <v>12.572400999999999</v>
      </c>
      <c r="D18" s="11">
        <v>15.056497999999999</v>
      </c>
      <c r="E18" s="9">
        <v>57.813946999999999</v>
      </c>
      <c r="F18" s="10">
        <v>62.953268000000001</v>
      </c>
      <c r="G18" s="11">
        <v>94.997388999999998</v>
      </c>
      <c r="I18" s="7" t="s">
        <v>5</v>
      </c>
      <c r="J18" s="46">
        <f>AVERAGE(I15:K15)</f>
        <v>35.159909400000004</v>
      </c>
      <c r="K18" s="46">
        <f>STDEV(I15:K15)</f>
        <v>4.6128737648228606</v>
      </c>
      <c r="P18">
        <v>512.5</v>
      </c>
      <c r="Q18" s="9">
        <f t="shared" si="1"/>
        <v>43.4955231</v>
      </c>
      <c r="R18" s="10">
        <f t="shared" si="0"/>
        <v>33.945482699999999</v>
      </c>
      <c r="S18" s="11">
        <f t="shared" si="0"/>
        <v>40.652544599999999</v>
      </c>
      <c r="T18" s="9">
        <f t="shared" si="0"/>
        <v>156.0976569</v>
      </c>
      <c r="U18" s="10">
        <f t="shared" si="0"/>
        <v>169.9738236</v>
      </c>
      <c r="V18" s="11">
        <f t="shared" si="0"/>
        <v>256.49295030000002</v>
      </c>
    </row>
    <row r="19" spans="1:22" x14ac:dyDescent="0.25">
      <c r="A19">
        <v>513</v>
      </c>
      <c r="B19" s="9">
        <v>15.921733</v>
      </c>
      <c r="C19" s="10">
        <v>12.495051</v>
      </c>
      <c r="D19" s="11">
        <v>15.005762000000001</v>
      </c>
      <c r="E19" s="9">
        <v>58.791339999999998</v>
      </c>
      <c r="F19" s="10">
        <v>64.189684999999997</v>
      </c>
      <c r="G19" s="11">
        <v>97.213735</v>
      </c>
      <c r="I19" s="8" t="s">
        <v>6</v>
      </c>
      <c r="J19" s="46">
        <f>AVERAGE(L15:M15)</f>
        <v>179.21071664999999</v>
      </c>
      <c r="K19" s="46">
        <f>STDEV(L15:M15)</f>
        <v>10.879690952886525</v>
      </c>
      <c r="P19">
        <v>513</v>
      </c>
      <c r="Q19" s="9">
        <f t="shared" si="1"/>
        <v>42.988679099999999</v>
      </c>
      <c r="R19" s="10">
        <f t="shared" ref="R19:R53" si="2">C19*2.7</f>
        <v>33.736637700000003</v>
      </c>
      <c r="S19" s="11">
        <f t="shared" ref="S19:S53" si="3">D19*2.7</f>
        <v>40.515557400000006</v>
      </c>
      <c r="T19" s="9">
        <f t="shared" ref="T19:T53" si="4">E19*2.7</f>
        <v>158.73661799999999</v>
      </c>
      <c r="U19" s="10">
        <f t="shared" ref="U19:U53" si="5">F19*2.7</f>
        <v>173.3121495</v>
      </c>
      <c r="V19" s="11">
        <f t="shared" ref="V19:V53" si="6">G19*2.7</f>
        <v>262.47708449999999</v>
      </c>
    </row>
    <row r="20" spans="1:22" x14ac:dyDescent="0.25">
      <c r="A20">
        <v>513.5</v>
      </c>
      <c r="B20" s="9">
        <v>15.740667999999999</v>
      </c>
      <c r="C20" s="10">
        <v>12.446289</v>
      </c>
      <c r="D20" s="11">
        <v>14.850443</v>
      </c>
      <c r="E20" s="9">
        <v>59.745463000000001</v>
      </c>
      <c r="F20" s="10">
        <v>65.402772999999996</v>
      </c>
      <c r="G20" s="11">
        <v>99.117115999999996</v>
      </c>
      <c r="K20" s="51" t="s">
        <v>32</v>
      </c>
      <c r="P20">
        <v>513.5</v>
      </c>
      <c r="Q20" s="9">
        <f t="shared" si="1"/>
        <v>42.4998036</v>
      </c>
      <c r="R20" s="10">
        <f t="shared" si="2"/>
        <v>33.604980300000001</v>
      </c>
      <c r="S20" s="11">
        <f t="shared" si="3"/>
        <v>40.0961961</v>
      </c>
      <c r="T20" s="9">
        <f t="shared" si="4"/>
        <v>161.31275010000002</v>
      </c>
      <c r="U20" s="10">
        <f t="shared" si="5"/>
        <v>176.5874871</v>
      </c>
      <c r="V20" s="11">
        <f t="shared" si="6"/>
        <v>267.6162132</v>
      </c>
    </row>
    <row r="21" spans="1:22" x14ac:dyDescent="0.25">
      <c r="A21">
        <v>514</v>
      </c>
      <c r="B21" s="9">
        <v>15.568324</v>
      </c>
      <c r="C21" s="10">
        <v>12.414648</v>
      </c>
      <c r="D21" s="11">
        <v>14.592665</v>
      </c>
      <c r="E21" s="9">
        <v>60.656616999999997</v>
      </c>
      <c r="F21" s="10">
        <v>66.608186000000003</v>
      </c>
      <c r="G21" s="11">
        <v>100.375169</v>
      </c>
      <c r="P21">
        <v>514</v>
      </c>
      <c r="Q21" s="9">
        <f t="shared" si="1"/>
        <v>42.034474800000005</v>
      </c>
      <c r="R21" s="10">
        <f t="shared" si="2"/>
        <v>33.519549600000005</v>
      </c>
      <c r="S21" s="11">
        <f t="shared" si="3"/>
        <v>39.400195500000002</v>
      </c>
      <c r="T21" s="9">
        <f t="shared" si="4"/>
        <v>163.7728659</v>
      </c>
      <c r="U21" s="10">
        <f t="shared" si="5"/>
        <v>179.84210220000003</v>
      </c>
      <c r="V21" s="11">
        <f t="shared" si="6"/>
        <v>271.01295630000004</v>
      </c>
    </row>
    <row r="22" spans="1:22" x14ac:dyDescent="0.25">
      <c r="A22">
        <v>514.5</v>
      </c>
      <c r="B22" s="9">
        <v>15.432103</v>
      </c>
      <c r="C22" s="10">
        <v>12.379545999999999</v>
      </c>
      <c r="D22" s="11">
        <v>14.304721000000001</v>
      </c>
      <c r="E22" s="9">
        <v>61.560189999999999</v>
      </c>
      <c r="F22" s="10">
        <v>67.619613000000001</v>
      </c>
      <c r="G22" s="11">
        <v>101.464376</v>
      </c>
      <c r="P22">
        <v>514.5</v>
      </c>
      <c r="Q22" s="9">
        <f t="shared" si="1"/>
        <v>41.666678099999999</v>
      </c>
      <c r="R22" s="10">
        <f t="shared" si="2"/>
        <v>33.424774200000002</v>
      </c>
      <c r="S22" s="11">
        <f t="shared" si="3"/>
        <v>38.622746700000008</v>
      </c>
      <c r="T22" s="9">
        <f t="shared" si="4"/>
        <v>166.212513</v>
      </c>
      <c r="U22" s="10">
        <f t="shared" si="5"/>
        <v>182.5729551</v>
      </c>
      <c r="V22" s="11">
        <f t="shared" si="6"/>
        <v>273.95381520000001</v>
      </c>
    </row>
    <row r="23" spans="1:22" x14ac:dyDescent="0.25">
      <c r="A23">
        <v>515</v>
      </c>
      <c r="B23" s="9">
        <v>15.259553</v>
      </c>
      <c r="C23" s="10">
        <v>12.295128</v>
      </c>
      <c r="D23" s="11">
        <v>14.042151</v>
      </c>
      <c r="E23" s="9">
        <v>62.360706</v>
      </c>
      <c r="F23" s="10">
        <v>68.388795000000002</v>
      </c>
      <c r="G23" s="11">
        <v>102.459172</v>
      </c>
      <c r="P23">
        <v>515</v>
      </c>
      <c r="Q23" s="9">
        <f t="shared" si="1"/>
        <v>41.200793100000006</v>
      </c>
      <c r="R23" s="10">
        <f t="shared" si="2"/>
        <v>33.196845600000003</v>
      </c>
      <c r="S23" s="11">
        <f t="shared" si="3"/>
        <v>37.913807700000007</v>
      </c>
      <c r="T23" s="9">
        <f t="shared" si="4"/>
        <v>168.37390620000002</v>
      </c>
      <c r="U23" s="10">
        <f t="shared" si="5"/>
        <v>184.64974650000002</v>
      </c>
      <c r="V23" s="11">
        <f t="shared" si="6"/>
        <v>276.63976439999999</v>
      </c>
    </row>
    <row r="24" spans="1:22" x14ac:dyDescent="0.25">
      <c r="A24">
        <v>515.5</v>
      </c>
      <c r="B24" s="9">
        <v>15.03004</v>
      </c>
      <c r="C24" s="10">
        <v>12.166188</v>
      </c>
      <c r="D24" s="11">
        <v>13.843045999999999</v>
      </c>
      <c r="E24" s="9">
        <v>62.958044999999998</v>
      </c>
      <c r="F24" s="10">
        <v>68.939186000000007</v>
      </c>
      <c r="G24" s="11">
        <v>103.403266</v>
      </c>
      <c r="P24">
        <v>515.5</v>
      </c>
      <c r="Q24" s="9">
        <f t="shared" si="1"/>
        <v>40.581108</v>
      </c>
      <c r="R24" s="10">
        <f t="shared" si="2"/>
        <v>32.848707600000004</v>
      </c>
      <c r="S24" s="11">
        <f t="shared" si="3"/>
        <v>37.376224200000003</v>
      </c>
      <c r="T24" s="9">
        <f t="shared" si="4"/>
        <v>169.98672150000002</v>
      </c>
      <c r="U24" s="10">
        <f t="shared" si="5"/>
        <v>186.13580220000003</v>
      </c>
      <c r="V24" s="11">
        <f t="shared" si="6"/>
        <v>279.18881820000001</v>
      </c>
    </row>
    <row r="25" spans="1:22" x14ac:dyDescent="0.25">
      <c r="A25">
        <v>516</v>
      </c>
      <c r="B25" s="9">
        <v>14.836274</v>
      </c>
      <c r="C25" s="10">
        <v>11.942728000000001</v>
      </c>
      <c r="D25" s="11">
        <v>13.733852000000001</v>
      </c>
      <c r="E25" s="9">
        <v>63.41554</v>
      </c>
      <c r="F25" s="10">
        <v>69.296835000000002</v>
      </c>
      <c r="G25" s="11">
        <v>104.456943</v>
      </c>
      <c r="P25">
        <v>516</v>
      </c>
      <c r="Q25" s="9">
        <f t="shared" si="1"/>
        <v>40.0579398</v>
      </c>
      <c r="R25" s="10">
        <f t="shared" si="2"/>
        <v>32.245365600000007</v>
      </c>
      <c r="S25" s="11">
        <f t="shared" si="3"/>
        <v>37.081400400000007</v>
      </c>
      <c r="T25" s="9">
        <f t="shared" si="4"/>
        <v>171.221958</v>
      </c>
      <c r="U25" s="10">
        <f t="shared" si="5"/>
        <v>187.10145450000002</v>
      </c>
      <c r="V25" s="11">
        <f t="shared" si="6"/>
        <v>282.03374610000003</v>
      </c>
    </row>
    <row r="26" spans="1:22" x14ac:dyDescent="0.25">
      <c r="A26">
        <v>516.5</v>
      </c>
      <c r="B26" s="9">
        <v>14.673189000000001</v>
      </c>
      <c r="C26" s="10">
        <v>11.667241000000001</v>
      </c>
      <c r="D26" s="11">
        <v>13.623559</v>
      </c>
      <c r="E26" s="9">
        <v>63.717345999999999</v>
      </c>
      <c r="F26" s="10">
        <v>69.419582000000005</v>
      </c>
      <c r="G26" s="11">
        <v>105.46406</v>
      </c>
      <c r="P26">
        <v>516.5</v>
      </c>
      <c r="Q26" s="9">
        <f t="shared" si="1"/>
        <v>39.617610300000003</v>
      </c>
      <c r="R26" s="10">
        <f t="shared" si="2"/>
        <v>31.501550700000003</v>
      </c>
      <c r="S26" s="11">
        <f t="shared" si="3"/>
        <v>36.783609300000002</v>
      </c>
      <c r="T26" s="9">
        <f t="shared" si="4"/>
        <v>172.03683420000002</v>
      </c>
      <c r="U26" s="10">
        <f t="shared" si="5"/>
        <v>187.43287140000004</v>
      </c>
      <c r="V26" s="11">
        <f t="shared" si="6"/>
        <v>284.75296200000003</v>
      </c>
    </row>
    <row r="27" spans="1:22" x14ac:dyDescent="0.25">
      <c r="A27">
        <v>517</v>
      </c>
      <c r="B27" s="9">
        <v>14.568668000000001</v>
      </c>
      <c r="C27" s="10">
        <v>11.405704</v>
      </c>
      <c r="D27" s="11">
        <v>13.479842</v>
      </c>
      <c r="E27" s="9">
        <v>63.731594999999999</v>
      </c>
      <c r="F27" s="10">
        <v>69.387585000000001</v>
      </c>
      <c r="G27" s="11">
        <v>105.839733</v>
      </c>
      <c r="P27">
        <v>517</v>
      </c>
      <c r="Q27" s="9">
        <f t="shared" si="1"/>
        <v>39.335403600000006</v>
      </c>
      <c r="R27" s="10">
        <f t="shared" si="2"/>
        <v>30.795400800000003</v>
      </c>
      <c r="S27" s="11">
        <f t="shared" si="3"/>
        <v>36.395573400000004</v>
      </c>
      <c r="T27" s="9">
        <f t="shared" si="4"/>
        <v>172.07530650000001</v>
      </c>
      <c r="U27" s="10">
        <f t="shared" si="5"/>
        <v>187.34647950000002</v>
      </c>
      <c r="V27" s="11">
        <f t="shared" si="6"/>
        <v>285.7672791</v>
      </c>
    </row>
    <row r="28" spans="1:22" x14ac:dyDescent="0.25">
      <c r="A28">
        <v>517.5</v>
      </c>
      <c r="B28" s="12">
        <v>14.55326</v>
      </c>
      <c r="C28" s="13">
        <v>11.179276</v>
      </c>
      <c r="D28" s="14">
        <v>13.33403</v>
      </c>
      <c r="E28" s="12">
        <v>63.525041999999999</v>
      </c>
      <c r="F28" s="13">
        <v>69.223636999999997</v>
      </c>
      <c r="G28" s="14">
        <v>105.83861</v>
      </c>
      <c r="P28">
        <v>517.5</v>
      </c>
      <c r="Q28" s="12">
        <f t="shared" si="1"/>
        <v>39.293801999999999</v>
      </c>
      <c r="R28" s="13">
        <f t="shared" si="2"/>
        <v>30.1840452</v>
      </c>
      <c r="S28" s="14">
        <f t="shared" si="3"/>
        <v>36.001881000000004</v>
      </c>
      <c r="T28" s="12">
        <f t="shared" si="4"/>
        <v>171.51761340000002</v>
      </c>
      <c r="U28" s="13">
        <f t="shared" si="5"/>
        <v>186.9038199</v>
      </c>
      <c r="V28" s="49">
        <f t="shared" si="6"/>
        <v>285.76424700000001</v>
      </c>
    </row>
    <row r="29" spans="1:22" x14ac:dyDescent="0.25">
      <c r="A29">
        <v>518</v>
      </c>
      <c r="B29" s="9">
        <v>14.561448</v>
      </c>
      <c r="C29" s="10">
        <v>11.056872</v>
      </c>
      <c r="D29" s="11">
        <v>13.19585</v>
      </c>
      <c r="E29" s="9">
        <v>63.173698000000002</v>
      </c>
      <c r="F29" s="10">
        <v>69.061366000000007</v>
      </c>
      <c r="G29" s="11">
        <v>105.498364</v>
      </c>
      <c r="P29">
        <v>518</v>
      </c>
      <c r="Q29" s="9">
        <f t="shared" si="1"/>
        <v>39.315909600000005</v>
      </c>
      <c r="R29" s="10">
        <f t="shared" si="2"/>
        <v>29.853554400000004</v>
      </c>
      <c r="S29" s="11">
        <f t="shared" si="3"/>
        <v>35.628795000000004</v>
      </c>
      <c r="T29" s="9">
        <f t="shared" si="4"/>
        <v>170.56898460000002</v>
      </c>
      <c r="U29" s="10">
        <f t="shared" si="5"/>
        <v>186.46568820000002</v>
      </c>
      <c r="V29" s="11">
        <f t="shared" si="6"/>
        <v>284.84558279999999</v>
      </c>
    </row>
    <row r="30" spans="1:22" x14ac:dyDescent="0.25">
      <c r="A30">
        <v>518.5</v>
      </c>
      <c r="B30" s="9">
        <v>14.518523</v>
      </c>
      <c r="C30" s="10">
        <v>11.029866</v>
      </c>
      <c r="D30" s="11">
        <v>13.07081</v>
      </c>
      <c r="E30" s="9">
        <v>62.607069000000003</v>
      </c>
      <c r="F30" s="10">
        <v>68.841121000000001</v>
      </c>
      <c r="G30" s="11">
        <v>104.648911</v>
      </c>
      <c r="P30">
        <v>518.5</v>
      </c>
      <c r="Q30" s="9">
        <f t="shared" si="1"/>
        <v>39.200012100000002</v>
      </c>
      <c r="R30" s="10">
        <f t="shared" si="2"/>
        <v>29.780638200000002</v>
      </c>
      <c r="S30" s="11">
        <f t="shared" si="3"/>
        <v>35.291187000000001</v>
      </c>
      <c r="T30" s="9">
        <f t="shared" si="4"/>
        <v>169.03908630000001</v>
      </c>
      <c r="U30" s="10">
        <f t="shared" si="5"/>
        <v>185.87102670000002</v>
      </c>
      <c r="V30" s="11">
        <f t="shared" si="6"/>
        <v>282.55205970000003</v>
      </c>
    </row>
    <row r="31" spans="1:22" x14ac:dyDescent="0.25">
      <c r="A31">
        <v>519</v>
      </c>
      <c r="B31" s="9">
        <v>14.462793</v>
      </c>
      <c r="C31" s="10">
        <v>11.045325999999999</v>
      </c>
      <c r="D31" s="11">
        <v>13.026586999999999</v>
      </c>
      <c r="E31" s="9">
        <v>61.982249000000003</v>
      </c>
      <c r="F31" s="10">
        <v>68.495382000000006</v>
      </c>
      <c r="G31" s="11">
        <v>103.622742</v>
      </c>
      <c r="P31">
        <v>519</v>
      </c>
      <c r="Q31" s="9">
        <f t="shared" si="1"/>
        <v>39.049541099999999</v>
      </c>
      <c r="R31" s="10">
        <f t="shared" si="2"/>
        <v>29.822380200000001</v>
      </c>
      <c r="S31" s="11">
        <f t="shared" si="3"/>
        <v>35.171784899999999</v>
      </c>
      <c r="T31" s="9">
        <f t="shared" si="4"/>
        <v>167.35207230000003</v>
      </c>
      <c r="U31" s="10">
        <f t="shared" si="5"/>
        <v>184.93753140000004</v>
      </c>
      <c r="V31" s="11">
        <f t="shared" si="6"/>
        <v>279.78140340000004</v>
      </c>
    </row>
    <row r="32" spans="1:22" x14ac:dyDescent="0.25">
      <c r="A32">
        <v>519.5</v>
      </c>
      <c r="B32" s="9">
        <v>14.359764</v>
      </c>
      <c r="C32" s="10">
        <v>11.077881</v>
      </c>
      <c r="D32" s="11">
        <v>12.949712</v>
      </c>
      <c r="E32" s="9">
        <v>61.296236</v>
      </c>
      <c r="F32" s="10">
        <v>68.008977000000002</v>
      </c>
      <c r="G32" s="11">
        <v>102.62164</v>
      </c>
      <c r="P32">
        <v>519.5</v>
      </c>
      <c r="Q32" s="9">
        <f t="shared" si="1"/>
        <v>38.771362800000006</v>
      </c>
      <c r="R32" s="10">
        <f t="shared" si="2"/>
        <v>29.910278700000003</v>
      </c>
      <c r="S32" s="11">
        <f t="shared" si="3"/>
        <v>34.964222400000004</v>
      </c>
      <c r="T32" s="9">
        <f t="shared" si="4"/>
        <v>165.4998372</v>
      </c>
      <c r="U32" s="10">
        <f t="shared" si="5"/>
        <v>183.62423790000003</v>
      </c>
      <c r="V32" s="11">
        <f t="shared" si="6"/>
        <v>277.07842800000003</v>
      </c>
    </row>
    <row r="33" spans="1:22" x14ac:dyDescent="0.25">
      <c r="A33">
        <v>520</v>
      </c>
      <c r="B33" s="9">
        <v>14.202673000000001</v>
      </c>
      <c r="C33" s="10">
        <v>11.108533</v>
      </c>
      <c r="D33" s="11">
        <v>12.836479000000001</v>
      </c>
      <c r="E33" s="9">
        <v>60.543087</v>
      </c>
      <c r="F33" s="10">
        <v>67.403098999999997</v>
      </c>
      <c r="G33" s="11">
        <v>101.30449900000001</v>
      </c>
      <c r="P33">
        <v>520</v>
      </c>
      <c r="Q33" s="9">
        <f t="shared" si="1"/>
        <v>38.347217100000002</v>
      </c>
      <c r="R33" s="10">
        <f t="shared" si="2"/>
        <v>29.993039100000001</v>
      </c>
      <c r="S33" s="11">
        <f t="shared" si="3"/>
        <v>34.658493300000004</v>
      </c>
      <c r="T33" s="9">
        <f t="shared" si="4"/>
        <v>163.46633490000002</v>
      </c>
      <c r="U33" s="10">
        <f t="shared" si="5"/>
        <v>181.98836729999999</v>
      </c>
      <c r="V33" s="11">
        <f t="shared" si="6"/>
        <v>273.52214730000003</v>
      </c>
    </row>
    <row r="34" spans="1:22" x14ac:dyDescent="0.25">
      <c r="A34">
        <v>520.5</v>
      </c>
      <c r="B34" s="9">
        <v>14.032830000000001</v>
      </c>
      <c r="C34" s="10">
        <v>11.050992000000001</v>
      </c>
      <c r="D34" s="11">
        <v>12.742767000000001</v>
      </c>
      <c r="E34" s="9">
        <v>59.726239</v>
      </c>
      <c r="F34" s="10">
        <v>66.624016999999995</v>
      </c>
      <c r="G34" s="11">
        <v>100.16567499999999</v>
      </c>
      <c r="P34">
        <v>520.5</v>
      </c>
      <c r="Q34" s="9">
        <f t="shared" si="1"/>
        <v>37.888641000000007</v>
      </c>
      <c r="R34" s="10">
        <f t="shared" si="2"/>
        <v>29.837678400000005</v>
      </c>
      <c r="S34" s="11">
        <f t="shared" si="3"/>
        <v>34.405470900000005</v>
      </c>
      <c r="T34" s="9">
        <f t="shared" si="4"/>
        <v>161.2608453</v>
      </c>
      <c r="U34" s="10">
        <f t="shared" si="5"/>
        <v>179.88484589999999</v>
      </c>
      <c r="V34" s="11">
        <f t="shared" si="6"/>
        <v>270.44732249999998</v>
      </c>
    </row>
    <row r="35" spans="1:22" x14ac:dyDescent="0.25">
      <c r="A35">
        <v>521</v>
      </c>
      <c r="B35" s="9">
        <v>13.884328</v>
      </c>
      <c r="C35" s="10">
        <v>10.966711999999999</v>
      </c>
      <c r="D35" s="11">
        <v>12.685494</v>
      </c>
      <c r="E35" s="9">
        <v>58.963168000000003</v>
      </c>
      <c r="F35" s="10">
        <v>65.810914999999994</v>
      </c>
      <c r="G35" s="11">
        <v>99.251487999999995</v>
      </c>
      <c r="P35">
        <v>521</v>
      </c>
      <c r="Q35" s="9">
        <f t="shared" si="1"/>
        <v>37.487685599999999</v>
      </c>
      <c r="R35" s="10">
        <f t="shared" si="2"/>
        <v>29.610122400000002</v>
      </c>
      <c r="S35" s="11">
        <f t="shared" si="3"/>
        <v>34.250833800000002</v>
      </c>
      <c r="T35" s="9">
        <f t="shared" si="4"/>
        <v>159.20055360000001</v>
      </c>
      <c r="U35" s="10">
        <f t="shared" si="5"/>
        <v>177.6894705</v>
      </c>
      <c r="V35" s="11">
        <f t="shared" si="6"/>
        <v>267.97901760000002</v>
      </c>
    </row>
    <row r="36" spans="1:22" x14ac:dyDescent="0.25">
      <c r="A36">
        <v>521.5</v>
      </c>
      <c r="B36" s="9">
        <v>13.733268000000001</v>
      </c>
      <c r="C36" s="10">
        <v>10.880452999999999</v>
      </c>
      <c r="D36" s="11">
        <v>12.636469999999999</v>
      </c>
      <c r="E36" s="9">
        <v>58.135750999999999</v>
      </c>
      <c r="F36" s="10">
        <v>64.841414999999998</v>
      </c>
      <c r="G36" s="11">
        <v>98.040222999999997</v>
      </c>
      <c r="P36">
        <v>521.5</v>
      </c>
      <c r="Q36" s="9">
        <f t="shared" si="1"/>
        <v>37.079823600000005</v>
      </c>
      <c r="R36" s="10">
        <f t="shared" si="2"/>
        <v>29.377223099999998</v>
      </c>
      <c r="S36" s="11">
        <f t="shared" si="3"/>
        <v>34.118468999999997</v>
      </c>
      <c r="T36" s="9">
        <f t="shared" si="4"/>
        <v>156.9665277</v>
      </c>
      <c r="U36" s="10">
        <f t="shared" si="5"/>
        <v>175.0718205</v>
      </c>
      <c r="V36" s="11">
        <f t="shared" si="6"/>
        <v>264.70860210000001</v>
      </c>
    </row>
    <row r="37" spans="1:22" x14ac:dyDescent="0.25">
      <c r="A37">
        <v>522</v>
      </c>
      <c r="B37" s="9">
        <v>13.645058000000001</v>
      </c>
      <c r="C37" s="10">
        <v>10.804353000000001</v>
      </c>
      <c r="D37" s="11">
        <v>12.639716</v>
      </c>
      <c r="E37" s="9">
        <v>57.304627000000004</v>
      </c>
      <c r="F37" s="10">
        <v>63.659878999999997</v>
      </c>
      <c r="G37" s="11">
        <v>96.531147000000004</v>
      </c>
      <c r="P37">
        <v>522</v>
      </c>
      <c r="Q37" s="9">
        <f t="shared" si="1"/>
        <v>36.841656600000007</v>
      </c>
      <c r="R37" s="10">
        <f t="shared" si="2"/>
        <v>29.171753100000004</v>
      </c>
      <c r="S37" s="11">
        <f t="shared" si="3"/>
        <v>34.127233199999999</v>
      </c>
      <c r="T37" s="9">
        <f t="shared" si="4"/>
        <v>154.72249290000002</v>
      </c>
      <c r="U37" s="10">
        <f t="shared" si="5"/>
        <v>171.88167329999999</v>
      </c>
      <c r="V37" s="11">
        <f t="shared" si="6"/>
        <v>260.63409690000003</v>
      </c>
    </row>
    <row r="38" spans="1:22" x14ac:dyDescent="0.25">
      <c r="A38">
        <v>522.5</v>
      </c>
      <c r="B38" s="9">
        <v>13.614000000000001</v>
      </c>
      <c r="C38" s="10">
        <v>10.738003000000001</v>
      </c>
      <c r="D38" s="11">
        <v>12.595006</v>
      </c>
      <c r="E38" s="9">
        <v>56.354985999999997</v>
      </c>
      <c r="F38" s="10">
        <v>62.257947999999999</v>
      </c>
      <c r="G38" s="11">
        <v>94.649570999999995</v>
      </c>
      <c r="P38">
        <v>522.5</v>
      </c>
      <c r="Q38" s="9">
        <f t="shared" si="1"/>
        <v>36.757800000000003</v>
      </c>
      <c r="R38" s="10">
        <f t="shared" si="2"/>
        <v>28.992608100000005</v>
      </c>
      <c r="S38" s="11">
        <f t="shared" si="3"/>
        <v>34.0065162</v>
      </c>
      <c r="T38" s="9">
        <f t="shared" si="4"/>
        <v>152.1584622</v>
      </c>
      <c r="U38" s="10">
        <f t="shared" si="5"/>
        <v>168.0964596</v>
      </c>
      <c r="V38" s="11">
        <f t="shared" si="6"/>
        <v>255.55384169999999</v>
      </c>
    </row>
    <row r="39" spans="1:22" x14ac:dyDescent="0.25">
      <c r="A39">
        <v>523</v>
      </c>
      <c r="B39" s="9">
        <v>13.593622999999999</v>
      </c>
      <c r="C39" s="10">
        <v>10.698055999999999</v>
      </c>
      <c r="D39" s="11">
        <v>12.468622</v>
      </c>
      <c r="E39" s="9">
        <v>55.257426000000002</v>
      </c>
      <c r="F39" s="10">
        <v>60.819147000000001</v>
      </c>
      <c r="G39" s="11">
        <v>92.224958000000001</v>
      </c>
      <c r="P39">
        <v>523</v>
      </c>
      <c r="Q39" s="9">
        <f t="shared" si="1"/>
        <v>36.7027821</v>
      </c>
      <c r="R39" s="10">
        <f t="shared" si="2"/>
        <v>28.8847512</v>
      </c>
      <c r="S39" s="11">
        <f t="shared" si="3"/>
        <v>33.665279400000003</v>
      </c>
      <c r="T39" s="9">
        <f t="shared" si="4"/>
        <v>149.19505020000003</v>
      </c>
      <c r="U39" s="10">
        <f t="shared" si="5"/>
        <v>164.21169690000002</v>
      </c>
      <c r="V39" s="11">
        <f t="shared" si="6"/>
        <v>249.00738660000002</v>
      </c>
    </row>
    <row r="40" spans="1:22" x14ac:dyDescent="0.25">
      <c r="A40">
        <v>523.5</v>
      </c>
      <c r="B40" s="9">
        <v>13.565002</v>
      </c>
      <c r="C40" s="10">
        <v>10.623608000000001</v>
      </c>
      <c r="D40" s="11">
        <v>12.335035</v>
      </c>
      <c r="E40" s="9">
        <v>54.036098000000003</v>
      </c>
      <c r="F40" s="10">
        <v>59.392719</v>
      </c>
      <c r="G40" s="11">
        <v>89.704536000000004</v>
      </c>
      <c r="P40">
        <v>523.5</v>
      </c>
      <c r="Q40" s="9">
        <f t="shared" si="1"/>
        <v>36.625505400000002</v>
      </c>
      <c r="R40" s="10">
        <f t="shared" si="2"/>
        <v>28.683741600000005</v>
      </c>
      <c r="S40" s="11">
        <f t="shared" si="3"/>
        <v>33.3045945</v>
      </c>
      <c r="T40" s="9">
        <f t="shared" si="4"/>
        <v>145.89746460000001</v>
      </c>
      <c r="U40" s="10">
        <f t="shared" si="5"/>
        <v>160.36034130000002</v>
      </c>
      <c r="V40" s="11">
        <f t="shared" si="6"/>
        <v>242.20224720000002</v>
      </c>
    </row>
    <row r="41" spans="1:22" x14ac:dyDescent="0.25">
      <c r="A41">
        <v>524</v>
      </c>
      <c r="B41" s="9">
        <v>13.538945</v>
      </c>
      <c r="C41" s="10">
        <v>10.564242999999999</v>
      </c>
      <c r="D41" s="11">
        <v>12.228363999999999</v>
      </c>
      <c r="E41" s="9">
        <v>52.805554999999998</v>
      </c>
      <c r="F41" s="10">
        <v>58.136302000000001</v>
      </c>
      <c r="G41" s="11">
        <v>87.435222999999993</v>
      </c>
      <c r="P41">
        <v>524</v>
      </c>
      <c r="Q41" s="9">
        <f t="shared" si="1"/>
        <v>36.555151500000001</v>
      </c>
      <c r="R41" s="10">
        <f t="shared" si="2"/>
        <v>28.523456100000001</v>
      </c>
      <c r="S41" s="11">
        <f t="shared" si="3"/>
        <v>33.016582800000002</v>
      </c>
      <c r="T41" s="9">
        <f t="shared" si="4"/>
        <v>142.57499849999999</v>
      </c>
      <c r="U41" s="10">
        <f t="shared" si="5"/>
        <v>156.96801540000001</v>
      </c>
      <c r="V41" s="11">
        <f t="shared" si="6"/>
        <v>236.07510210000001</v>
      </c>
    </row>
    <row r="42" spans="1:22" x14ac:dyDescent="0.25">
      <c r="A42">
        <v>524.5</v>
      </c>
      <c r="B42" s="9">
        <v>13.531547</v>
      </c>
      <c r="C42" s="10">
        <v>10.533811999999999</v>
      </c>
      <c r="D42" s="11">
        <v>12.22254</v>
      </c>
      <c r="E42" s="9">
        <v>51.617016</v>
      </c>
      <c r="F42" s="10">
        <v>56.930925999999999</v>
      </c>
      <c r="G42" s="11">
        <v>85.369332</v>
      </c>
      <c r="P42">
        <v>524.5</v>
      </c>
      <c r="Q42" s="9">
        <f t="shared" si="1"/>
        <v>36.535176900000003</v>
      </c>
      <c r="R42" s="10">
        <f t="shared" si="2"/>
        <v>28.441292399999998</v>
      </c>
      <c r="S42" s="11">
        <f t="shared" si="3"/>
        <v>33.000858000000001</v>
      </c>
      <c r="T42" s="9">
        <f t="shared" si="4"/>
        <v>139.3659432</v>
      </c>
      <c r="U42" s="10">
        <f t="shared" si="5"/>
        <v>153.7135002</v>
      </c>
      <c r="V42" s="11">
        <f t="shared" si="6"/>
        <v>230.49719640000001</v>
      </c>
    </row>
    <row r="43" spans="1:22" x14ac:dyDescent="0.25">
      <c r="A43">
        <v>525</v>
      </c>
      <c r="B43" s="9">
        <v>13.575801</v>
      </c>
      <c r="C43" s="10">
        <v>10.564365</v>
      </c>
      <c r="D43" s="11">
        <v>12.336425999999999</v>
      </c>
      <c r="E43" s="9">
        <v>50.543923999999997</v>
      </c>
      <c r="F43" s="10">
        <v>55.754618999999998</v>
      </c>
      <c r="G43" s="11">
        <v>83.514567</v>
      </c>
      <c r="P43">
        <v>525</v>
      </c>
      <c r="Q43" s="9">
        <f t="shared" si="1"/>
        <v>36.654662700000003</v>
      </c>
      <c r="R43" s="10">
        <f t="shared" si="2"/>
        <v>28.523785500000002</v>
      </c>
      <c r="S43" s="11">
        <f t="shared" si="3"/>
        <v>33.3083502</v>
      </c>
      <c r="T43" s="9">
        <f t="shared" si="4"/>
        <v>136.46859480000001</v>
      </c>
      <c r="U43" s="10">
        <f t="shared" si="5"/>
        <v>150.53747129999999</v>
      </c>
      <c r="V43" s="11">
        <f t="shared" si="6"/>
        <v>225.48933090000003</v>
      </c>
    </row>
    <row r="44" spans="1:22" x14ac:dyDescent="0.25">
      <c r="A44">
        <v>525.5</v>
      </c>
      <c r="B44" s="9">
        <v>13.699417</v>
      </c>
      <c r="C44" s="10">
        <v>10.675715</v>
      </c>
      <c r="D44" s="11">
        <v>12.526263999999999</v>
      </c>
      <c r="E44" s="9">
        <v>49.559804999999997</v>
      </c>
      <c r="F44" s="10">
        <v>54.476743999999997</v>
      </c>
      <c r="G44" s="11">
        <v>81.878397000000007</v>
      </c>
      <c r="P44">
        <v>525.5</v>
      </c>
      <c r="Q44" s="9">
        <f t="shared" si="1"/>
        <v>36.988425900000003</v>
      </c>
      <c r="R44" s="10">
        <f t="shared" si="2"/>
        <v>28.824430500000002</v>
      </c>
      <c r="S44" s="11">
        <f t="shared" si="3"/>
        <v>33.820912800000002</v>
      </c>
      <c r="T44" s="9">
        <f t="shared" si="4"/>
        <v>133.81147350000001</v>
      </c>
      <c r="U44" s="10">
        <f t="shared" si="5"/>
        <v>147.08720880000001</v>
      </c>
      <c r="V44" s="11">
        <f t="shared" si="6"/>
        <v>221.07167190000004</v>
      </c>
    </row>
    <row r="45" spans="1:22" x14ac:dyDescent="0.25">
      <c r="A45">
        <v>526</v>
      </c>
      <c r="B45" s="9">
        <v>13.850466000000001</v>
      </c>
      <c r="C45" s="10">
        <v>10.806831000000001</v>
      </c>
      <c r="D45" s="11">
        <v>12.688764000000001</v>
      </c>
      <c r="E45" s="9">
        <v>48.588510999999997</v>
      </c>
      <c r="F45" s="10">
        <v>53.178472999999997</v>
      </c>
      <c r="G45" s="11">
        <v>80.121358000000001</v>
      </c>
      <c r="P45">
        <v>526</v>
      </c>
      <c r="Q45" s="9">
        <f t="shared" si="1"/>
        <v>37.396258200000005</v>
      </c>
      <c r="R45" s="10">
        <f t="shared" si="2"/>
        <v>29.178443700000003</v>
      </c>
      <c r="S45" s="11">
        <f t="shared" si="3"/>
        <v>34.259662800000001</v>
      </c>
      <c r="T45" s="9">
        <f t="shared" si="4"/>
        <v>131.1889797</v>
      </c>
      <c r="U45" s="10">
        <f t="shared" si="5"/>
        <v>143.58187710000001</v>
      </c>
      <c r="V45" s="11">
        <f t="shared" si="6"/>
        <v>216.32766660000001</v>
      </c>
    </row>
    <row r="46" spans="1:22" x14ac:dyDescent="0.25">
      <c r="A46">
        <v>526.5</v>
      </c>
      <c r="B46" s="9">
        <v>13.985455999999999</v>
      </c>
      <c r="C46" s="10">
        <v>10.87917</v>
      </c>
      <c r="D46" s="11">
        <v>12.834439</v>
      </c>
      <c r="E46" s="9">
        <v>47.593434000000002</v>
      </c>
      <c r="F46" s="10">
        <v>51.859869000000003</v>
      </c>
      <c r="G46" s="11">
        <v>78.219533999999996</v>
      </c>
      <c r="P46">
        <v>526.5</v>
      </c>
      <c r="Q46" s="9">
        <f t="shared" si="1"/>
        <v>37.760731200000002</v>
      </c>
      <c r="R46" s="10">
        <f t="shared" si="2"/>
        <v>29.373759000000003</v>
      </c>
      <c r="S46" s="11">
        <f t="shared" si="3"/>
        <v>34.652985300000005</v>
      </c>
      <c r="T46" s="9">
        <f t="shared" si="4"/>
        <v>128.50227180000002</v>
      </c>
      <c r="U46" s="10">
        <f t="shared" si="5"/>
        <v>140.02164630000001</v>
      </c>
      <c r="V46" s="11">
        <f t="shared" si="6"/>
        <v>211.19274179999999</v>
      </c>
    </row>
    <row r="47" spans="1:22" x14ac:dyDescent="0.25">
      <c r="A47">
        <v>527</v>
      </c>
      <c r="B47" s="9">
        <v>14.095485</v>
      </c>
      <c r="C47" s="10">
        <v>10.966059</v>
      </c>
      <c r="D47" s="11">
        <v>12.913212</v>
      </c>
      <c r="E47" s="9">
        <v>46.566797000000001</v>
      </c>
      <c r="F47" s="10">
        <v>50.666128</v>
      </c>
      <c r="G47" s="11">
        <v>76.180018000000004</v>
      </c>
      <c r="P47">
        <v>527</v>
      </c>
      <c r="Q47" s="9">
        <f t="shared" si="1"/>
        <v>38.057809500000005</v>
      </c>
      <c r="R47" s="10">
        <f t="shared" si="2"/>
        <v>29.6083593</v>
      </c>
      <c r="S47" s="11">
        <f t="shared" si="3"/>
        <v>34.865672400000001</v>
      </c>
      <c r="T47" s="9">
        <f t="shared" si="4"/>
        <v>125.73035190000002</v>
      </c>
      <c r="U47" s="10">
        <f t="shared" si="5"/>
        <v>136.79854560000001</v>
      </c>
      <c r="V47" s="11">
        <f t="shared" si="6"/>
        <v>205.68604860000002</v>
      </c>
    </row>
    <row r="48" spans="1:22" x14ac:dyDescent="0.25">
      <c r="A48">
        <v>527.5</v>
      </c>
      <c r="B48" s="9">
        <v>14.169734</v>
      </c>
      <c r="C48" s="10">
        <v>11.015950999999999</v>
      </c>
      <c r="D48" s="11">
        <v>12.96163</v>
      </c>
      <c r="E48" s="9">
        <v>45.524180999999999</v>
      </c>
      <c r="F48" s="10">
        <v>49.438307999999999</v>
      </c>
      <c r="G48" s="11">
        <v>74.187186999999994</v>
      </c>
      <c r="P48">
        <v>527.5</v>
      </c>
      <c r="Q48" s="9">
        <f t="shared" si="1"/>
        <v>38.258281800000006</v>
      </c>
      <c r="R48" s="10">
        <f t="shared" si="2"/>
        <v>29.743067700000001</v>
      </c>
      <c r="S48" s="11">
        <f t="shared" si="3"/>
        <v>34.996400999999999</v>
      </c>
      <c r="T48" s="9">
        <f t="shared" si="4"/>
        <v>122.9152887</v>
      </c>
      <c r="U48" s="10">
        <f t="shared" si="5"/>
        <v>133.48343160000002</v>
      </c>
      <c r="V48" s="11">
        <f t="shared" si="6"/>
        <v>200.30540489999998</v>
      </c>
    </row>
    <row r="49" spans="1:22" x14ac:dyDescent="0.25">
      <c r="A49">
        <v>528</v>
      </c>
      <c r="B49" s="9">
        <v>14.203074000000001</v>
      </c>
      <c r="C49" s="10">
        <v>11.047898999999999</v>
      </c>
      <c r="D49" s="11">
        <v>12.994403</v>
      </c>
      <c r="E49" s="9">
        <v>44.471431000000003</v>
      </c>
      <c r="F49" s="10">
        <v>48.267327000000002</v>
      </c>
      <c r="G49" s="11">
        <v>72.360162000000003</v>
      </c>
      <c r="P49">
        <v>528</v>
      </c>
      <c r="Q49" s="9">
        <f t="shared" si="1"/>
        <v>38.348299800000007</v>
      </c>
      <c r="R49" s="10">
        <f t="shared" si="2"/>
        <v>29.829327299999999</v>
      </c>
      <c r="S49" s="11">
        <f t="shared" si="3"/>
        <v>35.084888100000001</v>
      </c>
      <c r="T49" s="9">
        <f t="shared" si="4"/>
        <v>120.07286370000001</v>
      </c>
      <c r="U49" s="10">
        <f t="shared" si="5"/>
        <v>130.32178290000002</v>
      </c>
      <c r="V49" s="11">
        <f t="shared" si="6"/>
        <v>195.37243740000002</v>
      </c>
    </row>
    <row r="50" spans="1:22" x14ac:dyDescent="0.25">
      <c r="A50">
        <v>528.5</v>
      </c>
      <c r="B50" s="9">
        <v>14.208268</v>
      </c>
      <c r="C50" s="10">
        <v>11.166995999999999</v>
      </c>
      <c r="D50" s="11">
        <v>13.101293</v>
      </c>
      <c r="E50" s="9">
        <v>43.512027000000003</v>
      </c>
      <c r="F50" s="10">
        <v>47.255747</v>
      </c>
      <c r="G50" s="11">
        <v>70.907255000000006</v>
      </c>
      <c r="P50">
        <v>528.5</v>
      </c>
      <c r="Q50" s="9">
        <f t="shared" si="1"/>
        <v>38.362323600000003</v>
      </c>
      <c r="R50" s="10">
        <f t="shared" si="2"/>
        <v>30.150889200000002</v>
      </c>
      <c r="S50" s="11">
        <f t="shared" si="3"/>
        <v>35.373491100000003</v>
      </c>
      <c r="T50" s="9">
        <f t="shared" si="4"/>
        <v>117.48247290000002</v>
      </c>
      <c r="U50" s="10">
        <f t="shared" si="5"/>
        <v>127.59051690000001</v>
      </c>
      <c r="V50" s="11">
        <f t="shared" si="6"/>
        <v>191.44958850000003</v>
      </c>
    </row>
    <row r="51" spans="1:22" x14ac:dyDescent="0.25">
      <c r="A51">
        <v>529</v>
      </c>
      <c r="B51" s="9">
        <v>14.163807</v>
      </c>
      <c r="C51" s="10">
        <v>11.257923999999999</v>
      </c>
      <c r="D51" s="11">
        <v>13.238818999999999</v>
      </c>
      <c r="E51" s="9">
        <v>42.643802000000001</v>
      </c>
      <c r="F51" s="10">
        <v>46.545405000000002</v>
      </c>
      <c r="G51" s="11">
        <v>69.891510999999994</v>
      </c>
      <c r="P51">
        <v>529</v>
      </c>
      <c r="Q51" s="9">
        <f t="shared" si="1"/>
        <v>38.242278900000002</v>
      </c>
      <c r="R51" s="10">
        <f t="shared" si="2"/>
        <v>30.396394799999999</v>
      </c>
      <c r="S51" s="11">
        <f t="shared" si="3"/>
        <v>35.744811300000002</v>
      </c>
      <c r="T51" s="9">
        <f t="shared" si="4"/>
        <v>115.13826540000001</v>
      </c>
      <c r="U51" s="10">
        <f t="shared" si="5"/>
        <v>125.67259350000002</v>
      </c>
      <c r="V51" s="11">
        <f t="shared" si="6"/>
        <v>188.70707970000001</v>
      </c>
    </row>
    <row r="52" spans="1:22" x14ac:dyDescent="0.25">
      <c r="A52">
        <v>529.5</v>
      </c>
      <c r="B52" s="9">
        <v>14.054753</v>
      </c>
      <c r="C52" s="10">
        <v>11.215553999999999</v>
      </c>
      <c r="D52" s="11">
        <v>13.411568000000001</v>
      </c>
      <c r="E52" s="9">
        <v>41.870531</v>
      </c>
      <c r="F52" s="10">
        <v>46.176636999999999</v>
      </c>
      <c r="G52" s="11">
        <v>69.298142999999996</v>
      </c>
      <c r="P52">
        <v>529.5</v>
      </c>
      <c r="Q52" s="9">
        <f t="shared" si="1"/>
        <v>37.947833100000004</v>
      </c>
      <c r="R52" s="10">
        <f t="shared" si="2"/>
        <v>30.281995800000001</v>
      </c>
      <c r="S52" s="11">
        <f t="shared" si="3"/>
        <v>36.211233600000007</v>
      </c>
      <c r="T52" s="9">
        <f t="shared" si="4"/>
        <v>113.05043370000001</v>
      </c>
      <c r="U52" s="10">
        <f t="shared" si="5"/>
        <v>124.6769199</v>
      </c>
      <c r="V52" s="11">
        <f t="shared" si="6"/>
        <v>187.10498609999999</v>
      </c>
    </row>
    <row r="53" spans="1:22" ht="15.75" thickBot="1" x14ac:dyDescent="0.3">
      <c r="A53">
        <v>530</v>
      </c>
      <c r="B53" s="15">
        <v>13.904999999999999</v>
      </c>
      <c r="C53" s="16">
        <v>11.1972</v>
      </c>
      <c r="D53" s="17">
        <v>13.6236</v>
      </c>
      <c r="E53" s="15">
        <v>41.19</v>
      </c>
      <c r="F53" s="16">
        <v>46.107999999999997</v>
      </c>
      <c r="G53" s="17">
        <v>68.935498999999993</v>
      </c>
      <c r="P53">
        <v>530</v>
      </c>
      <c r="Q53" s="15">
        <f t="shared" si="1"/>
        <v>37.543500000000002</v>
      </c>
      <c r="R53" s="16">
        <f t="shared" si="2"/>
        <v>30.232440000000004</v>
      </c>
      <c r="S53" s="17">
        <f t="shared" si="3"/>
        <v>36.783720000000002</v>
      </c>
      <c r="T53" s="15">
        <f t="shared" si="4"/>
        <v>111.21300000000001</v>
      </c>
      <c r="U53" s="16">
        <f t="shared" si="5"/>
        <v>124.49160000000001</v>
      </c>
      <c r="V53" s="17">
        <f t="shared" si="6"/>
        <v>186.1258473</v>
      </c>
    </row>
    <row r="55" spans="1:22" x14ac:dyDescent="0.25">
      <c r="B55" s="60" t="s">
        <v>29</v>
      </c>
      <c r="C55" s="60"/>
      <c r="D55" s="60"/>
      <c r="E55" s="60"/>
      <c r="F55" s="60"/>
      <c r="G55" s="60"/>
      <c r="Q55" s="60" t="s">
        <v>35</v>
      </c>
      <c r="R55" s="60"/>
      <c r="S55" s="60"/>
      <c r="T55" s="60"/>
      <c r="U55" s="60"/>
      <c r="V55" s="60"/>
    </row>
  </sheetData>
  <mergeCells count="7">
    <mergeCell ref="B1:D1"/>
    <mergeCell ref="E1:G1"/>
    <mergeCell ref="B55:G55"/>
    <mergeCell ref="Q1:S1"/>
    <mergeCell ref="T1:V1"/>
    <mergeCell ref="I1:N3"/>
    <mergeCell ref="Q55:V55"/>
  </mergeCells>
  <pageMargins left="0.7" right="0.7" top="0.75" bottom="0.75" header="0.3" footer="0.3"/>
  <ignoredErrors>
    <ignoredError sqref="J10:K11 J18:K1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B1" sqref="B1:D1"/>
    </sheetView>
  </sheetViews>
  <sheetFormatPr defaultRowHeight="15" x14ac:dyDescent="0.25"/>
  <cols>
    <col min="1" max="1" width="12.28515625" bestFit="1" customWidth="1"/>
    <col min="2" max="4" width="10" bestFit="1" customWidth="1"/>
    <col min="5" max="7" width="11" bestFit="1" customWidth="1"/>
  </cols>
  <sheetData>
    <row r="1" spans="1:14" x14ac:dyDescent="0.25">
      <c r="B1" s="61" t="s">
        <v>24</v>
      </c>
      <c r="C1" s="62"/>
      <c r="D1" s="63"/>
      <c r="E1" s="64" t="s">
        <v>25</v>
      </c>
      <c r="F1" s="65"/>
      <c r="G1" s="66"/>
    </row>
    <row r="2" spans="1:14" x14ac:dyDescent="0.25">
      <c r="A2" t="s">
        <v>26</v>
      </c>
      <c r="B2" s="18" t="s">
        <v>0</v>
      </c>
      <c r="C2" s="19" t="s">
        <v>1</v>
      </c>
      <c r="D2" s="20" t="s">
        <v>2</v>
      </c>
      <c r="E2" s="21" t="s">
        <v>3</v>
      </c>
      <c r="F2" s="22" t="s">
        <v>4</v>
      </c>
      <c r="G2" s="23" t="s">
        <v>4</v>
      </c>
    </row>
    <row r="3" spans="1:14" x14ac:dyDescent="0.25">
      <c r="A3">
        <v>505</v>
      </c>
      <c r="B3" s="9">
        <v>29.236799999999999</v>
      </c>
      <c r="C3" s="10">
        <v>32.314799999999998</v>
      </c>
      <c r="D3" s="11">
        <v>29.456799</v>
      </c>
      <c r="E3" s="9">
        <v>79.009399000000002</v>
      </c>
      <c r="F3" s="10">
        <v>76.265998999999994</v>
      </c>
      <c r="G3" s="11">
        <v>74.736400000000003</v>
      </c>
    </row>
    <row r="4" spans="1:14" x14ac:dyDescent="0.25">
      <c r="A4">
        <v>505.5</v>
      </c>
      <c r="B4" s="9">
        <v>28.148517999999999</v>
      </c>
      <c r="C4" s="10">
        <v>30.904202999999999</v>
      </c>
      <c r="D4" s="11">
        <v>28.499696</v>
      </c>
      <c r="E4" s="9">
        <v>81.555948999999998</v>
      </c>
      <c r="F4" s="10">
        <v>79.083112999999997</v>
      </c>
      <c r="G4" s="11">
        <v>78.195558000000005</v>
      </c>
    </row>
    <row r="5" spans="1:14" ht="15.75" thickBot="1" x14ac:dyDescent="0.3">
      <c r="A5">
        <v>506</v>
      </c>
      <c r="B5" s="9">
        <v>27.168659000000002</v>
      </c>
      <c r="C5" s="10">
        <v>29.693014999999999</v>
      </c>
      <c r="D5" s="11">
        <v>27.691071000000001</v>
      </c>
      <c r="E5" s="9">
        <v>84.384220999999997</v>
      </c>
      <c r="F5" s="10">
        <v>82.064237000000006</v>
      </c>
      <c r="G5" s="11">
        <v>81.734831999999997</v>
      </c>
      <c r="I5" s="31" t="s">
        <v>27</v>
      </c>
    </row>
    <row r="6" spans="1:14" x14ac:dyDescent="0.25">
      <c r="A6">
        <v>506.5</v>
      </c>
      <c r="B6" s="9">
        <v>26.457391999999999</v>
      </c>
      <c r="C6" s="10">
        <v>28.751073000000002</v>
      </c>
      <c r="D6" s="11">
        <v>27.046761</v>
      </c>
      <c r="E6" s="9">
        <v>87.464896999999993</v>
      </c>
      <c r="F6" s="10">
        <v>85.464258000000001</v>
      </c>
      <c r="G6" s="11">
        <v>85.348934999999997</v>
      </c>
      <c r="I6" s="33" t="s">
        <v>0</v>
      </c>
      <c r="J6" s="34" t="s">
        <v>1</v>
      </c>
      <c r="K6" s="35" t="s">
        <v>2</v>
      </c>
      <c r="L6" s="39" t="s">
        <v>3</v>
      </c>
      <c r="M6" s="40" t="s">
        <v>4</v>
      </c>
      <c r="N6" s="41" t="s">
        <v>9</v>
      </c>
    </row>
    <row r="7" spans="1:14" ht="15.75" thickBot="1" x14ac:dyDescent="0.3">
      <c r="A7">
        <v>507</v>
      </c>
      <c r="B7" s="9">
        <v>25.980153000000001</v>
      </c>
      <c r="C7" s="10">
        <v>28.130762000000001</v>
      </c>
      <c r="D7" s="11">
        <v>26.542763000000001</v>
      </c>
      <c r="E7" s="9">
        <v>90.860325000000003</v>
      </c>
      <c r="F7" s="10">
        <v>89.149133000000006</v>
      </c>
      <c r="G7" s="11">
        <v>88.960543000000001</v>
      </c>
      <c r="I7" s="36">
        <v>0.13600000000000001</v>
      </c>
      <c r="J7" s="37">
        <v>0.14199999999999999</v>
      </c>
      <c r="K7" s="38">
        <v>0.159</v>
      </c>
      <c r="L7" s="42">
        <v>0.106</v>
      </c>
      <c r="M7" s="43">
        <v>0.125</v>
      </c>
      <c r="N7" s="44">
        <v>0.128</v>
      </c>
    </row>
    <row r="8" spans="1:14" x14ac:dyDescent="0.25">
      <c r="A8">
        <v>507.5</v>
      </c>
      <c r="B8" s="9">
        <v>25.598324999999999</v>
      </c>
      <c r="C8" s="10">
        <v>27.780076000000001</v>
      </c>
      <c r="D8" s="11">
        <v>26.177869000000001</v>
      </c>
      <c r="E8" s="9">
        <v>94.655465000000007</v>
      </c>
      <c r="F8" s="10">
        <v>92.860388999999998</v>
      </c>
      <c r="G8" s="11">
        <v>92.665477999999993</v>
      </c>
    </row>
    <row r="9" spans="1:14" x14ac:dyDescent="0.25">
      <c r="A9">
        <v>508</v>
      </c>
      <c r="B9" s="9">
        <v>25.300554000000002</v>
      </c>
      <c r="C9" s="10">
        <v>27.532509000000001</v>
      </c>
      <c r="D9" s="11">
        <v>25.804483999999999</v>
      </c>
      <c r="E9" s="9">
        <v>98.500756999999993</v>
      </c>
      <c r="F9" s="10">
        <v>96.579176000000004</v>
      </c>
      <c r="G9" s="11">
        <v>96.53725</v>
      </c>
      <c r="J9" s="45" t="s">
        <v>10</v>
      </c>
      <c r="K9" s="45" t="s">
        <v>7</v>
      </c>
    </row>
    <row r="10" spans="1:14" x14ac:dyDescent="0.25">
      <c r="A10">
        <v>508.5</v>
      </c>
      <c r="B10" s="9">
        <v>24.991745000000002</v>
      </c>
      <c r="C10" s="10">
        <v>27.254370000000002</v>
      </c>
      <c r="D10" s="11">
        <v>25.356904</v>
      </c>
      <c r="E10" s="9">
        <v>102.313812</v>
      </c>
      <c r="F10" s="10">
        <v>100.35371000000001</v>
      </c>
      <c r="G10" s="11">
        <v>100.426177</v>
      </c>
      <c r="I10" s="7" t="s">
        <v>5</v>
      </c>
      <c r="J10" s="47">
        <f>AVERAGE(I7:K7)</f>
        <v>0.14566666666666669</v>
      </c>
      <c r="K10" s="47">
        <f>STDEV(I7:K7)</f>
        <v>1.1930353445448853E-2</v>
      </c>
    </row>
    <row r="11" spans="1:14" x14ac:dyDescent="0.25">
      <c r="A11">
        <v>509</v>
      </c>
      <c r="B11" s="9">
        <v>24.705088</v>
      </c>
      <c r="C11" s="10">
        <v>26.956831000000001</v>
      </c>
      <c r="D11" s="11">
        <v>24.884454999999999</v>
      </c>
      <c r="E11" s="9">
        <v>106.198548</v>
      </c>
      <c r="F11" s="10">
        <v>104.015941</v>
      </c>
      <c r="G11" s="11">
        <v>104.390666</v>
      </c>
      <c r="I11" s="8" t="s">
        <v>6</v>
      </c>
      <c r="J11" s="47">
        <f>AVERAGE(L7:N7)</f>
        <v>0.11966666666666666</v>
      </c>
      <c r="K11" s="47">
        <f>STDEV(L7:N7)</f>
        <v>1.1930353445448856E-2</v>
      </c>
    </row>
    <row r="12" spans="1:14" x14ac:dyDescent="0.25">
      <c r="A12">
        <v>509.5</v>
      </c>
      <c r="B12" s="9">
        <v>24.402729000000001</v>
      </c>
      <c r="C12" s="10">
        <v>26.628285000000002</v>
      </c>
      <c r="D12" s="11">
        <v>24.438333</v>
      </c>
      <c r="E12" s="9">
        <v>110.106258</v>
      </c>
      <c r="F12" s="10">
        <v>107.842983</v>
      </c>
      <c r="G12" s="11">
        <v>108.354049</v>
      </c>
    </row>
    <row r="13" spans="1:14" ht="15.75" thickBot="1" x14ac:dyDescent="0.3">
      <c r="A13">
        <v>510</v>
      </c>
      <c r="B13" s="9">
        <v>24.117108999999999</v>
      </c>
      <c r="C13" s="10">
        <v>26.335432999999998</v>
      </c>
      <c r="D13" s="11">
        <v>24.035869999999999</v>
      </c>
      <c r="E13" s="9">
        <v>114.00019</v>
      </c>
      <c r="F13" s="10">
        <v>111.791684</v>
      </c>
      <c r="G13" s="11">
        <v>112.064868</v>
      </c>
      <c r="I13" s="31" t="s">
        <v>28</v>
      </c>
    </row>
    <row r="14" spans="1:14" x14ac:dyDescent="0.25">
      <c r="A14">
        <v>510.5</v>
      </c>
      <c r="B14" s="9">
        <v>23.794122999999999</v>
      </c>
      <c r="C14" s="10">
        <v>26.065038999999999</v>
      </c>
      <c r="D14" s="11">
        <v>23.72841</v>
      </c>
      <c r="E14" s="9">
        <v>117.987618</v>
      </c>
      <c r="F14" s="10">
        <v>115.630803</v>
      </c>
      <c r="G14" s="11">
        <v>115.713365</v>
      </c>
      <c r="I14" s="33" t="s">
        <v>0</v>
      </c>
      <c r="J14" s="34" t="s">
        <v>1</v>
      </c>
      <c r="K14" s="35" t="s">
        <v>2</v>
      </c>
      <c r="L14" s="39" t="s">
        <v>3</v>
      </c>
      <c r="M14" s="40" t="s">
        <v>4</v>
      </c>
      <c r="N14" s="41" t="s">
        <v>9</v>
      </c>
    </row>
    <row r="15" spans="1:14" ht="15.75" thickBot="1" x14ac:dyDescent="0.3">
      <c r="A15">
        <v>511</v>
      </c>
      <c r="B15" s="9">
        <v>23.520016999999999</v>
      </c>
      <c r="C15" s="10">
        <v>25.815766</v>
      </c>
      <c r="D15" s="11">
        <v>23.462454000000001</v>
      </c>
      <c r="E15" s="9">
        <v>121.79612299999999</v>
      </c>
      <c r="F15" s="10">
        <v>119.288088</v>
      </c>
      <c r="G15" s="11">
        <v>119.396885</v>
      </c>
      <c r="I15" s="36">
        <v>21.289825</v>
      </c>
      <c r="J15" s="37">
        <v>23.010000999999999</v>
      </c>
      <c r="K15" s="38">
        <v>21.403182000000001</v>
      </c>
      <c r="L15" s="42">
        <v>147.15890200000001</v>
      </c>
      <c r="M15" s="43">
        <v>142.46802700000001</v>
      </c>
      <c r="N15" s="44">
        <v>144.533433</v>
      </c>
    </row>
    <row r="16" spans="1:14" x14ac:dyDescent="0.25">
      <c r="A16">
        <v>511.5</v>
      </c>
      <c r="B16" s="9">
        <v>23.294485000000002</v>
      </c>
      <c r="C16" s="10">
        <v>25.510071</v>
      </c>
      <c r="D16" s="11">
        <v>23.173296000000001</v>
      </c>
      <c r="E16" s="9">
        <v>125.463919</v>
      </c>
      <c r="F16" s="10">
        <v>122.79904500000001</v>
      </c>
      <c r="G16" s="11">
        <v>122.845415</v>
      </c>
    </row>
    <row r="17" spans="1:11" x14ac:dyDescent="0.25">
      <c r="A17">
        <v>512</v>
      </c>
      <c r="B17" s="9">
        <v>23.186686000000002</v>
      </c>
      <c r="C17" s="10">
        <v>25.191668</v>
      </c>
      <c r="D17" s="11">
        <v>22.923950000000001</v>
      </c>
      <c r="E17" s="9">
        <v>128.88915600000001</v>
      </c>
      <c r="F17" s="10">
        <v>125.884511</v>
      </c>
      <c r="G17" s="11">
        <v>126.178944</v>
      </c>
      <c r="J17" s="45" t="s">
        <v>10</v>
      </c>
      <c r="K17" s="45" t="s">
        <v>7</v>
      </c>
    </row>
    <row r="18" spans="1:11" x14ac:dyDescent="0.25">
      <c r="A18">
        <v>512.5</v>
      </c>
      <c r="B18" s="9">
        <v>23.075794999999999</v>
      </c>
      <c r="C18" s="10">
        <v>24.908301999999999</v>
      </c>
      <c r="D18" s="11">
        <v>22.723282999999999</v>
      </c>
      <c r="E18" s="9">
        <v>132.161697</v>
      </c>
      <c r="F18" s="10">
        <v>128.672808</v>
      </c>
      <c r="G18" s="11">
        <v>129.31721400000001</v>
      </c>
      <c r="I18" s="7" t="s">
        <v>5</v>
      </c>
      <c r="J18" s="46">
        <f>AVERAGE(I15:K15)</f>
        <v>21.901002666666667</v>
      </c>
      <c r="K18" s="46">
        <f>STDEV(I15:K15)</f>
        <v>0.9620916951436238</v>
      </c>
    </row>
    <row r="19" spans="1:11" x14ac:dyDescent="0.25">
      <c r="A19">
        <v>513</v>
      </c>
      <c r="B19" s="9">
        <v>22.981963</v>
      </c>
      <c r="C19" s="10">
        <v>24.664342999999999</v>
      </c>
      <c r="D19" s="11">
        <v>22.527266000000001</v>
      </c>
      <c r="E19" s="9">
        <v>135.25355400000001</v>
      </c>
      <c r="F19" s="10">
        <v>131.371985</v>
      </c>
      <c r="G19" s="11">
        <v>132.14978400000001</v>
      </c>
      <c r="I19" s="8" t="s">
        <v>6</v>
      </c>
      <c r="J19" s="46">
        <f>AVERAGE(L15:N15)</f>
        <v>144.72012066666667</v>
      </c>
      <c r="K19" s="46">
        <f>STDEV(L15:N15)</f>
        <v>2.3510032496937021</v>
      </c>
    </row>
    <row r="20" spans="1:11" x14ac:dyDescent="0.25">
      <c r="A20">
        <v>513.5</v>
      </c>
      <c r="B20" s="9">
        <v>22.832007000000001</v>
      </c>
      <c r="C20" s="10">
        <v>24.419643000000001</v>
      </c>
      <c r="D20" s="11">
        <v>22.393025000000002</v>
      </c>
      <c r="E20" s="9">
        <v>138.19470899999999</v>
      </c>
      <c r="F20" s="10">
        <v>133.844121</v>
      </c>
      <c r="G20" s="11">
        <v>134.771344</v>
      </c>
      <c r="I20" s="2"/>
    </row>
    <row r="21" spans="1:11" x14ac:dyDescent="0.25">
      <c r="A21">
        <v>514</v>
      </c>
      <c r="B21" s="9">
        <v>22.591101999999999</v>
      </c>
      <c r="C21" s="10">
        <v>24.178609999999999</v>
      </c>
      <c r="D21" s="11">
        <v>22.255504999999999</v>
      </c>
      <c r="E21" s="9">
        <v>140.64318399999999</v>
      </c>
      <c r="F21" s="10">
        <v>136.11014299999999</v>
      </c>
      <c r="G21" s="11">
        <v>137.23084700000001</v>
      </c>
    </row>
    <row r="22" spans="1:11" x14ac:dyDescent="0.25">
      <c r="A22">
        <v>514.5</v>
      </c>
      <c r="B22" s="9">
        <v>22.228508999999999</v>
      </c>
      <c r="C22" s="10">
        <v>23.870956</v>
      </c>
      <c r="D22" s="11">
        <v>22.051459999999999</v>
      </c>
      <c r="E22" s="9">
        <v>142.675567</v>
      </c>
      <c r="F22" s="10">
        <v>138.349616</v>
      </c>
      <c r="G22" s="11">
        <v>139.269611</v>
      </c>
    </row>
    <row r="23" spans="1:11" x14ac:dyDescent="0.25">
      <c r="A23">
        <v>515</v>
      </c>
      <c r="B23" s="9">
        <v>21.882895000000001</v>
      </c>
      <c r="C23" s="10">
        <v>23.563592</v>
      </c>
      <c r="D23" s="11">
        <v>21.899522000000001</v>
      </c>
      <c r="E23" s="9">
        <v>144.21505099999999</v>
      </c>
      <c r="F23" s="10">
        <v>140.18668500000001</v>
      </c>
      <c r="G23" s="11">
        <v>140.854736</v>
      </c>
    </row>
    <row r="24" spans="1:11" x14ac:dyDescent="0.25">
      <c r="A24">
        <v>515.5</v>
      </c>
      <c r="B24" s="9">
        <v>21.551537</v>
      </c>
      <c r="C24" s="10">
        <v>23.328396999999999</v>
      </c>
      <c r="D24" s="11">
        <v>21.756139999999998</v>
      </c>
      <c r="E24" s="9">
        <v>145.33282500000001</v>
      </c>
      <c r="F24" s="10">
        <v>141.517988</v>
      </c>
      <c r="G24" s="11">
        <v>142.010389</v>
      </c>
    </row>
    <row r="25" spans="1:11" x14ac:dyDescent="0.25">
      <c r="A25">
        <v>516</v>
      </c>
      <c r="B25" s="9">
        <v>21.369800999999999</v>
      </c>
      <c r="C25" s="10">
        <v>23.172743000000001</v>
      </c>
      <c r="D25" s="11">
        <v>21.623851999999999</v>
      </c>
      <c r="E25" s="9">
        <v>146.20848799999999</v>
      </c>
      <c r="F25" s="10">
        <v>142.31572800000001</v>
      </c>
      <c r="G25" s="11">
        <v>142.87944400000001</v>
      </c>
    </row>
    <row r="26" spans="1:11" x14ac:dyDescent="0.25">
      <c r="A26">
        <v>516.5</v>
      </c>
      <c r="B26" s="9">
        <v>21.308447000000001</v>
      </c>
      <c r="C26" s="10">
        <v>23.077027000000001</v>
      </c>
      <c r="D26" s="11">
        <v>21.536173000000002</v>
      </c>
      <c r="E26" s="9">
        <v>146.87255099999999</v>
      </c>
      <c r="F26" s="10">
        <v>142.57377299999999</v>
      </c>
      <c r="G26" s="11">
        <v>143.77481900000001</v>
      </c>
    </row>
    <row r="27" spans="1:11" x14ac:dyDescent="0.25">
      <c r="A27">
        <v>517</v>
      </c>
      <c r="B27" s="12">
        <v>21.289825</v>
      </c>
      <c r="C27" s="13">
        <v>23.010000999999999</v>
      </c>
      <c r="D27" s="14">
        <v>21.403182000000001</v>
      </c>
      <c r="E27" s="12">
        <v>147.15890200000001</v>
      </c>
      <c r="F27" s="13">
        <v>142.46802700000001</v>
      </c>
      <c r="G27" s="14">
        <v>144.533433</v>
      </c>
    </row>
    <row r="28" spans="1:11" x14ac:dyDescent="0.25">
      <c r="A28">
        <v>517.5</v>
      </c>
      <c r="B28" s="9">
        <v>21.281852000000001</v>
      </c>
      <c r="C28" s="10">
        <v>22.865010000000002</v>
      </c>
      <c r="D28" s="11">
        <v>21.203934</v>
      </c>
      <c r="E28" s="9">
        <v>147.11181400000001</v>
      </c>
      <c r="F28" s="10">
        <v>142.294511</v>
      </c>
      <c r="G28" s="11">
        <v>145.01091600000001</v>
      </c>
    </row>
    <row r="29" spans="1:11" x14ac:dyDescent="0.25">
      <c r="A29">
        <v>518</v>
      </c>
      <c r="B29" s="9">
        <v>21.218717999999999</v>
      </c>
      <c r="C29" s="10">
        <v>22.628603999999999</v>
      </c>
      <c r="D29" s="11">
        <v>21.024267999999999</v>
      </c>
      <c r="E29" s="9">
        <v>146.66061999999999</v>
      </c>
      <c r="F29" s="10">
        <v>142.072633</v>
      </c>
      <c r="G29" s="11">
        <v>145.050692</v>
      </c>
    </row>
    <row r="30" spans="1:11" x14ac:dyDescent="0.25">
      <c r="A30">
        <v>518.5</v>
      </c>
      <c r="B30" s="9">
        <v>21.053726000000001</v>
      </c>
      <c r="C30" s="10">
        <v>22.353186999999998</v>
      </c>
      <c r="D30" s="11">
        <v>20.862373000000002</v>
      </c>
      <c r="E30" s="9">
        <v>145.79360399999999</v>
      </c>
      <c r="F30" s="10">
        <v>141.78715199999999</v>
      </c>
      <c r="G30" s="11">
        <v>144.58317400000001</v>
      </c>
    </row>
    <row r="31" spans="1:11" x14ac:dyDescent="0.25">
      <c r="A31">
        <v>519</v>
      </c>
      <c r="B31" s="9">
        <v>20.876018999999999</v>
      </c>
      <c r="C31" s="10">
        <v>22.077763999999998</v>
      </c>
      <c r="D31" s="11">
        <v>20.758872</v>
      </c>
      <c r="E31" s="9">
        <v>144.76464300000001</v>
      </c>
      <c r="F31" s="10">
        <v>141.28142399999999</v>
      </c>
      <c r="G31" s="11">
        <v>143.503041</v>
      </c>
    </row>
    <row r="32" spans="1:11" x14ac:dyDescent="0.25">
      <c r="A32">
        <v>519.5</v>
      </c>
      <c r="B32" s="9">
        <v>20.748723999999999</v>
      </c>
      <c r="C32" s="10">
        <v>21.896521</v>
      </c>
      <c r="D32" s="11">
        <v>20.710169</v>
      </c>
      <c r="E32" s="9">
        <v>143.50534500000001</v>
      </c>
      <c r="F32" s="10">
        <v>140.32404</v>
      </c>
      <c r="G32" s="11">
        <v>142.06065799999999</v>
      </c>
    </row>
    <row r="33" spans="1:7" x14ac:dyDescent="0.25">
      <c r="A33">
        <v>520</v>
      </c>
      <c r="B33" s="9">
        <v>20.605772000000002</v>
      </c>
      <c r="C33" s="10">
        <v>21.791512999999998</v>
      </c>
      <c r="D33" s="11">
        <v>20.640885999999998</v>
      </c>
      <c r="E33" s="9">
        <v>142.093211</v>
      </c>
      <c r="F33" s="10">
        <v>138.82263900000001</v>
      </c>
      <c r="G33" s="11">
        <v>140.31527399999999</v>
      </c>
    </row>
    <row r="34" spans="1:7" x14ac:dyDescent="0.25">
      <c r="A34">
        <v>520.5</v>
      </c>
      <c r="B34" s="9">
        <v>20.45692</v>
      </c>
      <c r="C34" s="10">
        <v>21.705978999999999</v>
      </c>
      <c r="D34" s="11">
        <v>20.542366000000001</v>
      </c>
      <c r="E34" s="9">
        <v>140.46127200000001</v>
      </c>
      <c r="F34" s="10">
        <v>136.78784400000001</v>
      </c>
      <c r="G34" s="11">
        <v>138.31057999999999</v>
      </c>
    </row>
    <row r="35" spans="1:7" x14ac:dyDescent="0.25">
      <c r="A35">
        <v>521</v>
      </c>
      <c r="B35" s="9">
        <v>20.290220000000001</v>
      </c>
      <c r="C35" s="10">
        <v>21.638351</v>
      </c>
      <c r="D35" s="11">
        <v>20.359375</v>
      </c>
      <c r="E35" s="9">
        <v>138.461803</v>
      </c>
      <c r="F35" s="10">
        <v>134.332122</v>
      </c>
      <c r="G35" s="11">
        <v>135.98146199999999</v>
      </c>
    </row>
    <row r="36" spans="1:7" x14ac:dyDescent="0.25">
      <c r="A36">
        <v>521.5</v>
      </c>
      <c r="B36" s="9">
        <v>20.062183999999998</v>
      </c>
      <c r="C36" s="10">
        <v>21.532335</v>
      </c>
      <c r="D36" s="11">
        <v>20.092084</v>
      </c>
      <c r="E36" s="9">
        <v>135.99102999999999</v>
      </c>
      <c r="F36" s="10">
        <v>131.68125900000001</v>
      </c>
      <c r="G36" s="11">
        <v>133.52558999999999</v>
      </c>
    </row>
    <row r="37" spans="1:7" x14ac:dyDescent="0.25">
      <c r="A37">
        <v>522</v>
      </c>
      <c r="B37" s="9">
        <v>19.834140000000001</v>
      </c>
      <c r="C37" s="10">
        <v>21.341771999999999</v>
      </c>
      <c r="D37" s="11">
        <v>19.881294</v>
      </c>
      <c r="E37" s="9">
        <v>133.24955399999999</v>
      </c>
      <c r="F37" s="10">
        <v>129.10671099999999</v>
      </c>
      <c r="G37" s="11">
        <v>131.00053800000001</v>
      </c>
    </row>
    <row r="38" spans="1:7" x14ac:dyDescent="0.25">
      <c r="A38">
        <v>522.5</v>
      </c>
      <c r="B38" s="9">
        <v>19.705527</v>
      </c>
      <c r="C38" s="10">
        <v>21.203627999999998</v>
      </c>
      <c r="D38" s="11">
        <v>19.809549000000001</v>
      </c>
      <c r="E38" s="9">
        <v>130.33631500000001</v>
      </c>
      <c r="F38" s="10">
        <v>126.661295</v>
      </c>
      <c r="G38" s="11">
        <v>128.462512</v>
      </c>
    </row>
    <row r="39" spans="1:7" x14ac:dyDescent="0.25">
      <c r="A39">
        <v>523</v>
      </c>
      <c r="B39" s="9">
        <v>19.589663000000002</v>
      </c>
      <c r="C39" s="10">
        <v>21.120303</v>
      </c>
      <c r="D39" s="11">
        <v>19.836023999999998</v>
      </c>
      <c r="E39" s="9">
        <v>127.459334</v>
      </c>
      <c r="F39" s="10">
        <v>124.326337</v>
      </c>
      <c r="G39" s="11">
        <v>126.06769799999999</v>
      </c>
    </row>
    <row r="40" spans="1:7" x14ac:dyDescent="0.25">
      <c r="A40">
        <v>523.5</v>
      </c>
      <c r="B40" s="9">
        <v>19.554459999999999</v>
      </c>
      <c r="C40" s="10">
        <v>21.102834999999999</v>
      </c>
      <c r="D40" s="11">
        <v>19.93139</v>
      </c>
      <c r="E40" s="9">
        <v>124.75769699999999</v>
      </c>
      <c r="F40" s="10">
        <v>121.943895</v>
      </c>
      <c r="G40" s="11">
        <v>123.594115</v>
      </c>
    </row>
    <row r="41" spans="1:7" x14ac:dyDescent="0.25">
      <c r="A41">
        <v>524</v>
      </c>
      <c r="B41" s="9">
        <v>19.589590000000001</v>
      </c>
      <c r="C41" s="10">
        <v>21.169782000000001</v>
      </c>
      <c r="D41" s="11">
        <v>20.097221000000001</v>
      </c>
      <c r="E41" s="9">
        <v>122.137237</v>
      </c>
      <c r="F41" s="10">
        <v>119.364205</v>
      </c>
      <c r="G41" s="11">
        <v>121.03633600000001</v>
      </c>
    </row>
    <row r="42" spans="1:7" x14ac:dyDescent="0.25">
      <c r="A42">
        <v>524.5</v>
      </c>
      <c r="B42" s="9">
        <v>19.679929999999999</v>
      </c>
      <c r="C42" s="10">
        <v>21.241530000000001</v>
      </c>
      <c r="D42" s="11">
        <v>20.214856000000001</v>
      </c>
      <c r="E42" s="9">
        <v>119.55950900000001</v>
      </c>
      <c r="F42" s="10">
        <v>116.45862700000001</v>
      </c>
      <c r="G42" s="11">
        <v>118.30668900000001</v>
      </c>
    </row>
    <row r="43" spans="1:7" x14ac:dyDescent="0.25">
      <c r="A43">
        <v>525</v>
      </c>
      <c r="B43" s="9">
        <v>19.762324</v>
      </c>
      <c r="C43" s="10">
        <v>21.227115999999999</v>
      </c>
      <c r="D43" s="11">
        <v>20.279503999999999</v>
      </c>
      <c r="E43" s="9">
        <v>116.868268</v>
      </c>
      <c r="F43" s="10">
        <v>113.460787</v>
      </c>
      <c r="G43" s="11">
        <v>115.392303</v>
      </c>
    </row>
    <row r="44" spans="1:7" x14ac:dyDescent="0.25">
      <c r="A44">
        <v>525.5</v>
      </c>
      <c r="B44" s="9">
        <v>19.899702999999999</v>
      </c>
      <c r="C44" s="10">
        <v>21.250015000000001</v>
      </c>
      <c r="D44" s="11">
        <v>20.345281</v>
      </c>
      <c r="E44" s="9">
        <v>114.03412899999999</v>
      </c>
      <c r="F44" s="10">
        <v>110.607141</v>
      </c>
      <c r="G44" s="11">
        <v>112.342476</v>
      </c>
    </row>
    <row r="45" spans="1:7" x14ac:dyDescent="0.25">
      <c r="A45">
        <v>526</v>
      </c>
      <c r="B45" s="9">
        <v>20.051756999999998</v>
      </c>
      <c r="C45" s="10">
        <v>21.253188999999999</v>
      </c>
      <c r="D45" s="11">
        <v>20.438461</v>
      </c>
      <c r="E45" s="9">
        <v>111.127015</v>
      </c>
      <c r="F45" s="10">
        <v>107.94032199999999</v>
      </c>
      <c r="G45" s="11">
        <v>109.539581</v>
      </c>
    </row>
    <row r="46" spans="1:7" ht="15.75" thickBot="1" x14ac:dyDescent="0.3">
      <c r="A46">
        <v>526.5</v>
      </c>
      <c r="B46" s="15">
        <v>20.224478999999999</v>
      </c>
      <c r="C46" s="16">
        <v>21.265387</v>
      </c>
      <c r="D46" s="17">
        <v>20.466885999999999</v>
      </c>
      <c r="E46" s="15">
        <v>108.162013</v>
      </c>
      <c r="F46" s="16">
        <v>105.58608700000001</v>
      </c>
      <c r="G46" s="17">
        <v>106.864192</v>
      </c>
    </row>
    <row r="48" spans="1:7" x14ac:dyDescent="0.25">
      <c r="B48" s="60" t="s">
        <v>37</v>
      </c>
      <c r="C48" s="60"/>
      <c r="D48" s="60"/>
      <c r="E48" s="60"/>
      <c r="F48" s="60"/>
      <c r="G48" s="60"/>
    </row>
  </sheetData>
  <mergeCells count="3">
    <mergeCell ref="B1:D1"/>
    <mergeCell ref="E1:G1"/>
    <mergeCell ref="B48:G48"/>
  </mergeCells>
  <pageMargins left="0.7" right="0.7" top="0.75" bottom="0.75" header="0.3" footer="0.3"/>
  <ignoredErrors>
    <ignoredError sqref="J10:K11 J18:K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K45" sqref="K45"/>
    </sheetView>
  </sheetViews>
  <sheetFormatPr defaultRowHeight="15" x14ac:dyDescent="0.25"/>
  <cols>
    <col min="1" max="1" width="12.28515625" bestFit="1" customWidth="1"/>
    <col min="2" max="4" width="10" bestFit="1" customWidth="1"/>
    <col min="5" max="7" width="11" bestFit="1" customWidth="1"/>
  </cols>
  <sheetData>
    <row r="1" spans="1:14" x14ac:dyDescent="0.25">
      <c r="B1" s="61" t="s">
        <v>24</v>
      </c>
      <c r="C1" s="62"/>
      <c r="D1" s="63"/>
      <c r="E1" s="64" t="s">
        <v>25</v>
      </c>
      <c r="F1" s="65"/>
      <c r="G1" s="66"/>
    </row>
    <row r="2" spans="1:14" x14ac:dyDescent="0.25">
      <c r="A2" t="s">
        <v>26</v>
      </c>
      <c r="B2" s="18" t="s">
        <v>0</v>
      </c>
      <c r="C2" s="19" t="s">
        <v>1</v>
      </c>
      <c r="D2" s="20" t="s">
        <v>2</v>
      </c>
      <c r="E2" s="21" t="s">
        <v>3</v>
      </c>
      <c r="F2" s="22" t="s">
        <v>4</v>
      </c>
      <c r="G2" s="23" t="s">
        <v>4</v>
      </c>
    </row>
    <row r="3" spans="1:14" x14ac:dyDescent="0.25">
      <c r="A3">
        <v>505</v>
      </c>
      <c r="B3" s="9">
        <v>32.395000000000003</v>
      </c>
      <c r="C3" s="10">
        <v>34.726999999999997</v>
      </c>
      <c r="D3" s="11">
        <v>32.055999</v>
      </c>
      <c r="E3" s="9">
        <v>83.194799000000003</v>
      </c>
      <c r="F3" s="10">
        <v>89.010799000000006</v>
      </c>
      <c r="G3" s="11">
        <v>86.704400000000007</v>
      </c>
    </row>
    <row r="4" spans="1:14" x14ac:dyDescent="0.25">
      <c r="A4">
        <v>505.5</v>
      </c>
      <c r="B4" s="9">
        <v>29.874181</v>
      </c>
      <c r="C4" s="10">
        <v>32.762276999999997</v>
      </c>
      <c r="D4" s="11">
        <v>30.726589000000001</v>
      </c>
      <c r="E4" s="9">
        <v>88.563219000000004</v>
      </c>
      <c r="F4" s="10">
        <v>93.368955999999997</v>
      </c>
      <c r="G4" s="11">
        <v>92.536118000000002</v>
      </c>
    </row>
    <row r="5" spans="1:14" ht="15.75" thickBot="1" x14ac:dyDescent="0.3">
      <c r="A5">
        <v>506</v>
      </c>
      <c r="B5" s="9">
        <v>28.021073000000001</v>
      </c>
      <c r="C5" s="10">
        <v>31.161339000000002</v>
      </c>
      <c r="D5" s="11">
        <v>29.584755000000001</v>
      </c>
      <c r="E5" s="9">
        <v>93.606765999999993</v>
      </c>
      <c r="F5" s="10">
        <v>97.771865000000005</v>
      </c>
      <c r="G5" s="11">
        <v>97.982366999999996</v>
      </c>
      <c r="I5" s="31" t="s">
        <v>27</v>
      </c>
    </row>
    <row r="6" spans="1:14" x14ac:dyDescent="0.25">
      <c r="A6">
        <v>506.5</v>
      </c>
      <c r="B6" s="9">
        <v>26.861149999999999</v>
      </c>
      <c r="C6" s="10">
        <v>29.958048000000002</v>
      </c>
      <c r="D6" s="11">
        <v>28.660903999999999</v>
      </c>
      <c r="E6" s="9">
        <v>98.232647999999998</v>
      </c>
      <c r="F6" s="10">
        <v>102.135234</v>
      </c>
      <c r="G6" s="11">
        <v>103.114966</v>
      </c>
      <c r="I6" s="33" t="s">
        <v>0</v>
      </c>
      <c r="J6" s="34" t="s">
        <v>1</v>
      </c>
      <c r="K6" s="35" t="s">
        <v>2</v>
      </c>
      <c r="L6" s="39" t="s">
        <v>3</v>
      </c>
      <c r="M6" s="40" t="s">
        <v>4</v>
      </c>
      <c r="N6" s="41" t="s">
        <v>9</v>
      </c>
    </row>
    <row r="7" spans="1:14" ht="15.75" thickBot="1" x14ac:dyDescent="0.3">
      <c r="A7">
        <v>507</v>
      </c>
      <c r="B7" s="9">
        <v>26.320481999999998</v>
      </c>
      <c r="C7" s="10">
        <v>29.193189</v>
      </c>
      <c r="D7" s="11">
        <v>27.922567000000001</v>
      </c>
      <c r="E7" s="9">
        <v>102.510137</v>
      </c>
      <c r="F7" s="10">
        <v>106.534792</v>
      </c>
      <c r="G7" s="11">
        <v>107.916911</v>
      </c>
      <c r="I7" s="36">
        <v>0.14099999999999999</v>
      </c>
      <c r="J7" s="37">
        <v>0.159</v>
      </c>
      <c r="K7" s="38">
        <v>0.16</v>
      </c>
      <c r="L7" s="42">
        <v>0.14199999999999999</v>
      </c>
      <c r="M7" s="43">
        <v>0.161</v>
      </c>
      <c r="N7" s="44">
        <v>0.161</v>
      </c>
    </row>
    <row r="8" spans="1:14" x14ac:dyDescent="0.25">
      <c r="A8">
        <v>507.5</v>
      </c>
      <c r="B8" s="9">
        <v>26.199279000000001</v>
      </c>
      <c r="C8" s="10">
        <v>28.746756999999999</v>
      </c>
      <c r="D8" s="11">
        <v>27.359285</v>
      </c>
      <c r="E8" s="9">
        <v>106.49970500000001</v>
      </c>
      <c r="F8" s="10">
        <v>111.19643600000001</v>
      </c>
      <c r="G8" s="11">
        <v>112.361616</v>
      </c>
    </row>
    <row r="9" spans="1:14" x14ac:dyDescent="0.25">
      <c r="A9">
        <v>508</v>
      </c>
      <c r="B9" s="9">
        <v>26.055800999999999</v>
      </c>
      <c r="C9" s="10">
        <v>28.338930999999999</v>
      </c>
      <c r="D9" s="11">
        <v>26.903490000000001</v>
      </c>
      <c r="E9" s="9">
        <v>110.48016</v>
      </c>
      <c r="F9" s="10">
        <v>115.96963700000001</v>
      </c>
      <c r="G9" s="11">
        <v>116.87653299999999</v>
      </c>
      <c r="J9" s="45" t="s">
        <v>10</v>
      </c>
      <c r="K9" s="45" t="s">
        <v>7</v>
      </c>
    </row>
    <row r="10" spans="1:14" x14ac:dyDescent="0.25">
      <c r="A10">
        <v>508.5</v>
      </c>
      <c r="B10" s="9">
        <v>25.752759999999999</v>
      </c>
      <c r="C10" s="10">
        <v>27.917392</v>
      </c>
      <c r="D10" s="11">
        <v>26.512267999999999</v>
      </c>
      <c r="E10" s="9">
        <v>114.51647</v>
      </c>
      <c r="F10" s="10">
        <v>120.83258600000001</v>
      </c>
      <c r="G10" s="11">
        <v>121.610703</v>
      </c>
      <c r="I10" s="7" t="s">
        <v>5</v>
      </c>
      <c r="J10" s="47">
        <f>AVERAGE(I7:K7)</f>
        <v>0.15333333333333332</v>
      </c>
      <c r="K10" s="47">
        <f>STDEV(I7:K7)</f>
        <v>1.0692676621563637E-2</v>
      </c>
    </row>
    <row r="11" spans="1:14" x14ac:dyDescent="0.25">
      <c r="A11">
        <v>509</v>
      </c>
      <c r="B11" s="9">
        <v>25.460744999999999</v>
      </c>
      <c r="C11" s="10">
        <v>27.546973000000001</v>
      </c>
      <c r="D11" s="11">
        <v>26.170938</v>
      </c>
      <c r="E11" s="9">
        <v>118.777716</v>
      </c>
      <c r="F11" s="10">
        <v>125.618646</v>
      </c>
      <c r="G11" s="11">
        <v>126.45804699999999</v>
      </c>
      <c r="I11" s="8" t="s">
        <v>6</v>
      </c>
      <c r="J11" s="47">
        <f>AVERAGE(L7:N7)</f>
        <v>0.15466666666666665</v>
      </c>
      <c r="K11" s="47">
        <f>STDEV(L7:N7)</f>
        <v>1.09696551146029E-2</v>
      </c>
    </row>
    <row r="12" spans="1:14" x14ac:dyDescent="0.25">
      <c r="A12">
        <v>509.5</v>
      </c>
      <c r="B12" s="9">
        <v>25.101234999999999</v>
      </c>
      <c r="C12" s="10">
        <v>27.138569</v>
      </c>
      <c r="D12" s="11">
        <v>25.845790999999998</v>
      </c>
      <c r="E12" s="9">
        <v>123.23833</v>
      </c>
      <c r="F12" s="10">
        <v>130.24969100000001</v>
      </c>
      <c r="G12" s="11">
        <v>131.38173499999999</v>
      </c>
    </row>
    <row r="13" spans="1:14" ht="15.75" thickBot="1" x14ac:dyDescent="0.3">
      <c r="A13">
        <v>510</v>
      </c>
      <c r="B13" s="9">
        <v>24.658106</v>
      </c>
      <c r="C13" s="10">
        <v>26.763874999999999</v>
      </c>
      <c r="D13" s="11">
        <v>25.492203</v>
      </c>
      <c r="E13" s="9">
        <v>127.897136</v>
      </c>
      <c r="F13" s="10">
        <v>134.59818000000001</v>
      </c>
      <c r="G13" s="11">
        <v>136.27931699999999</v>
      </c>
      <c r="I13" s="31" t="s">
        <v>28</v>
      </c>
    </row>
    <row r="14" spans="1:14" x14ac:dyDescent="0.25">
      <c r="A14">
        <v>510.5</v>
      </c>
      <c r="B14" s="9">
        <v>24.233757000000001</v>
      </c>
      <c r="C14" s="10">
        <v>26.391318999999999</v>
      </c>
      <c r="D14" s="11">
        <v>25.154439</v>
      </c>
      <c r="E14" s="9">
        <v>132.53364099999999</v>
      </c>
      <c r="F14" s="10">
        <v>138.773854</v>
      </c>
      <c r="G14" s="11">
        <v>140.88774599999999</v>
      </c>
      <c r="I14" s="33" t="s">
        <v>0</v>
      </c>
      <c r="J14" s="34" t="s">
        <v>1</v>
      </c>
      <c r="K14" s="35" t="s">
        <v>2</v>
      </c>
      <c r="L14" s="39" t="s">
        <v>3</v>
      </c>
      <c r="M14" s="40" t="s">
        <v>4</v>
      </c>
      <c r="N14" s="41" t="s">
        <v>9</v>
      </c>
    </row>
    <row r="15" spans="1:14" ht="15.75" thickBot="1" x14ac:dyDescent="0.3">
      <c r="A15">
        <v>511</v>
      </c>
      <c r="B15" s="9">
        <v>23.868048000000002</v>
      </c>
      <c r="C15" s="10">
        <v>26.010902999999999</v>
      </c>
      <c r="D15" s="11">
        <v>24.851495</v>
      </c>
      <c r="E15" s="9">
        <v>136.93269699999999</v>
      </c>
      <c r="F15" s="10">
        <v>142.75766400000001</v>
      </c>
      <c r="G15" s="11">
        <v>145.16268299999999</v>
      </c>
      <c r="I15" s="36">
        <v>20.810883</v>
      </c>
      <c r="J15" s="37">
        <v>22.592517000000001</v>
      </c>
      <c r="K15" s="38">
        <v>22.074483000000001</v>
      </c>
      <c r="L15" s="42">
        <v>164.79206600000001</v>
      </c>
      <c r="M15" s="43">
        <v>174.30090799999999</v>
      </c>
      <c r="N15" s="44">
        <v>177.264656</v>
      </c>
    </row>
    <row r="16" spans="1:14" x14ac:dyDescent="0.25">
      <c r="A16">
        <v>511.5</v>
      </c>
      <c r="B16" s="9">
        <v>23.594904</v>
      </c>
      <c r="C16" s="10">
        <v>25.648788</v>
      </c>
      <c r="D16" s="11">
        <v>24.647196999999998</v>
      </c>
      <c r="E16" s="9">
        <v>140.90877499999999</v>
      </c>
      <c r="F16" s="10">
        <v>146.834641</v>
      </c>
      <c r="G16" s="11">
        <v>149.218232</v>
      </c>
    </row>
    <row r="17" spans="1:11" x14ac:dyDescent="0.25">
      <c r="A17">
        <v>512</v>
      </c>
      <c r="B17" s="9">
        <v>23.411947000000001</v>
      </c>
      <c r="C17" s="10">
        <v>25.269517</v>
      </c>
      <c r="D17" s="11">
        <v>24.467621000000001</v>
      </c>
      <c r="E17" s="9">
        <v>144.62435300000001</v>
      </c>
      <c r="F17" s="10">
        <v>150.98466300000001</v>
      </c>
      <c r="G17" s="11">
        <v>153.163948</v>
      </c>
      <c r="J17" s="45" t="s">
        <v>10</v>
      </c>
      <c r="K17" s="45" t="s">
        <v>7</v>
      </c>
    </row>
    <row r="18" spans="1:11" x14ac:dyDescent="0.25">
      <c r="A18">
        <v>512.5</v>
      </c>
      <c r="B18" s="9">
        <v>23.254691000000001</v>
      </c>
      <c r="C18" s="10">
        <v>24.836441000000001</v>
      </c>
      <c r="D18" s="11">
        <v>24.253260000000001</v>
      </c>
      <c r="E18" s="9">
        <v>148.07107400000001</v>
      </c>
      <c r="F18" s="10">
        <v>155.10227800000001</v>
      </c>
      <c r="G18" s="11">
        <v>156.880617</v>
      </c>
      <c r="I18" s="7" t="s">
        <v>5</v>
      </c>
      <c r="J18" s="46">
        <f>AVERAGE(I15:K15)</f>
        <v>21.825961000000003</v>
      </c>
      <c r="K18" s="46">
        <f>STDEV(I15:K15)</f>
        <v>0.91644820685732176</v>
      </c>
    </row>
    <row r="19" spans="1:11" x14ac:dyDescent="0.25">
      <c r="A19">
        <v>513</v>
      </c>
      <c r="B19" s="9">
        <v>23.020627999999999</v>
      </c>
      <c r="C19" s="10">
        <v>24.464552000000001</v>
      </c>
      <c r="D19" s="11">
        <v>23.904578999999998</v>
      </c>
      <c r="E19" s="9">
        <v>151.37561400000001</v>
      </c>
      <c r="F19" s="10">
        <v>159.03319999999999</v>
      </c>
      <c r="G19" s="11">
        <v>160.39852099999999</v>
      </c>
      <c r="I19" s="8" t="s">
        <v>6</v>
      </c>
      <c r="J19" s="46">
        <f>AVERAGE(L15:N15)</f>
        <v>172.11920999999998</v>
      </c>
      <c r="K19" s="46">
        <f>STDEV(L15:N15)</f>
        <v>6.5162281996127138</v>
      </c>
    </row>
    <row r="20" spans="1:11" x14ac:dyDescent="0.25">
      <c r="A20">
        <v>513.5</v>
      </c>
      <c r="B20" s="9">
        <v>22.772535000000001</v>
      </c>
      <c r="C20" s="10">
        <v>24.169328</v>
      </c>
      <c r="D20" s="11">
        <v>23.478352999999998</v>
      </c>
      <c r="E20" s="9">
        <v>154.46110999999999</v>
      </c>
      <c r="F20" s="10">
        <v>162.524193</v>
      </c>
      <c r="G20" s="11">
        <v>163.75080399999999</v>
      </c>
    </row>
    <row r="21" spans="1:11" x14ac:dyDescent="0.25">
      <c r="A21">
        <v>514</v>
      </c>
      <c r="B21" s="9">
        <v>22.505998999999999</v>
      </c>
      <c r="C21" s="10">
        <v>23.944683000000001</v>
      </c>
      <c r="D21" s="11">
        <v>23.024478999999999</v>
      </c>
      <c r="E21" s="9">
        <v>157.122084</v>
      </c>
      <c r="F21" s="10">
        <v>165.4033</v>
      </c>
      <c r="G21" s="11">
        <v>166.78616500000001</v>
      </c>
    </row>
    <row r="22" spans="1:11" x14ac:dyDescent="0.25">
      <c r="A22">
        <v>514.5</v>
      </c>
      <c r="B22" s="9">
        <v>22.350207999999999</v>
      </c>
      <c r="C22" s="10">
        <v>23.801317999999998</v>
      </c>
      <c r="D22" s="11">
        <v>22.725228000000001</v>
      </c>
      <c r="E22" s="9">
        <v>159.33690200000001</v>
      </c>
      <c r="F22" s="10">
        <v>167.872264</v>
      </c>
      <c r="G22" s="11">
        <v>169.39784499999999</v>
      </c>
    </row>
    <row r="23" spans="1:11" x14ac:dyDescent="0.25">
      <c r="A23">
        <v>515</v>
      </c>
      <c r="B23" s="9">
        <v>22.263587000000001</v>
      </c>
      <c r="C23" s="10">
        <v>23.655915</v>
      </c>
      <c r="D23" s="11">
        <v>22.548513</v>
      </c>
      <c r="E23" s="9">
        <v>161.15851000000001</v>
      </c>
      <c r="F23" s="10">
        <v>170.01487</v>
      </c>
      <c r="G23" s="11">
        <v>171.62673100000001</v>
      </c>
    </row>
    <row r="24" spans="1:11" x14ac:dyDescent="0.25">
      <c r="A24">
        <v>515.5</v>
      </c>
      <c r="B24" s="9">
        <v>22.150238999999999</v>
      </c>
      <c r="C24" s="10">
        <v>23.462821999999999</v>
      </c>
      <c r="D24" s="11">
        <v>22.489004000000001</v>
      </c>
      <c r="E24" s="9">
        <v>162.64961400000001</v>
      </c>
      <c r="F24" s="10">
        <v>171.74880400000001</v>
      </c>
      <c r="G24" s="11">
        <v>173.48617200000001</v>
      </c>
    </row>
    <row r="25" spans="1:11" x14ac:dyDescent="0.25">
      <c r="A25">
        <v>516</v>
      </c>
      <c r="B25" s="9">
        <v>21.930726</v>
      </c>
      <c r="C25" s="10">
        <v>23.274142999999999</v>
      </c>
      <c r="D25" s="11">
        <v>22.454301000000001</v>
      </c>
      <c r="E25" s="9">
        <v>163.801266</v>
      </c>
      <c r="F25" s="10">
        <v>173.11719099999999</v>
      </c>
      <c r="G25" s="11">
        <v>174.89584199999999</v>
      </c>
    </row>
    <row r="26" spans="1:11" x14ac:dyDescent="0.25">
      <c r="A26">
        <v>516.5</v>
      </c>
      <c r="B26" s="9">
        <v>21.635445000000001</v>
      </c>
      <c r="C26" s="10">
        <v>23.051528000000001</v>
      </c>
      <c r="D26" s="11">
        <v>22.404817000000001</v>
      </c>
      <c r="E26" s="9">
        <v>164.62414999999999</v>
      </c>
      <c r="F26" s="10">
        <v>174.02883499999999</v>
      </c>
      <c r="G26" s="11">
        <v>176.044894</v>
      </c>
    </row>
    <row r="27" spans="1:11" x14ac:dyDescent="0.25">
      <c r="A27">
        <v>517</v>
      </c>
      <c r="B27" s="9">
        <v>21.203071000000001</v>
      </c>
      <c r="C27" s="10">
        <v>22.813234000000001</v>
      </c>
      <c r="D27" s="11">
        <v>22.237089000000001</v>
      </c>
      <c r="E27" s="9">
        <v>164.92986200000001</v>
      </c>
      <c r="F27" s="10">
        <v>174.354388</v>
      </c>
      <c r="G27" s="11">
        <v>176.85215099999999</v>
      </c>
    </row>
    <row r="28" spans="1:11" x14ac:dyDescent="0.25">
      <c r="A28">
        <v>517.5</v>
      </c>
      <c r="B28" s="12">
        <v>20.810883</v>
      </c>
      <c r="C28" s="13">
        <v>22.592517000000001</v>
      </c>
      <c r="D28" s="14">
        <v>22.074483000000001</v>
      </c>
      <c r="E28" s="12">
        <v>164.79206600000001</v>
      </c>
      <c r="F28" s="13">
        <v>174.30090799999999</v>
      </c>
      <c r="G28" s="14">
        <v>177.264656</v>
      </c>
    </row>
    <row r="29" spans="1:11" x14ac:dyDescent="0.25">
      <c r="A29">
        <v>518</v>
      </c>
      <c r="B29" s="9">
        <v>20.503814999999999</v>
      </c>
      <c r="C29" s="10">
        <v>22.371181</v>
      </c>
      <c r="D29" s="11">
        <v>21.842376000000002</v>
      </c>
      <c r="E29" s="9">
        <v>164.29257200000001</v>
      </c>
      <c r="F29" s="10">
        <v>173.87841</v>
      </c>
      <c r="G29" s="11">
        <v>177.204475</v>
      </c>
    </row>
    <row r="30" spans="1:11" x14ac:dyDescent="0.25">
      <c r="A30">
        <v>518.5</v>
      </c>
      <c r="B30" s="9">
        <v>20.291875000000001</v>
      </c>
      <c r="C30" s="10">
        <v>22.153896</v>
      </c>
      <c r="D30" s="11">
        <v>21.59797</v>
      </c>
      <c r="E30" s="9">
        <v>163.58661000000001</v>
      </c>
      <c r="F30" s="10">
        <v>173.114069</v>
      </c>
      <c r="G30" s="11">
        <v>176.758996</v>
      </c>
    </row>
    <row r="31" spans="1:11" x14ac:dyDescent="0.25">
      <c r="A31">
        <v>519</v>
      </c>
      <c r="B31" s="9">
        <v>20.145175999999999</v>
      </c>
      <c r="C31" s="10">
        <v>21.967427000000001</v>
      </c>
      <c r="D31" s="11">
        <v>21.372109999999999</v>
      </c>
      <c r="E31" s="9">
        <v>162.579373</v>
      </c>
      <c r="F31" s="10">
        <v>172.02021199999999</v>
      </c>
      <c r="G31" s="11">
        <v>175.56442899999999</v>
      </c>
    </row>
    <row r="32" spans="1:11" x14ac:dyDescent="0.25">
      <c r="A32">
        <v>519.5</v>
      </c>
      <c r="B32" s="9">
        <v>20.048905999999999</v>
      </c>
      <c r="C32" s="10">
        <v>21.748991</v>
      </c>
      <c r="D32" s="11">
        <v>21.146303</v>
      </c>
      <c r="E32" s="9">
        <v>161.249844</v>
      </c>
      <c r="F32" s="10">
        <v>170.49280899999999</v>
      </c>
      <c r="G32" s="11">
        <v>173.77537899999999</v>
      </c>
    </row>
    <row r="33" spans="1:7" x14ac:dyDescent="0.25">
      <c r="A33">
        <v>520</v>
      </c>
      <c r="B33" s="9">
        <v>19.915979</v>
      </c>
      <c r="C33" s="10">
        <v>21.507411999999999</v>
      </c>
      <c r="D33" s="11">
        <v>20.875139999999998</v>
      </c>
      <c r="E33" s="9">
        <v>159.572993</v>
      </c>
      <c r="F33" s="10">
        <v>168.41088300000001</v>
      </c>
      <c r="G33" s="11">
        <v>171.49776499999999</v>
      </c>
    </row>
    <row r="34" spans="1:7" x14ac:dyDescent="0.25">
      <c r="A34">
        <v>520.5</v>
      </c>
      <c r="B34" s="9">
        <v>19.772447</v>
      </c>
      <c r="C34" s="10">
        <v>21.287088000000001</v>
      </c>
      <c r="D34" s="11">
        <v>20.688711999999999</v>
      </c>
      <c r="E34" s="9">
        <v>157.56131300000001</v>
      </c>
      <c r="F34" s="10">
        <v>166.083054</v>
      </c>
      <c r="G34" s="11">
        <v>168.98601300000001</v>
      </c>
    </row>
    <row r="35" spans="1:7" x14ac:dyDescent="0.25">
      <c r="A35">
        <v>521</v>
      </c>
      <c r="B35" s="9">
        <v>19.651330999999999</v>
      </c>
      <c r="C35" s="10">
        <v>21.144552999999998</v>
      </c>
      <c r="D35" s="11">
        <v>20.564758000000001</v>
      </c>
      <c r="E35" s="9">
        <v>155.14246</v>
      </c>
      <c r="F35" s="10">
        <v>163.48419200000001</v>
      </c>
      <c r="G35" s="11">
        <v>166.120248</v>
      </c>
    </row>
    <row r="36" spans="1:7" x14ac:dyDescent="0.25">
      <c r="A36">
        <v>521.5</v>
      </c>
      <c r="B36" s="9">
        <v>19.576090000000001</v>
      </c>
      <c r="C36" s="10">
        <v>21.090197</v>
      </c>
      <c r="D36" s="11">
        <v>20.515391000000001</v>
      </c>
      <c r="E36" s="9">
        <v>152.569615</v>
      </c>
      <c r="F36" s="10">
        <v>160.70389700000001</v>
      </c>
      <c r="G36" s="11">
        <v>163.301592</v>
      </c>
    </row>
    <row r="37" spans="1:7" x14ac:dyDescent="0.25">
      <c r="A37">
        <v>522</v>
      </c>
      <c r="B37" s="9">
        <v>19.544778000000001</v>
      </c>
      <c r="C37" s="10">
        <v>21.124468</v>
      </c>
      <c r="D37" s="11">
        <v>20.553315999999999</v>
      </c>
      <c r="E37" s="9">
        <v>149.79771</v>
      </c>
      <c r="F37" s="10">
        <v>157.883645</v>
      </c>
      <c r="G37" s="11">
        <v>160.32971499999999</v>
      </c>
    </row>
    <row r="38" spans="1:7" x14ac:dyDescent="0.25">
      <c r="A38">
        <v>522.5</v>
      </c>
      <c r="B38" s="9">
        <v>19.483302999999999</v>
      </c>
      <c r="C38" s="10">
        <v>21.151001000000001</v>
      </c>
      <c r="D38" s="11">
        <v>20.639396000000001</v>
      </c>
      <c r="E38" s="9">
        <v>146.84017900000001</v>
      </c>
      <c r="F38" s="10">
        <v>154.87425400000001</v>
      </c>
      <c r="G38" s="11">
        <v>157.212625</v>
      </c>
    </row>
    <row r="39" spans="1:7" x14ac:dyDescent="0.25">
      <c r="A39">
        <v>523</v>
      </c>
      <c r="B39" s="9">
        <v>19.429717</v>
      </c>
      <c r="C39" s="10">
        <v>21.115894000000001</v>
      </c>
      <c r="D39" s="11">
        <v>20.676788999999999</v>
      </c>
      <c r="E39" s="9">
        <v>143.73684900000001</v>
      </c>
      <c r="F39" s="10">
        <v>151.63100900000001</v>
      </c>
      <c r="G39" s="11">
        <v>153.78247300000001</v>
      </c>
    </row>
    <row r="40" spans="1:7" x14ac:dyDescent="0.25">
      <c r="A40">
        <v>523.5</v>
      </c>
      <c r="B40" s="9">
        <v>19.36938</v>
      </c>
      <c r="C40" s="10">
        <v>21.022753000000002</v>
      </c>
      <c r="D40" s="11">
        <v>20.627759999999999</v>
      </c>
      <c r="E40" s="9">
        <v>140.613449</v>
      </c>
      <c r="F40" s="10">
        <v>148.229525</v>
      </c>
      <c r="G40" s="11">
        <v>150.283559</v>
      </c>
    </row>
    <row r="41" spans="1:7" x14ac:dyDescent="0.25">
      <c r="A41">
        <v>524</v>
      </c>
      <c r="B41" s="9">
        <v>19.304798999999999</v>
      </c>
      <c r="C41" s="10">
        <v>20.919969999999999</v>
      </c>
      <c r="D41" s="11">
        <v>20.557088</v>
      </c>
      <c r="E41" s="9">
        <v>137.31005200000001</v>
      </c>
      <c r="F41" s="10">
        <v>144.51186300000001</v>
      </c>
      <c r="G41" s="11">
        <v>146.46406099999999</v>
      </c>
    </row>
    <row r="42" spans="1:7" x14ac:dyDescent="0.25">
      <c r="A42">
        <v>524.5</v>
      </c>
      <c r="B42" s="9">
        <v>19.294294000000001</v>
      </c>
      <c r="C42" s="10">
        <v>20.919657999999998</v>
      </c>
      <c r="D42" s="11">
        <v>20.486504</v>
      </c>
      <c r="E42" s="9">
        <v>133.895059</v>
      </c>
      <c r="F42" s="10">
        <v>140.65176600000001</v>
      </c>
      <c r="G42" s="11">
        <v>142.78416200000001</v>
      </c>
    </row>
    <row r="43" spans="1:7" x14ac:dyDescent="0.25">
      <c r="A43">
        <v>525</v>
      </c>
      <c r="B43" s="9">
        <v>19.355177000000001</v>
      </c>
      <c r="C43" s="10">
        <v>21.042328999999999</v>
      </c>
      <c r="D43" s="11">
        <v>20.473559999999999</v>
      </c>
      <c r="E43" s="9">
        <v>130.400847</v>
      </c>
      <c r="F43" s="10">
        <v>136.990973</v>
      </c>
      <c r="G43" s="11">
        <v>139.13448</v>
      </c>
    </row>
    <row r="44" spans="1:7" x14ac:dyDescent="0.25">
      <c r="A44">
        <v>525.5</v>
      </c>
      <c r="B44" s="9">
        <v>19.415386000000002</v>
      </c>
      <c r="C44" s="10">
        <v>21.230089</v>
      </c>
      <c r="D44" s="11">
        <v>20.531832000000001</v>
      </c>
      <c r="E44" s="9">
        <v>126.96594399999999</v>
      </c>
      <c r="F44" s="10">
        <v>133.512418</v>
      </c>
      <c r="G44" s="11">
        <v>135.72033999999999</v>
      </c>
    </row>
    <row r="45" spans="1:7" x14ac:dyDescent="0.25">
      <c r="A45">
        <v>526</v>
      </c>
      <c r="B45" s="9">
        <v>19.506799000000001</v>
      </c>
      <c r="C45" s="10">
        <v>21.420341000000001</v>
      </c>
      <c r="D45" s="11">
        <v>20.689914000000002</v>
      </c>
      <c r="E45" s="9">
        <v>123.570566</v>
      </c>
      <c r="F45" s="10">
        <v>130.324499</v>
      </c>
      <c r="G45" s="11">
        <v>132.40539799999999</v>
      </c>
    </row>
    <row r="46" spans="1:7" x14ac:dyDescent="0.25">
      <c r="A46">
        <v>526.5</v>
      </c>
      <c r="B46" s="9">
        <v>19.574839000000001</v>
      </c>
      <c r="C46" s="10">
        <v>21.571521000000001</v>
      </c>
      <c r="D46" s="11">
        <v>20.83634</v>
      </c>
      <c r="E46" s="9">
        <v>120.502454</v>
      </c>
      <c r="F46" s="10">
        <v>127.402546</v>
      </c>
      <c r="G46" s="11">
        <v>129.34747999999999</v>
      </c>
    </row>
    <row r="47" spans="1:7" x14ac:dyDescent="0.25">
      <c r="A47">
        <v>527</v>
      </c>
      <c r="B47" s="9">
        <v>19.616762999999999</v>
      </c>
      <c r="C47" s="10">
        <v>21.676587999999999</v>
      </c>
      <c r="D47" s="11">
        <v>20.968140999999999</v>
      </c>
      <c r="E47" s="9">
        <v>117.62128800000001</v>
      </c>
      <c r="F47" s="10">
        <v>124.496217</v>
      </c>
      <c r="G47" s="11">
        <v>126.20997699999999</v>
      </c>
    </row>
    <row r="48" spans="1:7" x14ac:dyDescent="0.25">
      <c r="A48">
        <v>527.5</v>
      </c>
      <c r="B48" s="9">
        <v>19.687666</v>
      </c>
      <c r="C48" s="10">
        <v>21.815014000000001</v>
      </c>
      <c r="D48" s="11">
        <v>21.120263000000001</v>
      </c>
      <c r="E48" s="9">
        <v>114.79046200000001</v>
      </c>
      <c r="F48" s="10">
        <v>121.40850399999999</v>
      </c>
      <c r="G48" s="11">
        <v>123.117301</v>
      </c>
    </row>
    <row r="49" spans="1:7" x14ac:dyDescent="0.25">
      <c r="A49">
        <v>528</v>
      </c>
      <c r="B49" s="9">
        <v>19.814046999999999</v>
      </c>
      <c r="C49" s="10">
        <v>21.975508999999999</v>
      </c>
      <c r="D49" s="11">
        <v>21.268912</v>
      </c>
      <c r="E49" s="9">
        <v>111.922845</v>
      </c>
      <c r="F49" s="10">
        <v>118.236448</v>
      </c>
      <c r="G49" s="11">
        <v>119.950232</v>
      </c>
    </row>
    <row r="50" spans="1:7" x14ac:dyDescent="0.25">
      <c r="A50">
        <v>528.5</v>
      </c>
      <c r="B50" s="9">
        <v>19.894404000000002</v>
      </c>
      <c r="C50" s="10">
        <v>22.079609000000001</v>
      </c>
      <c r="D50" s="11">
        <v>21.264572999999999</v>
      </c>
      <c r="E50" s="9">
        <v>109.340661</v>
      </c>
      <c r="F50" s="10">
        <v>115.01345499999999</v>
      </c>
      <c r="G50" s="11">
        <v>117.126593</v>
      </c>
    </row>
    <row r="51" spans="1:7" x14ac:dyDescent="0.25">
      <c r="A51">
        <v>529</v>
      </c>
      <c r="B51" s="9">
        <v>19.907004000000001</v>
      </c>
      <c r="C51" s="10">
        <v>22.069785</v>
      </c>
      <c r="D51" s="11">
        <v>21.10615</v>
      </c>
      <c r="E51" s="9">
        <v>107.110676</v>
      </c>
      <c r="F51" s="10">
        <v>111.97476899999999</v>
      </c>
      <c r="G51" s="11">
        <v>114.700948</v>
      </c>
    </row>
    <row r="52" spans="1:7" x14ac:dyDescent="0.25">
      <c r="A52">
        <v>529.5</v>
      </c>
      <c r="B52" s="9">
        <v>19.840813000000001</v>
      </c>
      <c r="C52" s="10">
        <v>21.935048999999999</v>
      </c>
      <c r="D52" s="11">
        <v>20.763922000000001</v>
      </c>
      <c r="E52" s="9">
        <v>105.38153699999999</v>
      </c>
      <c r="F52" s="10">
        <v>109.22262499999999</v>
      </c>
      <c r="G52" s="11">
        <v>112.829194</v>
      </c>
    </row>
    <row r="53" spans="1:7" ht="15.75" thickBot="1" x14ac:dyDescent="0.3">
      <c r="A53">
        <v>530</v>
      </c>
      <c r="B53" s="15">
        <v>19.709</v>
      </c>
      <c r="C53" s="16">
        <v>21.671999</v>
      </c>
      <c r="D53" s="17">
        <v>20.247800000000002</v>
      </c>
      <c r="E53" s="15">
        <v>104.06399999999999</v>
      </c>
      <c r="F53" s="16">
        <v>106.7008</v>
      </c>
      <c r="G53" s="17">
        <v>111.3462</v>
      </c>
    </row>
    <row r="55" spans="1:7" x14ac:dyDescent="0.25">
      <c r="B55" s="60" t="s">
        <v>37</v>
      </c>
      <c r="C55" s="60"/>
      <c r="D55" s="60"/>
      <c r="E55" s="60"/>
      <c r="F55" s="60"/>
      <c r="G55" s="60"/>
    </row>
  </sheetData>
  <mergeCells count="3">
    <mergeCell ref="B1:D1"/>
    <mergeCell ref="E1:G1"/>
    <mergeCell ref="B55:G55"/>
  </mergeCells>
  <pageMargins left="0.7" right="0.7" top="0.75" bottom="0.75" header="0.3" footer="0.3"/>
  <ignoredErrors>
    <ignoredError sqref="J10:K11 J18:K1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"/>
  <sheetViews>
    <sheetView workbookViewId="0">
      <selection activeCell="B2" sqref="B2"/>
    </sheetView>
  </sheetViews>
  <sheetFormatPr defaultRowHeight="15" x14ac:dyDescent="0.25"/>
  <cols>
    <col min="2" max="2" width="28.7109375" customWidth="1"/>
    <col min="9" max="9" width="9" customWidth="1"/>
  </cols>
  <sheetData>
    <row r="2" spans="2:14" ht="45" x14ac:dyDescent="0.25">
      <c r="B2" s="67" t="s">
        <v>38</v>
      </c>
    </row>
    <row r="5" spans="2:14" ht="15.75" thickBot="1" x14ac:dyDescent="0.3">
      <c r="I5" s="31" t="s">
        <v>27</v>
      </c>
    </row>
    <row r="6" spans="2:14" x14ac:dyDescent="0.25">
      <c r="I6" s="33" t="s">
        <v>0</v>
      </c>
      <c r="J6" s="34" t="s">
        <v>1</v>
      </c>
      <c r="K6" s="35" t="s">
        <v>2</v>
      </c>
      <c r="L6" s="39" t="s">
        <v>3</v>
      </c>
      <c r="M6" s="40" t="s">
        <v>4</v>
      </c>
      <c r="N6" s="41" t="s">
        <v>9</v>
      </c>
    </row>
    <row r="7" spans="2:14" ht="15.75" thickBot="1" x14ac:dyDescent="0.3">
      <c r="I7" s="36">
        <v>0.378</v>
      </c>
      <c r="J7" s="37">
        <v>0.48299999999999998</v>
      </c>
      <c r="K7" s="38">
        <v>0.38500000000000001</v>
      </c>
      <c r="L7" s="42">
        <v>0.51800000000000002</v>
      </c>
      <c r="M7" s="43">
        <v>0.71399999999999997</v>
      </c>
      <c r="N7" s="44">
        <v>0.68600000000000005</v>
      </c>
    </row>
    <row r="9" spans="2:14" x14ac:dyDescent="0.25">
      <c r="J9" s="45" t="s">
        <v>10</v>
      </c>
      <c r="K9" s="45" t="s">
        <v>7</v>
      </c>
    </row>
    <row r="10" spans="2:14" x14ac:dyDescent="0.25">
      <c r="I10" s="7" t="s">
        <v>5</v>
      </c>
      <c r="J10" s="47">
        <f>AVERAGE(I7:K7)</f>
        <v>0.41533333333333333</v>
      </c>
      <c r="K10" s="47">
        <f>STDEV(I7:K7)</f>
        <v>5.8705479585242068E-2</v>
      </c>
    </row>
    <row r="11" spans="2:14" x14ac:dyDescent="0.25">
      <c r="I11" s="8" t="s">
        <v>6</v>
      </c>
      <c r="J11" s="47">
        <f>AVERAGE(L7:N7)</f>
        <v>0.63933333333333342</v>
      </c>
      <c r="K11" s="47">
        <f>STDEV(L7:N7)</f>
        <v>0.10600628912160452</v>
      </c>
    </row>
    <row r="13" spans="2:14" ht="15.75" thickBot="1" x14ac:dyDescent="0.3">
      <c r="I13" s="31" t="s">
        <v>28</v>
      </c>
    </row>
    <row r="14" spans="2:14" x14ac:dyDescent="0.25">
      <c r="I14" s="33" t="s">
        <v>0</v>
      </c>
      <c r="J14" s="34" t="s">
        <v>1</v>
      </c>
      <c r="K14" s="35" t="s">
        <v>2</v>
      </c>
      <c r="L14" s="39" t="s">
        <v>3</v>
      </c>
      <c r="M14" s="40" t="s">
        <v>4</v>
      </c>
      <c r="N14" s="41" t="s">
        <v>9</v>
      </c>
    </row>
    <row r="15" spans="2:14" ht="15.75" thickBot="1" x14ac:dyDescent="0.3">
      <c r="I15" s="36">
        <v>22.271073000000001</v>
      </c>
      <c r="J15" s="37">
        <v>21.941500999999999</v>
      </c>
      <c r="K15" s="38">
        <v>24.601799</v>
      </c>
      <c r="L15" s="42">
        <v>147.379153</v>
      </c>
      <c r="M15" s="43">
        <v>138.43572900000001</v>
      </c>
      <c r="N15" s="44">
        <v>144.69524999999999</v>
      </c>
    </row>
    <row r="17" spans="9:11" x14ac:dyDescent="0.25">
      <c r="J17" s="45" t="s">
        <v>10</v>
      </c>
      <c r="K17" s="45" t="s">
        <v>7</v>
      </c>
    </row>
    <row r="18" spans="9:11" x14ac:dyDescent="0.25">
      <c r="I18" s="7" t="s">
        <v>5</v>
      </c>
      <c r="J18" s="46">
        <f>AVERAGE(I15:K15)</f>
        <v>22.938124333333334</v>
      </c>
      <c r="K18" s="46">
        <f>STDEV(I15:K15)</f>
        <v>1.4501773936926934</v>
      </c>
    </row>
    <row r="19" spans="9:11" x14ac:dyDescent="0.25">
      <c r="I19" s="8" t="s">
        <v>6</v>
      </c>
      <c r="J19" s="46">
        <f>AVERAGE(L15:N15)</f>
        <v>143.50337733333333</v>
      </c>
      <c r="K19" s="46">
        <f>STDEV(L15:N15)</f>
        <v>4.5892949949969744</v>
      </c>
    </row>
  </sheetData>
  <pageMargins left="0.7" right="0.7" top="0.75" bottom="0.75" header="0.3" footer="0.3"/>
  <ignoredErrors>
    <ignoredError sqref="J10:K11 J18:K1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"/>
  <sheetViews>
    <sheetView workbookViewId="0">
      <selection activeCell="B2" sqref="B2"/>
    </sheetView>
  </sheetViews>
  <sheetFormatPr defaultRowHeight="15" x14ac:dyDescent="0.25"/>
  <cols>
    <col min="2" max="2" width="28.7109375" customWidth="1"/>
  </cols>
  <sheetData>
    <row r="2" spans="2:14" ht="45" x14ac:dyDescent="0.25">
      <c r="B2" s="67" t="s">
        <v>38</v>
      </c>
    </row>
    <row r="5" spans="2:14" ht="15.75" thickBot="1" x14ac:dyDescent="0.3">
      <c r="I5" s="31" t="s">
        <v>27</v>
      </c>
    </row>
    <row r="6" spans="2:14" x14ac:dyDescent="0.25">
      <c r="I6" s="33" t="s">
        <v>0</v>
      </c>
      <c r="J6" s="34" t="s">
        <v>1</v>
      </c>
      <c r="K6" s="35" t="s">
        <v>2</v>
      </c>
      <c r="L6" s="39" t="s">
        <v>3</v>
      </c>
      <c r="M6" s="40" t="s">
        <v>4</v>
      </c>
      <c r="N6" s="41" t="s">
        <v>9</v>
      </c>
    </row>
    <row r="7" spans="2:14" ht="15.75" thickBot="1" x14ac:dyDescent="0.3">
      <c r="I7" s="36">
        <v>0.623</v>
      </c>
      <c r="J7" s="37">
        <v>0.749</v>
      </c>
      <c r="K7" s="38">
        <v>0.57399999999999995</v>
      </c>
      <c r="L7" s="42">
        <v>0.84</v>
      </c>
      <c r="M7" s="43">
        <v>1.099</v>
      </c>
      <c r="N7" s="44">
        <v>1.0920000000000001</v>
      </c>
    </row>
    <row r="9" spans="2:14" x14ac:dyDescent="0.25">
      <c r="J9" s="45" t="s">
        <v>10</v>
      </c>
      <c r="K9" s="45" t="s">
        <v>7</v>
      </c>
    </row>
    <row r="10" spans="2:14" x14ac:dyDescent="0.25">
      <c r="I10" s="7" t="s">
        <v>5</v>
      </c>
      <c r="J10" s="47">
        <f>AVERAGE(I7:K7)</f>
        <v>0.64866666666666661</v>
      </c>
      <c r="K10" s="47">
        <f>STDEV(I7:K7)</f>
        <v>9.0279196570048639E-2</v>
      </c>
    </row>
    <row r="11" spans="2:14" x14ac:dyDescent="0.25">
      <c r="I11" s="8" t="s">
        <v>6</v>
      </c>
      <c r="J11" s="47">
        <f>AVERAGE(L7:N7)</f>
        <v>1.0103333333333333</v>
      </c>
      <c r="K11" s="47">
        <f>STDEV(L7:N7)</f>
        <v>0.14755450970178202</v>
      </c>
    </row>
    <row r="13" spans="2:14" ht="15.75" thickBot="1" x14ac:dyDescent="0.3">
      <c r="I13" s="31" t="s">
        <v>28</v>
      </c>
    </row>
    <row r="14" spans="2:14" x14ac:dyDescent="0.25">
      <c r="I14" s="33" t="s">
        <v>0</v>
      </c>
      <c r="J14" s="34" t="s">
        <v>1</v>
      </c>
      <c r="K14" s="35" t="s">
        <v>2</v>
      </c>
      <c r="L14" s="39" t="s">
        <v>3</v>
      </c>
      <c r="M14" s="40" t="s">
        <v>4</v>
      </c>
      <c r="N14" s="41" t="s">
        <v>9</v>
      </c>
    </row>
    <row r="15" spans="2:14" ht="15.75" thickBot="1" x14ac:dyDescent="0.3">
      <c r="I15" s="36">
        <v>21.180181999999999</v>
      </c>
      <c r="J15" s="37">
        <v>20.996048999999999</v>
      </c>
      <c r="K15" s="38">
        <v>22.809887</v>
      </c>
      <c r="L15" s="42">
        <v>136.314087</v>
      </c>
      <c r="M15" s="43">
        <v>130.01631499999999</v>
      </c>
      <c r="N15" s="44">
        <v>126.53928500000001</v>
      </c>
    </row>
    <row r="17" spans="9:11" x14ac:dyDescent="0.25">
      <c r="J17" s="45" t="s">
        <v>10</v>
      </c>
      <c r="K17" s="45" t="s">
        <v>7</v>
      </c>
    </row>
    <row r="18" spans="9:11" x14ac:dyDescent="0.25">
      <c r="I18" s="7" t="s">
        <v>5</v>
      </c>
      <c r="J18" s="46">
        <f>AVERAGE(I15:K15)</f>
        <v>21.662039333333336</v>
      </c>
      <c r="K18" s="46">
        <f>STDEV(I15:K15)</f>
        <v>0.99831955797045979</v>
      </c>
    </row>
    <row r="19" spans="9:11" x14ac:dyDescent="0.25">
      <c r="I19" s="8" t="s">
        <v>6</v>
      </c>
      <c r="J19" s="46">
        <f>AVERAGE(L15:N15)</f>
        <v>130.95656233333332</v>
      </c>
      <c r="K19" s="46">
        <f>STDEV(L15:N15)</f>
        <v>4.9547691490806427</v>
      </c>
    </row>
  </sheetData>
  <pageMargins left="0.7" right="0.7" top="0.75" bottom="0.75" header="0.3" footer="0.3"/>
  <ignoredErrors>
    <ignoredError sqref="J10:K11 J18:K1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"/>
  <sheetViews>
    <sheetView workbookViewId="0">
      <selection activeCell="B2" sqref="B2"/>
    </sheetView>
  </sheetViews>
  <sheetFormatPr defaultRowHeight="15" x14ac:dyDescent="0.25"/>
  <cols>
    <col min="2" max="2" width="28.7109375" customWidth="1"/>
  </cols>
  <sheetData>
    <row r="2" spans="2:14" ht="45" x14ac:dyDescent="0.25">
      <c r="B2" s="67" t="s">
        <v>38</v>
      </c>
    </row>
    <row r="5" spans="2:14" ht="15.75" thickBot="1" x14ac:dyDescent="0.3">
      <c r="I5" s="31" t="s">
        <v>27</v>
      </c>
    </row>
    <row r="6" spans="2:14" x14ac:dyDescent="0.25">
      <c r="I6" s="33" t="s">
        <v>0</v>
      </c>
      <c r="J6" s="34" t="s">
        <v>1</v>
      </c>
      <c r="K6" s="35" t="s">
        <v>2</v>
      </c>
      <c r="L6" s="39" t="s">
        <v>3</v>
      </c>
      <c r="M6" s="40" t="s">
        <v>4</v>
      </c>
      <c r="N6" s="41" t="s">
        <v>9</v>
      </c>
    </row>
    <row r="7" spans="2:14" ht="15.75" thickBot="1" x14ac:dyDescent="0.3">
      <c r="I7" s="36">
        <v>0.875</v>
      </c>
      <c r="J7" s="37">
        <v>1.2390000000000001</v>
      </c>
      <c r="K7" s="38">
        <v>0.86899999999999999</v>
      </c>
      <c r="L7" s="42">
        <v>1.33</v>
      </c>
      <c r="M7" s="43">
        <v>1.5820000000000001</v>
      </c>
      <c r="N7" s="44">
        <v>1.575</v>
      </c>
    </row>
    <row r="9" spans="2:14" x14ac:dyDescent="0.25">
      <c r="J9" s="45" t="s">
        <v>10</v>
      </c>
      <c r="K9" s="45" t="s">
        <v>7</v>
      </c>
    </row>
    <row r="10" spans="2:14" x14ac:dyDescent="0.25">
      <c r="I10" s="7" t="s">
        <v>5</v>
      </c>
      <c r="J10" s="47">
        <f>AVERAGE(I7:K7)</f>
        <v>0.99433333333333318</v>
      </c>
      <c r="K10" s="47">
        <f>STDEV(I7:K7)</f>
        <v>0.21190878540856628</v>
      </c>
    </row>
    <row r="11" spans="2:14" x14ac:dyDescent="0.25">
      <c r="I11" s="8" t="s">
        <v>6</v>
      </c>
      <c r="J11" s="47">
        <f>AVERAGE(L7:N7)</f>
        <v>1.4956666666666667</v>
      </c>
      <c r="K11" s="47">
        <f>STDEV(L7:N7)</f>
        <v>0.14351422693702992</v>
      </c>
    </row>
    <row r="13" spans="2:14" ht="15.75" thickBot="1" x14ac:dyDescent="0.3">
      <c r="I13" s="31" t="s">
        <v>28</v>
      </c>
    </row>
    <row r="14" spans="2:14" x14ac:dyDescent="0.25">
      <c r="I14" s="33" t="s">
        <v>0</v>
      </c>
      <c r="J14" s="34" t="s">
        <v>1</v>
      </c>
      <c r="K14" s="35" t="s">
        <v>2</v>
      </c>
      <c r="L14" s="39" t="s">
        <v>3</v>
      </c>
      <c r="M14" s="40" t="s">
        <v>4</v>
      </c>
      <c r="N14" s="41" t="s">
        <v>9</v>
      </c>
    </row>
    <row r="15" spans="2:14" ht="15.75" thickBot="1" x14ac:dyDescent="0.3">
      <c r="I15" s="36">
        <v>22.211682</v>
      </c>
      <c r="J15" s="37">
        <v>19.970400999999999</v>
      </c>
      <c r="K15" s="38">
        <v>22.289483000000001</v>
      </c>
      <c r="L15" s="42">
        <v>131.01467299999999</v>
      </c>
      <c r="M15" s="43">
        <v>129.57807099999999</v>
      </c>
      <c r="N15" s="44">
        <v>136.77046300000001</v>
      </c>
    </row>
    <row r="17" spans="9:11" x14ac:dyDescent="0.25">
      <c r="J17" s="45" t="s">
        <v>10</v>
      </c>
      <c r="K17" s="45" t="s">
        <v>7</v>
      </c>
    </row>
    <row r="18" spans="9:11" x14ac:dyDescent="0.25">
      <c r="I18" s="7" t="s">
        <v>5</v>
      </c>
      <c r="J18" s="46">
        <f>AVERAGE(I15:K15)</f>
        <v>21.490521999999999</v>
      </c>
      <c r="K18" s="46">
        <f>STDEV(I15:K15)</f>
        <v>1.3170380176293324</v>
      </c>
    </row>
    <row r="19" spans="9:11" x14ac:dyDescent="0.25">
      <c r="I19" s="8" t="s">
        <v>6</v>
      </c>
      <c r="J19" s="46">
        <f>AVERAGE(L15:N15)</f>
        <v>132.45440233333332</v>
      </c>
      <c r="K19" s="46">
        <f>STDEV(L15:N15)</f>
        <v>3.8062108566606496</v>
      </c>
    </row>
  </sheetData>
  <pageMargins left="0.7" right="0.7" top="0.75" bottom="0.75" header="0.3" footer="0.3"/>
  <ignoredErrors>
    <ignoredError sqref="J10:K11 J18:K1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"/>
  <sheetViews>
    <sheetView workbookViewId="0">
      <selection activeCell="B2" sqref="B2"/>
    </sheetView>
  </sheetViews>
  <sheetFormatPr defaultRowHeight="15" x14ac:dyDescent="0.25"/>
  <cols>
    <col min="2" max="2" width="28.7109375" customWidth="1"/>
  </cols>
  <sheetData>
    <row r="2" spans="2:14" ht="45" x14ac:dyDescent="0.25">
      <c r="B2" s="67" t="s">
        <v>38</v>
      </c>
    </row>
    <row r="5" spans="2:14" ht="15.75" thickBot="1" x14ac:dyDescent="0.3">
      <c r="I5" s="31" t="s">
        <v>27</v>
      </c>
    </row>
    <row r="6" spans="2:14" x14ac:dyDescent="0.25">
      <c r="I6" s="33" t="s">
        <v>0</v>
      </c>
      <c r="J6" s="34" t="s">
        <v>1</v>
      </c>
      <c r="K6" s="35" t="s">
        <v>2</v>
      </c>
      <c r="L6" s="39" t="s">
        <v>3</v>
      </c>
      <c r="M6" s="40" t="s">
        <v>4</v>
      </c>
      <c r="N6" s="41" t="s">
        <v>9</v>
      </c>
    </row>
    <row r="7" spans="2:14" ht="15.75" thickBot="1" x14ac:dyDescent="0.3">
      <c r="I7" s="36">
        <v>6.36</v>
      </c>
      <c r="J7" s="37">
        <v>6.54</v>
      </c>
      <c r="K7" s="38">
        <v>6.42</v>
      </c>
      <c r="L7" s="42">
        <v>6.6749999999999998</v>
      </c>
      <c r="M7" s="43">
        <v>6.4050000000000002</v>
      </c>
      <c r="N7" s="44">
        <v>7.11</v>
      </c>
    </row>
    <row r="9" spans="2:14" x14ac:dyDescent="0.25">
      <c r="J9" s="45" t="s">
        <v>10</v>
      </c>
      <c r="K9" s="45" t="s">
        <v>7</v>
      </c>
    </row>
    <row r="10" spans="2:14" x14ac:dyDescent="0.25">
      <c r="I10" s="7" t="s">
        <v>5</v>
      </c>
      <c r="J10" s="47">
        <f>AVERAGE(I7:K7)</f>
        <v>6.44</v>
      </c>
      <c r="K10" s="47">
        <f>STDEV(I7:K7)</f>
        <v>9.1651513899116688E-2</v>
      </c>
    </row>
    <row r="11" spans="2:14" x14ac:dyDescent="0.25">
      <c r="I11" s="8" t="s">
        <v>6</v>
      </c>
      <c r="J11" s="47">
        <f>AVERAGE(L7:N7)</f>
        <v>6.73</v>
      </c>
      <c r="K11" s="47">
        <f>STDEV(L7:N7)</f>
        <v>0.3557035282366483</v>
      </c>
    </row>
    <row r="13" spans="2:14" ht="15.75" thickBot="1" x14ac:dyDescent="0.3">
      <c r="I13" s="31" t="s">
        <v>28</v>
      </c>
    </row>
    <row r="14" spans="2:14" x14ac:dyDescent="0.25">
      <c r="I14" s="33" t="s">
        <v>0</v>
      </c>
      <c r="J14" s="34" t="s">
        <v>1</v>
      </c>
      <c r="K14" s="35" t="s">
        <v>2</v>
      </c>
      <c r="L14" s="39" t="s">
        <v>3</v>
      </c>
      <c r="M14" s="40" t="s">
        <v>4</v>
      </c>
      <c r="N14" s="41" t="s">
        <v>9</v>
      </c>
    </row>
    <row r="15" spans="2:14" ht="15.75" thickBot="1" x14ac:dyDescent="0.3">
      <c r="I15" s="36">
        <v>18.551382</v>
      </c>
      <c r="J15" s="37">
        <v>18.365938</v>
      </c>
      <c r="K15" s="38">
        <v>19.005790999999999</v>
      </c>
      <c r="L15" s="42">
        <v>115.988196</v>
      </c>
      <c r="M15" s="43">
        <v>128.82488000000001</v>
      </c>
      <c r="N15" s="44">
        <v>120.662543</v>
      </c>
    </row>
    <row r="17" spans="9:11" x14ac:dyDescent="0.25">
      <c r="J17" s="45" t="s">
        <v>10</v>
      </c>
      <c r="K17" s="45" t="s">
        <v>7</v>
      </c>
    </row>
    <row r="18" spans="9:11" x14ac:dyDescent="0.25">
      <c r="I18" s="7" t="s">
        <v>5</v>
      </c>
      <c r="J18" s="46">
        <f>AVERAGE(I15:K15)</f>
        <v>18.641037000000001</v>
      </c>
      <c r="K18" s="46">
        <f>STDEV(I15:K15)</f>
        <v>0.32921342571499035</v>
      </c>
    </row>
    <row r="19" spans="9:11" x14ac:dyDescent="0.25">
      <c r="I19" s="8" t="s">
        <v>6</v>
      </c>
      <c r="J19" s="46">
        <f>AVERAGE(L15:N15)</f>
        <v>121.82520633333336</v>
      </c>
      <c r="K19" s="46">
        <f>STDEV(L15:N15)</f>
        <v>6.4968418134484676</v>
      </c>
    </row>
  </sheetData>
  <pageMargins left="0.7" right="0.7" top="0.75" bottom="0.75" header="0.3" footer="0.3"/>
  <ignoredErrors>
    <ignoredError sqref="J10:K11 J18:K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24</vt:i4>
      </vt:variant>
    </vt:vector>
  </HeadingPairs>
  <TitlesOfParts>
    <vt:vector size="34" baseType="lpstr">
      <vt:lpstr>Growth_fluorescence curve</vt:lpstr>
      <vt:lpstr>1 dai</vt:lpstr>
      <vt:lpstr>2 dai</vt:lpstr>
      <vt:lpstr>3 dai</vt:lpstr>
      <vt:lpstr>4 dai</vt:lpstr>
      <vt:lpstr>7 dai</vt:lpstr>
      <vt:lpstr>8 dai</vt:lpstr>
      <vt:lpstr>9 dai</vt:lpstr>
      <vt:lpstr>14 dai</vt:lpstr>
      <vt:lpstr>22 dai</vt:lpstr>
      <vt:lpstr>'1 dai'!_20180710.mojca6803_04</vt:lpstr>
      <vt:lpstr>'1 dai'!_20180710.mojca6803_05</vt:lpstr>
      <vt:lpstr>'1 dai'!_20180710.mojca6803_06</vt:lpstr>
      <vt:lpstr>'1 dai'!_20180710.mojca6803_07</vt:lpstr>
      <vt:lpstr>'1 dai'!_20180710.mojca6803_08</vt:lpstr>
      <vt:lpstr>'1 dai'!_20180710.mojca6803_09</vt:lpstr>
      <vt:lpstr>'2 dai'!_20180711.6803mojca_02</vt:lpstr>
      <vt:lpstr>'2 dai'!_20180711.6803mojca_03</vt:lpstr>
      <vt:lpstr>'2 dai'!_20180711.6803mojca_04</vt:lpstr>
      <vt:lpstr>'2 dai'!_20180711.6803mojca_05</vt:lpstr>
      <vt:lpstr>'2 dai'!_20180711.6803mojca_06</vt:lpstr>
      <vt:lpstr>'2 dai'!_20180711.6803mojca_07</vt:lpstr>
      <vt:lpstr>'3 dai'!_20180712.mojca_02</vt:lpstr>
      <vt:lpstr>'3 dai'!_20180712.mojca_03</vt:lpstr>
      <vt:lpstr>'3 dai'!_20180712.mojca_04</vt:lpstr>
      <vt:lpstr>'3 dai'!_20180712.mojca_05</vt:lpstr>
      <vt:lpstr>'3 dai'!_20180712.mojca_06</vt:lpstr>
      <vt:lpstr>'3 dai'!_20180712.mojca_07</vt:lpstr>
      <vt:lpstr>'4 dai'!_20180713.6803_03</vt:lpstr>
      <vt:lpstr>'4 dai'!_20180713.6803_04</vt:lpstr>
      <vt:lpstr>'4 dai'!_20180713.6803_05</vt:lpstr>
      <vt:lpstr>'4 dai'!_20180713.6803_06</vt:lpstr>
      <vt:lpstr>'4 dai'!_20180713.6803_07</vt:lpstr>
      <vt:lpstr>'4 dai'!_20180713.6803_08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AVR</dc:creator>
  <cp:lastModifiedBy>Mojca Juteršek</cp:lastModifiedBy>
  <dcterms:created xsi:type="dcterms:W3CDTF">2018-07-13T16:19:39Z</dcterms:created>
  <dcterms:modified xsi:type="dcterms:W3CDTF">2021-06-24T19:36:14Z</dcterms:modified>
</cp:coreProperties>
</file>